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3.xml" ContentType="application/vnd.openxmlformats-officedocument.drawing+xml"/>
  <Override PartName="/xl/comments2.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showInkAnnotation="0" codeName="ThisWorkbook" defaultThemeVersion="124226"/>
  <mc:AlternateContent xmlns:mc="http://schemas.openxmlformats.org/markup-compatibility/2006">
    <mc:Choice Requires="x15">
      <x15ac:absPath xmlns:x15ac="http://schemas.microsoft.com/office/spreadsheetml/2010/11/ac" url="https://storebrand.sharepoint.com/sites/RisikostyringBank/Shared Documents/Offentliggjøring - pilar 3/2026 Q2/"/>
    </mc:Choice>
  </mc:AlternateContent>
  <xr:revisionPtr revIDLastSave="114" documentId="8_{8B3D1096-9C71-4632-B961-EA8C57D37E30}" xr6:coauthVersionLast="47" xr6:coauthVersionMax="47" xr10:uidLastSave="{166F160C-93EC-4CE6-992A-6ABD7FB765F7}"/>
  <bookViews>
    <workbookView xWindow="-120" yWindow="-120" windowWidth="38640" windowHeight="21120" xr2:uid="{A5C9FCAF-901C-4E08-96EE-84DC4D56E2CD}"/>
  </bookViews>
  <sheets>
    <sheet name="Cover" sheetId="129" r:id="rId1"/>
    <sheet name="Contact information" sheetId="131" r:id="rId2"/>
    <sheet name="Index" sheetId="132" r:id="rId3"/>
    <sheet name="EU OV1" sheetId="133" r:id="rId4"/>
    <sheet name="EU KM1" sheetId="93" r:id="rId5"/>
    <sheet name="EU INS1" sheetId="172" r:id="rId6"/>
    <sheet name="EU INS2" sheetId="173" r:id="rId7"/>
    <sheet name="EU CMS1" sheetId="174" r:id="rId8"/>
    <sheet name="EU CMS2" sheetId="175" r:id="rId9"/>
    <sheet name="EU OVC" sheetId="176" r:id="rId10"/>
    <sheet name="EU OVA" sheetId="177" r:id="rId11"/>
    <sheet name="EU LI3" sheetId="178" r:id="rId12"/>
    <sheet name="EU PV1" sheetId="179" r:id="rId13"/>
    <sheet name="EU CC1" sheetId="180" r:id="rId14"/>
    <sheet name="EU CCA  " sheetId="181" r:id="rId15"/>
    <sheet name="EU CCyB1" sheetId="182" r:id="rId16"/>
    <sheet name="EU CCyB2" sheetId="183" r:id="rId17"/>
    <sheet name="EU LR1" sheetId="184" r:id="rId18"/>
    <sheet name="EU LR2" sheetId="185" r:id="rId19"/>
    <sheet name="EU LR3" sheetId="186" r:id="rId20"/>
    <sheet name="EU LRA" sheetId="187" r:id="rId21"/>
    <sheet name="EU LIQA" sheetId="188" r:id="rId22"/>
    <sheet name="EU LIQ1" sheetId="189" r:id="rId23"/>
    <sheet name="EU LIQ2" sheetId="190" r:id="rId24"/>
    <sheet name="EU CRA" sheetId="191" r:id="rId25"/>
    <sheet name="EU CRB" sheetId="192" r:id="rId26"/>
    <sheet name="EU CR1" sheetId="193" r:id="rId27"/>
    <sheet name="EU CR2" sheetId="194" r:id="rId28"/>
    <sheet name="EU CQ1" sheetId="195" r:id="rId29"/>
    <sheet name="EU CQ3" sheetId="196" r:id="rId30"/>
    <sheet name="EU CQ5" sheetId="197" r:id="rId31"/>
    <sheet name="EU CQ7" sheetId="198" r:id="rId32"/>
    <sheet name="EU CR3" sheetId="199" r:id="rId33"/>
    <sheet name="EU MRA" sheetId="200" r:id="rId34"/>
    <sheet name="EU ORA" sheetId="201" r:id="rId35"/>
    <sheet name="EU OR2" sheetId="202" r:id="rId36"/>
    <sheet name="EU OR3" sheetId="203" r:id="rId37"/>
    <sheet name="EU IRRBB1" sheetId="204" r:id="rId38"/>
    <sheet name="EU REMA" sheetId="205" r:id="rId39"/>
    <sheet name="EU REM1" sheetId="206" r:id="rId40"/>
    <sheet name="EU REM2" sheetId="207" r:id="rId41"/>
    <sheet name="EU REM3" sheetId="208" r:id="rId42"/>
    <sheet name="EU REM4" sheetId="209" r:id="rId43"/>
    <sheet name="EU AE3" sheetId="33" state="hidden" r:id="rId44"/>
    <sheet name="EU AE4" sheetId="124" state="hidden" r:id="rId45"/>
  </sheets>
  <externalReferences>
    <externalReference r:id="rId46"/>
    <externalReference r:id="rId47"/>
    <externalReference r:id="rId48"/>
    <externalReference r:id="rId49"/>
    <externalReference r:id="rId50"/>
    <externalReference r:id="rId51"/>
  </externalReference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myDateList">INDEX([1]!Dates[#Data],0,MATCH([1]!Dates[[#Headers],[Dato]],[1]!Dates[#Headers],0))</definedName>
    <definedName name="_xlnm.Print_Area" localSheetId="1">'Contact information'!$A$1:$O$140</definedName>
    <definedName name="_xlnm.Print_Area" localSheetId="0">Cover!$A$1:$M$50</definedName>
    <definedName name="_xlnm.Print_Area" localSheetId="20">'EU LRA'!$B$2:$D$9</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5" i="199" l="1"/>
  <c r="H14" i="199"/>
  <c r="G14" i="199"/>
  <c r="F14" i="199"/>
  <c r="E14" i="199"/>
  <c r="D14" i="199"/>
  <c r="D15" i="199" s="1"/>
  <c r="H13" i="199"/>
  <c r="G13" i="199"/>
  <c r="F13" i="199"/>
  <c r="E13" i="199"/>
  <c r="D13" i="199"/>
  <c r="G12" i="199"/>
  <c r="F12" i="199"/>
  <c r="E12" i="199"/>
  <c r="D12" i="199"/>
  <c r="H11" i="199"/>
  <c r="G11" i="199"/>
  <c r="F11" i="199"/>
  <c r="E11" i="199"/>
  <c r="D11" i="199"/>
  <c r="E15" i="198"/>
  <c r="D15" i="198"/>
  <c r="E14" i="198"/>
  <c r="D14" i="198"/>
  <c r="E13" i="198"/>
  <c r="D13" i="198"/>
  <c r="E12" i="198"/>
  <c r="D12" i="198"/>
  <c r="E11" i="198"/>
  <c r="D11" i="198"/>
  <c r="E10" i="198"/>
  <c r="D10" i="198"/>
  <c r="E9" i="198"/>
  <c r="D9" i="198"/>
  <c r="E8" i="198"/>
  <c r="D8" i="198"/>
  <c r="I29" i="197"/>
  <c r="H29" i="197"/>
  <c r="G29" i="197"/>
  <c r="F29" i="197"/>
  <c r="E29" i="197"/>
  <c r="D29" i="197"/>
  <c r="I28" i="197"/>
  <c r="H28" i="197"/>
  <c r="G28" i="197"/>
  <c r="F28" i="197"/>
  <c r="E28" i="197"/>
  <c r="D28" i="197"/>
  <c r="I27" i="197"/>
  <c r="H27" i="197"/>
  <c r="G27" i="197"/>
  <c r="F27" i="197"/>
  <c r="E27" i="197"/>
  <c r="D27" i="197"/>
  <c r="I26" i="197"/>
  <c r="H26" i="197"/>
  <c r="G26" i="197"/>
  <c r="F26" i="197"/>
  <c r="E26" i="197"/>
  <c r="D26" i="197"/>
  <c r="I25" i="197"/>
  <c r="H25" i="197"/>
  <c r="G25" i="197"/>
  <c r="F25" i="197"/>
  <c r="E25" i="197"/>
  <c r="D25" i="197"/>
  <c r="I24" i="197"/>
  <c r="H24" i="197"/>
  <c r="G24" i="197"/>
  <c r="F24" i="197"/>
  <c r="E24" i="197"/>
  <c r="D24" i="197"/>
  <c r="I23" i="197"/>
  <c r="H23" i="197"/>
  <c r="G23" i="197"/>
  <c r="F23" i="197"/>
  <c r="E23" i="197"/>
  <c r="D23" i="197"/>
  <c r="I22" i="197"/>
  <c r="H22" i="197"/>
  <c r="G22" i="197"/>
  <c r="F22" i="197"/>
  <c r="E22" i="197"/>
  <c r="D22" i="197"/>
  <c r="I21" i="197"/>
  <c r="H21" i="197"/>
  <c r="G21" i="197"/>
  <c r="F21" i="197"/>
  <c r="E21" i="197"/>
  <c r="D21" i="197"/>
  <c r="I20" i="197"/>
  <c r="H20" i="197"/>
  <c r="G20" i="197"/>
  <c r="F20" i="197"/>
  <c r="E20" i="197"/>
  <c r="D20" i="197"/>
  <c r="I19" i="197"/>
  <c r="H19" i="197"/>
  <c r="G19" i="197"/>
  <c r="F19" i="197"/>
  <c r="E19" i="197"/>
  <c r="D19" i="197"/>
  <c r="I18" i="197"/>
  <c r="H18" i="197"/>
  <c r="G18" i="197"/>
  <c r="F18" i="197"/>
  <c r="E18" i="197"/>
  <c r="D18" i="197"/>
  <c r="I17" i="197"/>
  <c r="H17" i="197"/>
  <c r="G17" i="197"/>
  <c r="F17" i="197"/>
  <c r="E17" i="197"/>
  <c r="D17" i="197"/>
  <c r="I16" i="197"/>
  <c r="H16" i="197"/>
  <c r="G16" i="197"/>
  <c r="F16" i="197"/>
  <c r="E16" i="197"/>
  <c r="D16" i="197"/>
  <c r="I15" i="197"/>
  <c r="H15" i="197"/>
  <c r="G15" i="197"/>
  <c r="F15" i="197"/>
  <c r="E15" i="197"/>
  <c r="D15" i="197"/>
  <c r="I14" i="197"/>
  <c r="H14" i="197"/>
  <c r="G14" i="197"/>
  <c r="F14" i="197"/>
  <c r="E14" i="197"/>
  <c r="D14" i="197"/>
  <c r="I13" i="197"/>
  <c r="H13" i="197"/>
  <c r="G13" i="197"/>
  <c r="F13" i="197"/>
  <c r="E13" i="197"/>
  <c r="D13" i="197"/>
  <c r="I12" i="197"/>
  <c r="H12" i="197"/>
  <c r="G12" i="197"/>
  <c r="F12" i="197"/>
  <c r="E12" i="197"/>
  <c r="D12" i="197"/>
  <c r="I11" i="197"/>
  <c r="H11" i="197"/>
  <c r="G11" i="197"/>
  <c r="F11" i="197"/>
  <c r="E11" i="197"/>
  <c r="D11" i="197"/>
  <c r="I10" i="197"/>
  <c r="H10" i="197"/>
  <c r="G10" i="197"/>
  <c r="F10" i="197"/>
  <c r="E10" i="197"/>
  <c r="D10" i="197"/>
  <c r="M33" i="196"/>
  <c r="K33" i="196"/>
  <c r="J33" i="196"/>
  <c r="I33" i="196"/>
  <c r="H33" i="196"/>
  <c r="G33" i="196"/>
  <c r="F33" i="196"/>
  <c r="P32" i="196"/>
  <c r="H32" i="196"/>
  <c r="E32" i="196"/>
  <c r="P31" i="196"/>
  <c r="H31" i="196"/>
  <c r="E31" i="196"/>
  <c r="P30" i="196"/>
  <c r="H30" i="196"/>
  <c r="E30" i="196"/>
  <c r="P29" i="196"/>
  <c r="H29" i="196"/>
  <c r="E29" i="196"/>
  <c r="P28" i="196"/>
  <c r="H28" i="196"/>
  <c r="E28" i="196"/>
  <c r="P27" i="196"/>
  <c r="H27" i="196"/>
  <c r="E27" i="196"/>
  <c r="P26" i="196"/>
  <c r="H26" i="196"/>
  <c r="E26" i="196"/>
  <c r="P25" i="196"/>
  <c r="O25" i="196"/>
  <c r="N25" i="196"/>
  <c r="M25" i="196"/>
  <c r="L25" i="196"/>
  <c r="K25" i="196"/>
  <c r="J25" i="196"/>
  <c r="I25" i="196"/>
  <c r="H25" i="196"/>
  <c r="G25" i="196"/>
  <c r="F25" i="196"/>
  <c r="E25" i="196"/>
  <c r="P24" i="196"/>
  <c r="O24" i="196"/>
  <c r="N24" i="196"/>
  <c r="M24" i="196"/>
  <c r="L24" i="196"/>
  <c r="K24" i="196"/>
  <c r="J24" i="196"/>
  <c r="I24" i="196"/>
  <c r="H24" i="196"/>
  <c r="G24" i="196"/>
  <c r="F24" i="196"/>
  <c r="E24" i="196"/>
  <c r="P23" i="196"/>
  <c r="O23" i="196"/>
  <c r="N23" i="196"/>
  <c r="M23" i="196"/>
  <c r="L23" i="196"/>
  <c r="K23" i="196"/>
  <c r="J23" i="196"/>
  <c r="I23" i="196"/>
  <c r="H23" i="196"/>
  <c r="G23" i="196"/>
  <c r="F23" i="196"/>
  <c r="E23" i="196"/>
  <c r="P22" i="196"/>
  <c r="O22" i="196"/>
  <c r="N22" i="196"/>
  <c r="M22" i="196"/>
  <c r="L22" i="196"/>
  <c r="K22" i="196"/>
  <c r="J22" i="196"/>
  <c r="I22" i="196"/>
  <c r="H22" i="196"/>
  <c r="G22" i="196"/>
  <c r="F22" i="196"/>
  <c r="E22" i="196"/>
  <c r="P21" i="196"/>
  <c r="O21" i="196"/>
  <c r="N21" i="196"/>
  <c r="M21" i="196"/>
  <c r="L21" i="196"/>
  <c r="K21" i="196"/>
  <c r="J21" i="196"/>
  <c r="I21" i="196"/>
  <c r="H21" i="196"/>
  <c r="G21" i="196"/>
  <c r="F21" i="196"/>
  <c r="E21" i="196"/>
  <c r="P20" i="196"/>
  <c r="O20" i="196"/>
  <c r="N20" i="196"/>
  <c r="M20" i="196"/>
  <c r="L20" i="196"/>
  <c r="K20" i="196"/>
  <c r="J20" i="196"/>
  <c r="I20" i="196"/>
  <c r="H20" i="196"/>
  <c r="G20" i="196"/>
  <c r="F20" i="196"/>
  <c r="E20" i="196"/>
  <c r="P19" i="196"/>
  <c r="O19" i="196"/>
  <c r="N19" i="196"/>
  <c r="M19" i="196"/>
  <c r="L19" i="196"/>
  <c r="K19" i="196"/>
  <c r="J19" i="196"/>
  <c r="I19" i="196"/>
  <c r="H19" i="196"/>
  <c r="G19" i="196"/>
  <c r="F19" i="196"/>
  <c r="E19" i="196"/>
  <c r="P18" i="196"/>
  <c r="O18" i="196"/>
  <c r="N18" i="196"/>
  <c r="M18" i="196"/>
  <c r="L18" i="196"/>
  <c r="K18" i="196"/>
  <c r="J18" i="196"/>
  <c r="I18" i="196"/>
  <c r="H18" i="196"/>
  <c r="G18" i="196"/>
  <c r="F18" i="196"/>
  <c r="E18" i="196"/>
  <c r="P17" i="196"/>
  <c r="O17" i="196"/>
  <c r="N17" i="196"/>
  <c r="M17" i="196"/>
  <c r="L17" i="196"/>
  <c r="K17" i="196"/>
  <c r="J17" i="196"/>
  <c r="I17" i="196"/>
  <c r="H17" i="196"/>
  <c r="G17" i="196"/>
  <c r="F17" i="196"/>
  <c r="E17" i="196"/>
  <c r="P16" i="196"/>
  <c r="O16" i="196"/>
  <c r="N16" i="196"/>
  <c r="M16" i="196"/>
  <c r="L16" i="196"/>
  <c r="K16" i="196"/>
  <c r="J16" i="196"/>
  <c r="I16" i="196"/>
  <c r="H16" i="196"/>
  <c r="G16" i="196"/>
  <c r="F16" i="196"/>
  <c r="E16" i="196"/>
  <c r="P15" i="196"/>
  <c r="O15" i="196"/>
  <c r="N15" i="196"/>
  <c r="M15" i="196"/>
  <c r="L15" i="196"/>
  <c r="K15" i="196"/>
  <c r="J15" i="196"/>
  <c r="I15" i="196"/>
  <c r="H15" i="196"/>
  <c r="G15" i="196"/>
  <c r="F15" i="196"/>
  <c r="E15" i="196"/>
  <c r="P14" i="196"/>
  <c r="O14" i="196"/>
  <c r="N14" i="196"/>
  <c r="M14" i="196"/>
  <c r="L14" i="196"/>
  <c r="K14" i="196"/>
  <c r="J14" i="196"/>
  <c r="I14" i="196"/>
  <c r="H14" i="196"/>
  <c r="G14" i="196"/>
  <c r="F14" i="196"/>
  <c r="E14" i="196"/>
  <c r="P13" i="196"/>
  <c r="O13" i="196"/>
  <c r="N13" i="196"/>
  <c r="M13" i="196"/>
  <c r="L13" i="196"/>
  <c r="K13" i="196"/>
  <c r="J13" i="196"/>
  <c r="I13" i="196"/>
  <c r="H13" i="196"/>
  <c r="G13" i="196"/>
  <c r="F13" i="196"/>
  <c r="E13" i="196"/>
  <c r="P12" i="196"/>
  <c r="O12" i="196"/>
  <c r="N12" i="196"/>
  <c r="M12" i="196"/>
  <c r="L12" i="196"/>
  <c r="K12" i="196"/>
  <c r="J12" i="196"/>
  <c r="I12" i="196"/>
  <c r="H12" i="196"/>
  <c r="G12" i="196"/>
  <c r="F12" i="196"/>
  <c r="E12" i="196"/>
  <c r="P11" i="196"/>
  <c r="P33" i="196" s="1"/>
  <c r="O11" i="196"/>
  <c r="O33" i="196" s="1"/>
  <c r="N11" i="196"/>
  <c r="N33" i="196" s="1"/>
  <c r="M11" i="196"/>
  <c r="L11" i="196"/>
  <c r="L33" i="196" s="1"/>
  <c r="K11" i="196"/>
  <c r="J11" i="196"/>
  <c r="I11" i="196"/>
  <c r="H11" i="196"/>
  <c r="G11" i="196"/>
  <c r="F11" i="196"/>
  <c r="E11" i="196"/>
  <c r="E33" i="196" s="1"/>
  <c r="L19" i="195"/>
  <c r="K19" i="195"/>
  <c r="J19" i="195"/>
  <c r="I19" i="195"/>
  <c r="H19" i="195"/>
  <c r="G19" i="195"/>
  <c r="F19" i="195"/>
  <c r="E19" i="195"/>
  <c r="L18" i="195"/>
  <c r="K18" i="195"/>
  <c r="J18" i="195"/>
  <c r="I18" i="195"/>
  <c r="H18" i="195"/>
  <c r="G18" i="195"/>
  <c r="F18" i="195"/>
  <c r="E18" i="195"/>
  <c r="L17" i="195"/>
  <c r="K17" i="195"/>
  <c r="J17" i="195"/>
  <c r="I17" i="195"/>
  <c r="H17" i="195"/>
  <c r="G17" i="195"/>
  <c r="F17" i="195"/>
  <c r="E17" i="195"/>
  <c r="L16" i="195"/>
  <c r="K16" i="195"/>
  <c r="J16" i="195"/>
  <c r="I16" i="195"/>
  <c r="H16" i="195"/>
  <c r="G16" i="195"/>
  <c r="F16" i="195"/>
  <c r="E16" i="195"/>
  <c r="L15" i="195"/>
  <c r="K15" i="195"/>
  <c r="J15" i="195"/>
  <c r="I15" i="195"/>
  <c r="H15" i="195"/>
  <c r="G15" i="195"/>
  <c r="F15" i="195"/>
  <c r="E15" i="195"/>
  <c r="L14" i="195"/>
  <c r="K14" i="195"/>
  <c r="J14" i="195"/>
  <c r="I14" i="195"/>
  <c r="H14" i="195"/>
  <c r="G14" i="195"/>
  <c r="F14" i="195"/>
  <c r="E14" i="195"/>
  <c r="L13" i="195"/>
  <c r="K13" i="195"/>
  <c r="J13" i="195"/>
  <c r="I13" i="195"/>
  <c r="H13" i="195"/>
  <c r="G13" i="195"/>
  <c r="F13" i="195"/>
  <c r="E13" i="195"/>
  <c r="L12" i="195"/>
  <c r="K12" i="195"/>
  <c r="J12" i="195"/>
  <c r="I12" i="195"/>
  <c r="H12" i="195"/>
  <c r="G12" i="195"/>
  <c r="F12" i="195"/>
  <c r="E12" i="195"/>
  <c r="L11" i="195"/>
  <c r="L20" i="195" s="1"/>
  <c r="K11" i="195"/>
  <c r="K20" i="195" s="1"/>
  <c r="J11" i="195"/>
  <c r="I11" i="195"/>
  <c r="H11" i="195"/>
  <c r="G11" i="195"/>
  <c r="F11" i="195"/>
  <c r="E11" i="195"/>
  <c r="L10" i="195"/>
  <c r="K10" i="195"/>
  <c r="J10" i="195"/>
  <c r="J20" i="195" s="1"/>
  <c r="I10" i="195"/>
  <c r="I20" i="195" s="1"/>
  <c r="H10" i="195"/>
  <c r="H20" i="195" s="1"/>
  <c r="G10" i="195"/>
  <c r="G20" i="195" s="1"/>
  <c r="F10" i="195"/>
  <c r="F20" i="195" s="1"/>
  <c r="E10" i="195"/>
  <c r="E20" i="195" s="1"/>
  <c r="D11" i="194"/>
  <c r="D10" i="194"/>
  <c r="D9" i="194"/>
  <c r="D8" i="194"/>
  <c r="D7" i="194"/>
  <c r="D6" i="194"/>
  <c r="Q139" i="193"/>
  <c r="P139" i="193"/>
  <c r="O139" i="193"/>
  <c r="D139" i="193"/>
  <c r="R136" i="193"/>
  <c r="Q136" i="193"/>
  <c r="O136" i="193"/>
  <c r="N136" i="193"/>
  <c r="M136" i="193"/>
  <c r="L136" i="193"/>
  <c r="K136" i="193"/>
  <c r="J136" i="193"/>
  <c r="I136" i="193"/>
  <c r="H136" i="193"/>
  <c r="G136" i="193"/>
  <c r="F136" i="193"/>
  <c r="E136" i="193"/>
  <c r="D136" i="193"/>
  <c r="R130" i="193"/>
  <c r="Q130" i="193"/>
  <c r="O130" i="193"/>
  <c r="N130" i="193"/>
  <c r="M130" i="193"/>
  <c r="L130" i="193"/>
  <c r="K130" i="193"/>
  <c r="J130" i="193"/>
  <c r="I130" i="193"/>
  <c r="H130" i="193"/>
  <c r="G130" i="193"/>
  <c r="F130" i="193"/>
  <c r="E130" i="193"/>
  <c r="D130" i="193"/>
  <c r="R124" i="193"/>
  <c r="Q124" i="193"/>
  <c r="O124" i="193"/>
  <c r="N124" i="193"/>
  <c r="M124" i="193"/>
  <c r="L124" i="193"/>
  <c r="K124" i="193"/>
  <c r="J124" i="193"/>
  <c r="I124" i="193"/>
  <c r="H124" i="193"/>
  <c r="G124" i="193"/>
  <c r="F124" i="193"/>
  <c r="E124" i="193"/>
  <c r="D124" i="193"/>
  <c r="R118" i="193"/>
  <c r="Q118" i="193"/>
  <c r="O118" i="193"/>
  <c r="N118" i="193"/>
  <c r="M118" i="193"/>
  <c r="L118" i="193"/>
  <c r="K118" i="193"/>
  <c r="J118" i="193"/>
  <c r="I118" i="193"/>
  <c r="H118" i="193"/>
  <c r="G118" i="193"/>
  <c r="F118" i="193"/>
  <c r="E118" i="193"/>
  <c r="D118" i="193"/>
  <c r="R112" i="193"/>
  <c r="Q112" i="193"/>
  <c r="O112" i="193"/>
  <c r="N112" i="193"/>
  <c r="M112" i="193"/>
  <c r="L112" i="193"/>
  <c r="K112" i="193"/>
  <c r="J112" i="193"/>
  <c r="I112" i="193"/>
  <c r="H112" i="193"/>
  <c r="G112" i="193"/>
  <c r="F112" i="193"/>
  <c r="E112" i="193"/>
  <c r="D112" i="193"/>
  <c r="R106" i="193"/>
  <c r="Q106" i="193"/>
  <c r="O106" i="193"/>
  <c r="N106" i="193"/>
  <c r="M106" i="193"/>
  <c r="L106" i="193"/>
  <c r="K106" i="193"/>
  <c r="J106" i="193"/>
  <c r="I106" i="193"/>
  <c r="H106" i="193"/>
  <c r="G106" i="193"/>
  <c r="F106" i="193"/>
  <c r="E106" i="193"/>
  <c r="D106" i="193"/>
  <c r="R100" i="193"/>
  <c r="R139" i="193" s="1"/>
  <c r="Q100" i="193"/>
  <c r="O100" i="193"/>
  <c r="N100" i="193"/>
  <c r="M100" i="193"/>
  <c r="L100" i="193"/>
  <c r="K100" i="193"/>
  <c r="J100" i="193"/>
  <c r="I100" i="193"/>
  <c r="H100" i="193"/>
  <c r="H139" i="193" s="1"/>
  <c r="G100" i="193"/>
  <c r="G139" i="193" s="1"/>
  <c r="F100" i="193"/>
  <c r="F139" i="193" s="1"/>
  <c r="E100" i="193"/>
  <c r="E139" i="193" s="1"/>
  <c r="D100" i="193"/>
  <c r="R94" i="193"/>
  <c r="Q94" i="193"/>
  <c r="P94" i="193"/>
  <c r="O94" i="193"/>
  <c r="N94" i="193"/>
  <c r="M94" i="193"/>
  <c r="L94" i="193"/>
  <c r="K94" i="193"/>
  <c r="J94" i="193"/>
  <c r="I94" i="193"/>
  <c r="H94" i="193"/>
  <c r="G94" i="193"/>
  <c r="F94" i="193"/>
  <c r="E94" i="193"/>
  <c r="D94" i="193"/>
  <c r="R88" i="193"/>
  <c r="Q88" i="193"/>
  <c r="P88" i="193"/>
  <c r="O88" i="193"/>
  <c r="N88" i="193"/>
  <c r="M88" i="193"/>
  <c r="L88" i="193"/>
  <c r="K88" i="193"/>
  <c r="J88" i="193"/>
  <c r="I88" i="193"/>
  <c r="H88" i="193"/>
  <c r="G88" i="193"/>
  <c r="F88" i="193"/>
  <c r="E88" i="193"/>
  <c r="D88" i="193"/>
  <c r="R82" i="193"/>
  <c r="Q82" i="193"/>
  <c r="P82" i="193"/>
  <c r="O82" i="193"/>
  <c r="N82" i="193"/>
  <c r="M82" i="193"/>
  <c r="L82" i="193"/>
  <c r="K82" i="193"/>
  <c r="J82" i="193"/>
  <c r="I82" i="193"/>
  <c r="H82" i="193"/>
  <c r="G82" i="193"/>
  <c r="F82" i="193"/>
  <c r="E82" i="193"/>
  <c r="D82" i="193"/>
  <c r="R76" i="193"/>
  <c r="Q76" i="193"/>
  <c r="P76" i="193"/>
  <c r="O76" i="193"/>
  <c r="N76" i="193"/>
  <c r="M76" i="193"/>
  <c r="L76" i="193"/>
  <c r="K76" i="193"/>
  <c r="J76" i="193"/>
  <c r="I76" i="193"/>
  <c r="H76" i="193"/>
  <c r="G76" i="193"/>
  <c r="F76" i="193"/>
  <c r="E76" i="193"/>
  <c r="D76" i="193"/>
  <c r="R70" i="193"/>
  <c r="Q70" i="193"/>
  <c r="P70" i="193"/>
  <c r="O70" i="193"/>
  <c r="N70" i="193"/>
  <c r="M70" i="193"/>
  <c r="L70" i="193"/>
  <c r="K70" i="193"/>
  <c r="J70" i="193"/>
  <c r="I70" i="193"/>
  <c r="H70" i="193"/>
  <c r="G70" i="193"/>
  <c r="F70" i="193"/>
  <c r="E70" i="193"/>
  <c r="D70" i="193"/>
  <c r="R64" i="193"/>
  <c r="Q64" i="193"/>
  <c r="P64" i="193"/>
  <c r="O64" i="193"/>
  <c r="N64" i="193"/>
  <c r="M64" i="193"/>
  <c r="L64" i="193"/>
  <c r="K64" i="193"/>
  <c r="J64" i="193"/>
  <c r="I64" i="193"/>
  <c r="H64" i="193"/>
  <c r="G64" i="193"/>
  <c r="F64" i="193"/>
  <c r="E64" i="193"/>
  <c r="D64" i="193"/>
  <c r="R58" i="193"/>
  <c r="Q58" i="193"/>
  <c r="P58" i="193"/>
  <c r="O58" i="193"/>
  <c r="N58" i="193"/>
  <c r="M58" i="193"/>
  <c r="L58" i="193"/>
  <c r="K58" i="193"/>
  <c r="J58" i="193"/>
  <c r="I58" i="193"/>
  <c r="H58" i="193"/>
  <c r="G58" i="193"/>
  <c r="F58" i="193"/>
  <c r="E58" i="193"/>
  <c r="D58" i="193"/>
  <c r="R52" i="193"/>
  <c r="Q52" i="193"/>
  <c r="P52" i="193"/>
  <c r="N52" i="193"/>
  <c r="G52" i="193"/>
  <c r="F52" i="193"/>
  <c r="E52" i="193"/>
  <c r="D52" i="193"/>
  <c r="R46" i="193"/>
  <c r="Q46" i="193"/>
  <c r="P46" i="193"/>
  <c r="O46" i="193"/>
  <c r="O52" i="193" s="1"/>
  <c r="N46" i="193"/>
  <c r="M46" i="193"/>
  <c r="M52" i="193" s="1"/>
  <c r="L46" i="193"/>
  <c r="L52" i="193" s="1"/>
  <c r="K46" i="193"/>
  <c r="K52" i="193" s="1"/>
  <c r="J46" i="193"/>
  <c r="J52" i="193" s="1"/>
  <c r="I46" i="193"/>
  <c r="I52" i="193" s="1"/>
  <c r="H46" i="193"/>
  <c r="H52" i="193" s="1"/>
  <c r="G46" i="193"/>
  <c r="F46" i="193"/>
  <c r="E46" i="193"/>
  <c r="D46" i="193"/>
  <c r="P40" i="193"/>
  <c r="O40" i="193"/>
  <c r="N40" i="193"/>
  <c r="M40" i="193"/>
  <c r="L40" i="193"/>
  <c r="K40" i="193"/>
  <c r="J40" i="193"/>
  <c r="I40" i="193"/>
  <c r="H40" i="193"/>
  <c r="G40" i="193"/>
  <c r="F40" i="193"/>
  <c r="E40" i="193"/>
  <c r="D40" i="193"/>
  <c r="R39" i="193"/>
  <c r="Q39" i="193"/>
  <c r="R34" i="193"/>
  <c r="Q34" i="193"/>
  <c r="P34" i="193"/>
  <c r="O34" i="193"/>
  <c r="N34" i="193"/>
  <c r="M34" i="193"/>
  <c r="L34" i="193"/>
  <c r="K34" i="193"/>
  <c r="J34" i="193"/>
  <c r="I34" i="193"/>
  <c r="H34" i="193"/>
  <c r="G34" i="193"/>
  <c r="F34" i="193"/>
  <c r="E34" i="193"/>
  <c r="D34" i="193"/>
  <c r="R28" i="193"/>
  <c r="Q28" i="193"/>
  <c r="P28" i="193"/>
  <c r="O28" i="193"/>
  <c r="N28" i="193"/>
  <c r="M28" i="193"/>
  <c r="L28" i="193"/>
  <c r="K28" i="193"/>
  <c r="J28" i="193"/>
  <c r="I28" i="193"/>
  <c r="H28" i="193"/>
  <c r="G28" i="193"/>
  <c r="F28" i="193"/>
  <c r="E28" i="193"/>
  <c r="D28" i="193"/>
  <c r="R22" i="193"/>
  <c r="Q22" i="193"/>
  <c r="P22" i="193"/>
  <c r="O22" i="193"/>
  <c r="N22" i="193"/>
  <c r="M22" i="193"/>
  <c r="L22" i="193"/>
  <c r="K22" i="193"/>
  <c r="J22" i="193"/>
  <c r="I22" i="193"/>
  <c r="H22" i="193"/>
  <c r="G22" i="193"/>
  <c r="F22" i="193"/>
  <c r="E22" i="193"/>
  <c r="D22" i="193"/>
  <c r="R16" i="193"/>
  <c r="Q16" i="193"/>
  <c r="P16" i="193"/>
  <c r="O16" i="193"/>
  <c r="N16" i="193"/>
  <c r="N139" i="193" s="1"/>
  <c r="M16" i="193"/>
  <c r="M139" i="193" s="1"/>
  <c r="L16" i="193"/>
  <c r="L139" i="193" s="1"/>
  <c r="K16" i="193"/>
  <c r="K139" i="193" s="1"/>
  <c r="J16" i="193"/>
  <c r="J139" i="193" s="1"/>
  <c r="I16" i="193"/>
  <c r="H16" i="193"/>
  <c r="G16" i="193"/>
  <c r="F16" i="193"/>
  <c r="E16" i="193"/>
  <c r="D16" i="193"/>
  <c r="R11" i="193"/>
  <c r="Q11" i="193"/>
  <c r="O11" i="193"/>
  <c r="N11" i="193"/>
  <c r="M11" i="193"/>
  <c r="L11" i="193"/>
  <c r="K11" i="193"/>
  <c r="J11" i="193"/>
  <c r="I11" i="193"/>
  <c r="I139" i="193" s="1"/>
  <c r="H11" i="193"/>
  <c r="G11" i="193"/>
  <c r="F11" i="193"/>
  <c r="E11" i="193"/>
  <c r="D11" i="193"/>
  <c r="J33" i="189"/>
  <c r="I33" i="189"/>
  <c r="H15" i="189"/>
  <c r="E54" i="181"/>
  <c r="D54" i="181"/>
  <c r="F37" i="175"/>
  <c r="F36" i="175"/>
  <c r="F35" i="175"/>
  <c r="F33" i="175"/>
  <c r="F31" i="175"/>
  <c r="F26" i="175"/>
  <c r="F25" i="175"/>
  <c r="F19" i="175"/>
  <c r="F22" i="175" s="1"/>
  <c r="F16" i="175"/>
  <c r="F15" i="175"/>
  <c r="F14" i="175"/>
  <c r="F13" i="175"/>
  <c r="F11" i="175"/>
  <c r="F17" i="174"/>
  <c r="G17" i="174" s="1"/>
  <c r="E17" i="174"/>
  <c r="D16" i="174"/>
  <c r="E16" i="174" s="1"/>
  <c r="F16" i="174" s="1"/>
  <c r="G16" i="174" s="1"/>
  <c r="E15" i="174"/>
  <c r="F15" i="174" s="1"/>
  <c r="G15" i="174" s="1"/>
  <c r="E14" i="174"/>
  <c r="F14" i="174" s="1"/>
  <c r="G14" i="174" s="1"/>
  <c r="D13" i="174"/>
  <c r="E13" i="174" s="1"/>
  <c r="F13" i="174" s="1"/>
  <c r="G13" i="174" s="1"/>
  <c r="D12" i="174"/>
  <c r="E12" i="174" s="1"/>
  <c r="F12" i="174" s="1"/>
  <c r="G12" i="174" s="1"/>
  <c r="F12" i="175" l="1"/>
  <c r="D11" i="174" l="1"/>
  <c r="E11" i="174" s="1"/>
  <c r="F11" i="174" s="1"/>
  <c r="G11" i="174" s="1"/>
  <c r="F38" i="175" l="1"/>
  <c r="D18" i="174" l="1"/>
  <c r="E18" i="174" s="1"/>
  <c r="F18" i="174" s="1"/>
  <c r="G18" i="17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tc={A556F9C4-2FBE-4776-9892-1EE43E4803C9}</author>
  </authors>
  <commentList>
    <comment ref="D27" authorId="0" shapeId="0" xr:uid="{A556F9C4-2FBE-4776-9892-1EE43E4803C9}">
      <text>
        <t>[Threaded comment]
Your version of Excel allows you to read this threaded comment; however, any edits to it will get removed if the file is opened in a newer version of Excel. Learn more: https://go.microsoft.com/fwlink/?linkid=870924
Comment:
    For entities without a small trading book
Securitisations that are exclusively in the banking book can be captured through the following:
{C 14.01, c0440, s0030} where {C 14.00, c0470, s0030} = empty 
However, this row needs to include, in addition, the RWEA calculated in accordance with Chapter 5 of Title II of Part Three CRR (i.e. thr RWEA calculated in accordance with the credit risk framework = the banking book part) for securitisation positions which are partically held in the banking book and partially held in the trading book.
However, the data included in C 14.00 and C 14.01 is not granular enough to identify which share of the RWEA of a securitisation partially held in both books is pertaining to the banking book part.
This issue does not arise in case of entities who have a small trading book and therefore apply the credit risk framework also to positions allocated to the trading book. Such entities can simply extract the data for all securitisation positions that they report in the SEC-IRBA sheet of C 14.01.</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EBA staff</author>
  </authors>
  <commentList>
    <comment ref="F14" authorId="0" shapeId="0" xr:uid="{82AA9F26-8F9A-4651-92C8-61E12A4E5BE9}">
      <text>
        <r>
          <rPr>
            <b/>
            <sz val="9"/>
            <color indexed="81"/>
            <rFont val="Tahoma"/>
            <family val="2"/>
          </rPr>
          <t>EBA staff:</t>
        </r>
        <r>
          <rPr>
            <sz val="9"/>
            <color indexed="81"/>
            <rFont val="Tahoma"/>
            <family val="2"/>
          </rPr>
          <t xml:space="preserve">
mapping done on a best effort basis as there is "no maturity" column in the supervisory reporting
</t>
        </r>
      </text>
    </comment>
    <comment ref="H14" authorId="0" shapeId="0" xr:uid="{EAABD29F-9F35-436D-9771-249755592CBF}">
      <text>
        <r>
          <rPr>
            <b/>
            <sz val="9"/>
            <color indexed="81"/>
            <rFont val="Tahoma"/>
            <family val="2"/>
          </rPr>
          <t>EBA staff:</t>
        </r>
        <r>
          <rPr>
            <sz val="9"/>
            <color indexed="81"/>
            <rFont val="Tahoma"/>
            <family val="2"/>
          </rPr>
          <t xml:space="preserve">
mapping done on a best effort basis as there is "no maturity" column in the supervisory reporting
</t>
        </r>
      </text>
    </comment>
    <comment ref="J14" authorId="0" shapeId="0" xr:uid="{CB797F14-EABD-40BD-858A-D525FFD3C95F}">
      <text>
        <r>
          <rPr>
            <b/>
            <sz val="9"/>
            <color indexed="81"/>
            <rFont val="Tahoma"/>
            <family val="2"/>
          </rPr>
          <t>EBA staff:</t>
        </r>
        <r>
          <rPr>
            <sz val="9"/>
            <color indexed="81"/>
            <rFont val="Tahoma"/>
            <family val="2"/>
          </rPr>
          <t xml:space="preserve">
mapping done on a best effort basis as there is "no maturity" column in the supervisory reporting
</t>
        </r>
      </text>
    </comment>
    <comment ref="L14" authorId="0" shapeId="0" xr:uid="{6E81F92F-D9DD-4C45-A054-E6CACDC136B5}">
      <text>
        <r>
          <rPr>
            <b/>
            <sz val="9"/>
            <color indexed="81"/>
            <rFont val="Tahoma"/>
            <family val="2"/>
          </rPr>
          <t>EBA staff:</t>
        </r>
        <r>
          <rPr>
            <sz val="9"/>
            <color indexed="81"/>
            <rFont val="Tahoma"/>
            <family val="2"/>
          </rPr>
          <t xml:space="preserve">
mapping done on a best effort basis as there is "no maturity" column in the supervisory reporting
</t>
        </r>
      </text>
    </comment>
    <comment ref="F15" authorId="0" shapeId="0" xr:uid="{04804E9F-4385-499A-874A-CF58476BE494}">
      <text>
        <r>
          <rPr>
            <b/>
            <sz val="9"/>
            <color indexed="81"/>
            <rFont val="Tahoma"/>
            <family val="2"/>
          </rPr>
          <t>EBA staff:</t>
        </r>
        <r>
          <rPr>
            <sz val="9"/>
            <color indexed="81"/>
            <rFont val="Tahoma"/>
            <family val="2"/>
          </rPr>
          <t xml:space="preserve">
mapping done on a best effort basis as there is "no maturity" column in the supervisory reporting
</t>
        </r>
      </text>
    </comment>
    <comment ref="H15" authorId="0" shapeId="0" xr:uid="{4CE95F94-21AA-4109-8A61-E7D11BBFA54D}">
      <text>
        <r>
          <rPr>
            <b/>
            <sz val="9"/>
            <color indexed="81"/>
            <rFont val="Tahoma"/>
            <family val="2"/>
          </rPr>
          <t>EBA staff:</t>
        </r>
        <r>
          <rPr>
            <sz val="9"/>
            <color indexed="81"/>
            <rFont val="Tahoma"/>
            <family val="2"/>
          </rPr>
          <t xml:space="preserve">
mapping done on a best effort basis as there is "no maturity" column in the supervisory reporting
</t>
        </r>
      </text>
    </comment>
    <comment ref="J15" authorId="0" shapeId="0" xr:uid="{EA8D4E54-9B71-4F83-9791-04842C87630C}">
      <text>
        <r>
          <rPr>
            <b/>
            <sz val="9"/>
            <color indexed="81"/>
            <rFont val="Tahoma"/>
            <family val="2"/>
          </rPr>
          <t>EBA staff:</t>
        </r>
        <r>
          <rPr>
            <sz val="9"/>
            <color indexed="81"/>
            <rFont val="Tahoma"/>
            <family val="2"/>
          </rPr>
          <t xml:space="preserve">
mapping done on a best effort basis as there is "no maturity" column in the supervisory reporting
</t>
        </r>
      </text>
    </comment>
    <comment ref="L15" authorId="0" shapeId="0" xr:uid="{01053669-435A-45BA-9C12-A9498C7E17A0}">
      <text>
        <r>
          <rPr>
            <b/>
            <sz val="9"/>
            <color indexed="81"/>
            <rFont val="Tahoma"/>
            <family val="2"/>
          </rPr>
          <t>EBA staff:</t>
        </r>
        <r>
          <rPr>
            <sz val="9"/>
            <color indexed="81"/>
            <rFont val="Tahoma"/>
            <family val="2"/>
          </rPr>
          <t xml:space="preserve">
mapping done on a best effort basis as there is "no maturity" column in the supervisory reporting
</t>
        </r>
      </text>
    </comment>
  </commentList>
</comments>
</file>

<file path=xl/sharedStrings.xml><?xml version="1.0" encoding="utf-8"?>
<sst xmlns="http://schemas.openxmlformats.org/spreadsheetml/2006/main" count="2135" uniqueCount="1394">
  <si>
    <t>Templates</t>
  </si>
  <si>
    <t>Name</t>
  </si>
  <si>
    <t>EU CC1</t>
  </si>
  <si>
    <t>Composition of regulatory own funds</t>
  </si>
  <si>
    <t>EU OV1</t>
  </si>
  <si>
    <t>Overview of risk weighted exposure amounts</t>
  </si>
  <si>
    <t>EU KM1</t>
  </si>
  <si>
    <t>Key metrics template</t>
  </si>
  <si>
    <t>EU INS1</t>
  </si>
  <si>
    <t>Insurance participations</t>
  </si>
  <si>
    <t>EU INS2</t>
  </si>
  <si>
    <t>Financial conglomerates information on own funds and capital adequacy ratio</t>
  </si>
  <si>
    <t>EU CCyB1</t>
  </si>
  <si>
    <t>Template EU CCyB1 - Geographical distribution of credit exposures relevant for the calculation of the countercyclical buffer</t>
  </si>
  <si>
    <t>EU CCyB2</t>
  </si>
  <si>
    <t>Template EU CCyB2 - Amount of institution-specific countercyclical capital buffer</t>
  </si>
  <si>
    <t>EU CR1</t>
  </si>
  <si>
    <t xml:space="preserve">Performing and non-performing exposures and related provisions </t>
  </si>
  <si>
    <t>EU CR2</t>
  </si>
  <si>
    <t>Template EU CR2: Changes in the stock of non-performing loans and advances</t>
  </si>
  <si>
    <t>EU CR3</t>
  </si>
  <si>
    <t>CRM techniques overview:  Disclosure of the use of credit risk mitigation techniques</t>
  </si>
  <si>
    <t>EU CQ1</t>
  </si>
  <si>
    <t>Credit quality of forborne exposures</t>
  </si>
  <si>
    <t>EU CQ3</t>
  </si>
  <si>
    <t>Credit quality of performing and non-performing exposures by past due days</t>
  </si>
  <si>
    <t>EU CQ5</t>
  </si>
  <si>
    <t>Credit quality of loans and advances by industry</t>
  </si>
  <si>
    <t>EU CQ7</t>
  </si>
  <si>
    <t xml:space="preserve">Collateral obtained by taking possession and execution processes </t>
  </si>
  <si>
    <t>EU PV1</t>
  </si>
  <si>
    <t>Prudent valuation adjustments (PVA)</t>
  </si>
  <si>
    <t>EU LR1</t>
  </si>
  <si>
    <t>Summary reconciliation of accounting assets and leverage ratio exposures</t>
  </si>
  <si>
    <t>EU LR2</t>
  </si>
  <si>
    <t>Leverage ratio common disclosure</t>
  </si>
  <si>
    <t>EU LR3</t>
  </si>
  <si>
    <t>Split-up of on balance sheet exposures (excluding derivatives, SFTs and exempted exposures)</t>
  </si>
  <si>
    <t>EU LIQ1</t>
  </si>
  <si>
    <t>Quantitative information of LCR</t>
  </si>
  <si>
    <t>EU LIQ2</t>
  </si>
  <si>
    <t>Net Stable Funding Ratio</t>
  </si>
  <si>
    <t>Template EU CC1 - Composition of regulatory own funds</t>
  </si>
  <si>
    <t>(b)</t>
  </si>
  <si>
    <t>Amounts</t>
  </si>
  <si>
    <t xml:space="preserve">Source based on reference numbers/letters of the balance sheet under the regulatory scope of consolidation </t>
  </si>
  <si>
    <t xml:space="preserve">Common Equity Tier 1 (CET1) capital:  instruments and reserves                                                                                       </t>
  </si>
  <si>
    <t xml:space="preserve">Capital instruments and the related share premium accounts </t>
  </si>
  <si>
    <t>(h)</t>
  </si>
  <si>
    <t xml:space="preserve">Retained earnings </t>
  </si>
  <si>
    <t>Accumulated other comprehensive income (and other reserves)</t>
  </si>
  <si>
    <t>EU-3a</t>
  </si>
  <si>
    <t>Funds for general banking risk</t>
  </si>
  <si>
    <t xml:space="preserve">Amount of qualifying items referred to in Article 484 (3) and the related share premium accounts subject to phase out from CET1 </t>
  </si>
  <si>
    <t>Minority interests (amount allowed in consolidated CET1)</t>
  </si>
  <si>
    <t>EU-5a</t>
  </si>
  <si>
    <t xml:space="preserve">Independently reviewed interim profits net of any foreseeable charge or dividend </t>
  </si>
  <si>
    <t>Common Equity Tier 1 (CET1) capital before regulatory adjustments</t>
  </si>
  <si>
    <t>Common Equity Tier 1 (CET1) capital: regulatory adjustments </t>
  </si>
  <si>
    <t>Additional value adjustments (negative amount)</t>
  </si>
  <si>
    <t>Intangible assets (net of related tax liability) (negative amount)</t>
  </si>
  <si>
    <t>Not applicable</t>
  </si>
  <si>
    <t>Deferred tax assets that rely on future profitability excluding those arising from temporary differences (net of related tax liability where the conditions in Article 38 (3) are met) (negative amount)</t>
  </si>
  <si>
    <t>Fair value reserves related to gains or losses on cash flow hedges of financial instruments that are not valued at fair value</t>
  </si>
  <si>
    <t xml:space="preserve">Negative amounts resulting from the calculation of expected loss amounts </t>
  </si>
  <si>
    <t>Any increase in equity that results from securitised assets (negative amount)</t>
  </si>
  <si>
    <t>Gains or losses on liabilities valued at fair value resulting from changes in own credit standing</t>
  </si>
  <si>
    <t>Defined-benefit pension fund assets (negative amount)</t>
  </si>
  <si>
    <t>Direct and indirect holdings by an institution of own CET1 instruments (negative amount)</t>
  </si>
  <si>
    <t>Direct, indirect and synthetic holdings of the CET 1 instruments of financial sector entities where those entities have reciprocal cross holdings with the institution designed to inflate artificially the own funds of the institution (negative amount)</t>
  </si>
  <si>
    <t>Direct, indirect and synthetic holdings by the institution of the CET1 instruments of financial sector entities where the institution does not have a significant investment in those entities (amount above 10% threshold and net of eligible short positions) (negative amount)</t>
  </si>
  <si>
    <t>Direct, indirect and synthetic holdings by the institution of the CET1 instruments of financial sector entities where the institution has a significant investment in those entities (amount above 10% threshold and net of eligible short positions) (negative amount)</t>
  </si>
  <si>
    <t>EU-20a</t>
  </si>
  <si>
    <t>Exposure amount of the following items which qualify for a RW of 1250%, where the institution opts for the deduction alternative</t>
  </si>
  <si>
    <t>EU-20b</t>
  </si>
  <si>
    <t xml:space="preserve">     of which: qualifying holdings outside the financial sector (negative amount)</t>
  </si>
  <si>
    <t>EU-20c</t>
  </si>
  <si>
    <t xml:space="preserve">     of which: securitisation positions (negative amount)</t>
  </si>
  <si>
    <t>EU-20d</t>
  </si>
  <si>
    <t xml:space="preserve">     of which: free deliveries (negative amount)</t>
  </si>
  <si>
    <t>Deferred tax assets arising from temporary differences (amount above 10% threshold, net of related tax liability where the conditions in Article 38 (3) are met) (negative amount)</t>
  </si>
  <si>
    <t>Amount exceeding the 17,65% threshold (negative amount)</t>
  </si>
  <si>
    <t xml:space="preserve">     of which: direct, indirect and synthetic holdings by the institution of the CET1 instruments of financial sector entities where the institution has a significant investment in those entities</t>
  </si>
  <si>
    <t xml:space="preserve">     of which: deferred tax assets arising from temporary differences</t>
  </si>
  <si>
    <t>EU-25a</t>
  </si>
  <si>
    <t>Losses for the current financial year (negative amount)</t>
  </si>
  <si>
    <t>EU-25b</t>
  </si>
  <si>
    <t>Foreseeable tax charges relating to CET1 items except where the institution suitably adjusts the amount of CET1 items insofar as such tax charges reduce the amount up to which those items may be used to cover risks or losses (negative amount)</t>
  </si>
  <si>
    <t>Qualifying AT1 deductions that exceed the AT1 items of the institution (negative amount)</t>
  </si>
  <si>
    <t>27a</t>
  </si>
  <si>
    <t>Other regulatory adjusments</t>
  </si>
  <si>
    <t>Total regulatory adjustments to Common Equity Tier 1 (CET1)</t>
  </si>
  <si>
    <t xml:space="preserve">Common Equity Tier 1 (CET1) capital </t>
  </si>
  <si>
    <t>Additional Tier 1 (AT1) capital: instruments</t>
  </si>
  <si>
    <t>(i)</t>
  </si>
  <si>
    <t xml:space="preserve">     of which: classified as equity under applicable accounting standards</t>
  </si>
  <si>
    <t xml:space="preserve">     of which: classified as liabilities under applicable accounting standards</t>
  </si>
  <si>
    <t>Amount of qualifying items referred to in Article 484 (4) and the related share premium accounts subject to phase out from AT1</t>
  </si>
  <si>
    <t>EU-33a</t>
  </si>
  <si>
    <t>Amount of qualifying items referred to in Article 494a(1) subject to phase out from AT1</t>
  </si>
  <si>
    <t>EU-33b</t>
  </si>
  <si>
    <t>Amount of qualifying items referred to in Article 494b(1) subject to phase out from AT1</t>
  </si>
  <si>
    <t xml:space="preserve">Qualifying Tier 1 capital included in consolidated AT1 capital (including minority interests not included in row 5) issued by subsidiaries and held by third parties </t>
  </si>
  <si>
    <t xml:space="preserve">    of which: instruments issued by subsidiaries subject to phase out </t>
  </si>
  <si>
    <t xml:space="preserve">   Additional Tier 1 (AT1) capital before regulatory adjustments</t>
  </si>
  <si>
    <t>Additional Tier 1 (AT1) capital: regulatory adjustments</t>
  </si>
  <si>
    <t>Direct and indirect holdings by an institution of own AT1 instruments (negative amount)</t>
  </si>
  <si>
    <t>Direct, indirect and synthetic holdings of the AT1 instruments of financial sector entities where those entities have reciprocal cross holdings with the institution designed to inflate artificially the own funds of the institution (negative amount)</t>
  </si>
  <si>
    <t>Direct, indirect and synthetic holdings of the AT1 instruments of financial sector entities where the institution does not have a significant investment in those entities (amount above 10% threshold and net of eligible short positions) (negative amount)</t>
  </si>
  <si>
    <t>Direct, indirect and synthetic holdings by the institution of the AT1 instruments of financial sector entities where the institution has a significant investment in those entities (net of eligible short positions) (negative amount)</t>
  </si>
  <si>
    <t>Qualifying T2 deductions that exceed the T2 items of the institution (negative amount)</t>
  </si>
  <si>
    <t>42a</t>
  </si>
  <si>
    <t>Other regulatory adjustments to AT1 capital</t>
  </si>
  <si>
    <t>Total regulatory adjustments to Additional Tier 1 (AT1) capital</t>
  </si>
  <si>
    <t xml:space="preserve">Additional Tier 1 (AT1) capital </t>
  </si>
  <si>
    <t>Tier 1 capital (T1 = CET1 + AT1)</t>
  </si>
  <si>
    <t>Tier 2 (T2) capital: instruments</t>
  </si>
  <si>
    <t>Capital instruments and the related share premium accounts</t>
  </si>
  <si>
    <t>Amount of qualifying  items referred to in Article 484 (5) and the related share premium accounts subject to phase out from T2 as described in Article 486 (4) CRR</t>
  </si>
  <si>
    <t>EU-47a</t>
  </si>
  <si>
    <t>Amount of qualifying  items referred to in Article 494a (2) subject to phase out from T2</t>
  </si>
  <si>
    <t>EU-47b</t>
  </si>
  <si>
    <t>Amount of qualifying  items referred to in Article 494b (2) subject to phase out from T2</t>
  </si>
  <si>
    <t xml:space="preserve">Qualifying own funds instruments included in consolidated T2 capital (including minority interests and AT1 instruments not included in rows 5 or 34) issued by subsidiaries and held by third parties </t>
  </si>
  <si>
    <t xml:space="preserve">   of which: instruments issued by subsidiaries subject to phase out</t>
  </si>
  <si>
    <t>Credit risk adjustments</t>
  </si>
  <si>
    <t>Tier 2 (T2) capital before regulatory adjustments</t>
  </si>
  <si>
    <t>Tier 2 (T2) capital: regulatory adjustments </t>
  </si>
  <si>
    <t>Direct and indirect holdings by an institution of own T2 instruments and subordinated loans (negative amount)</t>
  </si>
  <si>
    <t>Direct, indirect and synthetic holdings of the T2 instruments and subordinated loans of financial sector entities where those entities have reciprocal cross holdings with the institution designed to inflate artificially the own funds of the institution (negative amount)</t>
  </si>
  <si>
    <t xml:space="preserve">Direct and indirect holdings of the T2 instruments and subordinated loans of financial sector entities where the institution does not have a significant investment in those entities (amount above 10% threshold and net of eligible short positions) (negative amount)  </t>
  </si>
  <si>
    <t>54a</t>
  </si>
  <si>
    <t>Direct and indirect holdings by the institution of the T2 instruments and subordinated loans of financial sector entities where the institution has a significant investment in those entities (net of eligible short positions) (negative amount)</t>
  </si>
  <si>
    <t>Qualifying eligible liabilities deductions that exceed the eligible liabilities items of the institution (negative amount)</t>
  </si>
  <si>
    <t>56b</t>
  </si>
  <si>
    <t>Other regulatory adjusments to T2 capital</t>
  </si>
  <si>
    <t>Total regulatory adjustments to Tier 2 (T2) capital</t>
  </si>
  <si>
    <t xml:space="preserve">Tier 2 (T2) capital </t>
  </si>
  <si>
    <t>Total capital (TC = T1 + T2)</t>
  </si>
  <si>
    <t>Total risk exposure amount</t>
  </si>
  <si>
    <t>Capital ratios and requirements including buffers </t>
  </si>
  <si>
    <t>Common Equity Tier 1</t>
  </si>
  <si>
    <t>Tier 1</t>
  </si>
  <si>
    <t>Total capital</t>
  </si>
  <si>
    <t>Institution CET1 overall capital requirements</t>
  </si>
  <si>
    <t xml:space="preserve">of which: capital conservation buffer requirement </t>
  </si>
  <si>
    <t xml:space="preserve">of which: countercyclical capital buffer requirement </t>
  </si>
  <si>
    <t xml:space="preserve">of which: systemic risk buffer requirement </t>
  </si>
  <si>
    <t>EU-67a</t>
  </si>
  <si>
    <t>of which: Global Systemically Important Institution (G-SII) or Other Systemically Important Institution (O-SII) buffer requirement</t>
  </si>
  <si>
    <t>EU-67b</t>
  </si>
  <si>
    <t>of which: additional own funds requirements to address the risks other than the risk of excessive leverage</t>
  </si>
  <si>
    <t>Common Equity Tier 1 capital (as a percentage of risk exposure amount) available after meeting the minimum capital requirements</t>
  </si>
  <si>
    <t>Amounts below the thresholds for deduction (before risk weighting) </t>
  </si>
  <si>
    <t xml:space="preserve">Direct and indirect holdings of own funds and eligible liabilities of financial sector entities where the institution does not have a significant investment in those entities (amount below 10% threshold  and net of eligible short positions)   </t>
  </si>
  <si>
    <t xml:space="preserve">Direct and indirect holdings by the institution of the CET1 instruments of financial sector entities where the institution has a significant investment in those entities (amount below 17.65% thresholds and net of eligible short positions) </t>
  </si>
  <si>
    <t>Deferred tax assets arising from temporary differences (amount below 17.65%  threshold, net of related tax liability where the conditions in Article 38 (3) are met)</t>
  </si>
  <si>
    <t>Applicable caps on the inclusion of provisions in Tier 2 </t>
  </si>
  <si>
    <t>Credit risk adjustments included in T2 in respect of exposures subject to standardised approach (prior to the application of the cap)</t>
  </si>
  <si>
    <t>Cap on inclusion of credit risk adjustments in T2 under standardised approach</t>
  </si>
  <si>
    <t>Credit risk adjustments included in T2 in respect of exposures subject to internal ratings-based approach (prior to the application of the cap)</t>
  </si>
  <si>
    <t>Cap for inclusion of credit risk adjustments in T2 under internal ratings-based approach</t>
  </si>
  <si>
    <t>Capital instruments subject to phase-out arrangements (only applicable between 1 Jan 2014 and 1 Jan 2022)</t>
  </si>
  <si>
    <t>Current cap on CET1 instruments subject to phase out arrangements</t>
  </si>
  <si>
    <t>Amount excluded from CET1 due to cap (excess over cap after redemptions and maturities)</t>
  </si>
  <si>
    <t>Current cap on AT1 instruments subject to phase out arrangements</t>
  </si>
  <si>
    <t>Amount excluded from AT1 due to cap (excess over cap after redemptions and maturities)</t>
  </si>
  <si>
    <t>Current cap on T2 instruments subject to phase out arrangements</t>
  </si>
  <si>
    <t>Amount excluded from T2 due to cap (excess over cap after redemptions and maturities)</t>
  </si>
  <si>
    <t>Template EU OV1 – Overview of total risk exposure amounts</t>
  </si>
  <si>
    <t>Risk weighted exposure amounts (RWEAs)</t>
  </si>
  <si>
    <t>Total own funds requirements</t>
  </si>
  <si>
    <t>a</t>
  </si>
  <si>
    <t>b</t>
  </si>
  <si>
    <t>c</t>
  </si>
  <si>
    <t>T</t>
  </si>
  <si>
    <t>Credit risk (excluding CCR)</t>
  </si>
  <si>
    <t xml:space="preserve">Of which the standardised approach </t>
  </si>
  <si>
    <t xml:space="preserve">Of which the Foundation IRB (F-IRB) approach </t>
  </si>
  <si>
    <t>Of which:  slotting approach</t>
  </si>
  <si>
    <t>EU 4a</t>
  </si>
  <si>
    <t>Of which: equities under the simple riskweighted approach</t>
  </si>
  <si>
    <t xml:space="preserve">Of which the Advanced IRB (A-IRB) approach </t>
  </si>
  <si>
    <t xml:space="preserve">Counterparty credit risk - CCR </t>
  </si>
  <si>
    <t>Of which internal model method (IMM)</t>
  </si>
  <si>
    <t>EU 8a</t>
  </si>
  <si>
    <t>Of which exposures to a CCP</t>
  </si>
  <si>
    <t>Of which other CCR</t>
  </si>
  <si>
    <t xml:space="preserve">Settlement risk </t>
  </si>
  <si>
    <t>Securitisation exposures in the non-trading book (after the cap)</t>
  </si>
  <si>
    <t xml:space="preserve">Of which SEC-IRBA approach </t>
  </si>
  <si>
    <t>Of which SEC-ERBA (including IAA)</t>
  </si>
  <si>
    <t xml:space="preserve">Of which SEC-SA approach </t>
  </si>
  <si>
    <t>EU 19a</t>
  </si>
  <si>
    <t>Position, foreign exchange and commodities risks (Market risk)</t>
  </si>
  <si>
    <t>EU 22a</t>
  </si>
  <si>
    <t>Large exposures</t>
  </si>
  <si>
    <t>Operational risk</t>
  </si>
  <si>
    <t>Total</t>
  </si>
  <si>
    <t>Template EU KM1 - Key metrics template</t>
  </si>
  <si>
    <t>d</t>
  </si>
  <si>
    <t>e</t>
  </si>
  <si>
    <t>T-2</t>
  </si>
  <si>
    <t>T-3</t>
  </si>
  <si>
    <t>Available own funds (amounts)</t>
  </si>
  <si>
    <t xml:space="preserve">Common Equity Tier 1 (CET1) capital </t>
  </si>
  <si>
    <t xml:space="preserve">Tier 1 capital </t>
  </si>
  <si>
    <t xml:space="preserve">Total capital </t>
  </si>
  <si>
    <t>Risk-weighted exposure amounts</t>
  </si>
  <si>
    <t>Total risk-weighted exposure amount</t>
  </si>
  <si>
    <t>Capital ratios (as a percentage of risk-weighted exposure amount)</t>
  </si>
  <si>
    <t>Tier 1 ratio (%)</t>
  </si>
  <si>
    <t>Total capital ratio (%)</t>
  </si>
  <si>
    <t>Additional own funds requirements to address risks other than the risk of excessive leverage (as a percentage of risk-weighted exposure amount)</t>
  </si>
  <si>
    <t xml:space="preserve">Additional own funds requirements to address risks other than the risk of excessive leverage (%) </t>
  </si>
  <si>
    <t xml:space="preserve">     of which: to be made up of CET1 capital (percentage points)</t>
  </si>
  <si>
    <t xml:space="preserve">     of which: to be made up of Tier 1 capital (percentage points)</t>
  </si>
  <si>
    <t>EU 7d</t>
  </si>
  <si>
    <t>Total SREP own funds requirements (%)</t>
  </si>
  <si>
    <t>Combined buffer requirement (as a percentage of risk-weighted exposure amount)</t>
  </si>
  <si>
    <t>Capital conservation buffer (%)</t>
  </si>
  <si>
    <t>Conservation buffer due to macro-prudential or systemic risk identified at the level of a Member State (%)</t>
  </si>
  <si>
    <t>Institution specific countercyclical capital buffer (%)</t>
  </si>
  <si>
    <t>EU 9a</t>
  </si>
  <si>
    <t>Systemic risk buffer (%)</t>
  </si>
  <si>
    <t>Global Systemically Important Institution buffer (%)</t>
  </si>
  <si>
    <t>EU 10a</t>
  </si>
  <si>
    <t>Other Systemically Important Institution buffer</t>
  </si>
  <si>
    <t>Combined buffer requirement (%)</t>
  </si>
  <si>
    <t>EU 11a</t>
  </si>
  <si>
    <t>Overall capital requirements (%)</t>
  </si>
  <si>
    <t>CET1 available after meeting the total SREP own funds requirements (%)</t>
  </si>
  <si>
    <t>Leverage ratio</t>
  </si>
  <si>
    <t>Total exposure measure</t>
  </si>
  <si>
    <t>Leverage ratio (%)</t>
  </si>
  <si>
    <t>Additional own funds requirements to address the risk of excessive leverage (as a percentage of total exposure measure)</t>
  </si>
  <si>
    <t>EU 14a</t>
  </si>
  <si>
    <t xml:space="preserve">Additional own funds requirements to address the risk of excessive leverage (%) </t>
  </si>
  <si>
    <t>EU 14b</t>
  </si>
  <si>
    <t>EU 14c</t>
  </si>
  <si>
    <t>Total SREP leverage ratio requirements (%)</t>
  </si>
  <si>
    <t>Leverage ratio buffer and overall leverage ratio requirement (as a percentage of total exposure measure)</t>
  </si>
  <si>
    <t>EU 14d</t>
  </si>
  <si>
    <t>Leverage ratio buffer requirement (%)</t>
  </si>
  <si>
    <t>EU 14e</t>
  </si>
  <si>
    <t>Overall leverage ratio requirements (%)</t>
  </si>
  <si>
    <t>Liquidity Coverage Ratio</t>
  </si>
  <si>
    <t>Total high-quality liquid assets (HQLA) (Weighted value - average)</t>
  </si>
  <si>
    <t>EU 16a</t>
  </si>
  <si>
    <t xml:space="preserve">Cash outflows - Total weighted value </t>
  </si>
  <si>
    <t>EU 16b</t>
  </si>
  <si>
    <t xml:space="preserve">Cash inflows - Total weighted value </t>
  </si>
  <si>
    <t>Total net cash outflows (adjusted value)</t>
  </si>
  <si>
    <t>Liquidity coverage ratio (%)</t>
  </si>
  <si>
    <t>Total available stable funding</t>
  </si>
  <si>
    <t>Total required stable funding</t>
  </si>
  <si>
    <t>NSFR ratio (%)</t>
  </si>
  <si>
    <t>Template EU INS1 - Insurance participations</t>
  </si>
  <si>
    <t>Exposure value</t>
  </si>
  <si>
    <t>Risk-weighted exposure amount</t>
  </si>
  <si>
    <t>Own fund instruments held in insurance or re-insurance undertakings  or insurance holding company not deducted from own funds</t>
  </si>
  <si>
    <t>No mapping to reporting</t>
  </si>
  <si>
    <t>Template EU INS2 - Financial conglomerates information on own funds and capital adequacy ratio</t>
  </si>
  <si>
    <t xml:space="preserve">Supplementary own fund requirements of the financial conglomerate (amount) </t>
  </si>
  <si>
    <t>Capital adequacy ratio of the financial conglomerate (%)</t>
  </si>
  <si>
    <t>f</t>
  </si>
  <si>
    <t>g</t>
  </si>
  <si>
    <t>h</t>
  </si>
  <si>
    <t>i</t>
  </si>
  <si>
    <t>j</t>
  </si>
  <si>
    <t>k</t>
  </si>
  <si>
    <t>l</t>
  </si>
  <si>
    <t>m</t>
  </si>
  <si>
    <t>General credit exposures</t>
  </si>
  <si>
    <t>Relevant credit exposures – Market risk</t>
  </si>
  <si>
    <t>Securitisation exposures  Exposure value for non-trading book</t>
  </si>
  <si>
    <t>Total exposure value</t>
  </si>
  <si>
    <t>Own fund requirements</t>
  </si>
  <si>
    <t xml:space="preserve">Risk-weighted exposure amounts </t>
  </si>
  <si>
    <t>Own fund requirements weights
(%)</t>
  </si>
  <si>
    <t>Countercyclical buffer rate
(%)</t>
  </si>
  <si>
    <t>Exposure value under the standardised approach</t>
  </si>
  <si>
    <t>Exposure value under the IRB approach</t>
  </si>
  <si>
    <t>Sum of long and short positions of trading book exposures for SA</t>
  </si>
  <si>
    <t>Value of trading book exposures for internal models</t>
  </si>
  <si>
    <t>Relevant credit risk exposures - Credit risk</t>
  </si>
  <si>
    <t xml:space="preserve">Relevant credit exposures – Securitisation positions in the non-trading book </t>
  </si>
  <si>
    <t xml:space="preserve"> Total</t>
  </si>
  <si>
    <t>010</t>
  </si>
  <si>
    <t>Breakdown by country:</t>
  </si>
  <si>
    <t>020</t>
  </si>
  <si>
    <t>Institution specific countercyclical capital buffer rate</t>
  </si>
  <si>
    <t>Institution specific countercyclical capital buffer requirement</t>
  </si>
  <si>
    <t>Fixed format</t>
  </si>
  <si>
    <t>EU1</t>
  </si>
  <si>
    <t>2a</t>
  </si>
  <si>
    <t>2b</t>
  </si>
  <si>
    <t>2c</t>
  </si>
  <si>
    <t>Others</t>
  </si>
  <si>
    <t>Public sector entities</t>
  </si>
  <si>
    <t>Institutions</t>
  </si>
  <si>
    <t>Corporates</t>
  </si>
  <si>
    <t>Retail</t>
  </si>
  <si>
    <t>x</t>
  </si>
  <si>
    <t xml:space="preserve">Template EU CR1: Performing and non-performing exposures and related provisions. </t>
  </si>
  <si>
    <t>n</t>
  </si>
  <si>
    <t>o</t>
  </si>
  <si>
    <t>Gross carrying amount/nominal amount</t>
  </si>
  <si>
    <t>Accumulated impairment, accumulated negative changes in fair value due to credit risk and provisions</t>
  </si>
  <si>
    <t>Accumulated  partial write-off</t>
  </si>
  <si>
    <t>Collaterals and financial guarantees received</t>
  </si>
  <si>
    <t>Performing exposures</t>
  </si>
  <si>
    <t>Non-performing exposures</t>
  </si>
  <si>
    <t>Performing exposures - Accumulated impairment and provisions</t>
  </si>
  <si>
    <t xml:space="preserve">Non-performing exposures - Accumulated impairment, accumulated  negative changes in fair value due to credit risk and provisions </t>
  </si>
  <si>
    <t>On performing exposures</t>
  </si>
  <si>
    <t>On non-performing exposures</t>
  </si>
  <si>
    <t>of which: stage 1</t>
  </si>
  <si>
    <t>of which: stage 2</t>
  </si>
  <si>
    <t>of which: stage 3</t>
  </si>
  <si>
    <t>005</t>
  </si>
  <si>
    <t>Cash balances at central banks and other demand deposits</t>
  </si>
  <si>
    <t>Loans and advances</t>
  </si>
  <si>
    <t>Central banks</t>
  </si>
  <si>
    <t>030</t>
  </si>
  <si>
    <t>General governments</t>
  </si>
  <si>
    <t>040</t>
  </si>
  <si>
    <t>Credit institutions</t>
  </si>
  <si>
    <t>050</t>
  </si>
  <si>
    <t>Other financial corporations</t>
  </si>
  <si>
    <t>060</t>
  </si>
  <si>
    <t>Non-financial corporations</t>
  </si>
  <si>
    <t>070</t>
  </si>
  <si>
    <t>Of which: SMEs</t>
  </si>
  <si>
    <t>080</t>
  </si>
  <si>
    <t>Households</t>
  </si>
  <si>
    <t>090</t>
  </si>
  <si>
    <t>Debt Securities</t>
  </si>
  <si>
    <t>100</t>
  </si>
  <si>
    <t>110</t>
  </si>
  <si>
    <t>120</t>
  </si>
  <si>
    <t>130</t>
  </si>
  <si>
    <t>140</t>
  </si>
  <si>
    <t>150</t>
  </si>
  <si>
    <t>Off-balance sheet exposures</t>
  </si>
  <si>
    <t>160</t>
  </si>
  <si>
    <t>170</t>
  </si>
  <si>
    <t>180</t>
  </si>
  <si>
    <t>190</t>
  </si>
  <si>
    <t>200</t>
  </si>
  <si>
    <t>210</t>
  </si>
  <si>
    <t>220</t>
  </si>
  <si>
    <t xml:space="preserve">Gross carrying amount               </t>
  </si>
  <si>
    <t>Initial stock of non-performing loans and advances</t>
  </si>
  <si>
    <t>Inflows to non-performing portfolios</t>
  </si>
  <si>
    <t>Outflows from non-performing portfolios</t>
  </si>
  <si>
    <t>Outflows due to write-offs</t>
  </si>
  <si>
    <t>Outflow due to other situations</t>
  </si>
  <si>
    <t>Final stock of non-performing loans and advances</t>
  </si>
  <si>
    <t>Gross carrying amount</t>
  </si>
  <si>
    <t>Template EU CR3 –  CRM techniques overview:  Disclosure of the use of credit risk mitigation techniques</t>
  </si>
  <si>
    <t xml:space="preserve">Unsecured carrying amount </t>
  </si>
  <si>
    <t>Secured carrying amount</t>
  </si>
  <si>
    <t xml:space="preserve">Debt securities </t>
  </si>
  <si>
    <t xml:space="preserve">     Of which non-performing exposures</t>
  </si>
  <si>
    <t>EU-5</t>
  </si>
  <si>
    <t xml:space="preserve">            Of which defaulted </t>
  </si>
  <si>
    <t>Exposures in default</t>
  </si>
  <si>
    <t>Covered bonds</t>
  </si>
  <si>
    <t>Equity</t>
  </si>
  <si>
    <t>Central governments and central banks</t>
  </si>
  <si>
    <t>Template EU CQ1: Credit quality of forborne exposures</t>
  </si>
  <si>
    <t>Gross carrying amount/ Nominal amount of exposures with forbearance measures</t>
  </si>
  <si>
    <t>Collaterals received and financial guarantees received on forborne exposures</t>
  </si>
  <si>
    <t>Performing forborne</t>
  </si>
  <si>
    <t>Non-performing forborne</t>
  </si>
  <si>
    <t>On performing forborne exposures</t>
  </si>
  <si>
    <t>On non-performing forborne exposures</t>
  </si>
  <si>
    <t>Of which: Collateral and financial guarantees received on non-performing exposures with forbearance measures</t>
  </si>
  <si>
    <t>Of which defaulted</t>
  </si>
  <si>
    <t>Of which impaired</t>
  </si>
  <si>
    <t xml:space="preserve">     Central banks</t>
  </si>
  <si>
    <t xml:space="preserve">     General governments</t>
  </si>
  <si>
    <t xml:space="preserve">     Credit institutions</t>
  </si>
  <si>
    <t xml:space="preserve">     Other financial corporations</t>
  </si>
  <si>
    <t xml:space="preserve">     Non-financial corporations</t>
  </si>
  <si>
    <t xml:space="preserve">     Households</t>
  </si>
  <si>
    <t>Loan commitments given</t>
  </si>
  <si>
    <t>Template EU CQ3: Credit quality of performing and non-performing exposures by past due days</t>
  </si>
  <si>
    <t>Gross carrying amount / Nominal amount</t>
  </si>
  <si>
    <t>Not past due or Past due &lt; 30 days</t>
  </si>
  <si>
    <t>Past due &gt; 30 days &lt; 90 days</t>
  </si>
  <si>
    <t>Unlikely to pay that are not past-due or past-due &lt; = 90 days</t>
  </si>
  <si>
    <t>Past due &gt; 90 days &lt;= 180 days</t>
  </si>
  <si>
    <t>Past due &gt; 180 days &lt; =1 year</t>
  </si>
  <si>
    <t>Past due &gt; 1 year &lt;= 2 years</t>
  </si>
  <si>
    <t>Past due &gt; 2 year &lt;= 5 years</t>
  </si>
  <si>
    <t>Past due &gt; 5 year &lt;= 7 years</t>
  </si>
  <si>
    <t>Past due &gt; 7 years</t>
  </si>
  <si>
    <t xml:space="preserve">      Of which SMEs</t>
  </si>
  <si>
    <t>Accumulated impairment</t>
  </si>
  <si>
    <t>Accumulated negative changes in fair value due to credit risk on non-performing exposures</t>
  </si>
  <si>
    <t>of which: non-performing</t>
  </si>
  <si>
    <t>of which: defaulted</t>
  </si>
  <si>
    <t>Template EU CQ5: Credit quality of loans and advances to non-financial corporations by industry</t>
  </si>
  <si>
    <t>of which: loans and advances subject to impairment</t>
  </si>
  <si>
    <t>Agriculture, forestry and fishing</t>
  </si>
  <si>
    <t>Mining and quarrying</t>
  </si>
  <si>
    <t>Manufacturing</t>
  </si>
  <si>
    <t>Electricity, gas, steam and air conditioning supply</t>
  </si>
  <si>
    <t>Water supply</t>
  </si>
  <si>
    <t>Construction</t>
  </si>
  <si>
    <t>Wholesale and retail trade</t>
  </si>
  <si>
    <t>Transport and storage</t>
  </si>
  <si>
    <t>Accommodation and food service activities</t>
  </si>
  <si>
    <t>Information and communication</t>
  </si>
  <si>
    <t>Real estate activities</t>
  </si>
  <si>
    <t>Financial and insurance actvities</t>
  </si>
  <si>
    <t>Professional, scientific and technical activities</t>
  </si>
  <si>
    <t>Administrative and support service activities</t>
  </si>
  <si>
    <t>Public administration and defense, compulsory social security</t>
  </si>
  <si>
    <t>Education</t>
  </si>
  <si>
    <t>Human health services and social work activities</t>
  </si>
  <si>
    <t>Arts, entertainment and recreation</t>
  </si>
  <si>
    <t>Other services</t>
  </si>
  <si>
    <t xml:space="preserve">Template EU CQ7: Collateral obtained by taking possession and execution processes </t>
  </si>
  <si>
    <t>Value at initial recognition</t>
  </si>
  <si>
    <t>Accumulated negative changes</t>
  </si>
  <si>
    <t>Property Plant and Equipment (PP&amp;E)</t>
  </si>
  <si>
    <t xml:space="preserve">     Residential immovable property</t>
  </si>
  <si>
    <t xml:space="preserve">     Commercial Immovable property</t>
  </si>
  <si>
    <t xml:space="preserve">     Movable property (auto, shipping, etc.)</t>
  </si>
  <si>
    <t xml:space="preserve">     Equity and debt instruments</t>
  </si>
  <si>
    <t>(a)</t>
  </si>
  <si>
    <t>(c)</t>
  </si>
  <si>
    <t>1a</t>
  </si>
  <si>
    <t>1b</t>
  </si>
  <si>
    <t>Average value</t>
  </si>
  <si>
    <t>Template EU PV1: Prudent valuation adjustments (PVA)</t>
  </si>
  <si>
    <t>EU e1</t>
  </si>
  <si>
    <t>EU e2</t>
  </si>
  <si>
    <t>Risk category</t>
  </si>
  <si>
    <t>Category level AVA - Valuation uncertainty</t>
  </si>
  <si>
    <t>Total category level post-diversification</t>
  </si>
  <si>
    <t>Category level AVA</t>
  </si>
  <si>
    <t>Interest Rates</t>
  </si>
  <si>
    <t>Foreign exchange</t>
  </si>
  <si>
    <t>Credit</t>
  </si>
  <si>
    <t>Commodities</t>
  </si>
  <si>
    <t>Unearned credit spreads AVA</t>
  </si>
  <si>
    <t>Investment and funding costs AVA</t>
  </si>
  <si>
    <r>
      <t xml:space="preserve">Of which: </t>
    </r>
    <r>
      <rPr>
        <b/>
        <sz val="8"/>
        <rFont val="Arial"/>
        <family val="2"/>
      </rPr>
      <t>Total core approach</t>
    </r>
    <r>
      <rPr>
        <sz val="8"/>
        <rFont val="Arial"/>
        <family val="2"/>
      </rPr>
      <t xml:space="preserve"> in the trading book</t>
    </r>
  </si>
  <si>
    <r>
      <t xml:space="preserve">Of which: </t>
    </r>
    <r>
      <rPr>
        <b/>
        <sz val="8"/>
        <rFont val="Arial"/>
        <family val="2"/>
      </rPr>
      <t>Total core approach</t>
    </r>
    <r>
      <rPr>
        <sz val="8"/>
        <rFont val="Arial"/>
        <family val="2"/>
      </rPr>
      <t xml:space="preserve"> in the banking book</t>
    </r>
  </si>
  <si>
    <t>Market price uncertainty</t>
  </si>
  <si>
    <t>Close-out cost</t>
  </si>
  <si>
    <t>Concentrated positions</t>
  </si>
  <si>
    <t>Early termination</t>
  </si>
  <si>
    <t>Model risk</t>
  </si>
  <si>
    <t>Future administrative costs</t>
  </si>
  <si>
    <t>Total Additional Valuation Adjustments (AVAs)</t>
  </si>
  <si>
    <t>Template EU LR1 - LRSum: Summary reconciliation of accounting assets and leverage ratio exposures</t>
  </si>
  <si>
    <t>Applicable amount</t>
  </si>
  <si>
    <t>Total assets as per published financial statements</t>
  </si>
  <si>
    <t>Adjustment for entities which are consolidated for accounting purposes but are outside the scope of prudential consolidation</t>
  </si>
  <si>
    <t>(Adjustment for securitised exposures that meet the operational requirements for the recognition of risk transference)</t>
  </si>
  <si>
    <t>(Adjustment for temporary exemption of exposures to central banks (if applicable))</t>
  </si>
  <si>
    <t>(Adjustment for fiduciary assets recognised on the balance sheet pursuant to the applicable accounting framework but excluded from the total exposure measure in accordance with point (i) of Article 429a(1) CRR)</t>
  </si>
  <si>
    <t>Adjustment for regular-way purchases and sales of financial assets subject to trade date accounting</t>
  </si>
  <si>
    <t>Adjustment for eligible cash pooling transactions</t>
  </si>
  <si>
    <t>Adjustments for derivative financial instruments</t>
  </si>
  <si>
    <t>Adjustment for securities financing transactions (SFTs)</t>
  </si>
  <si>
    <t>Adjustment for off-balance sheet items (ie conversion to credit equivalent amounts of off-balance sheet exposures)</t>
  </si>
  <si>
    <t>(Adjustment for prudent valuation adjustments and specific and general provisions which have reduced Tier 1 capital)</t>
  </si>
  <si>
    <t>EU-11a</t>
  </si>
  <si>
    <t>(Adjustment for exposures excluded from the total exposure measure in accordance with point (c ) of Article 429a(1) CRR)</t>
  </si>
  <si>
    <t>EU-11b</t>
  </si>
  <si>
    <t>(Adjustment for exposures excluded from the total exposure measure in accordance with point (j) of Article 429a(1) CRR)</t>
  </si>
  <si>
    <t>Other adjustments</t>
  </si>
  <si>
    <t>Template EU LR2 - LRCom: Leverage ratio common disclosure</t>
  </si>
  <si>
    <t>CRR leverage ratio exposures</t>
  </si>
  <si>
    <t>On-balance sheet exposures (excluding derivatives and SFTs)</t>
  </si>
  <si>
    <t>On-balance sheet items (excluding derivatives, SFTs, but including collateral)</t>
  </si>
  <si>
    <t>Gross-up for derivatives collateral provided where deducted from the balance sheet assets pursuant to the applicable accounting framework</t>
  </si>
  <si>
    <t>(Deductions of receivables assets for cash variation margin provided in derivatives transactions)</t>
  </si>
  <si>
    <t>(General credit risk adjustments to on-balance sheet items)</t>
  </si>
  <si>
    <t>(Asset amounts deducted in determining Tier 1 capital)</t>
  </si>
  <si>
    <t xml:space="preserve">Total on-balance sheet exposures (excluding derivatives and SFTs) </t>
  </si>
  <si>
    <t>Derivative exposures</t>
  </si>
  <si>
    <t>Replacement cost associated with SA-CCR derivatives transactions (ie net of eligible cash variation margin)</t>
  </si>
  <si>
    <t>EU-8a</t>
  </si>
  <si>
    <t>Derogation for derivatives: replacement costs contribution under the simplified standardised approach</t>
  </si>
  <si>
    <t xml:space="preserve">Add-on amounts for potential future exposure associated with  SA-CCR derivatives transactions </t>
  </si>
  <si>
    <t>EU-9a</t>
  </si>
  <si>
    <t>Derogation for derivatives: Potential future exposure contribution under the simplified standardised approach</t>
  </si>
  <si>
    <t>EU-9b</t>
  </si>
  <si>
    <t>Exposure determined under Original Exposure Method</t>
  </si>
  <si>
    <t>(Exempted CCP leg of client-cleared trade exposures) (SA-CCR)</t>
  </si>
  <si>
    <t>EU-10a</t>
  </si>
  <si>
    <t>(Exempted CCP leg of client-cleared trade exposures) (simplified standardised approach)</t>
  </si>
  <si>
    <t>EU-10b</t>
  </si>
  <si>
    <t>(Exempted CCP leg of client-cleared trade exposures) (original Exposure Method)</t>
  </si>
  <si>
    <t>Adjusted effective notional amount of written credit derivatives</t>
  </si>
  <si>
    <t>(Adjusted effective notional offsets and add-on deductions for written credit derivatives)</t>
  </si>
  <si>
    <t xml:space="preserve">Total derivatives exposures </t>
  </si>
  <si>
    <t>Securities financing transaction (SFT) exposures</t>
  </si>
  <si>
    <t>Gross SFT assets (with no recognition of netting), after adjustment for sales accounting transactions</t>
  </si>
  <si>
    <t>(Netted amounts of cash payables and cash receivables of gross SFT assets)</t>
  </si>
  <si>
    <t>Counterparty credit risk exposure for SFT assets</t>
  </si>
  <si>
    <t>EU-16a</t>
  </si>
  <si>
    <t xml:space="preserve">Derogation for SFTs: Counterparty credit risk exposure in accordance with Articles 429e(5) and 222 CRR </t>
  </si>
  <si>
    <t>Agent transaction exposures</t>
  </si>
  <si>
    <t>EU-17a</t>
  </si>
  <si>
    <t>(Exempted CCP leg of client-cleared SFT exposure)</t>
  </si>
  <si>
    <t>Total securities financing transaction exposures</t>
  </si>
  <si>
    <t xml:space="preserve">Other off-balance sheet exposures </t>
  </si>
  <si>
    <t>Off-balance sheet exposures at gross notional amount</t>
  </si>
  <si>
    <t>(Adjustments for conversion to credit equivalent amounts)</t>
  </si>
  <si>
    <t>(General provisions deducted in determining Tier 1 capital and specific provisions associated with off-balance sheet exposures)</t>
  </si>
  <si>
    <r>
      <t xml:space="preserve">Excluded exposures </t>
    </r>
    <r>
      <rPr>
        <b/>
        <strike/>
        <sz val="11"/>
        <color rgb="FFFF0000"/>
        <rFont val="Calibri"/>
        <family val="2"/>
        <scheme val="minor"/>
      </rPr>
      <t/>
    </r>
  </si>
  <si>
    <t>EU-22a</t>
  </si>
  <si>
    <t>EU-22b</t>
  </si>
  <si>
    <t>(Exposures exempted in accordance with point (j) of Article 429a (1) CRR (on and off balance sheet))</t>
  </si>
  <si>
    <t>EU-22c</t>
  </si>
  <si>
    <t>(Excluded exposures of public development banks (or units) - Public sector investments)</t>
  </si>
  <si>
    <t>EU-22d</t>
  </si>
  <si>
    <t>EU-22e</t>
  </si>
  <si>
    <t>EU-22f</t>
  </si>
  <si>
    <t>(Excluded guaranteed parts of exposures arising from export credits )</t>
  </si>
  <si>
    <t>EU-22g</t>
  </si>
  <si>
    <t>(Excluded excess collateral deposited at triparty agents )</t>
  </si>
  <si>
    <t>EU-22h</t>
  </si>
  <si>
    <t>(Excluded CSD related services of CSD/institutions in accordance with point (o) of Article 429a(1) CRR)</t>
  </si>
  <si>
    <t>EU-22i</t>
  </si>
  <si>
    <t>(Excluded CSD related services of designated institutions in accordance with point (p) of Article 429a(1) CRR)</t>
  </si>
  <si>
    <t>EU-22j</t>
  </si>
  <si>
    <t>(Reduction of the exposure value of pre-financing or intermediate loans )</t>
  </si>
  <si>
    <t>EU-22k</t>
  </si>
  <si>
    <t>Capital and total exposure measure</t>
  </si>
  <si>
    <t>Tier 1 capital</t>
  </si>
  <si>
    <t>EU-25</t>
  </si>
  <si>
    <t>Leverage ratio (excluding the impact of the exemption of public sector investments and promotional loans) (%)</t>
  </si>
  <si>
    <t>25a</t>
  </si>
  <si>
    <t>Leverage ratio (excluding the impact of any applicable temporary exemption of
central bank reserves)</t>
  </si>
  <si>
    <t>Regulatory minimum leverage ratio requirement (%)</t>
  </si>
  <si>
    <t>EU-26a</t>
  </si>
  <si>
    <t>EU-26b</t>
  </si>
  <si>
    <t>EU-27a</t>
  </si>
  <si>
    <t>Overall leverage ratio requirement (%)</t>
  </si>
  <si>
    <t>Choice on transitional arrangements and relevant exposures</t>
  </si>
  <si>
    <t>EU-27b</t>
  </si>
  <si>
    <t>Choice on transitional arrangements for the definition of the capital measure</t>
  </si>
  <si>
    <t>NA</t>
  </si>
  <si>
    <t>Disclosure of mean values</t>
  </si>
  <si>
    <t>Mean value of gross SFT assets, after adjustment for sale accounting transactions and netted of amounts of associated cash payables and cash receivables</t>
  </si>
  <si>
    <t>Quarter-end value of gross SFT assets, after adjustment for sale accounting transactions and netted of amounts of associated cash payables and cash receivables</t>
  </si>
  <si>
    <t>Total exposure measure (including the impact of any applicable temporary exemption of central bank reserves) incorporating mean values from row 28 of gross SFT assets (after adjustment for sale accounting transactions and netted of amounts of associated cash payables and cash receivables)</t>
  </si>
  <si>
    <t>30a</t>
  </si>
  <si>
    <t>Total exposure measure (excluding the impact of any applicable temporary exemption of central bank reserves) incorporating mean values from row 28 of gross SFT assets (after adjustment for sale accounting transactions and netted of amounts of associated cash payables and cash receivables)</t>
  </si>
  <si>
    <t>Leverage ratio (including the impact of any applicable temporary exemption of central bank reserves) incorporating mean values from row 28 of gross SFT assets (after adjustment for sale accounting transactions and netted of amounts of associated cash payables and cash receivables)</t>
  </si>
  <si>
    <t>31a</t>
  </si>
  <si>
    <t>Leverage ratio (excluding the impact of any applicable temporary exemption of central bank reserves) incorporating mean values from row 28 of gross SFT assets (after adjustment for sale accounting transactions and netted of amounts of associated cash payables and cash receivables)</t>
  </si>
  <si>
    <t>Template EU LR3 - LRSpl: Split-up of on balance sheet exposures (excluding derivatives, SFTs and exempted exposures)</t>
  </si>
  <si>
    <t>EU-1</t>
  </si>
  <si>
    <t>Total on-balance sheet exposures (excluding derivatives, SFTs, and exempted exposures), of which:</t>
  </si>
  <si>
    <t>EU-2</t>
  </si>
  <si>
    <t>Trading book exposures</t>
  </si>
  <si>
    <t>EU-3</t>
  </si>
  <si>
    <t>Banking book exposures, of which:</t>
  </si>
  <si>
    <t>EU-4</t>
  </si>
  <si>
    <t>Exposures treated as sovereigns</t>
  </si>
  <si>
    <t>EU-6</t>
  </si>
  <si>
    <t>EU-7</t>
  </si>
  <si>
    <t>EU-8</t>
  </si>
  <si>
    <t>Secured by mortgages of immovable properties</t>
  </si>
  <si>
    <t>EU-9</t>
  </si>
  <si>
    <t>Retail exposures</t>
  </si>
  <si>
    <t>EU-10</t>
  </si>
  <si>
    <t>EU-11</t>
  </si>
  <si>
    <t>EU-12</t>
  </si>
  <si>
    <t>Other exposures (eg equity, securitisations, and other non-credit obligation assets)</t>
  </si>
  <si>
    <t>Template EU LIQ1 - Quantitative information of LCR</t>
  </si>
  <si>
    <t>Scope of consolidation: (solo/consolidated)</t>
  </si>
  <si>
    <r>
      <t xml:space="preserve">Total </t>
    </r>
    <r>
      <rPr>
        <sz val="11"/>
        <color rgb="FF000000"/>
        <rFont val="Calibri"/>
        <family val="2"/>
        <scheme val="minor"/>
      </rPr>
      <t>unweighted value (average)</t>
    </r>
  </si>
  <si>
    <r>
      <t>Total</t>
    </r>
    <r>
      <rPr>
        <sz val="11"/>
        <color rgb="FF000000"/>
        <rFont val="Calibri"/>
        <family val="2"/>
        <scheme val="minor"/>
      </rPr>
      <t xml:space="preserve"> weighted value (average)</t>
    </r>
  </si>
  <si>
    <t>EU 1a</t>
  </si>
  <si>
    <t>Quarter ending on (DD Month YYY)</t>
  </si>
  <si>
    <t>EU 1b</t>
  </si>
  <si>
    <t>Number of data points used in the calculation of averages</t>
  </si>
  <si>
    <t>HIGH-QUALITY LIQUID ASSETS</t>
  </si>
  <si>
    <t>Total high-quality liquid assets (HQLA), after application of haircuts in line with Article 9 of regulation (EU) 2015/61</t>
  </si>
  <si>
    <t>CASH - OUTFLOWS</t>
  </si>
  <si>
    <t>retail deposits and deposits from small business customers, of which:</t>
  </si>
  <si>
    <t>Stable deposits</t>
  </si>
  <si>
    <t>Less stable deposits</t>
  </si>
  <si>
    <t>Unsecured wholesale funding</t>
  </si>
  <si>
    <t>Operational deposits (all counterparties) and deposits in networks of cooperative banks</t>
  </si>
  <si>
    <t>Non-operational deposits (all counterparties)</t>
  </si>
  <si>
    <t>Unsecured debt</t>
  </si>
  <si>
    <t>Secured wholesale funding</t>
  </si>
  <si>
    <t>Additional requirements</t>
  </si>
  <si>
    <t>Outflows related to derivative exposures and other collateral requirements</t>
  </si>
  <si>
    <t>Outflows related to loss of funding on debt products</t>
  </si>
  <si>
    <t>Credit and liquidity facilities</t>
  </si>
  <si>
    <t>Other contractual funding obligations</t>
  </si>
  <si>
    <t>Other contingent funding obligations</t>
  </si>
  <si>
    <t>TOTAL CASH OUTFLOWS</t>
  </si>
  <si>
    <t>CASH - INFLOWS</t>
  </si>
  <si>
    <t>Secured lending (e.g. reverse repos)</t>
  </si>
  <si>
    <t>Inflows from fully performing exposures</t>
  </si>
  <si>
    <t>Other cash inflows</t>
  </si>
  <si>
    <t>EU-19a</t>
  </si>
  <si>
    <t>(Difference between total weighted inflows and total weighted outflows arising from transactions in third countries where there are transfer restrictions or which are denominated in non-convertible currencies)</t>
  </si>
  <si>
    <t>EU-19b</t>
  </si>
  <si>
    <t>(Excess inflows from a related specialised credit institution)</t>
  </si>
  <si>
    <t>TOTAL CASH INFLOWS</t>
  </si>
  <si>
    <t>Fully exempt inflows</t>
  </si>
  <si>
    <t>Inflows subject to 90% cap</t>
  </si>
  <si>
    <t>Inflows subject to 75% cap</t>
  </si>
  <si>
    <t xml:space="preserve">TOTAL ADJUSTED VALUE </t>
  </si>
  <si>
    <t>LIQUIDITY BUFFER</t>
  </si>
  <si>
    <t>TOTAL NET CASH OUTFLOWS</t>
  </si>
  <si>
    <t>LIQUIDITY COVERAGE RATIO</t>
  </si>
  <si>
    <t xml:space="preserve">Template EU LIQ2: Net Stable Funding Ratio </t>
  </si>
  <si>
    <t>In accordance with Article 451a(3) CRR</t>
  </si>
  <si>
    <t>ASF</t>
  </si>
  <si>
    <t>C 81.00</t>
  </si>
  <si>
    <t>(in currency amount)</t>
  </si>
  <si>
    <t>Unweighted value by residual maturity</t>
  </si>
  <si>
    <t>Weighted value</t>
  </si>
  <si>
    <t>Ref BCBS NSFR</t>
  </si>
  <si>
    <t>Ref CRR2</t>
  </si>
  <si>
    <t>No maturity[1]</t>
  </si>
  <si>
    <t>&lt; 6 months</t>
  </si>
  <si>
    <t>6 months to &lt; 1yr</t>
  </si>
  <si>
    <t>≥ 1yr</t>
  </si>
  <si>
    <t>451a 3b</t>
  </si>
  <si>
    <t>Available stable funding (ASF) Items</t>
  </si>
  <si>
    <t>See instructions</t>
  </si>
  <si>
    <t>Capital items and instruments</t>
  </si>
  <si>
    <t>21a,24d, 25a</t>
  </si>
  <si>
    <t>Own funds</t>
  </si>
  <si>
    <t>21b,24d,25a</t>
  </si>
  <si>
    <t>Other capital instruments</t>
  </si>
  <si>
    <t>Retail deposits</t>
  </si>
  <si>
    <t>21c,22</t>
  </si>
  <si>
    <t>21c,23</t>
  </si>
  <si>
    <t>Wholesale funding:</t>
  </si>
  <si>
    <t>21c,24b,25a</t>
  </si>
  <si>
    <t>Operational deposits</t>
  </si>
  <si>
    <t>21c,24acd,25a</t>
  </si>
  <si>
    <t>Other wholesale funding</t>
  </si>
  <si>
    <t>Interdependent liabilities</t>
  </si>
  <si>
    <t xml:space="preserve">Other liabilities: </t>
  </si>
  <si>
    <t>19,20,25c</t>
  </si>
  <si>
    <t xml:space="preserve">NSFR derivative liabilities </t>
  </si>
  <si>
    <t>25abd</t>
  </si>
  <si>
    <t>All other liabilities and capital instruments not included in the above categories</t>
  </si>
  <si>
    <t>Total available stable funding (ASF)</t>
  </si>
  <si>
    <t>RSF</t>
  </si>
  <si>
    <t>C 80.00</t>
  </si>
  <si>
    <t>451a 3c</t>
  </si>
  <si>
    <t>Required stable funding (RSF) Items</t>
  </si>
  <si>
    <t>36ab,37,39a,40ab,42a,43a</t>
  </si>
  <si>
    <t>Total high-quality liquid assets (HQLA)</t>
  </si>
  <si>
    <t>EU-15a</t>
  </si>
  <si>
    <t>Assets encumbered for a residual maturity of one year or more in a cover pool</t>
  </si>
  <si>
    <t>40d</t>
  </si>
  <si>
    <t>Deposits held at other financial institutions for operational purposes</t>
  </si>
  <si>
    <t>Performing loans and securities:</t>
  </si>
  <si>
    <t>38,40c,43c</t>
  </si>
  <si>
    <t>39b,40c,43c</t>
  </si>
  <si>
    <t>Performing securities financing transactions with financial customer collateralised by other assets and loans and advances to financial institutions</t>
  </si>
  <si>
    <t>36c,40e,41b,42b,43a</t>
  </si>
  <si>
    <t>Performing loans to non- financial corporate clients, loans to retail and small business customers, and loans to sovereigns, and PSEs, of which:</t>
  </si>
  <si>
    <t>36c,40e,41b,43a</t>
  </si>
  <si>
    <t>40e,41a,42b,43a</t>
  </si>
  <si>
    <t xml:space="preserve">Performing residential mortgages, of which: </t>
  </si>
  <si>
    <t>40e,41a,43a</t>
  </si>
  <si>
    <t>40e,42c,43a</t>
  </si>
  <si>
    <t>Other loans and securities that are not in default and do not qualify as HQLA, including exchange-traded equities and trade finance on-balance sheet products</t>
  </si>
  <si>
    <t>Interdependent assets</t>
  </si>
  <si>
    <t xml:space="preserve">Other assets: </t>
  </si>
  <si>
    <t xml:space="preserve">=Row 27 + Row 28 + Row 29 + Row 30 + Row 31 </t>
  </si>
  <si>
    <t>42d</t>
  </si>
  <si>
    <t>Physical traded commodities</t>
  </si>
  <si>
    <t>42a </t>
  </si>
  <si>
    <t>Assets posted as initial margin for derivative contracts and contributions to default funds of CCPs</t>
  </si>
  <si>
    <t>34,35,43b</t>
  </si>
  <si>
    <r>
      <t>NSFR derivative assets</t>
    </r>
    <r>
      <rPr>
        <sz val="8"/>
        <rFont val="Calibri"/>
        <family val="2"/>
        <scheme val="minor"/>
      </rPr>
      <t> </t>
    </r>
  </si>
  <si>
    <t>19,43d</t>
  </si>
  <si>
    <t xml:space="preserve">NSFR derivative liabilities before deduction of variation margin posted </t>
  </si>
  <si>
    <t>36d,43c</t>
  </si>
  <si>
    <t>All other assets not included in the above categories</t>
  </si>
  <si>
    <t>46,47</t>
  </si>
  <si>
    <t>Off-balance sheet items</t>
  </si>
  <si>
    <t>Total RSF</t>
  </si>
  <si>
    <t>NSFR</t>
  </si>
  <si>
    <t>Art451a(3a), Art428b</t>
  </si>
  <si>
    <t>Net Stable Funding Ratio (%)</t>
  </si>
  <si>
    <t>Template EU AE3 - Sources of encumbrance</t>
  </si>
  <si>
    <t>Matching liabilities, contingent liabilities or securities lent</t>
  </si>
  <si>
    <t>Assets, collateral received and own
debt securities issued other than covered bonds and securitisations encumbered</t>
  </si>
  <si>
    <t>debt securities issued other than covered bonds and ABSs encumbered</t>
  </si>
  <si>
    <t>Carrying amount of selected financial liabilities</t>
  </si>
  <si>
    <t>{F 32.04, r010, c010}</t>
  </si>
  <si>
    <t>{F 32.04, r010, c030}</t>
  </si>
  <si>
    <t>Of which 1250%</t>
  </si>
  <si>
    <t>Collateral obtained by taking possession</t>
  </si>
  <si>
    <t>Other than PP&amp;E</t>
  </si>
  <si>
    <t xml:space="preserve">     Other collateral</t>
  </si>
  <si>
    <t>( Excluded passing-through promotional loan exposures by non-public development banks (or units))</t>
  </si>
  <si>
    <t>(Total exempted exposures)</t>
  </si>
  <si>
    <t>Common Equity Tier 1 ratio (%)</t>
  </si>
  <si>
    <r>
      <rPr>
        <sz val="8.5"/>
        <rFont val="Segoe UI"/>
        <family val="2"/>
      </rPr>
      <t>Of which</t>
    </r>
    <r>
      <rPr>
        <b/>
        <sz val="8.5"/>
        <rFont val="Segoe UI"/>
        <family val="2"/>
      </rPr>
      <t xml:space="preserve"> secured by collateral </t>
    </r>
  </si>
  <si>
    <r>
      <rPr>
        <sz val="8.5"/>
        <rFont val="Segoe UI"/>
        <family val="2"/>
      </rPr>
      <t xml:space="preserve">Of which </t>
    </r>
    <r>
      <rPr>
        <b/>
        <sz val="8.5"/>
        <rFont val="Segoe UI"/>
        <family val="2"/>
      </rPr>
      <t>secured by financial guarantees</t>
    </r>
  </si>
  <si>
    <r>
      <rPr>
        <sz val="8.5"/>
        <rFont val="Segoe UI"/>
        <family val="2"/>
      </rPr>
      <t xml:space="preserve">Of which </t>
    </r>
    <r>
      <rPr>
        <b/>
        <sz val="8.5"/>
        <rFont val="Segoe UI"/>
        <family val="2"/>
      </rPr>
      <t>secured by credit derivatives</t>
    </r>
  </si>
  <si>
    <t>Table EU OVC - ICAAP information</t>
  </si>
  <si>
    <t>Internal Capital Adequacy Assessment Process +ongoing assessment of the bank's risks, how the bank intends to mitigate those risks and how much current and future capital is necessary having considered other mitigating factors</t>
  </si>
  <si>
    <t>Free format text boxes for disclosure on qualitative items</t>
  </si>
  <si>
    <t xml:space="preserve">Legal basis </t>
  </si>
  <si>
    <t>Row number</t>
  </si>
  <si>
    <t>Free format</t>
  </si>
  <si>
    <t>Article 438(a) CRR</t>
  </si>
  <si>
    <t>Article 438(c) CRR</t>
  </si>
  <si>
    <t>EU OVC</t>
  </si>
  <si>
    <t>ICAAP information</t>
  </si>
  <si>
    <t>N/A</t>
  </si>
  <si>
    <t>EU OVA</t>
  </si>
  <si>
    <t>Institution risk management approach</t>
  </si>
  <si>
    <t>Table EU OVA - Institution risk management approach</t>
  </si>
  <si>
    <t>Free format text boxes for disclosure of qualitative information</t>
  </si>
  <si>
    <t>Legal basis</t>
  </si>
  <si>
    <t>Qualitative information - Free format</t>
  </si>
  <si>
    <t>Point (f) of Article 435(1) CRR</t>
  </si>
  <si>
    <t>Disclosure of concise risk statement approved by the management body</t>
  </si>
  <si>
    <t>Point (b) of Article 435(1) CRR</t>
  </si>
  <si>
    <t xml:space="preserve">(b) </t>
  </si>
  <si>
    <t>Information on the risk governance structure for each type of risk</t>
  </si>
  <si>
    <t>Point (e) of Article 435(1) CRR</t>
  </si>
  <si>
    <t xml:space="preserve">(c) </t>
  </si>
  <si>
    <t>Declaration approved by the management body on the adequacy of the risk management arrangements.</t>
  </si>
  <si>
    <t>Point (c) of Article 435(1) CRR</t>
  </si>
  <si>
    <t>(d)</t>
  </si>
  <si>
    <t xml:space="preserve">Disclosure on the scope and nature of risk disclosure and/or measurement systems. </t>
  </si>
  <si>
    <t>(e)</t>
  </si>
  <si>
    <t>Disclose information on the main features of risk disclosure and measurement systems.</t>
  </si>
  <si>
    <t xml:space="preserve"> Point (a) of Article 435(1) CRR</t>
  </si>
  <si>
    <t>(f)</t>
  </si>
  <si>
    <t>Strategies and processes to manage risks for each separate category of risk.</t>
  </si>
  <si>
    <t>Points (a) and (d) of Article 435(1) CRR</t>
  </si>
  <si>
    <t>(g)</t>
  </si>
  <si>
    <t>Information on the strategies and processes to manage, hedge and mitigate risks, as well as on the monitoring of the effectiveness of hedges and mitigants.</t>
  </si>
  <si>
    <t xml:space="preserve"> </t>
  </si>
  <si>
    <t xml:space="preserve">Template EU LI3 - Outline of the differences in the scopes of consolidation (entity by entity) </t>
  </si>
  <si>
    <t>Name of the entity</t>
  </si>
  <si>
    <t>Method of accounting consolidation</t>
  </si>
  <si>
    <t>Method of regulatory consolidation</t>
  </si>
  <si>
    <t>Description of the entity</t>
  </si>
  <si>
    <t>Full consolidation</t>
  </si>
  <si>
    <t>Proportional consolidation</t>
  </si>
  <si>
    <t>Equity method</t>
  </si>
  <si>
    <t>Neither consolidated nor deducted</t>
  </si>
  <si>
    <t>Deducted</t>
  </si>
  <si>
    <t>X</t>
  </si>
  <si>
    <t>EU LI3</t>
  </si>
  <si>
    <t xml:space="preserve">Outline of the differences in the scopes of consolidation (entity by entity) </t>
  </si>
  <si>
    <t>Template EU CCA: Main features of regulatory own funds instruments and eligible liabilities instruments</t>
  </si>
  <si>
    <t>Issuer</t>
  </si>
  <si>
    <t>Unique identifier (eg CUSIP, ISIN or Bloomberg identifier for private placement)</t>
  </si>
  <si>
    <t>Public or private placement</t>
  </si>
  <si>
    <t>Governing law(s) of the instrument</t>
  </si>
  <si>
    <t>3a </t>
  </si>
  <si>
    <t>Contractual recognition of write down and conversion powers of resolution authorities</t>
  </si>
  <si>
    <t>Regulatory treatment</t>
  </si>
  <si>
    <t xml:space="preserve">    Current treatment taking into account, where applicable, transitional CRR rules</t>
  </si>
  <si>
    <t xml:space="preserve">     Post-transitional CRR rules</t>
  </si>
  <si>
    <t xml:space="preserve">     Eligible at solo/(sub-)consolidated/ solo&amp;(sub-)consolidated</t>
  </si>
  <si>
    <t xml:space="preserve">     Instrument type (types to be specified by each jurisdiction)</t>
  </si>
  <si>
    <t>Amount recognised in regulatory capital or eligible liabilities  (Currency in million, as of most recent reporting date)</t>
  </si>
  <si>
    <t xml:space="preserve">Nominal amount of instrument </t>
  </si>
  <si>
    <t>Issue price</t>
  </si>
  <si>
    <t>Redemption price</t>
  </si>
  <si>
    <t>Accounting classification</t>
  </si>
  <si>
    <t>Original date of issuance</t>
  </si>
  <si>
    <t>Perpetual or dated</t>
  </si>
  <si>
    <t xml:space="preserve">     Original maturity date </t>
  </si>
  <si>
    <t>Issuer call subject to prior supervisory approval</t>
  </si>
  <si>
    <t xml:space="preserve">     Optional call date, contingent call dates and redemption amount </t>
  </si>
  <si>
    <t xml:space="preserve">     Subsequent call dates, if applicable</t>
  </si>
  <si>
    <t>Coupons / dividends</t>
  </si>
  <si>
    <t xml:space="preserve">Fixed or floating dividend/coupon </t>
  </si>
  <si>
    <t xml:space="preserve">Coupon rate and any related index </t>
  </si>
  <si>
    <t xml:space="preserve">Existence of a dividend stopper </t>
  </si>
  <si>
    <t xml:space="preserve">     Fully discretionary, partially discretionary or mandatory (in terms of timing)</t>
  </si>
  <si>
    <t xml:space="preserve">     Fully discretionary, partially discretionary or mandatory (in terms of amount)</t>
  </si>
  <si>
    <t xml:space="preserve">     Existence of step up or other incentive to redeem</t>
  </si>
  <si>
    <t xml:space="preserve">     Noncumulative or cumulative</t>
  </si>
  <si>
    <t>Convertible or non-convertible</t>
  </si>
  <si>
    <t xml:space="preserve">     If convertible, conversion trigger(s)</t>
  </si>
  <si>
    <t xml:space="preserve">     If convertible, fully or partially</t>
  </si>
  <si>
    <t xml:space="preserve">     If convertible, conversion rate</t>
  </si>
  <si>
    <t xml:space="preserve">     If convertible, mandatory or optional conversion</t>
  </si>
  <si>
    <t xml:space="preserve">     If convertible, specify instrument type convertible into</t>
  </si>
  <si>
    <t xml:space="preserve">     If convertible, specify issuer of instrument it converts into</t>
  </si>
  <si>
    <t>Write-down features</t>
  </si>
  <si>
    <t xml:space="preserve">     If write-down, write-down trigger(s)</t>
  </si>
  <si>
    <t xml:space="preserve">     If write-down, full or partial</t>
  </si>
  <si>
    <t xml:space="preserve">     If write-down, permanent or temporary</t>
  </si>
  <si>
    <t xml:space="preserve">        If temporary write-down, description of write-up mechanism</t>
  </si>
  <si>
    <t>34a </t>
  </si>
  <si>
    <t>Type of subordination (only for eligible liabilities)</t>
  </si>
  <si>
    <t>EU-34b</t>
  </si>
  <si>
    <t>Ranking of the instrument in normal insolvency proceedings</t>
  </si>
  <si>
    <t>Position in subordination hierarchy in liquidation (specify instrument type immediately senior to instrument)</t>
  </si>
  <si>
    <t>Non-compliant transitioned features</t>
  </si>
  <si>
    <t>If yes, specify non-compliant features</t>
  </si>
  <si>
    <t>37a</t>
  </si>
  <si>
    <t>Link to the full term and conditions of the intrument (signposting)</t>
  </si>
  <si>
    <t>(1) Insert ‘N/A’ if the question is not applicable</t>
  </si>
  <si>
    <t>EU CCA</t>
  </si>
  <si>
    <t>Main features of regulatory own funds instruments and eligible liabilities instruments</t>
  </si>
  <si>
    <t>Table EU LRA: Disclosure of LR qualitative information</t>
  </si>
  <si>
    <t>Row</t>
  </si>
  <si>
    <t>Description of the processes used to manage the risk of excessive leverage</t>
  </si>
  <si>
    <t>Description of the factors that had an impact on the leverage Ratio during the period to which the disclosed leverage Ratio refers</t>
  </si>
  <si>
    <t>Disclosure of LR qualitative information</t>
  </si>
  <si>
    <t>EU LRA</t>
  </si>
  <si>
    <t>EU LIQA</t>
  </si>
  <si>
    <t>A concise liquidity risk statement approved by the management body succinctly describing the institution’s overall liquidity risk profile associated with the business strategy. This statement shall include key ratios and figures (other than those already covered in the EU LIQ1 template under this ITS ) providing external stakeholders with a comprehensive view of the institution’s management of liquidity risk, including how the liquidity risk profile of the institution interacts with the risk tolerance set by the management body.
These ratios may include:</t>
  </si>
  <si>
    <t>A declaration approved by the management body on the adequacy of liquidity risk management arrangements of the institution providing assurance that the liquidity risk management systems put in place are adequate with regard to the institution’s profile and strategy.</t>
  </si>
  <si>
    <t>An explanation of how stress testing is used.</t>
  </si>
  <si>
    <t>An outline of the bank`s contingency funding plans.</t>
  </si>
  <si>
    <t>Policies for hedging and mitigating the liquidity risk and strategies and processes for monitoring the continuing effectiveness of hedges and mitigants.</t>
  </si>
  <si>
    <t>Scope and nature of liquidity risk reporting and measurement systems.</t>
  </si>
  <si>
    <t>A description of the degree of centralisation of liquidity management and interaction between the group’s units</t>
  </si>
  <si>
    <t>Structure and organisation of the liquidity risk management function (authority, statute, other arrangements).</t>
  </si>
  <si>
    <t xml:space="preserve">Strategies and processes in the management of the liquidity risk, including policies on diversification in the sources and tenor of planned funding, </t>
  </si>
  <si>
    <t>in accordance with Article 451a(4) CRR</t>
  </si>
  <si>
    <t xml:space="preserve">Table EU LIQA - Liquidity risk management </t>
  </si>
  <si>
    <t xml:space="preserve">Liquidity risk management </t>
  </si>
  <si>
    <t>Table EU CRA: General qualitative information about credit risk</t>
  </si>
  <si>
    <t>Institutions shall describe their risk management objectives and policies for credit risk by providing the following information:</t>
  </si>
  <si>
    <t>Qualitative disclosures</t>
  </si>
  <si>
    <t>In the concise risk statement in accordance with point (f) of Article 435(1) CRR, how the business model translates into the components of the institution’s credit risk profile.</t>
  </si>
  <si>
    <t>When discussing their strategies and processes to manage credit risk and the policies for hedging and mitigating that risk in accordance with points (a) and (d) of Article 435(1) CRR, the criteria and approach used for defining the credit risk management policy and for setting credit risk limits.</t>
  </si>
  <si>
    <t>When informing on the structure and organisation of the risk management function in accordance with point (b) of Article 435(1) CRR, the structure and organisation of the credit risk management and control function.</t>
  </si>
  <si>
    <t>When informing on the authority, status and other arrangements for the risk management function in accordance with point (b) of Article 435(1) CRR, the relationships between credit risk management, risk control, compliance and internal audit functions.</t>
  </si>
  <si>
    <t>Table EU CRB: Additional disclosure related to the credit quality of assets</t>
  </si>
  <si>
    <t>The scope and definitions of ‘past-due’ and ‘impaired’ exposures used for accounting purposes and the differences, if any, between the definitions of past due and default for accounting and regulatory purposes as specified by the EBA Guidelines  on the application of the definition of default in accordance with Article 178 CRR.</t>
  </si>
  <si>
    <t>The extent of past-due exposures (more than 90 days) that are not considered to be impaired and the reasons for this.</t>
  </si>
  <si>
    <t>Description of methods used for determining general and specific credit risk adjustments.</t>
  </si>
  <si>
    <t>The institution’s own definition of a restructured exposure used for the implementation of point (d) of Article 178(3) CRR specified by the EBA Guidelines  on defaultin accordance with Article 178 CRR when different from the definition of forborne exposure defined in Annex V to Commission Implementing Regulation (EU) 680/2014.</t>
  </si>
  <si>
    <t>EU CRA</t>
  </si>
  <si>
    <t>General qualitative information about credit risk</t>
  </si>
  <si>
    <t>EU CRB</t>
  </si>
  <si>
    <t>Additional disclosure related to the credit quality of assets</t>
  </si>
  <si>
    <t>Changes in the stock of non-performing loans and advances</t>
  </si>
  <si>
    <t>Flexible format disclosure</t>
  </si>
  <si>
    <t>EU MRA</t>
  </si>
  <si>
    <t>EU ORA</t>
  </si>
  <si>
    <t xml:space="preserve">According to Art. 446 CRR: </t>
  </si>
  <si>
    <t>Institutions shall disclose the approaches for the assessment of own funds requirements for operational risk that the institution qualifies for</t>
  </si>
  <si>
    <t>a description of the methodology set out in Article 312(2), if used by the institution, including a discussion of relevant internal and external factors considered in the institution's measurement approach</t>
  </si>
  <si>
    <t>and in the case of partial use, the scope and coverage of the different methodologies used.</t>
  </si>
  <si>
    <t>Table EU ORA - Qualitative information on operational risk</t>
  </si>
  <si>
    <t>Points (a), (b), (c) and(d) of Article 435(1) CRR</t>
  </si>
  <si>
    <t>Disclosure of the risk management objectives and policies</t>
  </si>
  <si>
    <t>Article 446 CRR</t>
  </si>
  <si>
    <t>Disclosure of the approaches for the assessment of minimum own funds requirements</t>
  </si>
  <si>
    <t>Article 454 CRRR</t>
  </si>
  <si>
    <t>Qualitative information on operational risk</t>
  </si>
  <si>
    <t>EU REMA</t>
  </si>
  <si>
    <t>EU REM2</t>
  </si>
  <si>
    <t>EU REM1</t>
  </si>
  <si>
    <t>EU REM3</t>
  </si>
  <si>
    <t>EU REM4</t>
  </si>
  <si>
    <t>Table EU  REMA - Remuneration policy</t>
  </si>
  <si>
    <t>Institutions shall describe the main elements of their remuneration policies and how they implement these policies. In particular, the following elements, where relevant, shall be described:</t>
  </si>
  <si>
    <t>Information relating to the bodies that oversee remuneration. Disclosures shall include:</t>
  </si>
  <si>
    <t>•</t>
  </si>
  <si>
    <t>Name, composition and mandate of the main body (management body or remuneration committee as applicable) overseeing the remuneration policy and the number of meetings held by that main body during the financial year.</t>
  </si>
  <si>
    <t>External consultants whose advice has been sought, the body by which they were commissioned, and in which areas of the remuneration framework.</t>
  </si>
  <si>
    <t>A description of the scope of the institution’s remuneration policy (eg by regions, business lines), including the extent to which it is applicable to subsidiaries and branches located in third countries.</t>
  </si>
  <si>
    <t>A description of the staff or categories of staff whose professional activities have a material impact on institutions' risk profile.</t>
  </si>
  <si>
    <t>Information relating to the design and structure of the remuneration system for identified staff. Disclosures shall include:</t>
  </si>
  <si>
    <t>An overview of the key features and objectives of remuneration policy, and information about the decision-making process used for determining the remuneration policy and the role of the relevant stakeholders.</t>
  </si>
  <si>
    <t>Information on the criteria used for performance measurement and ex ante and ex post risk adjustment.</t>
  </si>
  <si>
    <t>Whether the management body or the remuneration committee where established reviewed the institution’s remuneration policy during the past year, and if so, an overview of any changes that were made, the reasons for those changes and their impact on remuneration.</t>
  </si>
  <si>
    <t>Information of how the institution ensures that staff in internal control functions are remunerated independently of the businesses they oversee.</t>
  </si>
  <si>
    <t>Policies and criteria applied for the award of guaranteed variable remuneration and severance payments.</t>
  </si>
  <si>
    <t>Description of the ways in which current and future risks are taken into account in the remuneration processes. Disclosures shall include an overview of the key risks, their measurement and how these measures affect remuneration.</t>
  </si>
  <si>
    <t>The ratios between fixed and variable remuneration set in accordance with point (g) of Article 94(1) CRD.</t>
  </si>
  <si>
    <t>Description of the ways in which the institution seeks to link performance during a performance measurement period with levels of remuneration. Disclosures shall include:</t>
  </si>
  <si>
    <t>An overview of main performance criteria and metrics for institution, business lines and individuals.</t>
  </si>
  <si>
    <t>An overview of how amounts of individual variable remuneration are linked to institution-wide and individual performance.</t>
  </si>
  <si>
    <t>Information on the criteria used to determine the balance between different types of instruments awarded including shares, equivalent ownership interest, options and other instruments.</t>
  </si>
  <si>
    <t>Information of the measures the institution will implement to adjust variable remuneration in the event that performance metrics are weak, including the institution’s criteria for determining “weak” performance metrics.</t>
  </si>
  <si>
    <t>Description of the ways in which the institution seeks to adjust remuneration to take account of longterm performance. Disclosures shall include:</t>
  </si>
  <si>
    <t>An overview of the institution’s policy on deferral, payout in instrument, retention periods and vesting of variable remuneration including where it is different among staff or categories of staff.</t>
  </si>
  <si>
    <t>Information of the institution’ criteria for ex post adjustments (malus during deferral and clawback after vesting, if permitted by national law).</t>
  </si>
  <si>
    <t>Where applicable, shareholding requirements that may be imposed on identified staff.</t>
  </si>
  <si>
    <t>The description of the main parameters and rationale for any variable components scheme and any other non-cash benefit in accordance with point (f) of Article 450(1) CRR. Disclosures shall include:</t>
  </si>
  <si>
    <t>Information on the specific performance indicators used to determine the variable components of remuneration and the criteria used to determine the balance between different types of instruments awarded, including shares, equivalent ownership interests, share-linked instruments, equivalent non cash-instruments, options and other instruments.</t>
  </si>
  <si>
    <t>Upon demand from the relevant Member State or competent authority, the total remuneration for each member of the management body or senior management.</t>
  </si>
  <si>
    <t>Information on whether the institution benefits from a derogation laid down in Article 94(3) CRD in accordance with point (k) of Article 450(1) CRR.</t>
  </si>
  <si>
    <t>For the purposes of this point, institutions that benefit from such a derogation shall indicate whether this is on the basis of point (a) and/or point (b) of Article 94(3) CRD. They shall also indicate for which of the remuneration principles they apply the derogation(s), the number of staff members that benefit from the derogation(s) and their total remuneration, split into fixed and variable remuneration.</t>
  </si>
  <si>
    <t>(j)</t>
  </si>
  <si>
    <t>Large institutions shall disclose the quantitative information on the remuneration of their collective management body, differentiating between executive and non-executive members in accordance with Article 450(2) CRR.</t>
  </si>
  <si>
    <t xml:space="preserve">Template EU REM1 - Remuneration awarded for the financial year </t>
  </si>
  <si>
    <t>MB Supervisory function</t>
  </si>
  <si>
    <t xml:space="preserve">MB Management function </t>
  </si>
  <si>
    <t>Other senior management</t>
  </si>
  <si>
    <t>Other identified staff</t>
  </si>
  <si>
    <t>Fixed remuneration</t>
  </si>
  <si>
    <t>Number of identified staff</t>
  </si>
  <si>
    <t>Total fixed remuneration</t>
  </si>
  <si>
    <t>Of which: cash-based</t>
  </si>
  <si>
    <t>(Not applicable in the EU)</t>
  </si>
  <si>
    <t>EU-4a</t>
  </si>
  <si>
    <t>Of which: shares or equivalent ownership interests</t>
  </si>
  <si>
    <t xml:space="preserve">Of which: share-linked instruments or equivalent non-cash instruments </t>
  </si>
  <si>
    <t>EU-5x</t>
  </si>
  <si>
    <t>Of which: other instruments</t>
  </si>
  <si>
    <t>Of which: other forms</t>
  </si>
  <si>
    <t>Variable remuneration</t>
  </si>
  <si>
    <t>Total variable remuneration</t>
  </si>
  <si>
    <t>Of which: deferred</t>
  </si>
  <si>
    <t>EU-13a</t>
  </si>
  <si>
    <t>EU-14a</t>
  </si>
  <si>
    <t>EU-13b</t>
  </si>
  <si>
    <t>EU-14b</t>
  </si>
  <si>
    <t>EU-14x</t>
  </si>
  <si>
    <t>EU-14y</t>
  </si>
  <si>
    <t>Total remuneration (2 + 10)</t>
  </si>
  <si>
    <t>Template EU REM2 - Special payments  to staff whose professional activities have a material impact on institutions’ risk profile (identified staff)</t>
  </si>
  <si>
    <t xml:space="preserve">Guaranteed variable remuneration awards </t>
  </si>
  <si>
    <t>Guaranteed variable remuneration awards - Number of identified staff</t>
  </si>
  <si>
    <t>Guaranteed variable remuneration awards -Total amount</t>
  </si>
  <si>
    <t>Of which guaranteed variable remuneration awards paid during the financial year, that are not taken into account in the bonus cap</t>
  </si>
  <si>
    <t>Severance payments awarded in previous periods, that have been paid out during the financial year</t>
  </si>
  <si>
    <t>Severance payments awarded in previous periods, that have been paid out during the financial year - Number of identified staff</t>
  </si>
  <si>
    <t>Severance payments awarded in previous periods, that have been paid out during the financial year - Total amount</t>
  </si>
  <si>
    <t>Severance payments awarded during the financial year</t>
  </si>
  <si>
    <t>Severance payments awarded during the financial year - Number of identified staff</t>
  </si>
  <si>
    <t>Severance payments awarded during the financial year - Total amount</t>
  </si>
  <si>
    <t xml:space="preserve">Of which paid during the financial year </t>
  </si>
  <si>
    <t>Of which deferred</t>
  </si>
  <si>
    <t>Of which severance payments paid during the financial year, that are not taken into account in the bonus cap</t>
  </si>
  <si>
    <t>Of which highest payment that has been awarded to a single person</t>
  </si>
  <si>
    <t xml:space="preserve">Template EU REM3 - Deferred remuneration </t>
  </si>
  <si>
    <t>EU - g</t>
  </si>
  <si>
    <t>EU - h</t>
  </si>
  <si>
    <t>Deferred and retained remuneration</t>
  </si>
  <si>
    <t>Total amount of  deferred remuneration awarded for previous performance periods</t>
  </si>
  <si>
    <t xml:space="preserve">
Of which due to vest in the financial year</t>
  </si>
  <si>
    <t xml:space="preserve">
Of which vesting in subsequent financial years</t>
  </si>
  <si>
    <t>Amount of performance adjustment made in the financial year to deferred remuneration  that was due to vest in the financial year</t>
  </si>
  <si>
    <t>Amount of performance adjustment made in the financial year to deferred remuneration that was due to vest in future performance years</t>
  </si>
  <si>
    <t>Total amount of adjustment during the financial year due to ex post implicit adjustments (i.e.changes of value of deferred remuneration due to the changes of prices of instruments)</t>
  </si>
  <si>
    <t xml:space="preserve">Total amount of deferred remuneration awarded before the financial year actually paid out in the financial year </t>
  </si>
  <si>
    <t>Total of amount of  deferred remuneration awarded for previous performance period that has vested but is subject to retention periods</t>
  </si>
  <si>
    <t>Cash-based</t>
  </si>
  <si>
    <t xml:space="preserve">
Shares or equivalent ownership interests</t>
  </si>
  <si>
    <t xml:space="preserve">Share-linked instruments or equivalent non-cash instruments </t>
  </si>
  <si>
    <t>Other instruments</t>
  </si>
  <si>
    <t>Other forms</t>
  </si>
  <si>
    <t>MB Management function</t>
  </si>
  <si>
    <t>Total amount</t>
  </si>
  <si>
    <t>Template EU REM4 - Remuneration of 1 million EUR or more per year</t>
  </si>
  <si>
    <t>EUR</t>
  </si>
  <si>
    <t>Identified staff that are high earners as set out in Article 450(i) CRR</t>
  </si>
  <si>
    <t>1 000 000 to below 1 500 000</t>
  </si>
  <si>
    <t>1 500 000 to below 2 000 000</t>
  </si>
  <si>
    <t>2 000 000 to below 2 500 000</t>
  </si>
  <si>
    <t>2 500 000 to below 3 000 000</t>
  </si>
  <si>
    <t>3 000 000 to below 3 500 000</t>
  </si>
  <si>
    <t>3 500 000 to below 4 000 000</t>
  </si>
  <si>
    <t>4 000 000 to below 4 500 000</t>
  </si>
  <si>
    <t>4 500 000 to below 5 000 000</t>
  </si>
  <si>
    <t>5 000 000 to below 6 000 000</t>
  </si>
  <si>
    <t>6 000 000 to below 7 000 000</t>
  </si>
  <si>
    <t>7 000 000 to below 8 000 000</t>
  </si>
  <si>
    <t>To be extended as appropriate, if further payment bands are needed.</t>
  </si>
  <si>
    <t xml:space="preserve">a </t>
  </si>
  <si>
    <t>Remuneration policy</t>
  </si>
  <si>
    <t>Remuneration awarded for the financial year</t>
  </si>
  <si>
    <t>Special payments  to staff whose professional activities have a material impact on institutions’ risk profile (identified staff)</t>
  </si>
  <si>
    <t>Deferred remuneration</t>
  </si>
  <si>
    <t>Remuneration of 1 million EUR or more per year</t>
  </si>
  <si>
    <t>Table EU AE4 - Accompanying narrative information</t>
  </si>
  <si>
    <t xml:space="preserve">     </t>
  </si>
  <si>
    <t>Free format text boxes for disclosure of qualitative information, in accordance with Article 443 CRR</t>
  </si>
  <si>
    <t>General narrative information on asset encumbrance</t>
  </si>
  <si>
    <t>Narrative information on the impact of the business model on assets encumbrance and the importance of encumbrance to the institution's business model, which  provides users with the context of the disclosures required in Template EU AE1 and EU AE2.</t>
  </si>
  <si>
    <t xml:space="preserve"> Template EU IRRBB1 - Interest rate risks of non-trading book activities</t>
  </si>
  <si>
    <t>Supervisory shock scenarios</t>
  </si>
  <si>
    <t>Changes of the economic value of equity</t>
  </si>
  <si>
    <t>Changes of the net interest income</t>
  </si>
  <si>
    <t>Last period</t>
  </si>
  <si>
    <t>Parallel up</t>
  </si>
  <si>
    <t xml:space="preserve">Parallel down </t>
  </si>
  <si>
    <t xml:space="preserve">Steepener </t>
  </si>
  <si>
    <t>Flattener</t>
  </si>
  <si>
    <t>Short rates up</t>
  </si>
  <si>
    <t>Short rates down</t>
  </si>
  <si>
    <t>EU  IRRBB1</t>
  </si>
  <si>
    <t>Interest rate risks of non-trading book activities</t>
  </si>
  <si>
    <t>Disclosure of key metrics and overview of risk-weighted exposure amounts</t>
  </si>
  <si>
    <t>Disclosure of risk management objectives and policies</t>
  </si>
  <si>
    <t>Disclosure of the scope of application</t>
  </si>
  <si>
    <t>Disclosure of own funds</t>
  </si>
  <si>
    <t>Disclosure of countercyclical capital buffers</t>
  </si>
  <si>
    <t>Disclosure of the leverage ratio</t>
  </si>
  <si>
    <t>Disclosure of indicators of global systemic importance</t>
  </si>
  <si>
    <t>Disclosure of liquidity requirements</t>
  </si>
  <si>
    <t>Disclosure of exposures to credit risk, dilution risk and credit quality</t>
  </si>
  <si>
    <t>Disclosure of the use of credit risk mitigation techniques</t>
  </si>
  <si>
    <t>Disclosure of the use of the standardised approach and of the internal models for market risk</t>
  </si>
  <si>
    <t>Disclosure of operational risk</t>
  </si>
  <si>
    <t>Disclosure of exposures to interest rate risk on positions not held in the trading book</t>
  </si>
  <si>
    <t>Disclosure of remuneration policy</t>
  </si>
  <si>
    <t>Table EU MRA: Qualitative disclosure requirements related to market risk</t>
  </si>
  <si>
    <t>Qualitative disclosure requirements related to market risk</t>
  </si>
  <si>
    <t>Camilla Leikvoll</t>
  </si>
  <si>
    <t>For further information, please contact</t>
  </si>
  <si>
    <t>bjornar.hungnes@storebrand.no</t>
  </si>
  <si>
    <t>+47 40 63 90 26</t>
  </si>
  <si>
    <t>Contact info</t>
  </si>
  <si>
    <t>Address</t>
  </si>
  <si>
    <t>E-mail Investor Relations: ir@storebrand.no</t>
  </si>
  <si>
    <t xml:space="preserve">Storebrand Bank Group CEO </t>
  </si>
  <si>
    <t>Bjørnar Hungnes</t>
  </si>
  <si>
    <t>CRO, Storebrand Bank</t>
  </si>
  <si>
    <t>Storebrand Bank ASA, Professor Kohts vei 9, P.O. Box 500, N-1327 Lysaker, Norway</t>
  </si>
  <si>
    <t>Storebrand switchboard: +47 22 31 50 50</t>
  </si>
  <si>
    <t>Annex</t>
  </si>
  <si>
    <t>Annex I</t>
  </si>
  <si>
    <t>Annex III</t>
  </si>
  <si>
    <t>Annex V</t>
  </si>
  <si>
    <t>Annex VII</t>
  </si>
  <si>
    <t>Annex IX</t>
  </si>
  <si>
    <t>Regulation 2021/637</t>
  </si>
  <si>
    <t>Annex XI</t>
  </si>
  <si>
    <t>Article 6a</t>
  </si>
  <si>
    <t>Article 6</t>
  </si>
  <si>
    <t>Annex XIII</t>
  </si>
  <si>
    <t>Annex XV</t>
  </si>
  <si>
    <t>Annex XVII</t>
  </si>
  <si>
    <t>Annex XXIX</t>
  </si>
  <si>
    <t>Annex XXXI</t>
  </si>
  <si>
    <t>Annex XXXIII</t>
  </si>
  <si>
    <t>Annex XXXVII</t>
  </si>
  <si>
    <t>Article 1</t>
  </si>
  <si>
    <t>Article 2</t>
  </si>
  <si>
    <t>Article 3</t>
  </si>
  <si>
    <t>Article 4</t>
  </si>
  <si>
    <t>Article 5</t>
  </si>
  <si>
    <t>Article 7</t>
  </si>
  <si>
    <t>Article 8</t>
  </si>
  <si>
    <t>Article 9</t>
  </si>
  <si>
    <t>Article 15</t>
  </si>
  <si>
    <t>Article 16</t>
  </si>
  <si>
    <t>Article 16a</t>
  </si>
  <si>
    <t>Article 17</t>
  </si>
  <si>
    <t>Annually</t>
  </si>
  <si>
    <t>Semi-Annually</t>
  </si>
  <si>
    <t xml:space="preserve">Point (d) of Article 438 </t>
  </si>
  <si>
    <t>Frequency (SNC)</t>
  </si>
  <si>
    <t>CRR Article (SNC)</t>
  </si>
  <si>
    <t>Points (a) to (g) of Article 447</t>
  </si>
  <si>
    <t>Points (a), (e) and (f) of Article 435(1)</t>
  </si>
  <si>
    <t>Points (a) to (d) and (j) of Article 450(1)</t>
  </si>
  <si>
    <t xml:space="preserve">Point (h)(i)-(ii) of Article 450(1)  </t>
  </si>
  <si>
    <t xml:space="preserve">Point (h)(v) to (vii) of Article 450(1)  </t>
  </si>
  <si>
    <t>Point (h)(iii) and (iv) of Article 450(1)</t>
  </si>
  <si>
    <t xml:space="preserve">Point (i) of Article 450(1) </t>
  </si>
  <si>
    <t>Points (a), (e) of (f) and Article 435(1)</t>
  </si>
  <si>
    <t/>
  </si>
  <si>
    <t xml:space="preserve">     of which: Share capital</t>
  </si>
  <si>
    <t xml:space="preserve">     of which: Share premium</t>
  </si>
  <si>
    <t xml:space="preserve">     of which: Other paid in equity</t>
  </si>
  <si>
    <t>Ordinary shares</t>
  </si>
  <si>
    <t>Additional Tier 1 capital</t>
  </si>
  <si>
    <t>Tier 2 capital (subordinated loans)</t>
  </si>
  <si>
    <t>Norway</t>
  </si>
  <si>
    <t>Solo&amp;consolidated</t>
  </si>
  <si>
    <t>Common shares</t>
  </si>
  <si>
    <t>Various</t>
  </si>
  <si>
    <t>Shareholder's equity</t>
  </si>
  <si>
    <t>Floating</t>
  </si>
  <si>
    <t>Yes</t>
  </si>
  <si>
    <t>Fully discretionary</t>
  </si>
  <si>
    <t>Noncumulative</t>
  </si>
  <si>
    <t>Additional Tier 1</t>
  </si>
  <si>
    <t>Storebrand Bank ASA</t>
  </si>
  <si>
    <t>Other additional Tier 1</t>
  </si>
  <si>
    <t>NO0012635111</t>
  </si>
  <si>
    <t>Storebrand Bank ASA 22/PERP FRN C H</t>
  </si>
  <si>
    <t>Perpetual</t>
  </si>
  <si>
    <t>2027-11-23 at par</t>
  </si>
  <si>
    <t>The issuer has the right to call at every interest payment date thereafter</t>
  </si>
  <si>
    <t>3 month NIBOR + 380 bps</t>
  </si>
  <si>
    <t>No</t>
  </si>
  <si>
    <t>Non-convertible</t>
  </si>
  <si>
    <t>CET1 &lt; 5.125%, solo&amp;consolidated</t>
  </si>
  <si>
    <t>Either full or partial</t>
  </si>
  <si>
    <t>Temporary</t>
  </si>
  <si>
    <t>Pro rata according to post tax share of profits, subject to the maximum write-up amount.</t>
  </si>
  <si>
    <t>EU CCA is not a compulsory template for an SNC institution. Storebrand Bank provides key information regarding own funds. Storebrand Bank is not subject to MREL, and hence, eligible liabilities instruments.</t>
  </si>
  <si>
    <t>STORB67 PRO</t>
  </si>
  <si>
    <t>NO0011104077</t>
  </si>
  <si>
    <t>Tier 2 capital</t>
  </si>
  <si>
    <t>Subordinated loan capital - amortised cost</t>
  </si>
  <si>
    <t>Tier 2 subordinated debt</t>
  </si>
  <si>
    <t>Dated</t>
  </si>
  <si>
    <t>2026-09-23 at par</t>
  </si>
  <si>
    <t>2027-05-24 at par</t>
  </si>
  <si>
    <t>3 month NIBOR + 97 bps</t>
  </si>
  <si>
    <t>3 month NIBOR + 140 bps</t>
  </si>
  <si>
    <t>Partially discretionary</t>
  </si>
  <si>
    <t>STORB68 PRO</t>
  </si>
  <si>
    <t>Mandatory</t>
  </si>
  <si>
    <t>Cumulative</t>
  </si>
  <si>
    <t>Senior bonds</t>
  </si>
  <si>
    <t>NO0012446428</t>
  </si>
  <si>
    <t>EU CCyB1 is not a compulsory template for an SNC institution. Storebrand Bank provides key information regarding this template.</t>
  </si>
  <si>
    <t>EU CCyB2 is not a compulsory template for an SNC institution. Storebrand Bank provides key information regarding this template.</t>
  </si>
  <si>
    <t>EU LR1 is not a compulsory template for an SNC institution.</t>
  </si>
  <si>
    <t>EU LR2 is not a compulsory template for an SNC institution.</t>
  </si>
  <si>
    <t>The board of Storebrand Bank ASA has ultimate responsibility for monitoring and managing the organisation’s risks. The board determines the annual risk appetite and risk strategy as well as ceilings and guidelines for the risks taken by the business, receives reports of actual risk levels and provides a forward assessment of risks.</t>
  </si>
  <si>
    <t>CLIMATE RISK
Storebrand Bank is a retail bank with everyday banking services, and deposit and lending products. The bank does not offer lending/credit products for small and medium-sized enterprises. The bank therefore has no direct exposure to companies in the fossil fuel sector, energy-intensive companies, or companies with high direct or indirect emissions of greenhouse gases (CO2). The climate risk for the banking business is considered to be low, both in terms of transition risk and physical risk, as well as specifically per risk.</t>
  </si>
  <si>
    <t>See point b)</t>
  </si>
  <si>
    <t>The Board receives risk reports to regular Board meetings. The reports are also provided to the management of the bank.</t>
  </si>
  <si>
    <t>The risk report includes risk levels and adherence to risk limits set by the Board for the different risk types, including risk levels of indicators in the banks recovery plan.</t>
  </si>
  <si>
    <t>Liquidity risk management is performed by the Treasury department.</t>
  </si>
  <si>
    <t>Storebrand Banks liquidity strategy ensures adherence to regulatory requirements regarding liquidity and stable funding, and to internal limits on liquidity and stable funding risk indicators. The bank monitors several liquidity and stable funding indicators with limits set by the Board. The strategy and limits are set at least annually by the Board. 
Liqudity forecasts and stress testing is performed regularly, and thouroughly in the yearly ILAAP. 
Diversification of tenors and sources of existing and planned funding is part og the funding policy. The funding profile, average time to maturity and funding market is included in regular reporting to the Board.</t>
  </si>
  <si>
    <t>Liquidity risk management is performed by the Treasury department, including liqudity management of Storebrand Boligkreditt.</t>
  </si>
  <si>
    <t>Liquidity risk reporting from front systems to Treasury, and in risk reports to the Board.</t>
  </si>
  <si>
    <t>The bank's liquidity risk is mitigated through limits on several liqidity indicators covering short term liquidity risk, including LCR, and for long term liquidity (funding) risk through other indicators, such as NSFR.</t>
  </si>
  <si>
    <t>Contingency funding plan is included in the bank's recovery plan, as well as in a separate contingency liquidity plan. The plan describes how the bank should act in a liquidity stress test. The stress may be a bank specific stress, a general market stress or both. The plan defines roles and responsibilities, including roles deciding implementation of the recovery plan. The recovery group assesses and sets up action plan. Different measures are identified in the recovery plan, including liquidity trigger points, timeframes for assessing and deciding implementation of different measures, a predefined priority of the measures, timeframes for implementation and effectiveness of the different measures.</t>
  </si>
  <si>
    <t>Stress testing is used both to assess the current liquidity situation, and to assess limits on liquidity indicators.</t>
  </si>
  <si>
    <t>The head of risk management function is the CRO. The head of compliance function is the Chief Compliance Officer (CCO). These roles form the second line of defence in Storebrand Bank. CRO and CCO reports directly to the CEO of Storebrand Bank. CRO and CCO are both able to report directly to the Board of the bank. The risk management function performs independent risk controls in addition to risk controls performed by the first line of defence. Internal audit function is the third line of defence. The function is outsourced to EY. The internal audit is independent of other functions. The internal audit independently reviews and provides objective assurance of the compliance of all activities and units of an institution, in a risk-based approach.</t>
  </si>
  <si>
    <t xml:space="preserve">The Middle Office is responsible for the ongoing, independent monitoring of market risk. </t>
  </si>
  <si>
    <t>Risk control of market risk is carried out, among other things, through monthly reports of indicators for market risk. Market risk indicators that are followed are described in the interest rate risk policy, counterparty policy (incl. credit spread risk) and currency risk policy and are included in the CRO’s ongoing reporting to the board.</t>
  </si>
  <si>
    <t>The assessment of operational risks is linked to the ability to achieve targets and to implement plans. Operational risk is defined as the risk of financial loss or damaged reputation due to inadequate or failing internal processes, control routines, systems, human error, or external events.
RISK MANAGEMENT
Operational risk is being controlled and reduced through an effective system for internal control with (1) clear descriptions of responsibilities, (2) clear routines, and (3) documented powers of attorney/authority. Risks are followed-up through the management’s risk review, with documentation of risks, measures and follow-up of incidents. The bank has prepared contingency plans which are updated regularly. In addition, internal audit carries out an independent control in accordance with audit projects adopted by the board.
RISK CONTROL
The CRO supports the risk review process and is responsible for compiling and reporting the area’s risk scenario, following up on improvement measures and checking that risk registration is up to date in the central system. The results of the process are reported to the board.
In order to be able to identify problem areas internally, the bank group has implemented routines for ongoing reporting of events to the CRO, who is responsible for logging and follow-up of reported events. The CRO reviews significant events with the board.
In connection with monthly, quarterly and annual accounts, the bank’s staff functions perform various checks and reconciliations so as to control and reduce operational risk. In addition to this, the compliance function and internal auditor carry out spot checks in a number of the most important work processes. The results are reported to the bank’s management and the board.</t>
  </si>
  <si>
    <t>Minimum own funds requirements are calculated using the Basic Indicator Approach.</t>
  </si>
  <si>
    <t>Back to index</t>
  </si>
  <si>
    <t>Storebrand Bank must once a year carry out a review of the practicing company's remuneration scheme. The company must prepare a written report on each annual review. Storebrand Bank ASA is obliged to deliver a report to be reviewed by independent control functions. The audit company EY carries out this independent review. The report is processed by the board of Storebrand Bank after case preparation and assessment by the Compensation Committee.</t>
  </si>
  <si>
    <t>The remuneration policy is common to all departments in Storebrand Bank. The company does not have branches or operations in third countries.</t>
  </si>
  <si>
    <t xml:space="preserve">The Storebrand group's remuneration policy is common to the subsidiaries in the group and shall be designed to:
a)  Contribute to strengthening customer orientation and safeguarding the customer's overall needs, with a view to avoiding conflicts of interest. 
b)  Stimulate good operational risk management and internal control. 
c)  Stimulate cooperation across the Group and continuous improvement to create a culture of achievement.
d)  Help focus the efforts of employees.
e)  Ensure that the Group's strategy and plans provide the basis for the goals and requirements set for the employees' performance.
f)  Ensure that remuneration is based on long-term thinking, balanced goal-oriented management, and real value creation.
g)  Be based on evaluations of the individual's results and compliance with the Group’s values.
h)  Facilitate a remuneration process linked to the establishment of goals that are clear, transparent and team based.
i)  Ensure that both the development in financial compensation and requirements of the position are based on the position's responsibilities and complexity. 
Storebrand shall have an incentive model that supports the strategy, with emphasis on the customers’ interests and long-term perspective, an ambitious collaborative model, as well as transparency that enhances the Group's reputation. Therefore, the Company will primarily emphasise a fixed salary as a means of overall financial compensation, and only to a limited extent make use of variable remuneration.
The remuneration policy of Storebrand applies to all subsidiaries owned by Storebrand ASA. The policy forms part of the governing documents and is revised and approved annually by the board of Storebrand Bank.
Remuneration to the CEO of Storebrand Bank is approved by the board after prior consideration by the group's compensation committee. According to Storebrand's remuneration policy, the CEO of Storebrand Bank and other risk takers in Storebrand Bank cannot receive variable remuneration. 
</t>
  </si>
  <si>
    <t>According to Storebrand's remuneration policy, risk takers in Storebrand Bank cannot receive variable remuneration. (N/A)</t>
  </si>
  <si>
    <t>As described under point B1, the remuneration policy is reviewed and approved annually by the board of Storebrand Bank. There were no significant changes to the policy in 2022.</t>
  </si>
  <si>
    <t>CCO and CRO can only receive a fixed salary.</t>
  </si>
  <si>
    <t>Storebrand Bank does not have guaranteed variable remuneration and no contractual severance agreements.</t>
  </si>
  <si>
    <t>The risk associated with the remuneration processes is low since risk takers have only fixed salary.</t>
  </si>
  <si>
    <t>In accordance with the remuneration policy, Storebrand Bank does not have variable remuneration linked to the measurement of performance.</t>
  </si>
  <si>
    <t>A part of the CEO's gross fixed salary is used to buy Storebrand shares with a lock-up period for three years.</t>
  </si>
  <si>
    <t>Information about total remuneration is published on www.storebrand.no.</t>
  </si>
  <si>
    <t>a) Storebrand Bank is a small non-complex bank.</t>
  </si>
  <si>
    <t xml:space="preserve">The Board of Directors of Storebrand Bank ASA assesses the risk management arrangements to be adequate. </t>
  </si>
  <si>
    <t xml:space="preserve">The Board of Directors of Storebrand Bank ASA assesses the liquidity risk management arrangements to be adequate to the bank's profile and strategy. </t>
  </si>
  <si>
    <t>EU CC1 is not a compulsory template for an SNC institution. Storebrand Bank provides figures, however not references to EU CC2 since EU CC2 is not compulsory.</t>
  </si>
  <si>
    <t>EU-56a </t>
  </si>
  <si>
    <r>
      <rPr>
        <strike/>
        <sz val="9"/>
        <rFont val="Storebrand Text"/>
      </rPr>
      <t>(</t>
    </r>
    <r>
      <rPr>
        <sz val="9"/>
        <rFont val="Storebrand Text"/>
      </rPr>
      <t>Adjustment for securities received under securities financing transactions that are recognised as an asset</t>
    </r>
    <r>
      <rPr>
        <strike/>
        <sz val="9"/>
        <rFont val="Storebrand Text"/>
      </rPr>
      <t>)</t>
    </r>
  </si>
  <si>
    <r>
      <rPr>
        <strike/>
        <sz val="9"/>
        <rFont val="Storebrand Text"/>
      </rPr>
      <t xml:space="preserve"> </t>
    </r>
    <r>
      <rPr>
        <sz val="9"/>
        <rFont val="Storebrand Text"/>
      </rPr>
      <t>(Excluded exposures of public development banks (or units) - Promotional loans)</t>
    </r>
  </si>
  <si>
    <r>
      <t xml:space="preserve">Exposures to regional governments, MDB, international organisations and PSE </t>
    </r>
    <r>
      <rPr>
        <b/>
        <sz val="9"/>
        <color rgb="FF000000"/>
        <rFont val="Storebrand Text"/>
      </rPr>
      <t xml:space="preserve">not </t>
    </r>
    <r>
      <rPr>
        <sz val="9"/>
        <color rgb="FF000000"/>
        <rFont val="Storebrand Text"/>
      </rPr>
      <t>treated as sovereigns</t>
    </r>
  </si>
  <si>
    <t>·         Concentration limits on collateral pools and sources of funding (both products and counterparties)</t>
  </si>
  <si>
    <t>·         Customised measurement tools or metrics that assess the structure of the bank’s balance sheet or that project cash flows and future liquidity positions, taking into account off-balance sheet risks which are specific to that bank</t>
  </si>
  <si>
    <t>·         Liquidity exposures and funding needs at the level of individual legal entities, foreign branches and subsidiaries, taking into account legal, regulatory and operational limitations on the transferability of liquidity</t>
  </si>
  <si>
    <t>·         Balance sheet and off-balance sheet items broken down into maturity buckets and the resultant liquidity gaps</t>
  </si>
  <si>
    <r>
      <t xml:space="preserve">Points (a) and (d) of Article 435 (1) CRR
</t>
    </r>
    <r>
      <rPr>
        <sz val="9"/>
        <color theme="1"/>
        <rFont val="Storebrand Text"/>
      </rPr>
      <t xml:space="preserve">
A description of the institution's strategies and processes to manage market risk, including: 
- An explanation of management’s strategic objectives in undertaking trading activities, as well as the processes implemented to identify, measure, monitor and control the institution’s market risks 
- A description of their policies for hedging and mitigating risk and strategies and processes for monitoring the continuing effectiveness of hedges</t>
    </r>
  </si>
  <si>
    <r>
      <t xml:space="preserve">Point (b) of Article 435 (1) CRR
</t>
    </r>
    <r>
      <rPr>
        <sz val="9"/>
        <color theme="1"/>
        <rFont val="Storebrand Text"/>
      </rPr>
      <t xml:space="preserve">
A description of the structure and organisation of the market risk management function, including a description of the market risk governance structure established to implement the strategies and processes of the institution discussed in row (a) above, and that describes the relationships and the communication mechanisms between the different parties involved in market risk management. </t>
    </r>
    <r>
      <rPr>
        <b/>
        <sz val="9"/>
        <color theme="1"/>
        <rFont val="Storebrand Text"/>
      </rPr>
      <t xml:space="preserve">
</t>
    </r>
  </si>
  <si>
    <r>
      <t xml:space="preserve">Point (c ) of Article 435 (1) CRR
</t>
    </r>
    <r>
      <rPr>
        <sz val="9"/>
        <color theme="1"/>
        <rFont val="Storebrand Text"/>
      </rPr>
      <t xml:space="preserve">
Scope and nature of risk reporting and measurement systems</t>
    </r>
  </si>
  <si>
    <r>
      <t xml:space="preserve">Description of the AMA methodology approach used </t>
    </r>
    <r>
      <rPr>
        <i/>
        <sz val="9"/>
        <rFont val="Storebrand Text"/>
      </rPr>
      <t>(if applicable)</t>
    </r>
  </si>
  <si>
    <r>
      <t xml:space="preserve">Disclose the use of insurance for risk mitigation in the Advanced Measurement Approach </t>
    </r>
    <r>
      <rPr>
        <i/>
        <sz val="9"/>
        <rFont val="Storebrand Text"/>
      </rPr>
      <t>(if applicable)</t>
    </r>
  </si>
  <si>
    <t>RISK MANAGEMENT
A bank's core business is related to value creation through exposure to acceptable risk. The banking group is aware of the risks in its operations, has a good understanding of risks that result in earnings and losses and works continuously to further develop systems and processes for risk management. The risk profile is assessed as low to moderate. 
The risk in the bank group is closely monitored in accordance with guidelines for risk management and internal control that have been approved by the Board. The board sets an annual risk appetite and strategy and risk limits. Separate risk strategies are drawn up for the individual risks, with risk indicators and risk limits. Development of these parameters is followed through risk reports to the Board.
Credit risk and liquidity risk are the most important risks for the banking group. The Bank is also exposed to solvency risk, market risk, operational risk incl. ICT risk, and compliance risk.</t>
  </si>
  <si>
    <t xml:space="preserve">FIRST LINE OF DEFENCE
At the Storebrand Group, responsibility for risk management and internal control is an integral part of management responsibility. Managers at all levels of the company are responsible for risk management within their own area of responsibility.  Good risk management requires clear mandate and division of responsibilities, targeted work on objectives, strategies and action plans, identification and assessment of risks and events, documentation of processes and routines, prioritisation and implementation of improvement measures, and good communication, information and reporting.  
A high level of awareness of risks and risk management are vital elements of the group's culture. 
The CEO and the managament group at the bank, the CEO of Storebrand Boligkreditt AS and managers in the Storebrand group’s areas that provide services for the bank, submit annual confirmation documenting the unit’s risk management activities and internal control.  </t>
  </si>
  <si>
    <t>SECOND LINE OF DEFENCE
Storebrand Bank ASA has independent control functions for the company's risk management (Chief Risk Officer, CRO) and for compliance (Chief Compliance Officer, CCO). The CRO and CCO are directly subordinate to the CEO and both report directly to the bank’s board. CCO also holds the role of compliance officer according to money laundering regulations (AML). The CRO and CCO prepare regular reports to the Board.  In terms of function the independent control functions are affiliated with the Governance Risk &amp; Compliance (GRC) in the Storebrand Group, where CRO in Storebrand ASA is responsible to the Group CEO and reports to the board of Storebrand ASA.</t>
  </si>
  <si>
    <t>THIRD LINE OF DEFENCE
Internal auditing is under the direct authority of the board and is intended to give the board confirmation of the appropriateness and effectiveness of the organisation's risk management, including how the lines of defence are functioning.</t>
  </si>
  <si>
    <t>CREDIT RISK
The risk strategy reflects how much credit risk the bank group is willing to accept. The willingness to accept risk is adjusted to the bank’s risk appetite and goals regarding risk profile, capital adequacy and growth. Credit policies establish general principles for granting credit. The bank group’s routines for credit management are set forth in the credit manual. The credit manual are primarily designed for account managers and others who are involved in case management processes. The credit manual contain common guidelines for the bank group’s credit activities, and are intended to ensure uniform and consistent credit management practices.</t>
  </si>
  <si>
    <t>LIQUIDITY RISK
The risk strategy establishes overall limits for how much liquidity risk the bank group is willing to accept given a goal of having the lowest possible financing costs (price). The policy for liquidity risk describes principles for liquidity- and financing management and specifies stress testing, minimum liquidity holdings and indicators for measuring liquidity and financing risk. In addition, the Treasury department draws up an annual funding strategy and funding plan that set out the overall limits for the bank group’s funding activities.</t>
  </si>
  <si>
    <t>OPERATIONAL RISK
Operational risk is being controlled and reduced through an effective system for internal control with (1) clear descriptions of responsibilities, (2) clear routines, and (3) documented powers of attorney/authority. Risks are followed-up through the management’s risk review, with documentation of risks, measures and follow-up of incidents. The bank has prepared contingency plans which are updated regularly. In addition, internal audit carries out an independent control in accordance with audit projects adopted by the board.</t>
  </si>
  <si>
    <t xml:space="preserve">COMPLIANCE RISK
Compliance risk is the risk of the company incurring public sanctions, financial losses, claims for damages and/or loss of reputation as a result of non compliance with external or internal rules. </t>
  </si>
  <si>
    <t>STORB71 PRO</t>
  </si>
  <si>
    <t>NO0012838913</t>
  </si>
  <si>
    <t>2028-02-15 at par</t>
  </si>
  <si>
    <t>3 month NIBOR + 340 bps</t>
  </si>
  <si>
    <t>STORB73 PRO</t>
  </si>
  <si>
    <t>NO0013090621</t>
  </si>
  <si>
    <t>2028-12-06 at par</t>
  </si>
  <si>
    <t>3 month NIBOR + 335 bps</t>
  </si>
  <si>
    <t xml:space="preserve">The risk strategy reflects how much credit risk the bank group is willing to accept. The willingness to accept risk is adjusted to the bank’s risk appetite and goals regarding risk profile, capital adequacy and growth. Credit policies establish general principles for granting credit. The bank group’s routines for credit management are set forth in the credit manual. The credit manual are primarily designed for account managers and others who are involved in case management processes. The credit manual contain common guidelines for the bank group’s credit activities, and are intended to ensure uniform and consistent credit management practices. 
Credit risk is assessed in relation to the capacity and willingness of customers, including any co-participants, to service debt and potential security. The bank uses credit risk models to conduct risk classifications of customers with regard to probability of default (PD) and loss given default (LGD) and expected exposure resulted in default (EAD). The credit assessments are mainly assessed in automated and semi-automated processes with automatic calculations
The credit manuals and adopted routines provide specific criteria for monitoring non-performance, loan covenants, loss assessments and the annual loan review. Furthermore, the models ensure uniform portfolio risk assessment classifications and reporting on risk development. The models are also used in assessing expected credit losses (ECL) in IFRS 9.
There are functions for depot unit, loan establishment and administration of the customer portfolio. Credit is granted in accordance with an authorisation structure determined by the Board.
The loan portfolio is assessed in terms of sustainability risk on the basis of double materiality, i.e. where risk is assessed both for the bank and for the rest of the world. Environmental risk is considered to be the Bank's greatest sustainability risk, and it is climate risk that is assessed highest in the environmental risk. Climate risk is divided into physical risk and transition risk. For physical risk, the safety objects are assessed in relation to physical climate risk. For transition risk, energy classification is assessed, as well as estimated energy consumption and CO2 consumption.
Treasury has the credit risk for its exposures in the liquidity portfolio. Permitted exposures and the composition of the portfolio are set out in the bank goup’s counterparty risk policy.
Exposures with loans to credit institutions and the central bank, securities and financial derivatives with counterparties is included under credit risk and is managed according to a specific policy on the basis of an assessment of the counterparty’s repayment capacity, rating and amount under management. Financial derivatives permitted by the bank are outlined in policy documents. </t>
  </si>
  <si>
    <t>Credit risk control is carried out directly in models and processes in various units in the first line, as well as with controls from the second line to ensure compliance with internal and external regulations. Exposure relating to trade in financial derivatives for customers is monitored by Back Office. Price development is monitored in respect of the customer’s situation, cleared lines and breach clauses. The Middle Office conducts running spot checks with regard to this. 
Trades made by Treasury are checked by the Middle Office in accordance with dedicated procedures and work descriptions. 
The Chief Risk Officer (CRO) reports to the board on credit risk trends on an ongoing basis.</t>
  </si>
  <si>
    <t>Market risk is risk of a change in value due to financial market prices (such as interest rates, exchange rates, credit spreads) or volatility differing from what was expected.
The bank does not trade on own account, and thus, the bank does not have a trading portfolio. All market risk is therefore in the banking book.
The risk strategy sets general limits for market risk. Storebrand Bank Group’s market risk primarily are related to spread risk in the liquidity portfolio and interest rate risk, both on equity and net interest income. The banking group is to a small extent exposed to market risk in equity instruments and currency. Storebrand Boligkreditt AS has issued a covered bond of EUR 50 million, see note 5, which is secured by a base swap.
Market risk policies specify limits for market risk that the bank group is willing to accept. The bank group’s market risk is primarily managed and controlled through daily monitoring of risk exposure pursuant to the policy and continuous analyses of outstanding positions. Credit spread risk is regulated through limits on credit spread risk and indirectly through limits on investments.
The exposure limits are reviewed and renewed by the board at least once a year. The size of these limits is set on the basis of stress tests and analyses of market movements.</t>
  </si>
  <si>
    <t>The Compensation Committee (Committee) shall advise the Board of Directors of Storebrand ASA (Board) on all matters relating to the company's remuneration to the CEO.
The Compensation Committee is appointed by the Board and shall consist of a minimum of two and a maximum of four members elected by and among the Board members. The Committee is responsible for keeping itself informed about and proposing guidelines for determining remuneration of executive personnel in the Group. The Committee also acts as an advisory body to the CEO with regard to compensation schemes that encompass all employees to a significant degree. Personnel policy matters of an unusual nature or matters that are assumed to potentially involve particularly high reputational risk should be submitted to the Committee, including larger employee surveys.
Furthermore, as a general rule, the Committee shall constitute a remuneration committee for the Group companies that are obligated to have such a committee in accordance with Norwegian laws and regulations or equivalent Swedish laws and regulatory rules.
The Committee cannot make decisions on behalf of the Board. The composition of the Committee is assessed by the Board on an annual basis.</t>
  </si>
  <si>
    <t xml:space="preserve">There are some key functions in the Bank that are defined as affecting the Bank's risk in a material manner. 
Board of directors: overall responsible for the bank.
Managing director: overall responsibility for the Bank's daily operations through allocation of resources, development of strategy, financial results and capitalization.   
Leader of investment services according to security trading act §2.1 (1) no. 1 and 5.
Leader of investment services according to security trading act §2.1 (1) no. 3.
Chief compliance officer: second line internal control and compliance anti-money laundering.
Chief risk officer: second line risk monitoring and management.
</t>
  </si>
  <si>
    <t>Storebrand Bank Group aims to have a well diversified funding and liquidity profile in a cost-effective manner, including a well diversified customer deposit base. The liquidity buffer should primarily consist of level 1 and level 2 assets and be well diversified. The funding profile should be well diversified, with funding duration matching expected duration on the bank's assets, as well as diversification of type of instrument and geography/currency.</t>
  </si>
  <si>
    <t>LIQUIDITY RISK
The Storebrand Bank Group has solid liquidity buffers. The liquidity coverage requirement (LCR) measures the size of the enterprise’s liquid assets, relative to net liquidity outflows 30 days ahead, in a given stress situation in money and capital markets. The minimum LCR requirement is 100 percent. The Bank reports the LCR monthly. The LCR requirement is satisfied at all measurement points. At the end of the year, the banking group’s LCR amounted to 241 per cent. In Storebrand Boligkreditt, the over-collateralisation is 23.5 per cent (32.3 per cent), where the legal requirement is 5 per cent (covered bond premium). Storebrand Bank ASA also has a substantial volume of bank balance that can be sold to the mortgage company. The Bank thus has a great potential for issuing covered bonds.
The deposit/loan ratio in the Storebrand Bank Group was 46 per cent at the end of the year With regard to wholesale funding, there is considerable emphasis on having a balanced financing structure with regard to maturity dates, instruments and issues in different markets. The Storebrand Bank Group measures and assesses, among other things, Finanstilsynet’s liquidity indicator 1 and NSFR in its assessment of the bank’s funding. The minimum requirement for the NSFR is 100%. The banking group’s NSFR was 129 per cent at the end of 2024.
Net cash flow from operating activities mainly consists of incoming payments and disbursements in the form of interest, commissions, fees and loans from customers, net payments/disbursements on the sale of investment assets and administrative expenses. Net cash flow from investment activities mainly consists of net payments/disbursements and interest related to the issuance of securities as well as the purchase and sale of fixed assets and intangible assets. Cash flows from financing activities relate to group contributions and capital injections. Net cash flow for the Storebrand Bank Group for the year 2024 was positive by NOK 1,643 million.</t>
  </si>
  <si>
    <t>MARKET RISK
Interest rate risk and spread risk in the liquidity portfolio constitute the most significant market risks. Overall, market risk is low. There are very low limits on currency risk, and there is no active investment strategy for equities. The bank has no trading portfolio.</t>
  </si>
  <si>
    <t>OPERATIONAL RISK
In order to manage operational risk, the banking group focuses on establishing good work and control routines, and at the same time works systematically to create good attitudes among the banking group’s employees. The most important measures to reduce operational risk are systematic risk reviews in all parts of the banking group at least semi-annually, as well as when initiating projects and if special events occur. The last risk review was conducted in the second half of 2024. Operational risk is considered low.
The bank’s IT systems are central to, among other things, product establishment, credit granting, portfolio follow-up and accounting. Faults and business interruptions can have consequences for operations and affect customer confidence. Ultimately, nonconformity situations can lead to sanctions from supervisory authorities. Operational operation of the IT systems is to a considerable extent outsourced. The bank’s system platform is based on purchased standard systems that are operated and followed up through service agreements. A cross-cutting management model has been established with close supplier follow-up and internal control activities to reduce the risk associated with the development, management, operation and information security of IT systems. The IT platform is stable and works well.</t>
  </si>
  <si>
    <t xml:space="preserve">Organisation of Risk Management
The board of Storebrand Bank ASA has ultimate responsibility for monitoring and managing the organisation's risks. The board determines the annual risk appetite and risk strategy as well as ceilings and guidelines for the risks taken by the business, receives reports of actual risk levels and provides a forward assessment of risks.
The CEO is responsible for the bank group operating within the risk limits stipulated by the board. The CEO is responsible for operating the risk management and internal control system, including ensuring that the banking group is within the risk limits set by the Board. The CEO has overall responsibility for implementing risk management routines. The CEO has an advisory management group and the individual units are responsible for risk management in their respective areas. The CEO has the overall responsibility for implementing risk management routines.
The bank has a balance sheet management committee (BSK). BSK discusses and assesses financing, liquidity and market situation, including forecasts, and developments in balance sheet items that entail changes in the liquidity and funding situation. BSK meets regularly.
The Storebrand Group's organisation of risk management responsibility follows a model based on three lines of defence. The objective of the model is to safeguard the responsibility for risk management at both company and group level. </t>
  </si>
  <si>
    <t>MARKET RISK
The risk strategy sets general limits for market risk. Storebrand Bank Group’s market risk mostly are related to spread risk in the liquidity portfolio and interest rate risk, both on equity and net interest income. The banking group is to a small extent exposed to market risk in equity instruments and currency. Storebrand Boligkreditt AS has issued a covered bond of EUR 50 million, see note 6 in the annual report, which is secured by a base swap.</t>
  </si>
  <si>
    <t>4a</t>
  </si>
  <si>
    <t>Total risk exposure pre-floor</t>
  </si>
  <si>
    <t>5b</t>
  </si>
  <si>
    <t>Common Equity Tier 1 ratio considering unfloored TREA (%)</t>
  </si>
  <si>
    <t>6b</t>
  </si>
  <si>
    <t>Tier 1 ratio considering unfloored TREA (%)</t>
  </si>
  <si>
    <t>7b</t>
  </si>
  <si>
    <t>Total capital ratio considering unfloored TREA (%)</t>
  </si>
  <si>
    <t>EU 7e</t>
  </si>
  <si>
    <t>EU 7f</t>
  </si>
  <si>
    <t>EU 7g</t>
  </si>
  <si>
    <t>Figures in templates are Storebrand Bank Group figures, unless stated otherwise.</t>
  </si>
  <si>
    <t>Point (f) of Article 438</t>
  </si>
  <si>
    <t>Points (g) of Article 438</t>
  </si>
  <si>
    <t>Points (a) and (c) of Article 438</t>
  </si>
  <si>
    <t>EU CMS1</t>
  </si>
  <si>
    <t>Comparison of modelled and standardised risk weighted exposure amounts at risk level</t>
  </si>
  <si>
    <t>Point (da) of Article 438</t>
  </si>
  <si>
    <t>EU CMS2</t>
  </si>
  <si>
    <t>EU CMS2 – Comparison of modelled and standardised risk weighted exposure amounts
for credit risk at asset class level</t>
  </si>
  <si>
    <t>Point (b) of Article 436</t>
  </si>
  <si>
    <t>Point (e) of Article 436</t>
  </si>
  <si>
    <t>Points (a), (d), (e) and (f) of Article 437
Point (e) of Article 444</t>
  </si>
  <si>
    <t>Points (b) and (c) of Article 437</t>
  </si>
  <si>
    <t>Point (a) of Article 440</t>
  </si>
  <si>
    <t>Point (b) of Article 440</t>
  </si>
  <si>
    <t>Point (b) of Article 451(1)</t>
  </si>
  <si>
    <t xml:space="preserve">Points (a), (b) and (c) of Article 451(1) 
Article 451(2) - Rows up to row 28
Article 451(3) - Rows 28 to 31a </t>
  </si>
  <si>
    <t>Points (d) and (e) of Article 451(1)</t>
  </si>
  <si>
    <t>Article 451a(2)</t>
  </si>
  <si>
    <t>Article 451a(3)</t>
  </si>
  <si>
    <t>Points (a) and (b) of Article 442</t>
  </si>
  <si>
    <t xml:space="preserve">Points (c) and (f) of Article 442 </t>
  </si>
  <si>
    <t>Point (f) of Article 442</t>
  </si>
  <si>
    <t xml:space="preserve">Point (c) of Article 442 </t>
  </si>
  <si>
    <t xml:space="preserve">Point (g) of Article 442 </t>
  </si>
  <si>
    <t xml:space="preserve">Points (c) and (e) of Article 442 </t>
  </si>
  <si>
    <t>Point (f) of Article 453</t>
  </si>
  <si>
    <t>Points (a) to (d) of Article 435(1)</t>
  </si>
  <si>
    <t>EU OR2</t>
  </si>
  <si>
    <t>Business Indicator, components and subcomponents</t>
  </si>
  <si>
    <t>Points (c) and (d) of Article 446(1)</t>
  </si>
  <si>
    <t>EU OR3</t>
  </si>
  <si>
    <t>Operational risk own funds requirements and risk exposure amounts</t>
  </si>
  <si>
    <t xml:space="preserve">Point (b) of Article 446(1) </t>
  </si>
  <si>
    <t>Points (a) and (b) of Article 448(1)</t>
  </si>
  <si>
    <t>Credit valuation adjustments risk - CVA risk</t>
  </si>
  <si>
    <r>
      <rPr>
        <sz val="11"/>
        <color rgb="FF000000"/>
        <rFont val="Calibri"/>
        <family val="2"/>
        <scheme val="minor"/>
      </rPr>
      <t xml:space="preserve">Of which the standardised approach </t>
    </r>
    <r>
      <rPr>
        <sz val="11"/>
        <rFont val="Calibri"/>
        <family val="2"/>
        <scheme val="minor"/>
      </rPr>
      <t>(SA)</t>
    </r>
  </si>
  <si>
    <t>EU 10b</t>
  </si>
  <si>
    <r>
      <rPr>
        <sz val="11"/>
        <color rgb="FF000000"/>
        <rFont val="Calibri"/>
        <family val="2"/>
        <scheme val="minor"/>
      </rPr>
      <t xml:space="preserve">Of which the basic approach </t>
    </r>
    <r>
      <rPr>
        <sz val="11"/>
        <rFont val="Calibri"/>
        <family val="2"/>
        <scheme val="minor"/>
      </rPr>
      <t>(F-BA and R-BA)</t>
    </r>
  </si>
  <si>
    <t>EU 10c</t>
  </si>
  <si>
    <t>Of which the simplified approach</t>
  </si>
  <si>
    <t>Of which the Alternative standardised approach (A-SA)</t>
  </si>
  <si>
    <t>EU 21a</t>
  </si>
  <si>
    <t>Of which the Simplified standardised approach (S-SA)</t>
  </si>
  <si>
    <t>Of which the Alternative Internal Models Approach (A-IMA)</t>
  </si>
  <si>
    <t>Reclassifications between trading and non-trading books</t>
  </si>
  <si>
    <t>EU 24a</t>
  </si>
  <si>
    <t>Exposures to crypto-assets</t>
  </si>
  <si>
    <t>Amounts below the thresholds for deduction (subject
to 250% risk weight)</t>
  </si>
  <si>
    <t>Output floor applied (%)</t>
  </si>
  <si>
    <t>Floor adjustment (before application of transitional cap)</t>
  </si>
  <si>
    <t>Floor adjustment (after application of transitional cap)</t>
  </si>
  <si>
    <t>Template EU CMS1 – Comparison of modelled and standardised risk weighted exposure amounts at risk level</t>
  </si>
  <si>
    <t>Notes</t>
  </si>
  <si>
    <t>Please refer to sheet EU MR1 for explanations on the mapping to the FRTB templates (C 91, C 95)</t>
  </si>
  <si>
    <t> </t>
  </si>
  <si>
    <t>EU d</t>
  </si>
  <si>
    <t xml:space="preserve">RWEAs for modelled approaches that banks have supervisory approval to use </t>
  </si>
  <si>
    <t>RWEAs for portfolios where standardised approaches are used</t>
  </si>
  <si>
    <t xml:space="preserve"> Total actual RWEAs
(a + b)</t>
  </si>
  <si>
    <t>RWEAs calculated using full standardised approach</t>
  </si>
  <si>
    <t>RWEAs that is the base of the output floor</t>
  </si>
  <si>
    <t>Credit risk (excluding counterparty credit risk)</t>
  </si>
  <si>
    <t xml:space="preserve">0
</t>
  </si>
  <si>
    <t>Counterparty credit risk</t>
  </si>
  <si>
    <t>Credit valuation adjustment</t>
  </si>
  <si>
    <t>Securitisation exposures in the banking book</t>
  </si>
  <si>
    <t xml:space="preserve">Market risk </t>
  </si>
  <si>
    <t>Other risk weighted exposure amounts</t>
  </si>
  <si>
    <t xml:space="preserve">
row 8 - sum of rows 1 to 6</t>
  </si>
  <si>
    <t>Template EU CMS2 – Comparison of modelled and standardised risk weighted exposure amounts for credit risk at asset class level</t>
  </si>
  <si>
    <t>Risk weighted  exposure amounts (RWEAs)</t>
  </si>
  <si>
    <t xml:space="preserve">RWEAs for modelled approaches that institutions have supervisory approval to use </t>
  </si>
  <si>
    <t>RWEAs for column (a) if re-computed using the standardised approach</t>
  </si>
  <si>
    <t xml:space="preserve"> Total actual RWEAs</t>
  </si>
  <si>
    <t xml:space="preserve">Regional governments or local authorities </t>
  </si>
  <si>
    <t>EU 1c</t>
  </si>
  <si>
    <t>Categorised as Multilateral Development Banks in SA</t>
  </si>
  <si>
    <t>EU 1d</t>
  </si>
  <si>
    <t>Categorised as International organisations in SA</t>
  </si>
  <si>
    <t xml:space="preserve">Not applicable </t>
  </si>
  <si>
    <t>5.1</t>
  </si>
  <si>
    <t>Of which: F-IRB is applied</t>
  </si>
  <si>
    <t>5.2</t>
  </si>
  <si>
    <t>Of which: A-IRB is applied</t>
  </si>
  <si>
    <t>EU 5a</t>
  </si>
  <si>
    <t>Of which: Corporates - General</t>
  </si>
  <si>
    <t>EU 5b</t>
  </si>
  <si>
    <t>Of which: Corporates - Specialised lending</t>
  </si>
  <si>
    <t>EU 5c</t>
  </si>
  <si>
    <t>Of which: Corporates - Purchased receivables</t>
  </si>
  <si>
    <t>6.1</t>
  </si>
  <si>
    <t xml:space="preserve">Of which: Retail - Qualifying revolving </t>
  </si>
  <si>
    <t>EU 6.1a</t>
  </si>
  <si>
    <t>Of which: Retail - Purchased receivables</t>
  </si>
  <si>
    <t>EU 6.1b</t>
  </si>
  <si>
    <t>Of which: Retail - Other</t>
  </si>
  <si>
    <t>6.2</t>
  </si>
  <si>
    <t>Of which: Retail - Secured by residential real estate</t>
  </si>
  <si>
    <t xml:space="preserve">Not aplicable </t>
  </si>
  <si>
    <t>EU 7a</t>
  </si>
  <si>
    <t>Of which: Retail - Categorised as secured by mortgages on immovable properties and ADC exposures in SA</t>
  </si>
  <si>
    <t>EU 7b</t>
  </si>
  <si>
    <t>Collective investment undertakings (CIU)</t>
  </si>
  <si>
    <t>EU 7c</t>
  </si>
  <si>
    <t>Categorised as exposures in default in SA</t>
  </si>
  <si>
    <t>Categorised as subordinated debt exposures in SA</t>
  </si>
  <si>
    <t>Categorised as covered bonds in SA</t>
  </si>
  <si>
    <t>Categorised as claims on institutions and corporates with a short-term credit assessment in SA</t>
  </si>
  <si>
    <t>Pilar 1 requirement, using N-FSA method of Pilar 2 requirement, as well as a supplement using stress test.</t>
  </si>
  <si>
    <t>N.A</t>
  </si>
  <si>
    <t xml:space="preserve">CAPITAL MANAGEMENT
CAPITAL ADEQUACY
At year-end 2025, the banking group had net own funds of NOK 6.2 billion (6.3 billion). The capital ratio, CET1 capital ratio and CET1 capital ratio were 21.8 per cent, 19.3 per cent and 18.1 per cent respectively at year-end 2025, compared with 22.1 per cent, 19.2 per cent and 18.0 per cent at year-end 2024. The leverage ratio was 5.9 per cent at year-end 2024, compared with 6.7 per cent at year-end: 2024. The banking group and Storebrand Bank ASA shall at all times comply with capital requirements by a sufficient margin. The total CET1 capital, CET1 capital and own funds requirements for the banking group are 15.0, 16.8 and 19.2 per cent respectively, excluding the capital requirement margin. The leverage ratio requirement is 3.0 per cent. The company has satisfactory solvency and liquidity in relation to its operations. Both the banking group, the parent bank and the mortgage company meet the applicable legal requirements. </t>
  </si>
  <si>
    <t>CREDIT RISK
The banking group has net loans to customers of NOK 80.0 billion as of 31 December 2025. Included in the total 
exposure as of 31 December 2025 are also loan commitments, unutilised credit lines and guarantees totalling NOK 11 billion. Lending volume, including loan commitments and unutilised credit lines, amounted to NOK 76.7 billion. The credit  quality of the portfolio is in line with risk appetite. Virtually the entire portfolio is secured by real estate. The portfolio’s  high collateral coverage implies limited risk of loss. New loans are granted in accordance with the regulation on requirements for new residential mortgage loans. 
The average weighted loan-to-value ratio in the banking group is about 63 per cent (62 per cent) for housing exposures. Among housing exposures, 42 per cent (44 per cent) are within the 60 per cent LTV ratio, 76 per cent (79 per cent) are within 80 per cent and 99.7 per cent (99 per cent) are within the 100 per cent LTV ratio. Storebrand Bank ASA monitors the loan-to-value ratio on an ongoing basis and updates the market values quarterly. Exposure to credit lines secured on residential property accounts for 24 per cent (18 per cent) of total exposure. The utilisation rate of the credit lines is on average 72 per cent (70 per cent). 
At year-end, the banking group had deposited securities with a fair value of NOK 2,364 million as collateral for overnight loan drawdowns with Norges Bank. Furthermore, securities with a fair value of NOK 100 million have been deposited with other credit institutions.
The lending volume, including loan commitments and unused credit facilities, amounts to NOK 76.7 billion. The credit quality of the portfolio carries low to moderate risk, in line with risk appetite. Almost the entire portfolio is secured on real estate. The portfolio’s high security coverage indicates limited risk of losses. New loans are granted in accordance with the regulation relating to new loans secured by a mortgage on residential property.
The average weighted LTV ratio in the banking group is about 62 percent (65 percent) for residential mortgage
exposures. Among home loan exposures, 44 percent (39 percent) are within 60 percent LTV ratios, 79 percent (73 percent) within 80 percent and 99.7 percent (99 percent) are within 100 percent LTV ratios. Storebrand Bank ASA monitors LTV ratios on an ongoing basis and updates market values quarterly.
Exposure in credit lines secured on residential property accounts for 24 per cent (18 per cent) of total exposure. The utilisation rate of the credit lines is on average 72 per cent (70 per cent).
At year-end, the banking group had deposited securities with a fair value of NOK 4.438 million as collateral for overdraft access to overnight loans in Norges Bank. Securities with a fair value of NOK 101 million have also been deposited with other credit institutions.</t>
  </si>
  <si>
    <t xml:space="preserve">COMPLIANCE RISK
Compliance risk refers to the risk that the company does not comply with laws, regulations, industry agreements, 
standards or internal regulations. Compliance risk arises when there are weaknesses in the organisation’s processes, systems or controls that are intended to ensure that relevant internal and external regulations are followed. Compliance risk is part of operational risk. Storebrand Bank ASA pays particular attention to risks associated with compliance with and implementation of changes in applicable legislation regarding anti-money laundering and terrorist financing (AML-CFT), customer protection/protection, capital adequacy, liquidity management and the application of international accounting standards. </t>
  </si>
  <si>
    <t>Parent / Credit institution</t>
  </si>
  <si>
    <t>Storebrand Boligkreditt AS</t>
  </si>
  <si>
    <t>Credit institution / Covered Bond Company</t>
  </si>
  <si>
    <t>Additional Tier 1 capital (jr subordinated loans)</t>
  </si>
  <si>
    <t>(Exposures excluded from the total exposure measure in accordance with point (c ) of Article 429a(1) CRR)</t>
  </si>
  <si>
    <t>(Excluded exposures to shareholders according to Article 429a (1), point (da) CRR)</t>
  </si>
  <si>
    <t>EU-22l</t>
  </si>
  <si>
    <t>(Exposures deducted in accordance with point (q) of Article 429a(1) CRR)</t>
  </si>
  <si>
    <t>EU-22m</t>
  </si>
  <si>
    <t>N.A.</t>
  </si>
  <si>
    <t>Performing securities financing transactions with financial customerscollateralised by Level 1 HQLA subIect to 0% haircut</t>
  </si>
  <si>
    <t>With a risP weight of less than or equal to 35% under the Basel II Standardised Approach for credit risP</t>
  </si>
  <si>
    <t>The banking group has net loans to customers of NOK 80.0 billion as of 31 December 2025. Included in the total 
exposure as of 31 December 2025 are also loan commitments, unutilised credit lines and guarantees totalling NOK 11 billion. Lending volume, including loan commitments and unutilised credit lines, amounted to NOK 76.7 billion. The credit  quality of the portfolio is in line with risk appetite. Virtually the entire portfolio is secured by real estate. The portfolio’s  high collateral coverage implies limited risk of loss. New loans are granted in accordance with the regulation on requirements for new residential mortgage loans. 
The average weighted loan-to-value ratio in the banking group is about 63 per cent (62 per cent) for housing exposures. Among housing exposures, 42 per cent (44 per cent) are within the 60 per cent LTV ratio, 76 per cent (79 per cent) are within 80 per cent and 99.7 per cent (99 per cent) are within the 100 per cent LTV ratio. Storebrand Bank ASA monitors the loan-to-value ratio on an ongoing basis and updates the market values quarterly. Exposure to credit lines secured on residential property accounts for 24 per cent (18 per cent) of total exposure. The utilisation rate of the credit lines is on average 72 per cent (70 per cent). 
At year-end, the banking group had deposited securities with a fair value of NOK 2,364 million as collateral for overnight loan drawdowns with Norges Bank. Furthermore, securities with a fair value of NOK 100 million have been deposited with other credit institutions.
The lending volume, including loan commitments and unused credit facilities, amounts to NOK 76.7 billion. The credit quality of the portfolio carries low to moderate risk, in line with risk appetite. Almost the entire portfolio is secured on real estate. The portfolio’s high security coverage indicates limited risk of losses. New loans are granted in accordance with the regulation relating to new loans secured by a mortgage on residential property.
The average weighted LTV ratio in the banking group is about 62 percent (65 percent) for residential mortgage
exposures. Among home loan exposures, 44 percent (39 percent) are within 60 percent LTV ratios, 79 percent (73 percent) within 80 percent and 99.7 percent (99 percent) are within 100 percent LTV ratios. Storebrand Bank ASA monitors LTV ratios on an ongoing basis and updates market values quarterly.
Exposure in credit lines secured on residential property accounts for 24 per cent (18 per cent) of total exposure. The utilisation rate of the credit lines is on average 72 per cent (70 per cent).
At year-end, the banking group had deposited securities with a fair value of NOK 4.438 million as collateral for overdraft access to overnight loans in Norges Bank. Securities with a fair value of NOK 101 million have also been deposited with other credit institutions.</t>
  </si>
  <si>
    <t>The Storebrand Bank Group has determined the definition of default in line with the recommendation given in the 
European Banking Authority’s (EBA’s) guide to implementing the default definition in accordance with Article 178 (EU 
Regulation 575/2013).
The definition of default is applied at debtor level with absolute and relative thresholds for arrears/overdrafts. Arrears/
overdrafts for each individual commitment are measured in relation to the total debtor exposure.  The absolute threshold 
is set at NOK 1,000 (per commitment), and the relative threshold is 1% of total debtor exposure. Joint commitments 
(commitments with multiple debtors) are defined as a separate risk point and are not included in the overall exposure for 
the respective individual customers. 
Default occurs after 90 days with arrears/overdrafts above both absolute and relative thresholds. All debtor 
commitments are considered defaulted if default has occurred for at least one of these.  In line with the guidance 
provided by the European Banking Authority (EBA), a probation period of 3 months is used. The probation period starts 
when default criteria are no longer in place. For the probation period to end, the arrears/overdrafts must be below the 
threshold values for the entire probation period.
A customer is deemed to be in default if one of the following criteria is met (unlikeliness to pay (UTP) criteria):
• the customer is in personal bankruptcy,
• the customer is in or has been placed in debt settlement proceedings,
• the bank has conducted an enforced sale of the customer’s security,
• the customer no longer has an income that will adequately service the loan</t>
  </si>
  <si>
    <t>Exposures in Stage 3 (credit-impaired/defaulted under Article 178 CRR) and material forborne exposures are assessed individually, with the impairment set as the difference between the carrying amount and the present value of expected future cash flows (including expected recoveries from collateral).</t>
  </si>
  <si>
    <t>Defenition in accordance with Annex V to Regulation (EU) No 680/2014.</t>
  </si>
  <si>
    <t xml:space="preserve"> Template EU OR2 - Business Indicator, components and subcomponents</t>
  </si>
  <si>
    <t>BI and its subcomponents</t>
  </si>
  <si>
    <t>T-1</t>
  </si>
  <si>
    <t>Interest, lease and dividend component (ILDC)</t>
  </si>
  <si>
    <t>EU 1</t>
  </si>
  <si>
    <t xml:space="preserve">ILDC related to the individual institution/consolidated Group (excluding entities considered by Article 314(3) </t>
  </si>
  <si>
    <t>Interest and lease income</t>
  </si>
  <si>
    <t>Interest and lease expense</t>
  </si>
  <si>
    <t>1c</t>
  </si>
  <si>
    <t>Total assets/Asset component</t>
  </si>
  <si>
    <t>1d</t>
  </si>
  <si>
    <t>Dividend income/dividend component</t>
  </si>
  <si>
    <t>Services component (SC)</t>
  </si>
  <si>
    <t>Fee and commission income</t>
  </si>
  <si>
    <t>Fee and commission expense</t>
  </si>
  <si>
    <t>Other operating income</t>
  </si>
  <si>
    <t>2d</t>
  </si>
  <si>
    <t>Other operating expense</t>
  </si>
  <si>
    <t>Financial component (FC)</t>
  </si>
  <si>
    <t>3a</t>
  </si>
  <si>
    <t>Net profit or loss applicable to trading book (TB)</t>
  </si>
  <si>
    <t>3b</t>
  </si>
  <si>
    <t>Net profit or loss applicable to banking book (BB)</t>
  </si>
  <si>
    <t>EU 3c</t>
  </si>
  <si>
    <t>Approach followed  to determine the TB/BB boundary (PBA or accounting approach)</t>
  </si>
  <si>
    <t>Business Indicator (BI)</t>
  </si>
  <si>
    <t>Business indicator component (BIC)</t>
  </si>
  <si>
    <t>Disclosure on the BI:</t>
  </si>
  <si>
    <t>6a</t>
  </si>
  <si>
    <t>BI gross of excluded divested activities</t>
  </si>
  <si>
    <t>Reduction in BI due to excluded divested activities</t>
  </si>
  <si>
    <t>EU 6c</t>
  </si>
  <si>
    <t>Impact in BI of mergers/acquisitions</t>
  </si>
  <si>
    <t xml:space="preserve"> Template EU OR3 - Operational risk own funds requirements and risk exposure amounts</t>
  </si>
  <si>
    <t xml:space="preserve">Business Indicator Component (BIC) </t>
  </si>
  <si>
    <t>Alternative Standardised Approach (ASA) Own Funds Requirements (OROF) under Article 314(4)</t>
  </si>
  <si>
    <t>Minimum Required Operational Risk Own Funds Requirements (OROF)</t>
  </si>
  <si>
    <t>Operational Risk Exposure Amounts (REA)</t>
  </si>
  <si>
    <t>MNOK</t>
  </si>
  <si>
    <t> -75.9</t>
  </si>
  <si>
    <t>-85.9 </t>
  </si>
  <si>
    <t> 78.2</t>
  </si>
  <si>
    <t> 83.8</t>
  </si>
  <si>
    <t> -186.9</t>
  </si>
  <si>
    <t> -155.7</t>
  </si>
  <si>
    <t> 81.6</t>
  </si>
  <si>
    <t> 67.4</t>
  </si>
  <si>
    <t> -92.4</t>
  </si>
  <si>
    <t> -88.9</t>
  </si>
  <si>
    <t>  -97.3</t>
  </si>
  <si>
    <t> -115.4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</si>
</sst>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5">
    <numFmt numFmtId="41" formatCode="_-* #,##0_-;\-* #,##0_-;_-* &quot;-&quot;_-;_-@_-"/>
    <numFmt numFmtId="44" formatCode="_-&quot;£&quot;* #,##0.00_-;\-&quot;£&quot;* #,##0.00_-;_-&quot;£&quot;* &quot;-&quot;??_-;_-@_-"/>
    <numFmt numFmtId="43" formatCode="_-* #,##0.00_-;\-* #,##0.00_-;_-* &quot;-&quot;??_-;_-@_-"/>
    <numFmt numFmtId="164" formatCode="_-&quot;kr&quot;\ * #,##0_-;\-&quot;kr&quot;\ * #,##0_-;_-&quot;kr&quot;\ * &quot;-&quot;_-;_-@_-"/>
    <numFmt numFmtId="165" formatCode="_-&quot;kr&quot;\ * #,##0.00_-;\-&quot;kr&quot;\ * #,##0.00_-;_-&quot;kr&quot;\ * &quot;-&quot;??_-;_-@_-"/>
    <numFmt numFmtId="166" formatCode="_(* #,##0.00_);_(* \(#,##0.00\);_(* &quot;-&quot;??_);_(@_)"/>
    <numFmt numFmtId="167" formatCode="_(* #,##0_);_(* \(#,##0\);_(* &quot;-&quot;??_);_(@_)"/>
    <numFmt numFmtId="168" formatCode="0.000%"/>
    <numFmt numFmtId="169" formatCode="_-* #,##0_-;\-* #,##0_-;_-* &quot;-&quot;??_-;_-@_-"/>
    <numFmt numFmtId="170" formatCode="&quot;kr&quot;\ #,##0.00;[Red]&quot;kr&quot;\ \-#,##0.00"/>
    <numFmt numFmtId="171" formatCode="_ * #,##0.00_ ;_ * \-#,##0.00_ ;_ * &quot;-&quot;??_ ;_ @_ "/>
    <numFmt numFmtId="172" formatCode="0.0"/>
    <numFmt numFmtId="173" formatCode="#,##0.0_);\(#,##0.0\)"/>
    <numFmt numFmtId="174" formatCode="&quot;£&quot;_(#,##0.00_);&quot;£&quot;\(#,##0.00\)"/>
    <numFmt numFmtId="175" formatCode="#,##0.0_)\x;\(#,##0.0\)\x"/>
    <numFmt numFmtId="176" formatCode="#,##0.0_)_x;\(#,##0.0\)_x"/>
    <numFmt numFmtId="177" formatCode="0.0_)\%;\(0.0\)\%"/>
    <numFmt numFmtId="178" formatCode="#,##0.0_)_%;\(#,##0.0\)_%"/>
    <numFmt numFmtId="179" formatCode="#,##0;\(#,##0\)"/>
    <numFmt numFmtId="180" formatCode="0\A"/>
    <numFmt numFmtId="181" formatCode="_(* #,##0.0_);_(* \(#,##0.0\);_(* &quot;-&quot;?_);@_)"/>
    <numFmt numFmtId="182" formatCode="0.0%"/>
    <numFmt numFmtId="183" formatCode="_(* #,##0.0_);_(* \(#,##0.00\);_(* &quot;-&quot;??_);_(@_)"/>
    <numFmt numFmtId="184" formatCode="General_)"/>
    <numFmt numFmtId="185" formatCode="0.000"/>
    <numFmt numFmtId="186" formatCode="&quot;fl&quot;#,##0_);\(&quot;fl&quot;#,##0\)"/>
    <numFmt numFmtId="187" formatCode="&quot;fl&quot;#,##0_);[Red]\(&quot;fl&quot;#,##0\)"/>
    <numFmt numFmtId="188" formatCode="&quot;fl&quot;#,##0.00_);\(&quot;fl&quot;#,##0.00\)"/>
    <numFmt numFmtId="189" formatCode="###0.0;\(###0.0\)"/>
    <numFmt numFmtId="190" formatCode="_-* #,##0.00\ _L_t_-;\-* #,##0.00\ _L_t_-;_-* &quot;-&quot;??\ _L_t_-;_-@_-"/>
    <numFmt numFmtId="191" formatCode="m/d/yy\ h:mm"/>
    <numFmt numFmtId="192" formatCode="dd/mm/yyyy;@"/>
    <numFmt numFmtId="193" formatCode="###0;\(###0\)"/>
    <numFmt numFmtId="194" formatCode="_-* #,##0\ _€_-;\-* #,##0\ _€_-;_-* &quot;-&quot;\ _€_-;_-@_-"/>
    <numFmt numFmtId="195" formatCode="_-* #,##0.00\ _€_-;\-* #,##0.00\ _€_-;_-* &quot;-&quot;??\ _€_-;_-@_-"/>
    <numFmt numFmtId="196" formatCode="\$0.00;\(\$0.00\)"/>
    <numFmt numFmtId="197" formatCode="_-* #,##0.00\ [$€-1]_-;\-* #,##0.00\ [$€-1]_-;_-* &quot;-&quot;??\ [$€-1]_-"/>
    <numFmt numFmtId="198" formatCode="0.0&quot;  &quot;"/>
    <numFmt numFmtId="199" formatCode="_-* #,##0_-;\(#,##0\);_-* &quot;–&quot;_-;_-@_-"/>
    <numFmt numFmtId="200" formatCode="_-&quot;$&quot;* #,##0.00_-;\-&quot;$&quot;* #,##0.00_-;_-&quot;$&quot;* &quot;-&quot;??_-;_-@_-"/>
    <numFmt numFmtId="201" formatCode="_-&quot;$&quot;* #,##0_-;\-&quot;$&quot;* #,##0_-;_-&quot;$&quot;* &quot;-&quot;_-;_-@_-"/>
    <numFmt numFmtId="202" formatCode="yyyy\-mm\-dd;@"/>
    <numFmt numFmtId="203" formatCode="0.0000"/>
    <numFmt numFmtId="204" formatCode="0.0000%"/>
    <numFmt numFmtId="205" formatCode="_-* #,##0.00_-;\-* #,##0.00_-;_-* \-??_-;_-@_-"/>
    <numFmt numFmtId="206" formatCode="_-* #,##0\ &quot;€&quot;_-;\-* #,##0\ &quot;€&quot;_-;_-* &quot;-&quot;\ &quot;€&quot;_-;_-@_-"/>
    <numFmt numFmtId="207" formatCode="_-* #,##0.00\ &quot;€&quot;_-;\-* #,##0.00\ &quot;€&quot;_-;_-* &quot;-&quot;??\ &quot;€&quot;_-;_-@_-"/>
    <numFmt numFmtId="208" formatCode="###0.0&quot;x&quot;;\(###0.0\)&quot;x&quot;"/>
    <numFmt numFmtId="209" formatCode="###0.0_x;\(###0.0\)_x"/>
    <numFmt numFmtId="210" formatCode="0.00%;\(0.00\)%"/>
    <numFmt numFmtId="211" formatCode="&quot;Yes&quot;;[Red]&quot;No&quot;"/>
    <numFmt numFmtId="212" formatCode="0.00000"/>
    <numFmt numFmtId="213" formatCode="[&gt;0]General"/>
    <numFmt numFmtId="214" formatCode="\_x0000_\_x0000__ * #,##0.00_ ;_ * \-#,##0.00_ ;_ * &quot;-&quot;??_ ;_ @"/>
    <numFmt numFmtId="215" formatCode="\_x0000_\_x0000__ &quot;kr&quot;\ * #,##0_ ;_ &quot;kr&quot;\ * \-#,##0_ ;_ &quot;kr&quot;\ * &quot;-&quot;_ ;_ @"/>
    <numFmt numFmtId="216" formatCode="\_x0000_\_x0000__ &quot;kr&quot;\ * #,##0.00_ ;_ &quot;kr&quot;\ * \-#,##0.00_ ;_ &quot;kr&quot;\ * &quot;-&quot;??_ ;_ @"/>
    <numFmt numFmtId="217" formatCode="\_x0000_\_x0000__(* #,##0.00_);_(* \(#,##0.00\);_(* &quot;-&quot;??_);_(@"/>
    <numFmt numFmtId="218" formatCode="mmm\ dd\,\ yyyy"/>
    <numFmt numFmtId="219" formatCode="mmm\-yyyy"/>
    <numFmt numFmtId="220" formatCode="yyyy"/>
    <numFmt numFmtId="221" formatCode="&quot;£&quot;\ #,##0.00_);[Red]\(&quot;£&quot;\ #,##0.00\)"/>
    <numFmt numFmtId="222" formatCode="#,##0;\(#,##0\);\–;@"/>
    <numFmt numFmtId="223" formatCode="0.0_)\%;\(0.0\)\%;0.0_)\%;@_)_%"/>
    <numFmt numFmtId="224" formatCode="#,##0.0_)_%;\(#,##0.0\)_%;0.0_)_%;@_)_%"/>
    <numFmt numFmtId="225" formatCode="#,##0.0_);\(#,##0.0\);#,##0.0_);@_)"/>
    <numFmt numFmtId="226" formatCode="&quot;£&quot;_(#,##0.00_);&quot;£&quot;\(#,##0.00\);&quot;£&quot;_(0.00_);@_)"/>
    <numFmt numFmtId="227" formatCode="#,##0.00_);\(#,##0.00\);0.00_);@_)"/>
    <numFmt numFmtId="228" formatCode="\€_(#,##0.00_);\€\(#,##0.00\);\€_(0.00_);@_)"/>
    <numFmt numFmtId="229" formatCode="#,##0_)\x;\(#,##0\)\x;0_)\x;@_)_x"/>
    <numFmt numFmtId="230" formatCode="#,##0_)_x;\(#,##0\)_x;0_)_x;@_)_x"/>
    <numFmt numFmtId="231" formatCode="_([$€-2]* #,##0.00_);_([$€-2]* \(#,##0.00\);_([$€-2]* &quot;-&quot;??_)"/>
    <numFmt numFmtId="232" formatCode="yyyy\-mm\-dd\ h:mm:ss"/>
    <numFmt numFmtId="233" formatCode="0000"/>
    <numFmt numFmtId="234" formatCode="_-* #,##0.00_р_._-;\-* #,##0.00_р_._-;_-* &quot;-&quot;??_р_._-;_-@_-"/>
    <numFmt numFmtId="235" formatCode="#,##0.00_%_);\(#,##0.00\)_%;#,##0.00_%_);@_%_)"/>
    <numFmt numFmtId="236" formatCode="_-[$€-2]* #,##0.00_-;\-[$€-2]* #,##0.00_-;_-[$€-2]* &quot;-&quot;??_-"/>
    <numFmt numFmtId="237" formatCode="_([$€]* #,##0.00_);_([$€]* \(#,##0.00\);_([$€]* &quot;-&quot;??_);_(@_)"/>
    <numFmt numFmtId="238" formatCode="_([$€-2]\ * #.##0.00_);_([$€-2]\ * \(#.##0.00\);_([$€-2]\ * &quot;-&quot;??_)"/>
    <numFmt numFmtId="239" formatCode="#,##0;\-#,##0;&quot;&quot;"/>
    <numFmt numFmtId="240" formatCode="#,##0\x_);\(#,##0\x\)"/>
    <numFmt numFmtId="241" formatCode="#,##0.0\%_);\(#,##0.0\%\);#,##0.0\%_);@_)"/>
    <numFmt numFmtId="242" formatCode="_-* #,##0.00\ _k_r_-;\-* #,##0.00\ _k_r_-;_-* &quot;-&quot;??\ _k_r_-;_-@_-"/>
    <numFmt numFmtId="243" formatCode="_ * #,##0_ ;_ * \-#,##0_ ;_ * &quot;-&quot;??_ ;_ @_ "/>
    <numFmt numFmtId="244" formatCode="_ * #,##0.0_ ;_ * \-#,##0.0_ ;_ * &quot;-&quot;??_ ;_ @_ "/>
    <numFmt numFmtId="245" formatCode="_(* #,##0.0_);_(* \(#,##0.0\);_(* &quot;-&quot;??_);_(@_)"/>
  </numFmts>
  <fonts count="355">
    <font>
      <sz val="11"/>
      <color theme="1"/>
      <name val="Calibri"/>
      <family val="2"/>
      <scheme val="minor"/>
    </font>
    <font>
      <sz val="10"/>
      <name val="Arial"/>
      <family val="2"/>
    </font>
    <font>
      <b/>
      <sz val="12"/>
      <name val="Arial"/>
      <family val="2"/>
    </font>
    <font>
      <b/>
      <sz val="10"/>
      <name val="Arial"/>
      <family val="2"/>
    </font>
    <font>
      <b/>
      <sz val="20"/>
      <name val="Arial"/>
      <family val="2"/>
    </font>
    <font>
      <b/>
      <sz val="16"/>
      <name val="Arial"/>
      <family val="2"/>
    </font>
    <font>
      <sz val="8.5"/>
      <color theme="1"/>
      <name val="Segoe UI"/>
      <family val="2"/>
    </font>
    <font>
      <sz val="10"/>
      <color theme="1"/>
      <name val="Arial"/>
      <family val="2"/>
    </font>
    <font>
      <b/>
      <sz val="16"/>
      <color theme="1"/>
      <name val="Arial"/>
      <family val="2"/>
    </font>
    <font>
      <b/>
      <sz val="8.5"/>
      <color theme="1"/>
      <name val="Segoe UI"/>
      <family val="2"/>
    </font>
    <font>
      <sz val="8"/>
      <color theme="1"/>
      <name val="Segoe UI"/>
      <family val="2"/>
    </font>
    <font>
      <b/>
      <sz val="8"/>
      <color theme="1"/>
      <name val="Segoe UI"/>
      <family val="2"/>
    </font>
    <font>
      <b/>
      <sz val="10"/>
      <color theme="1"/>
      <name val="Arial"/>
      <family val="2"/>
    </font>
    <font>
      <b/>
      <sz val="11"/>
      <color theme="1"/>
      <name val="Calibri"/>
      <family val="2"/>
      <scheme val="minor"/>
    </font>
    <font>
      <sz val="11"/>
      <name val="Calibri"/>
      <family val="2"/>
      <scheme val="minor"/>
    </font>
    <font>
      <sz val="11"/>
      <color rgb="FFFF0000"/>
      <name val="Calibri"/>
      <family val="2"/>
      <scheme val="minor"/>
    </font>
    <font>
      <b/>
      <sz val="11"/>
      <name val="Calibri"/>
      <family val="2"/>
      <scheme val="minor"/>
    </font>
    <font>
      <b/>
      <sz val="14"/>
      <name val="Calibri"/>
      <family val="2"/>
      <scheme val="minor"/>
    </font>
    <font>
      <sz val="11"/>
      <color theme="1"/>
      <name val="Calibri"/>
      <family val="2"/>
      <scheme val="minor"/>
    </font>
    <font>
      <u/>
      <sz val="11"/>
      <color theme="10"/>
      <name val="Calibri"/>
      <family val="2"/>
      <scheme val="minor"/>
    </font>
    <font>
      <b/>
      <sz val="14"/>
      <color theme="1"/>
      <name val="Calibri"/>
      <family val="2"/>
      <scheme val="minor"/>
    </font>
    <font>
      <sz val="11"/>
      <color rgb="FF000000"/>
      <name val="Calibri"/>
      <family val="2"/>
      <scheme val="minor"/>
    </font>
    <font>
      <b/>
      <sz val="11"/>
      <color rgb="FF000000"/>
      <name val="Calibri"/>
      <family val="2"/>
      <scheme val="minor"/>
    </font>
    <font>
      <b/>
      <sz val="10"/>
      <color rgb="FF000000"/>
      <name val="Calibri"/>
      <family val="2"/>
      <scheme val="minor"/>
    </font>
    <font>
      <b/>
      <sz val="14"/>
      <color rgb="FF000000"/>
      <name val="Calibri"/>
      <family val="2"/>
      <scheme val="minor"/>
    </font>
    <font>
      <b/>
      <sz val="9"/>
      <color rgb="FF000000"/>
      <name val="Calibri"/>
      <family val="2"/>
      <scheme val="minor"/>
    </font>
    <font>
      <sz val="11"/>
      <color rgb="FF0070C0"/>
      <name val="Calibri"/>
      <family val="2"/>
      <scheme val="minor"/>
    </font>
    <font>
      <i/>
      <sz val="11"/>
      <name val="Calibri"/>
      <family val="2"/>
      <scheme val="minor"/>
    </font>
    <font>
      <sz val="8"/>
      <name val="Calibri"/>
      <family val="2"/>
      <scheme val="minor"/>
    </font>
    <font>
      <sz val="9"/>
      <color theme="1"/>
      <name val="Calibri"/>
      <family val="2"/>
      <scheme val="minor"/>
    </font>
    <font>
      <b/>
      <sz val="12"/>
      <name val="Calibri"/>
      <family val="2"/>
      <scheme val="minor"/>
    </font>
    <font>
      <u/>
      <sz val="11"/>
      <name val="Calibri"/>
      <family val="2"/>
      <scheme val="minor"/>
    </font>
    <font>
      <b/>
      <sz val="10"/>
      <name val="Calibri"/>
      <family val="2"/>
      <scheme val="minor"/>
    </font>
    <font>
      <i/>
      <sz val="8"/>
      <name val="Calibri"/>
      <family val="2"/>
      <scheme val="minor"/>
    </font>
    <font>
      <b/>
      <i/>
      <sz val="8"/>
      <name val="Calibri"/>
      <family val="2"/>
      <scheme val="minor"/>
    </font>
    <font>
      <b/>
      <sz val="8"/>
      <name val="Calibri"/>
      <family val="2"/>
      <scheme val="minor"/>
    </font>
    <font>
      <b/>
      <sz val="9"/>
      <name val="Calibri"/>
      <family val="2"/>
      <scheme val="minor"/>
    </font>
    <font>
      <sz val="9"/>
      <name val="Calibri"/>
      <family val="2"/>
      <scheme val="minor"/>
    </font>
    <font>
      <i/>
      <sz val="9"/>
      <name val="Calibri"/>
      <family val="2"/>
      <scheme val="minor"/>
    </font>
    <font>
      <b/>
      <sz val="14"/>
      <color theme="1"/>
      <name val="Arial"/>
      <family val="2"/>
    </font>
    <font>
      <sz val="11"/>
      <color theme="1"/>
      <name val="Calibri"/>
      <family val="2"/>
      <charset val="238"/>
      <scheme val="minor"/>
    </font>
    <font>
      <b/>
      <sz val="11"/>
      <color theme="5"/>
      <name val="Calibri"/>
      <family val="2"/>
      <scheme val="minor"/>
    </font>
    <font>
      <sz val="11"/>
      <color theme="5"/>
      <name val="Calibri"/>
      <family val="2"/>
      <scheme val="minor"/>
    </font>
    <font>
      <sz val="8.5"/>
      <color rgb="FF000000"/>
      <name val="Segoe UI"/>
      <family val="2"/>
    </font>
    <font>
      <b/>
      <sz val="8.5"/>
      <color rgb="FF000000"/>
      <name val="Segoe UI"/>
      <family val="2"/>
    </font>
    <font>
      <i/>
      <sz val="8"/>
      <name val="Segoe UI"/>
      <family val="2"/>
    </font>
    <font>
      <b/>
      <sz val="14"/>
      <name val="Arial"/>
      <family val="2"/>
    </font>
    <font>
      <sz val="11"/>
      <name val="Calibri"/>
      <family val="2"/>
    </font>
    <font>
      <i/>
      <sz val="8.5"/>
      <name val="Segoe UI"/>
      <family val="2"/>
    </font>
    <font>
      <i/>
      <sz val="11"/>
      <color theme="1"/>
      <name val="Calibri"/>
      <family val="2"/>
      <scheme val="minor"/>
    </font>
    <font>
      <sz val="16"/>
      <name val="Calibri"/>
      <family val="2"/>
      <scheme val="minor"/>
    </font>
    <font>
      <sz val="9"/>
      <name val="Calibri"/>
      <family val="2"/>
    </font>
    <font>
      <sz val="12"/>
      <name val="Calibri"/>
      <family val="2"/>
      <scheme val="minor"/>
    </font>
    <font>
      <b/>
      <i/>
      <sz val="9"/>
      <name val="Calibri"/>
      <family val="2"/>
      <scheme val="minor"/>
    </font>
    <font>
      <sz val="8.5"/>
      <name val="Segoe UI"/>
      <family val="2"/>
    </font>
    <font>
      <sz val="9"/>
      <name val="Times New Roman"/>
      <family val="1"/>
    </font>
    <font>
      <sz val="12"/>
      <color theme="1"/>
      <name val="Calibri"/>
      <family val="2"/>
      <scheme val="minor"/>
    </font>
    <font>
      <sz val="9"/>
      <color rgb="FF000000"/>
      <name val="Calibri"/>
      <family val="2"/>
      <scheme val="minor"/>
    </font>
    <font>
      <i/>
      <sz val="9"/>
      <color rgb="FF000000"/>
      <name val="Calibri"/>
      <family val="2"/>
      <scheme val="minor"/>
    </font>
    <font>
      <b/>
      <i/>
      <sz val="9"/>
      <color rgb="FF000000"/>
      <name val="Calibri"/>
      <family val="2"/>
      <scheme val="minor"/>
    </font>
    <font>
      <b/>
      <i/>
      <sz val="8.5"/>
      <name val="Segoe UI"/>
      <family val="2"/>
    </font>
    <font>
      <b/>
      <sz val="8.5"/>
      <name val="Segoe UI"/>
      <family val="2"/>
    </font>
    <font>
      <i/>
      <strike/>
      <sz val="8.5"/>
      <name val="Segoe UI"/>
      <family val="2"/>
    </font>
    <font>
      <b/>
      <i/>
      <sz val="8"/>
      <color theme="1"/>
      <name val="Segoe UI"/>
      <family val="2"/>
    </font>
    <font>
      <b/>
      <sz val="16"/>
      <color rgb="FF000000"/>
      <name val="Arial"/>
      <family val="2"/>
    </font>
    <font>
      <sz val="12"/>
      <color rgb="FF000000"/>
      <name val="Calibri"/>
      <family val="2"/>
      <scheme val="minor"/>
    </font>
    <font>
      <sz val="10"/>
      <color theme="1"/>
      <name val="Segoe UI"/>
      <family val="2"/>
    </font>
    <font>
      <b/>
      <strike/>
      <sz val="11"/>
      <color rgb="FFFF0000"/>
      <name val="Calibri"/>
      <family val="2"/>
      <scheme val="minor"/>
    </font>
    <font>
      <sz val="8"/>
      <color theme="1"/>
      <name val="Arial"/>
      <family val="2"/>
    </font>
    <font>
      <sz val="8"/>
      <name val="Arial"/>
      <family val="2"/>
    </font>
    <font>
      <b/>
      <sz val="8"/>
      <name val="Arial"/>
      <family val="2"/>
    </font>
    <font>
      <b/>
      <sz val="8"/>
      <color theme="1"/>
      <name val="Arial"/>
      <family val="2"/>
    </font>
    <font>
      <b/>
      <strike/>
      <sz val="8"/>
      <color rgb="FFFF0000"/>
      <name val="Arial"/>
      <family val="2"/>
    </font>
    <font>
      <sz val="11"/>
      <color theme="1"/>
      <name val="Arial"/>
      <family val="2"/>
    </font>
    <font>
      <sz val="11"/>
      <name val="Arial"/>
      <family val="2"/>
    </font>
    <font>
      <sz val="9"/>
      <color indexed="81"/>
      <name val="Tahoma"/>
      <family val="2"/>
    </font>
    <font>
      <b/>
      <sz val="9"/>
      <color indexed="81"/>
      <name val="Tahoma"/>
      <family val="2"/>
    </font>
    <font>
      <sz val="9"/>
      <color rgb="FFFF0000"/>
      <name val="Calibri"/>
      <family val="2"/>
      <scheme val="minor"/>
    </font>
    <font>
      <sz val="11"/>
      <color indexed="8"/>
      <name val="Calibri"/>
      <family val="2"/>
    </font>
    <font>
      <i/>
      <strike/>
      <sz val="8"/>
      <name val="Segoe UI"/>
      <family val="2"/>
    </font>
    <font>
      <sz val="11"/>
      <name val="Segoe UI"/>
      <family val="2"/>
    </font>
    <font>
      <sz val="8"/>
      <name val="Segoe UI"/>
      <family val="2"/>
    </font>
    <font>
      <sz val="9"/>
      <name val="Cambria"/>
      <family val="2"/>
      <scheme val="major"/>
    </font>
    <font>
      <b/>
      <sz val="11"/>
      <color theme="1"/>
      <name val="Times New Roman"/>
      <family val="1"/>
    </font>
    <font>
      <b/>
      <sz val="11"/>
      <name val="Arial"/>
      <family val="2"/>
    </font>
    <font>
      <u/>
      <sz val="11"/>
      <color rgb="FF0000FF"/>
      <name val="Calibri"/>
      <family val="2"/>
      <scheme val="minor"/>
    </font>
    <font>
      <sz val="14"/>
      <color theme="1"/>
      <name val="Calibri"/>
      <family val="2"/>
      <scheme val="minor"/>
    </font>
    <font>
      <sz val="10"/>
      <name val="Verdana"/>
      <family val="2"/>
    </font>
    <font>
      <sz val="10"/>
      <color rgb="FF00B0F0"/>
      <name val="Arial"/>
      <family val="2"/>
    </font>
    <font>
      <sz val="11"/>
      <color rgb="FF00B0F0"/>
      <name val="Calibri"/>
      <family val="2"/>
      <scheme val="minor"/>
    </font>
    <font>
      <sz val="11"/>
      <color indexed="10"/>
      <name val="Calibri"/>
      <family val="2"/>
      <scheme val="minor"/>
    </font>
    <font>
      <sz val="10"/>
      <color rgb="FF560000"/>
      <name val="Storebrand Text"/>
    </font>
    <font>
      <sz val="11"/>
      <color theme="1"/>
      <name val="Storebrand Text"/>
    </font>
    <font>
      <b/>
      <sz val="16"/>
      <color theme="3"/>
      <name val="Storebrand Text"/>
    </font>
    <font>
      <b/>
      <i/>
      <sz val="14"/>
      <color theme="3"/>
      <name val="Storebrand Text"/>
    </font>
    <font>
      <sz val="10"/>
      <color theme="1"/>
      <name val="Storebrand Text"/>
    </font>
    <font>
      <b/>
      <sz val="11"/>
      <name val="Storebrand Text"/>
    </font>
    <font>
      <u/>
      <sz val="11"/>
      <color theme="10"/>
      <name val="Storebrand Text"/>
    </font>
    <font>
      <i/>
      <sz val="9"/>
      <color theme="1"/>
      <name val="Storebrand Text"/>
    </font>
    <font>
      <sz val="9"/>
      <color theme="1"/>
      <name val="Storebrand Text"/>
    </font>
    <font>
      <b/>
      <sz val="9"/>
      <name val="Storebrand Text"/>
    </font>
    <font>
      <u/>
      <sz val="9"/>
      <color theme="10"/>
      <name val="Storebrand Text"/>
    </font>
    <font>
      <sz val="9"/>
      <color rgb="FFFF0000"/>
      <name val="Storebrand Text"/>
    </font>
    <font>
      <b/>
      <sz val="9"/>
      <color theme="1"/>
      <name val="Storebrand Text"/>
    </font>
    <font>
      <sz val="9"/>
      <name val="Storebrand Text"/>
    </font>
    <font>
      <sz val="11"/>
      <name val="Storebrand Text"/>
    </font>
    <font>
      <b/>
      <sz val="16"/>
      <name val="Storebrand Text"/>
    </font>
    <font>
      <b/>
      <i/>
      <sz val="11"/>
      <name val="Storebrand Text"/>
    </font>
    <font>
      <i/>
      <sz val="11"/>
      <name val="Storebrand Text"/>
    </font>
    <font>
      <i/>
      <sz val="9"/>
      <name val="Storebrand Text"/>
    </font>
    <font>
      <b/>
      <i/>
      <sz val="9"/>
      <name val="Storebrand Text"/>
    </font>
    <font>
      <b/>
      <sz val="9"/>
      <color rgb="FFFF0000"/>
      <name val="Storebrand Text"/>
    </font>
    <font>
      <sz val="9"/>
      <color rgb="FF000000"/>
      <name val="Storebrand Text"/>
    </font>
    <font>
      <i/>
      <sz val="9"/>
      <color rgb="FF000000"/>
      <name val="Storebrand Text"/>
    </font>
    <font>
      <strike/>
      <sz val="9"/>
      <name val="Storebrand Text"/>
    </font>
    <font>
      <b/>
      <sz val="9"/>
      <color rgb="FF000000"/>
      <name val="Storebrand Text"/>
    </font>
    <font>
      <sz val="9"/>
      <color indexed="8"/>
      <name val="Storebrand Text"/>
    </font>
    <font>
      <b/>
      <sz val="16"/>
      <color rgb="FFB20000"/>
      <name val="Storebrand Text"/>
    </font>
    <font>
      <b/>
      <i/>
      <sz val="14"/>
      <color rgb="FFB20000"/>
      <name val="Storebrand Text"/>
    </font>
    <font>
      <b/>
      <sz val="9"/>
      <color theme="0"/>
      <name val="Storebrand Text"/>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b/>
      <sz val="18"/>
      <color theme="3"/>
      <name val="Cambria"/>
      <family val="2"/>
      <scheme val="major"/>
    </font>
    <font>
      <sz val="11"/>
      <color rgb="FF9C6500"/>
      <name val="Calibri"/>
      <family val="2"/>
      <scheme val="minor"/>
    </font>
    <font>
      <sz val="9"/>
      <name val="Arial"/>
      <family val="2"/>
    </font>
    <font>
      <sz val="10"/>
      <name val="Courier"/>
      <family val="3"/>
    </font>
    <font>
      <b/>
      <sz val="15"/>
      <color indexed="62"/>
      <name val="Calibri"/>
      <family val="2"/>
      <charset val="186"/>
    </font>
    <font>
      <b/>
      <sz val="13"/>
      <color indexed="62"/>
      <name val="Calibri"/>
      <family val="2"/>
      <charset val="186"/>
    </font>
    <font>
      <sz val="9"/>
      <color theme="1"/>
      <name val="Arial"/>
      <family val="2"/>
    </font>
    <font>
      <sz val="10"/>
      <color indexed="8"/>
      <name val="Arial"/>
      <family val="2"/>
    </font>
    <font>
      <sz val="9"/>
      <color indexed="8"/>
      <name val="Arial"/>
      <family val="2"/>
    </font>
    <font>
      <sz val="11"/>
      <color indexed="8"/>
      <name val="Calibri"/>
      <family val="2"/>
      <charset val="186"/>
    </font>
    <font>
      <b/>
      <sz val="11"/>
      <color indexed="62"/>
      <name val="Calibri"/>
      <family val="2"/>
      <charset val="186"/>
    </font>
    <font>
      <sz val="11"/>
      <color indexed="9"/>
      <name val="Calibri"/>
      <family val="2"/>
    </font>
    <font>
      <sz val="9"/>
      <color theme="0"/>
      <name val="Arial"/>
      <family val="2"/>
    </font>
    <font>
      <sz val="11"/>
      <color indexed="9"/>
      <name val="Calibri"/>
      <family val="2"/>
      <charset val="186"/>
    </font>
    <font>
      <sz val="9"/>
      <color indexed="8"/>
      <name val="Times New Roman"/>
      <family val="1"/>
    </font>
    <font>
      <b/>
      <sz val="10"/>
      <color indexed="8"/>
      <name val="Times New Roman"/>
      <family val="1"/>
    </font>
    <font>
      <sz val="8"/>
      <name val="Times"/>
    </font>
    <font>
      <i/>
      <sz val="11"/>
      <color indexed="23"/>
      <name val="Calibri"/>
      <family val="2"/>
      <charset val="186"/>
    </font>
    <font>
      <sz val="9"/>
      <color rgb="FF9C0006"/>
      <name val="Arial"/>
      <family val="2"/>
    </font>
    <font>
      <sz val="11"/>
      <color indexed="36"/>
      <name val="Calibri"/>
      <family val="2"/>
    </font>
    <font>
      <b/>
      <sz val="11"/>
      <color indexed="52"/>
      <name val="Calibri"/>
      <family val="2"/>
    </font>
    <font>
      <b/>
      <sz val="11"/>
      <color indexed="33"/>
      <name val="Calibri"/>
      <family val="2"/>
    </font>
    <font>
      <sz val="11"/>
      <color indexed="62"/>
      <name val="Calibri"/>
      <family val="2"/>
    </font>
    <font>
      <sz val="9"/>
      <color indexed="9"/>
      <name val="Times New Roman"/>
      <family val="1"/>
    </font>
    <font>
      <b/>
      <sz val="12"/>
      <name val="Helv"/>
    </font>
    <font>
      <sz val="11"/>
      <color indexed="20"/>
      <name val="Calibri"/>
      <family val="2"/>
      <charset val="186"/>
    </font>
    <font>
      <b/>
      <sz val="8"/>
      <color indexed="24"/>
      <name val="Arial"/>
      <family val="2"/>
    </font>
    <font>
      <b/>
      <sz val="9"/>
      <color indexed="24"/>
      <name val="Arial"/>
      <family val="2"/>
    </font>
    <font>
      <b/>
      <sz val="11"/>
      <color indexed="24"/>
      <name val="Arial"/>
      <family val="2"/>
    </font>
    <font>
      <sz val="11"/>
      <color indexed="17"/>
      <name val="Calibri"/>
      <family val="2"/>
    </font>
    <font>
      <b/>
      <sz val="9"/>
      <color rgb="FFFA7D00"/>
      <name val="Arial"/>
      <family val="2"/>
    </font>
    <font>
      <b/>
      <sz val="11"/>
      <color indexed="9"/>
      <name val="Calibri"/>
      <family val="2"/>
    </font>
    <font>
      <sz val="11"/>
      <color indexed="52"/>
      <name val="Calibri"/>
      <family val="2"/>
    </font>
    <font>
      <sz val="11"/>
      <color theme="9" tint="-0.24924466689046906"/>
      <name val="Calibri"/>
      <family val="2"/>
      <scheme val="minor"/>
    </font>
    <font>
      <b/>
      <sz val="9"/>
      <color theme="0"/>
      <name val="Arial"/>
      <family val="2"/>
    </font>
    <font>
      <sz val="10"/>
      <color indexed="10"/>
      <name val="Arial"/>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sz val="11"/>
      <color theme="1"/>
      <name val="Calibri"/>
      <family val="2"/>
      <charset val="186"/>
      <scheme val="minor"/>
    </font>
    <font>
      <sz val="9"/>
      <name val="Verdana"/>
      <family val="2"/>
    </font>
    <font>
      <sz val="11"/>
      <color indexed="63"/>
      <name val="Arial"/>
      <family val="2"/>
    </font>
    <font>
      <sz val="9"/>
      <color indexed="63"/>
      <name val="Arial"/>
      <family val="2"/>
    </font>
    <font>
      <sz val="10"/>
      <color indexed="22"/>
      <name val="Arial"/>
      <family val="2"/>
    </font>
    <font>
      <sz val="10"/>
      <name val="BERNHARD"/>
    </font>
    <font>
      <sz val="10"/>
      <name val="Helv"/>
    </font>
    <font>
      <b/>
      <sz val="24"/>
      <name val="Times New Roman"/>
      <family val="1"/>
    </font>
    <font>
      <sz val="10"/>
      <name val="MS Sans Serif"/>
      <family val="2"/>
    </font>
    <font>
      <sz val="1"/>
      <color indexed="8"/>
      <name val="Courier"/>
      <family val="3"/>
    </font>
    <font>
      <sz val="11"/>
      <color indexed="20"/>
      <name val="Calibri"/>
      <family val="2"/>
    </font>
    <font>
      <b/>
      <sz val="1"/>
      <color indexed="8"/>
      <name val="Courier"/>
      <family val="3"/>
    </font>
    <font>
      <sz val="10"/>
      <name val="Times New Roman Baltic"/>
      <charset val="186"/>
    </font>
    <font>
      <i/>
      <sz val="9"/>
      <color rgb="FF7F7F7F"/>
      <name val="Arial"/>
      <family val="2"/>
    </font>
    <font>
      <i/>
      <sz val="11"/>
      <color indexed="23"/>
      <name val="Calibri"/>
      <family val="2"/>
    </font>
    <font>
      <sz val="8"/>
      <color indexed="8"/>
      <name val="Arial"/>
      <family val="2"/>
    </font>
    <font>
      <sz val="11"/>
      <color indexed="10"/>
      <name val="Calibri"/>
      <family val="2"/>
    </font>
    <font>
      <u/>
      <sz val="10.1"/>
      <color indexed="36"/>
      <name val="Arial"/>
      <family val="2"/>
    </font>
    <font>
      <b/>
      <sz val="20"/>
      <color indexed="57"/>
      <name val="Times New Roman"/>
      <family val="1"/>
    </font>
    <font>
      <b/>
      <sz val="12"/>
      <color indexed="8"/>
      <name val="Arial"/>
      <family val="2"/>
    </font>
    <font>
      <sz val="8"/>
      <color indexed="9"/>
      <name val="Arial"/>
      <family val="2"/>
    </font>
    <font>
      <sz val="8"/>
      <color indexed="22"/>
      <name val="Arial"/>
      <family val="2"/>
    </font>
    <font>
      <b/>
      <sz val="8.5"/>
      <color indexed="17"/>
      <name val="Arial"/>
      <family val="2"/>
    </font>
    <font>
      <sz val="11"/>
      <color indexed="17"/>
      <name val="Calibri"/>
      <family val="2"/>
      <charset val="186"/>
    </font>
    <font>
      <sz val="11"/>
      <color indexed="58"/>
      <name val="Calibri"/>
      <family val="2"/>
    </font>
    <font>
      <sz val="9"/>
      <color rgb="FF006100"/>
      <name val="Arial"/>
      <family val="2"/>
    </font>
    <font>
      <sz val="10"/>
      <name val="Times New Roman"/>
      <family val="1"/>
    </font>
    <font>
      <sz val="7"/>
      <name val="Arial"/>
      <family val="2"/>
    </font>
    <font>
      <b/>
      <sz val="7"/>
      <color indexed="17"/>
      <name val="Arial"/>
      <family val="2"/>
    </font>
    <font>
      <sz val="8.5"/>
      <color indexed="8"/>
      <name val="Arial"/>
      <family val="2"/>
    </font>
    <font>
      <sz val="11"/>
      <name val="Times New Roman"/>
      <family val="1"/>
    </font>
    <font>
      <b/>
      <sz val="15"/>
      <color theme="3"/>
      <name val="Arial"/>
      <family val="2"/>
    </font>
    <font>
      <b/>
      <sz val="15"/>
      <color indexed="62"/>
      <name val="Calibri"/>
      <family val="2"/>
    </font>
    <font>
      <b/>
      <sz val="13"/>
      <color theme="3"/>
      <name val="Arial"/>
      <family val="2"/>
    </font>
    <font>
      <b/>
      <sz val="13"/>
      <color indexed="62"/>
      <name val="Calibri"/>
      <family val="2"/>
    </font>
    <font>
      <b/>
      <sz val="11"/>
      <color theme="3"/>
      <name val="Arial"/>
      <family val="2"/>
    </font>
    <font>
      <b/>
      <sz val="11"/>
      <color indexed="62"/>
      <name val="Calibri"/>
      <family val="2"/>
    </font>
    <font>
      <u/>
      <sz val="10"/>
      <color indexed="12"/>
      <name val="Arial"/>
      <family val="2"/>
    </font>
    <font>
      <u/>
      <sz val="8"/>
      <color indexed="12"/>
      <name val="Arial"/>
      <family val="2"/>
    </font>
    <font>
      <u/>
      <sz val="10.1"/>
      <color indexed="12"/>
      <name val="Arial"/>
      <family val="2"/>
    </font>
    <font>
      <u/>
      <sz val="9"/>
      <color theme="10"/>
      <name val="Arial"/>
      <family val="2"/>
    </font>
    <font>
      <sz val="9"/>
      <color rgb="FF3F3F76"/>
      <name val="Arial"/>
      <family val="2"/>
    </font>
    <font>
      <sz val="11"/>
      <color indexed="10"/>
      <name val="Calibri"/>
      <family val="2"/>
      <charset val="186"/>
    </font>
    <font>
      <b/>
      <sz val="11"/>
      <color indexed="63"/>
      <name val="Calibri"/>
      <family val="2"/>
      <charset val="186"/>
    </font>
    <font>
      <sz val="11"/>
      <color indexed="62"/>
      <name val="Calibri"/>
      <family val="2"/>
      <charset val="186"/>
    </font>
    <font>
      <b/>
      <sz val="11"/>
      <color indexed="63"/>
      <name val="Calibri"/>
      <family val="2"/>
    </font>
    <font>
      <sz val="11"/>
      <color indexed="33"/>
      <name val="Calibri"/>
      <family val="2"/>
    </font>
    <font>
      <b/>
      <sz val="10"/>
      <color indexed="8"/>
      <name val="Arial"/>
      <family val="2"/>
    </font>
    <font>
      <b/>
      <sz val="9"/>
      <name val="Helv"/>
    </font>
    <font>
      <sz val="9"/>
      <name val="Helv"/>
    </font>
    <font>
      <u/>
      <sz val="6.5"/>
      <color indexed="12"/>
      <name val="Arial"/>
      <family val="2"/>
    </font>
    <font>
      <sz val="9"/>
      <color rgb="FFFA7D00"/>
      <name val="Arial"/>
      <family val="2"/>
    </font>
    <font>
      <sz val="9"/>
      <color rgb="FF9C6500"/>
      <name val="Arial"/>
      <family val="2"/>
    </font>
    <font>
      <sz val="11"/>
      <color indexed="60"/>
      <name val="Calibri"/>
      <family val="2"/>
    </font>
    <font>
      <sz val="11"/>
      <color indexed="19"/>
      <name val="Calibri"/>
      <family val="2"/>
      <charset val="186"/>
    </font>
    <font>
      <b/>
      <sz val="11"/>
      <color rgb="FF00B050"/>
      <name val="Calibri"/>
      <family val="2"/>
      <scheme val="minor"/>
    </font>
    <font>
      <b/>
      <sz val="11"/>
      <color indexed="17"/>
      <name val="Calibri"/>
      <family val="2"/>
    </font>
    <font>
      <sz val="10"/>
      <color rgb="FF000000"/>
      <name val="Times New Roman"/>
      <family val="1"/>
    </font>
    <font>
      <i/>
      <sz val="10"/>
      <name val="Helv"/>
    </font>
    <font>
      <b/>
      <sz val="9"/>
      <color rgb="FF3F3F3F"/>
      <name val="Arial"/>
      <family val="2"/>
    </font>
    <font>
      <b/>
      <sz val="14"/>
      <name val="Times New Roman"/>
      <family val="1"/>
    </font>
    <font>
      <b/>
      <sz val="18"/>
      <color indexed="62"/>
      <name val="Cambria"/>
      <family val="2"/>
      <charset val="186"/>
    </font>
    <font>
      <sz val="12"/>
      <name val="Helvetica"/>
    </font>
    <font>
      <sz val="9"/>
      <color indexed="8"/>
      <name val="Verdana"/>
      <family val="2"/>
    </font>
    <font>
      <b/>
      <sz val="11"/>
      <color indexed="10"/>
      <name val="Calibri"/>
      <family val="2"/>
      <charset val="186"/>
    </font>
    <font>
      <sz val="10"/>
      <name val="Arial"/>
      <family val="1"/>
    </font>
    <font>
      <sz val="10"/>
      <color indexed="64"/>
      <name val="Arial"/>
      <family val="2"/>
    </font>
    <font>
      <sz val="8"/>
      <color indexed="64"/>
      <name val="Arial"/>
      <family val="2"/>
    </font>
    <font>
      <b/>
      <sz val="8"/>
      <name val="HelveticaNeue Condensed"/>
    </font>
    <font>
      <sz val="8"/>
      <name val="HelveticaNeue LightCond"/>
      <family val="2"/>
    </font>
    <font>
      <b/>
      <sz val="7"/>
      <name val="HelveticaNeue Condensed"/>
      <family val="2"/>
    </font>
    <font>
      <b/>
      <sz val="9"/>
      <name val="Times New Roman"/>
      <family val="1"/>
    </font>
    <font>
      <b/>
      <sz val="11"/>
      <color indexed="8"/>
      <name val="Calibri"/>
      <family val="2"/>
      <charset val="186"/>
    </font>
    <font>
      <b/>
      <sz val="10"/>
      <name val="Helv"/>
    </font>
    <font>
      <b/>
      <sz val="11"/>
      <name val="Times New Roman"/>
      <family val="1"/>
    </font>
    <font>
      <b/>
      <sz val="8.5"/>
      <color indexed="8"/>
      <name val="Arial"/>
      <family val="2"/>
    </font>
    <font>
      <sz val="11"/>
      <name val="Helv"/>
    </font>
    <font>
      <b/>
      <sz val="11"/>
      <color indexed="9"/>
      <name val="Calibri"/>
      <family val="2"/>
      <charset val="186"/>
    </font>
    <font>
      <b/>
      <sz val="18"/>
      <color indexed="62"/>
      <name val="Cambria"/>
      <family val="2"/>
    </font>
    <font>
      <b/>
      <sz val="18"/>
      <color theme="3"/>
      <name val="Arial"/>
      <family val="2"/>
    </font>
    <font>
      <b/>
      <sz val="9"/>
      <color theme="1"/>
      <name val="Arial"/>
      <family val="2"/>
    </font>
    <font>
      <b/>
      <sz val="11"/>
      <color indexed="8"/>
      <name val="Calibri"/>
      <family val="2"/>
    </font>
    <font>
      <sz val="9"/>
      <color rgb="FFFF0000"/>
      <name val="Arial"/>
      <family val="2"/>
    </font>
    <font>
      <b/>
      <sz val="10"/>
      <name val="Times New Roman"/>
      <family val="1"/>
    </font>
    <font>
      <sz val="8"/>
      <color indexed="12"/>
      <name val="Arial"/>
      <family val="2"/>
    </font>
    <font>
      <b/>
      <sz val="11"/>
      <name val="Times CE"/>
      <family val="2"/>
    </font>
    <font>
      <b/>
      <sz val="22"/>
      <color indexed="18"/>
      <name val="Arial"/>
      <family val="2"/>
    </font>
    <font>
      <b/>
      <sz val="14"/>
      <color indexed="18"/>
      <name val="Arial"/>
      <family val="2"/>
    </font>
    <font>
      <b/>
      <sz val="10"/>
      <color indexed="18"/>
      <name val="Arial"/>
      <family val="2"/>
    </font>
    <font>
      <b/>
      <u val="singleAccounting"/>
      <sz val="10"/>
      <color indexed="18"/>
      <name val="Arial"/>
      <family val="2"/>
    </font>
    <font>
      <sz val="11"/>
      <color indexed="8"/>
      <name val="Arial"/>
      <family val="2"/>
    </font>
    <font>
      <sz val="9"/>
      <color indexed="9"/>
      <name val="Arial"/>
      <family val="2"/>
    </font>
    <font>
      <sz val="8"/>
      <name val="Times"/>
      <family val="2"/>
    </font>
    <font>
      <sz val="11"/>
      <color indexed="55"/>
      <name val="Calibri"/>
      <family val="2"/>
    </font>
    <font>
      <sz val="9"/>
      <color indexed="55"/>
      <name val="Arial"/>
      <family val="2"/>
    </font>
    <font>
      <b/>
      <sz val="12"/>
      <name val="Helv"/>
      <family val="2"/>
    </font>
    <font>
      <b/>
      <sz val="9"/>
      <color indexed="33"/>
      <name val="Arial"/>
      <family val="2"/>
    </font>
    <font>
      <sz val="11"/>
      <color indexed="32"/>
      <name val="Calibri"/>
      <family val="2"/>
    </font>
    <font>
      <b/>
      <sz val="9"/>
      <color indexed="9"/>
      <name val="Arial"/>
      <family val="2"/>
    </font>
    <font>
      <i/>
      <sz val="11"/>
      <color indexed="63"/>
      <name val="Calibri"/>
      <family val="2"/>
    </font>
    <font>
      <i/>
      <sz val="9"/>
      <color indexed="63"/>
      <name val="Arial"/>
      <family val="2"/>
    </font>
    <font>
      <sz val="9"/>
      <color indexed="58"/>
      <name val="Arial"/>
      <family val="2"/>
    </font>
    <font>
      <b/>
      <sz val="15"/>
      <color indexed="62"/>
      <name val="Arial"/>
      <family val="2"/>
    </font>
    <font>
      <b/>
      <sz val="13"/>
      <color indexed="62"/>
      <name val="Arial"/>
      <family val="2"/>
    </font>
    <font>
      <b/>
      <sz val="11"/>
      <color indexed="62"/>
      <name val="Arial"/>
      <family val="2"/>
    </font>
    <font>
      <u/>
      <sz val="11"/>
      <color indexed="34"/>
      <name val="Calibri"/>
      <family val="2"/>
    </font>
    <font>
      <sz val="9"/>
      <color indexed="62"/>
      <name val="Arial"/>
      <family val="2"/>
    </font>
    <font>
      <b/>
      <sz val="9"/>
      <name val="Helv"/>
      <family val="2"/>
    </font>
    <font>
      <sz val="9"/>
      <color indexed="8"/>
      <name val="Calibri"/>
      <family val="2"/>
    </font>
    <font>
      <sz val="9"/>
      <name val="Helv"/>
      <family val="2"/>
    </font>
    <font>
      <sz val="9"/>
      <color indexed="33"/>
      <name val="Arial"/>
      <family val="2"/>
    </font>
    <font>
      <sz val="9"/>
      <color indexed="11"/>
      <name val="Arial"/>
      <family val="2"/>
    </font>
    <font>
      <sz val="11"/>
      <color indexed="19"/>
      <name val="Calibri"/>
      <family val="2"/>
    </font>
    <font>
      <sz val="11"/>
      <color rgb="FF000000"/>
      <name val="Calibri"/>
      <family val="2"/>
    </font>
    <font>
      <u/>
      <sz val="9"/>
      <color theme="10"/>
      <name val="Calibri"/>
      <family val="2"/>
      <scheme val="minor"/>
    </font>
    <font>
      <sz val="11"/>
      <color indexed="8"/>
      <name val="Czcionka tekstu podstawowego"/>
      <family val="2"/>
    </font>
    <font>
      <sz val="8"/>
      <name val="Times"/>
      <family val="1"/>
    </font>
    <font>
      <u/>
      <sz val="10"/>
      <color indexed="36"/>
      <name val="Arial"/>
      <family val="2"/>
    </font>
    <font>
      <b/>
      <sz val="9"/>
      <color indexed="52"/>
      <name val="Arial"/>
      <family val="2"/>
    </font>
    <font>
      <sz val="9"/>
      <color indexed="20"/>
      <name val="Arial"/>
      <family val="2"/>
    </font>
    <font>
      <sz val="9"/>
      <color indexed="20"/>
      <name val="Verdana"/>
      <family val="2"/>
    </font>
    <font>
      <i/>
      <sz val="9"/>
      <color indexed="23"/>
      <name val="Arial"/>
      <family val="2"/>
    </font>
    <font>
      <sz val="9"/>
      <color indexed="17"/>
      <name val="Arial"/>
      <family val="2"/>
    </font>
    <font>
      <sz val="9"/>
      <color indexed="17"/>
      <name val="Verdana"/>
      <family val="2"/>
    </font>
    <font>
      <sz val="9"/>
      <color indexed="52"/>
      <name val="Arial"/>
      <family val="2"/>
    </font>
    <font>
      <sz val="9"/>
      <color indexed="60"/>
      <name val="Arial"/>
      <family val="2"/>
    </font>
    <font>
      <b/>
      <sz val="15"/>
      <color indexed="56"/>
      <name val="Arial"/>
      <family val="2"/>
    </font>
    <font>
      <b/>
      <sz val="13"/>
      <color indexed="56"/>
      <name val="Arial"/>
      <family val="2"/>
    </font>
    <font>
      <b/>
      <sz val="11"/>
      <color indexed="56"/>
      <name val="Arial"/>
      <family val="2"/>
    </font>
    <font>
      <b/>
      <sz val="9"/>
      <color indexed="8"/>
      <name val="Arial"/>
      <family val="2"/>
    </font>
    <font>
      <b/>
      <sz val="9"/>
      <color indexed="63"/>
      <name val="Arial"/>
      <family val="2"/>
    </font>
    <font>
      <sz val="9"/>
      <color indexed="10"/>
      <name val="Arial"/>
      <family val="2"/>
    </font>
    <font>
      <sz val="11"/>
      <color indexed="62"/>
      <name val="Calibri"/>
      <family val="2"/>
      <charset val="204"/>
    </font>
    <font>
      <sz val="10"/>
      <color indexed="63"/>
      <name val="Verdana"/>
      <family val="2"/>
    </font>
    <font>
      <sz val="9"/>
      <color indexed="63"/>
      <name val="Verdana"/>
      <family val="2"/>
    </font>
    <font>
      <sz val="10"/>
      <color indexed="9"/>
      <name val="Verdana"/>
      <family val="2"/>
    </font>
    <font>
      <sz val="10"/>
      <color indexed="9"/>
      <name val="Arial"/>
      <family val="2"/>
    </font>
    <font>
      <b/>
      <sz val="10"/>
      <color indexed="52"/>
      <name val="Arial"/>
      <family val="2"/>
    </font>
    <font>
      <sz val="8"/>
      <name val="Palatino"/>
      <family val="1"/>
    </font>
    <font>
      <sz val="12"/>
      <name val="Tms Rmn"/>
    </font>
    <font>
      <sz val="10"/>
      <color indexed="20"/>
      <name val="Arial"/>
      <family val="2"/>
    </font>
    <font>
      <sz val="11"/>
      <color indexed="20"/>
      <name val="Arial"/>
      <family val="2"/>
    </font>
    <font>
      <sz val="9"/>
      <name val="Tms Rmn"/>
    </font>
    <font>
      <i/>
      <sz val="9"/>
      <name val="Helv"/>
    </font>
    <font>
      <i/>
      <sz val="10"/>
      <color indexed="23"/>
      <name val="Arial"/>
      <family val="2"/>
    </font>
    <font>
      <i/>
      <sz val="11"/>
      <color indexed="23"/>
      <name val="Arial"/>
      <family val="2"/>
    </font>
    <font>
      <b/>
      <sz val="13"/>
      <color indexed="56"/>
      <name val="Calibri"/>
      <family val="2"/>
      <charset val="186"/>
    </font>
    <font>
      <b/>
      <sz val="11"/>
      <color indexed="56"/>
      <name val="Calibri"/>
      <family val="2"/>
      <charset val="186"/>
    </font>
    <font>
      <sz val="14"/>
      <name val="Tms Rmn"/>
    </font>
    <font>
      <u/>
      <sz val="11"/>
      <color indexed="12"/>
      <name val="Times New Roman"/>
      <family val="1"/>
    </font>
    <font>
      <sz val="10"/>
      <color indexed="52"/>
      <name val="Arial"/>
      <family val="2"/>
    </font>
    <font>
      <sz val="9"/>
      <color theme="1"/>
      <name val="Verdana"/>
      <family val="2"/>
    </font>
    <font>
      <sz val="10"/>
      <name val="Tms Rmn"/>
    </font>
    <font>
      <b/>
      <sz val="10"/>
      <color indexed="9"/>
      <name val="Arial"/>
      <family val="2"/>
    </font>
    <font>
      <sz val="10"/>
      <color indexed="17"/>
      <name val="Arial"/>
      <family val="2"/>
    </font>
    <font>
      <sz val="11"/>
      <color indexed="60"/>
      <name val="Calibri"/>
      <family val="2"/>
      <charset val="186"/>
    </font>
    <font>
      <sz val="9"/>
      <color indexed="63"/>
      <name val="Calibri"/>
      <family val="2"/>
    </font>
    <font>
      <sz val="10"/>
      <color indexed="60"/>
      <name val="Arial"/>
      <family val="2"/>
    </font>
    <font>
      <sz val="8"/>
      <name val="Times New Roman"/>
      <family val="1"/>
    </font>
    <font>
      <i/>
      <sz val="12"/>
      <name val="Tms Rmn"/>
    </font>
    <font>
      <b/>
      <sz val="11"/>
      <name val="Helv"/>
    </font>
    <font>
      <b/>
      <sz val="18"/>
      <name val="Times New Roman"/>
      <family val="1"/>
    </font>
    <font>
      <i/>
      <sz val="8"/>
      <name val="Tms Rmn"/>
    </font>
    <font>
      <b/>
      <sz val="8"/>
      <name val="Tms Rmn"/>
    </font>
    <font>
      <sz val="11"/>
      <color indexed="8"/>
      <name val="Calibri"/>
      <family val="2"/>
      <charset val="204"/>
    </font>
    <font>
      <sz val="12"/>
      <name val="Helvetica"/>
      <family val="2"/>
    </font>
    <font>
      <b/>
      <sz val="11"/>
      <color indexed="10"/>
      <name val="Calibri"/>
      <family val="2"/>
    </font>
    <font>
      <b/>
      <sz val="8"/>
      <name val="HelveticaNeue Condensed"/>
      <family val="2"/>
    </font>
    <font>
      <sz val="11"/>
      <color theme="1"/>
      <name val="Segoe UI"/>
      <family val="2"/>
    </font>
    <font>
      <b/>
      <sz val="11"/>
      <color rgb="FF000000"/>
      <name val="Calibri"/>
      <family val="2"/>
    </font>
    <font>
      <i/>
      <sz val="8.5"/>
      <color rgb="FF000000"/>
      <name val="Segoe UI"/>
      <family val="2"/>
    </font>
    <font>
      <b/>
      <sz val="11"/>
      <color theme="1"/>
      <name val="Aptos"/>
      <family val="2"/>
    </font>
    <font>
      <strike/>
      <sz val="8.5"/>
      <name val="Segoe UI"/>
      <family val="2"/>
    </font>
    <font>
      <sz val="9"/>
      <color rgb="FF000000"/>
      <name val="Segoe UI"/>
      <family val="2"/>
    </font>
    <font>
      <sz val="9"/>
      <color theme="1"/>
      <name val="Segoe UI"/>
      <family val="2"/>
    </font>
    <font>
      <b/>
      <sz val="9"/>
      <color theme="1"/>
      <name val="Segoe UI"/>
      <family val="2"/>
    </font>
    <font>
      <b/>
      <sz val="9"/>
      <color rgb="FF000000"/>
      <name val="Segoe UI"/>
      <family val="2"/>
    </font>
    <font>
      <b/>
      <sz val="9"/>
      <name val="Segoe UI"/>
      <family val="2"/>
    </font>
    <font>
      <sz val="9"/>
      <name val="Segoe UI"/>
      <family val="2"/>
    </font>
    <font>
      <u/>
      <sz val="9"/>
      <color theme="0" tint="-0.14999847407452621"/>
      <name val="Storebrand Text"/>
    </font>
    <font>
      <sz val="9"/>
      <color theme="0" tint="-0.14999847407452621"/>
      <name val="Storebrand Text"/>
    </font>
    <font>
      <b/>
      <sz val="9"/>
      <color theme="0" tint="-0.14999847407452621"/>
      <name val="Storebrand Text"/>
    </font>
    <font>
      <u/>
      <sz val="11"/>
      <color theme="0" tint="-0.14999847407452621"/>
      <name val="Calibri"/>
      <family val="2"/>
      <scheme val="minor"/>
    </font>
  </fonts>
  <fills count="153">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2"/>
        <bgColor indexed="64"/>
      </patternFill>
    </fill>
    <fill>
      <patternFill patternType="solid">
        <fgColor rgb="FFA6A6A6"/>
        <bgColor indexed="64"/>
      </patternFill>
    </fill>
    <fill>
      <patternFill patternType="solid">
        <fgColor rgb="FFFFFFFF"/>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rgb="FFE7E6E6"/>
        <bgColor indexed="64"/>
      </patternFill>
    </fill>
    <fill>
      <patternFill patternType="solid">
        <fgColor theme="0"/>
        <bgColor indexed="64"/>
      </patternFill>
    </fill>
    <fill>
      <patternFill patternType="solid">
        <fgColor theme="2"/>
        <bgColor indexed="64"/>
      </patternFill>
    </fill>
    <fill>
      <patternFill patternType="solid">
        <fgColor theme="1" tint="0.499984740745262"/>
        <bgColor indexed="64"/>
      </patternFill>
    </fill>
    <fill>
      <patternFill patternType="solid">
        <fgColor rgb="FF808080"/>
        <bgColor indexed="64"/>
      </patternFill>
    </fill>
    <fill>
      <patternFill patternType="darkTrellis">
        <fgColor theme="0" tint="-4.9989318521683403E-2"/>
        <bgColor theme="0" tint="-0.14999847407452621"/>
      </patternFill>
    </fill>
    <fill>
      <patternFill patternType="darkTrellis">
        <fgColor theme="0" tint="-4.9989318521683403E-2"/>
        <bgColor theme="0"/>
      </patternFill>
    </fill>
    <fill>
      <patternFill patternType="solid">
        <fgColor rgb="FFD9D9D9"/>
        <bgColor indexed="64"/>
      </patternFill>
    </fill>
    <fill>
      <patternFill patternType="solid">
        <fgColor theme="0" tint="-4.9989318521683403E-2"/>
        <bgColor indexed="64"/>
      </patternFill>
    </fill>
    <fill>
      <patternFill patternType="solid">
        <fgColor rgb="FFB200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bgColor indexed="64"/>
      </patternFill>
    </fill>
    <fill>
      <patternFill patternType="solid">
        <fgColor indexed="45"/>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15"/>
      </patternFill>
    </fill>
    <fill>
      <patternFill patternType="solid">
        <fgColor indexed="44"/>
        <bgColor indexed="64"/>
      </patternFill>
    </fill>
    <fill>
      <patternFill patternType="solid">
        <fgColor indexed="47"/>
      </patternFill>
    </fill>
    <fill>
      <patternFill patternType="solid">
        <fgColor indexed="45"/>
      </patternFill>
    </fill>
    <fill>
      <patternFill patternType="solid">
        <fgColor indexed="26"/>
      </patternFill>
    </fill>
    <fill>
      <patternFill patternType="solid">
        <fgColor indexed="42"/>
      </patternFill>
    </fill>
    <fill>
      <patternFill patternType="solid">
        <fgColor indexed="9"/>
      </patternFill>
    </fill>
    <fill>
      <patternFill patternType="solid">
        <fgColor indexed="46"/>
      </patternFill>
    </fill>
    <fill>
      <patternFill patternType="solid">
        <fgColor indexed="27"/>
      </patternFill>
    </fill>
    <fill>
      <patternFill patternType="solid">
        <fgColor theme="9" tint="0.79985961485641044"/>
        <bgColor indexed="64"/>
      </patternFill>
    </fill>
    <fill>
      <patternFill patternType="solid">
        <fgColor indexed="44"/>
      </patternFill>
    </fill>
    <fill>
      <patternFill patternType="solid">
        <fgColor indexed="29"/>
      </patternFill>
    </fill>
    <fill>
      <patternFill patternType="solid">
        <fgColor theme="4" tint="0.79985961485641044"/>
        <bgColor indexed="64"/>
      </patternFill>
    </fill>
    <fill>
      <patternFill patternType="solid">
        <fgColor indexed="31"/>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43"/>
      </patternFill>
    </fill>
    <fill>
      <patternFill patternType="solid">
        <fgColor indexed="11"/>
      </patternFill>
    </fill>
    <fill>
      <patternFill patternType="solid">
        <fgColor indexed="22"/>
      </patternFill>
    </fill>
    <fill>
      <patternFill patternType="solid">
        <fgColor indexed="51"/>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49"/>
      </patternFill>
    </fill>
    <fill>
      <patternFill patternType="solid">
        <fgColor indexed="61"/>
      </patternFill>
    </fill>
    <fill>
      <patternFill patternType="solid">
        <fgColor indexed="53"/>
      </patternFill>
    </fill>
    <fill>
      <patternFill patternType="solid">
        <fgColor indexed="30"/>
      </patternFill>
    </fill>
    <fill>
      <patternFill patternType="solid">
        <fgColor indexed="36"/>
      </patternFill>
    </fill>
    <fill>
      <patternFill patternType="solid">
        <fgColor indexed="52"/>
      </patternFill>
    </fill>
    <fill>
      <patternFill patternType="solid">
        <fgColor indexed="21"/>
      </patternFill>
    </fill>
    <fill>
      <patternFill patternType="solid">
        <fgColor indexed="62"/>
        <bgColor indexed="64"/>
      </patternFill>
    </fill>
    <fill>
      <patternFill patternType="solid">
        <fgColor indexed="20"/>
      </patternFill>
    </fill>
    <fill>
      <patternFill patternType="solid">
        <fgColor indexed="10"/>
        <bgColor indexed="64"/>
      </patternFill>
    </fill>
    <fill>
      <patternFill patternType="solid">
        <fgColor indexed="57"/>
        <bgColor indexed="64"/>
      </patternFill>
    </fill>
    <fill>
      <patternFill patternType="solid">
        <fgColor indexed="23"/>
      </patternFill>
    </fill>
    <fill>
      <patternFill patternType="solid">
        <fgColor indexed="62"/>
      </patternFill>
    </fill>
    <fill>
      <patternFill patternType="solid">
        <fgColor indexed="53"/>
        <bgColor indexed="64"/>
      </patternFill>
    </fill>
    <fill>
      <patternFill patternType="gray0625">
        <fgColor indexed="10"/>
        <bgColor indexed="9"/>
      </patternFill>
    </fill>
    <fill>
      <patternFill patternType="solid">
        <fgColor indexed="55"/>
      </patternFill>
    </fill>
    <fill>
      <patternFill patternType="lightGray">
        <fgColor indexed="14"/>
        <bgColor indexed="9"/>
      </patternFill>
    </fill>
    <fill>
      <patternFill patternType="solid">
        <fgColor indexed="55"/>
        <bgColor indexed="64"/>
      </patternFill>
    </fill>
    <fill>
      <patternFill patternType="lightGray">
        <fgColor indexed="12"/>
        <bgColor indexed="9"/>
      </patternFill>
    </fill>
    <fill>
      <patternFill patternType="solid">
        <fgColor indexed="63"/>
        <bgColor indexed="64"/>
      </patternFill>
    </fill>
    <fill>
      <patternFill patternType="solid">
        <fgColor indexed="17"/>
        <bgColor indexed="64"/>
      </patternFill>
    </fill>
    <fill>
      <patternFill patternType="solid">
        <fgColor indexed="23"/>
        <bgColor indexed="64"/>
      </patternFill>
    </fill>
    <fill>
      <patternFill patternType="solid">
        <fgColor indexed="11"/>
        <bgColor indexed="9"/>
      </patternFill>
    </fill>
    <fill>
      <patternFill patternType="solid">
        <fgColor indexed="13"/>
        <bgColor indexed="64"/>
      </patternFill>
    </fill>
    <fill>
      <patternFill patternType="solid">
        <fgColor indexed="26"/>
        <bgColor indexed="64"/>
      </patternFill>
    </fill>
    <fill>
      <patternFill patternType="solid">
        <fgColor rgb="FFFFFFCC"/>
        <bgColor indexed="64"/>
      </patternFill>
    </fill>
    <fill>
      <patternFill patternType="solid">
        <fgColor indexed="43"/>
        <bgColor indexed="64"/>
      </patternFill>
    </fill>
    <fill>
      <patternFill patternType="solid">
        <fgColor indexed="56"/>
      </patternFill>
    </fill>
    <fill>
      <patternFill patternType="solid">
        <fgColor indexed="54"/>
      </patternFill>
    </fill>
    <fill>
      <patternFill patternType="solid">
        <fgColor indexed="10"/>
      </patternFill>
    </fill>
    <fill>
      <patternFill patternType="lightGray">
        <fgColor indexed="22"/>
        <bgColor indexed="9"/>
      </patternFill>
    </fill>
    <fill>
      <patternFill patternType="solid">
        <fgColor indexed="31"/>
        <bgColor indexed="8"/>
      </patternFill>
    </fill>
    <fill>
      <patternFill patternType="solid">
        <fgColor indexed="43"/>
        <bgColor indexed="8"/>
      </patternFill>
    </fill>
    <fill>
      <patternFill patternType="solid">
        <fgColor indexed="63"/>
        <bgColor indexed="8"/>
      </patternFill>
    </fill>
    <fill>
      <patternFill patternType="mediumGray">
        <fgColor indexed="45"/>
        <bgColor indexed="9"/>
      </patternFill>
    </fill>
    <fill>
      <patternFill patternType="lightGray">
        <fgColor indexed="45"/>
        <bgColor indexed="9"/>
      </patternFill>
    </fill>
    <fill>
      <patternFill patternType="solid">
        <fgColor indexed="57"/>
      </patternFill>
    </fill>
    <fill>
      <patternFill patternType="solid">
        <fgColor indexed="15"/>
        <bgColor indexed="64"/>
      </patternFill>
    </fill>
    <fill>
      <patternFill patternType="solid">
        <fgColor indexed="16"/>
        <bgColor indexed="64"/>
      </patternFill>
    </fill>
    <fill>
      <patternFill patternType="solid">
        <fgColor indexed="38"/>
        <bgColor indexed="64"/>
      </patternFill>
    </fill>
    <fill>
      <patternFill patternType="solid">
        <fgColor indexed="61"/>
        <bgColor indexed="64"/>
      </patternFill>
    </fill>
    <fill>
      <patternFill patternType="solid">
        <fgColor indexed="35"/>
        <bgColor indexed="64"/>
      </patternFill>
    </fill>
    <fill>
      <patternFill patternType="solid">
        <fgColor indexed="21"/>
        <bgColor indexed="64"/>
      </patternFill>
    </fill>
    <fill>
      <patternFill patternType="solid">
        <fgColor indexed="37"/>
        <bgColor indexed="64"/>
      </patternFill>
    </fill>
    <fill>
      <patternFill patternType="solid">
        <fgColor indexed="20"/>
        <bgColor indexed="64"/>
      </patternFill>
    </fill>
    <fill>
      <patternFill patternType="solid">
        <fgColor indexed="33"/>
        <bgColor indexed="64"/>
      </patternFill>
    </fill>
    <fill>
      <patternFill patternType="solid">
        <fgColor indexed="59"/>
        <bgColor indexed="64"/>
      </patternFill>
    </fill>
    <fill>
      <patternFill patternType="solid">
        <fgColor indexed="25"/>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2F2F2"/>
        <bgColor indexed="64"/>
      </patternFill>
    </fill>
    <fill>
      <patternFill patternType="solid">
        <fgColor rgb="FFC6EFCE"/>
        <bgColor indexed="64"/>
      </patternFill>
    </fill>
    <fill>
      <patternFill patternType="solid">
        <fgColor rgb="FFFFEB9C"/>
        <bgColor indexed="64"/>
      </patternFill>
    </fill>
    <fill>
      <patternFill patternType="solid">
        <fgColor indexed="56"/>
        <bgColor indexed="64"/>
      </patternFill>
    </fill>
    <fill>
      <patternFill patternType="solid">
        <fgColor indexed="54"/>
        <bgColor indexed="64"/>
      </patternFill>
    </fill>
    <fill>
      <patternFill patternType="solid">
        <fgColor rgb="FFFFFFFF"/>
        <bgColor rgb="FF000000"/>
      </patternFill>
    </fill>
    <fill>
      <patternFill patternType="solid">
        <fgColor rgb="FFA6A6A6"/>
        <bgColor rgb="FF000000"/>
      </patternFill>
    </fill>
    <fill>
      <patternFill patternType="solid">
        <fgColor theme="0" tint="-0.34998626667073579"/>
        <bgColor rgb="FF000000"/>
      </patternFill>
    </fill>
  </fills>
  <borders count="14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diagonalUp="1" diagonalDown="1">
      <left style="medium">
        <color indexed="64"/>
      </left>
      <right/>
      <top style="medium">
        <color indexed="64"/>
      </top>
      <bottom style="medium">
        <color indexed="64"/>
      </bottom>
      <diagonal style="thin">
        <color indexed="64"/>
      </diagonal>
    </border>
    <border diagonalUp="1" diagonalDown="1">
      <left/>
      <right/>
      <top style="medium">
        <color indexed="64"/>
      </top>
      <bottom style="medium">
        <color indexed="64"/>
      </bottom>
      <diagonal style="thin">
        <color indexed="64"/>
      </diagonal>
    </border>
    <border diagonalUp="1" diagonalDown="1">
      <left/>
      <right style="medium">
        <color indexed="64"/>
      </right>
      <top style="medium">
        <color indexed="64"/>
      </top>
      <bottom style="medium">
        <color indexed="64"/>
      </bottom>
      <diagonal style="thin">
        <color indexed="64"/>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diagonalUp="1" diagonalDown="1">
      <left style="medium">
        <color indexed="64"/>
      </left>
      <right/>
      <top style="medium">
        <color indexed="64"/>
      </top>
      <bottom/>
      <diagonal style="thin">
        <color indexed="64"/>
      </diagonal>
    </border>
    <border diagonalUp="1" diagonalDown="1">
      <left/>
      <right/>
      <top style="medium">
        <color indexed="64"/>
      </top>
      <bottom/>
      <diagonal style="thin">
        <color indexed="64"/>
      </diagonal>
    </border>
    <border diagonalUp="1" diagonalDown="1">
      <left/>
      <right style="medium">
        <color indexed="64"/>
      </right>
      <top style="medium">
        <color indexed="64"/>
      </top>
      <bottom/>
      <diagonal style="thin">
        <color indexed="64"/>
      </diagonal>
    </border>
    <border diagonalUp="1" diagonalDown="1">
      <left style="medium">
        <color indexed="64"/>
      </left>
      <right/>
      <top/>
      <bottom style="medium">
        <color indexed="64"/>
      </bottom>
      <diagonal style="thin">
        <color indexed="64"/>
      </diagonal>
    </border>
    <border diagonalUp="1" diagonalDown="1">
      <left/>
      <right/>
      <top/>
      <bottom style="medium">
        <color indexed="64"/>
      </bottom>
      <diagonal style="thin">
        <color indexed="64"/>
      </diagonal>
    </border>
    <border diagonalUp="1" diagonalDown="1">
      <left/>
      <right style="medium">
        <color indexed="64"/>
      </right>
      <top/>
      <bottom style="medium">
        <color indexed="64"/>
      </bottom>
      <diagonal style="thin">
        <color indexed="64"/>
      </diagonal>
    </border>
    <border>
      <left/>
      <right/>
      <top/>
      <bottom style="medium">
        <color indexed="64"/>
      </bottom>
      <diagonal/>
    </border>
    <border>
      <left style="medium">
        <color rgb="FF000000"/>
      </left>
      <right style="medium">
        <color indexed="64"/>
      </right>
      <top style="medium">
        <color rgb="FF000000"/>
      </top>
      <bottom style="medium">
        <color indexed="64"/>
      </bottom>
      <diagonal/>
    </border>
    <border>
      <left/>
      <right style="medium">
        <color indexed="64"/>
      </right>
      <top style="medium">
        <color rgb="FF000000"/>
      </top>
      <bottom style="medium">
        <color indexed="64"/>
      </bottom>
      <diagonal/>
    </border>
    <border>
      <left style="medium">
        <color indexed="64"/>
      </left>
      <right/>
      <top style="medium">
        <color rgb="FF000000"/>
      </top>
      <bottom style="medium">
        <color indexed="64"/>
      </bottom>
      <diagonal/>
    </border>
    <border>
      <left/>
      <right style="medium">
        <color rgb="FF000000"/>
      </right>
      <top style="medium">
        <color rgb="FF000000"/>
      </top>
      <bottom style="medium">
        <color rgb="FF000000"/>
      </bottom>
      <diagonal/>
    </border>
    <border>
      <left style="medium">
        <color rgb="FF000000"/>
      </left>
      <right/>
      <top style="medium">
        <color indexed="64"/>
      </top>
      <bottom style="medium">
        <color indexed="64"/>
      </bottom>
      <diagonal/>
    </border>
    <border>
      <left style="medium">
        <color indexed="64"/>
      </left>
      <right style="medium">
        <color rgb="FF000000"/>
      </right>
      <top style="medium">
        <color rgb="FF000000"/>
      </top>
      <bottom/>
      <diagonal/>
    </border>
    <border>
      <left style="medium">
        <color rgb="FF000000"/>
      </left>
      <right style="medium">
        <color indexed="64"/>
      </right>
      <top style="medium">
        <color indexed="64"/>
      </top>
      <bottom/>
      <diagonal/>
    </border>
    <border>
      <left style="medium">
        <color indexed="64"/>
      </left>
      <right style="medium">
        <color rgb="FF000000"/>
      </right>
      <top/>
      <bottom/>
      <diagonal/>
    </border>
    <border>
      <left style="medium">
        <color rgb="FF000000"/>
      </left>
      <right style="medium">
        <color indexed="64"/>
      </right>
      <top/>
      <bottom style="medium">
        <color indexed="64"/>
      </bottom>
      <diagonal/>
    </border>
    <border>
      <left style="medium">
        <color indexed="64"/>
      </left>
      <right style="medium">
        <color rgb="FF000000"/>
      </right>
      <top/>
      <bottom style="medium">
        <color indexed="64"/>
      </bottom>
      <diagonal/>
    </border>
    <border>
      <left style="medium">
        <color rgb="FF000000"/>
      </left>
      <right/>
      <top/>
      <bottom style="medium">
        <color indexed="64"/>
      </bottom>
      <diagonal/>
    </border>
    <border>
      <left/>
      <right style="medium">
        <color rgb="FF000000"/>
      </right>
      <top style="medium">
        <color indexed="64"/>
      </top>
      <bottom style="medium">
        <color indexed="64"/>
      </bottom>
      <diagonal/>
    </border>
    <border>
      <left/>
      <right style="medium">
        <color rgb="FF000000"/>
      </right>
      <top/>
      <bottom style="medium">
        <color indexed="64"/>
      </bottom>
      <diagonal/>
    </border>
    <border>
      <left/>
      <right/>
      <top style="medium">
        <color rgb="FF000000"/>
      </top>
      <bottom style="medium">
        <color indexed="64"/>
      </bottom>
      <diagonal/>
    </border>
    <border>
      <left style="thin">
        <color indexed="64"/>
      </left>
      <right style="thin">
        <color indexed="64"/>
      </right>
      <top/>
      <bottom/>
      <diagonal/>
    </border>
    <border>
      <left/>
      <right/>
      <top style="medium">
        <color indexed="64"/>
      </top>
      <bottom/>
      <diagonal/>
    </border>
    <border>
      <left/>
      <right style="medium">
        <color rgb="FF000000"/>
      </right>
      <top style="medium">
        <color indexed="64"/>
      </top>
      <bottom/>
      <diagonal/>
    </border>
    <border>
      <left style="medium">
        <color rgb="FF000000"/>
      </left>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rgb="FF000000"/>
      </bottom>
      <diagonal/>
    </border>
    <border>
      <left/>
      <right/>
      <top style="thin">
        <color indexed="64"/>
      </top>
      <bottom style="medium">
        <color indexed="64"/>
      </bottom>
      <diagonal/>
    </border>
    <border diagonalUp="1" diagonalDown="1">
      <left style="medium">
        <color indexed="64"/>
      </left>
      <right/>
      <top/>
      <bottom/>
      <diagonal style="thin">
        <color indexed="64"/>
      </diagonal>
    </border>
    <border diagonalUp="1" diagonalDown="1">
      <left/>
      <right/>
      <top/>
      <bottom/>
      <diagonal style="thin">
        <color indexed="64"/>
      </diagonal>
    </border>
    <border diagonalUp="1" diagonalDown="1">
      <left/>
      <right style="medium">
        <color indexed="64"/>
      </right>
      <top/>
      <bottom/>
      <diagonal style="thin">
        <color indexed="64"/>
      </diagonal>
    </border>
    <border>
      <left style="medium">
        <color indexed="64"/>
      </left>
      <right style="medium">
        <color indexed="64"/>
      </right>
      <top style="thin">
        <color rgb="FF000000"/>
      </top>
      <bottom style="thin">
        <color rgb="FF000000"/>
      </bottom>
      <diagonal/>
    </border>
    <border>
      <left style="medium">
        <color indexed="64"/>
      </left>
      <right style="medium">
        <color indexed="64"/>
      </right>
      <top style="thin">
        <color rgb="FF000000"/>
      </top>
      <bottom style="medium">
        <color indexed="64"/>
      </bottom>
      <diagonal/>
    </border>
    <border>
      <left style="thin">
        <color indexed="64"/>
      </left>
      <right style="thin">
        <color indexed="64"/>
      </right>
      <top style="medium">
        <color indexed="64"/>
      </top>
      <bottom style="thin">
        <color indexed="64"/>
      </bottom>
      <diagonal/>
    </border>
    <border>
      <left/>
      <right/>
      <top/>
      <bottom style="medium">
        <color theme="3"/>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ck">
        <color indexed="56"/>
      </bottom>
      <diagonal/>
    </border>
    <border>
      <left/>
      <right/>
      <top/>
      <bottom style="thick">
        <color indexed="27"/>
      </bottom>
      <diagonal/>
    </border>
    <border>
      <left/>
      <right/>
      <top/>
      <bottom style="medium">
        <color indexed="27"/>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medium">
        <color indexed="24"/>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style="double">
        <color indexed="64"/>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style="thin">
        <color indexed="22"/>
      </left>
      <right style="thin">
        <color indexed="22"/>
      </right>
      <top style="thin">
        <color indexed="22"/>
      </top>
      <bottom style="thin">
        <color indexed="22"/>
      </bottom>
      <diagonal/>
    </border>
    <border>
      <left/>
      <right/>
      <top/>
      <bottom style="thick">
        <color indexed="21"/>
      </bottom>
      <diagonal/>
    </border>
    <border>
      <left/>
      <right/>
      <top/>
      <bottom style="thick">
        <color indexed="15"/>
      </bottom>
      <diagonal/>
    </border>
    <border>
      <left/>
      <right/>
      <top/>
      <bottom style="medium">
        <color indexed="49"/>
      </bottom>
      <diagonal/>
    </border>
    <border>
      <left/>
      <right/>
      <top/>
      <bottom style="double">
        <color indexed="33"/>
      </bottom>
      <diagonal/>
    </border>
    <border>
      <left/>
      <right/>
      <top/>
      <bottom style="medium">
        <color indexed="8"/>
      </bottom>
      <diagonal/>
    </border>
    <border>
      <left/>
      <right/>
      <top style="medium">
        <color indexed="39"/>
      </top>
      <bottom/>
      <diagonal/>
    </border>
    <border>
      <left style="medium">
        <color indexed="39"/>
      </left>
      <right/>
      <top style="medium">
        <color indexed="39"/>
      </top>
      <bottom/>
      <diagonal/>
    </border>
    <border>
      <left/>
      <right/>
      <top/>
      <bottom style="medium">
        <color indexed="39"/>
      </bottom>
      <diagonal/>
    </border>
    <border>
      <left/>
      <right/>
      <top style="thin">
        <color indexed="56"/>
      </top>
      <bottom style="double">
        <color indexed="56"/>
      </bottom>
      <diagonal/>
    </border>
    <border>
      <left/>
      <right/>
      <top/>
      <bottom style="double">
        <color indexed="10"/>
      </bottom>
      <diagonal/>
    </border>
    <border>
      <left/>
      <right/>
      <top style="thin">
        <color indexed="21"/>
      </top>
      <bottom style="double">
        <color indexed="21"/>
      </bottom>
      <diagonal/>
    </border>
    <border>
      <left/>
      <right/>
      <top style="thin">
        <color indexed="62"/>
      </top>
      <bottom style="double">
        <color indexed="62"/>
      </bottom>
      <diagonal/>
    </border>
    <border>
      <left/>
      <right/>
      <top style="hair">
        <color indexed="8"/>
      </top>
      <bottom style="hair">
        <color indexed="8"/>
      </bottom>
      <diagonal/>
    </border>
    <border>
      <left/>
      <right/>
      <top/>
      <bottom style="medium">
        <color indexed="18"/>
      </bottom>
      <diagonal/>
    </border>
    <border>
      <left/>
      <right/>
      <top/>
      <bottom style="thick">
        <color indexed="35"/>
      </bottom>
      <diagonal/>
    </border>
    <border>
      <left/>
      <right/>
      <top/>
      <bottom style="thick">
        <color indexed="16"/>
      </bottom>
      <diagonal/>
    </border>
    <border>
      <left/>
      <right/>
      <top/>
      <bottom style="medium">
        <color indexed="16"/>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right/>
      <top style="thin">
        <color indexed="64"/>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6"/>
      </top>
      <bottom style="double">
        <color indexed="56"/>
      </bottom>
      <diagonal/>
    </border>
    <border>
      <left/>
      <right/>
      <top style="thin">
        <color indexed="21"/>
      </top>
      <bottom style="double">
        <color indexed="21"/>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right/>
      <top style="thin">
        <color indexed="64"/>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6"/>
      </top>
      <bottom style="double">
        <color indexed="56"/>
      </bottom>
      <diagonal/>
    </border>
    <border>
      <left/>
      <right/>
      <top style="thin">
        <color indexed="21"/>
      </top>
      <bottom style="double">
        <color indexed="21"/>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right/>
      <top style="thin">
        <color indexed="64"/>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6"/>
      </top>
      <bottom style="double">
        <color indexed="56"/>
      </bottom>
      <diagonal/>
    </border>
    <border>
      <left/>
      <right/>
      <top style="thin">
        <color indexed="21"/>
      </top>
      <bottom style="double">
        <color indexed="21"/>
      </bottom>
      <diagonal/>
    </border>
    <border>
      <left/>
      <right/>
      <top style="thin">
        <color indexed="62"/>
      </top>
      <bottom style="double">
        <color indexed="62"/>
      </bottom>
      <diagonal/>
    </border>
    <border>
      <left/>
      <right/>
      <top style="thin">
        <color auto="1"/>
      </top>
      <bottom style="thin">
        <color auto="1"/>
      </bottom>
      <diagonal/>
    </border>
    <border>
      <left/>
      <right/>
      <top/>
      <bottom style="dotted">
        <color indexed="64"/>
      </bottom>
      <diagonal/>
    </border>
    <border>
      <left/>
      <right/>
      <top/>
      <bottom style="thick">
        <color theme="4" tint="0.4996795556505020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medium">
        <color indexed="64"/>
      </right>
      <top/>
      <bottom style="thin">
        <color indexed="64"/>
      </bottom>
      <diagonal/>
    </border>
    <border>
      <left/>
      <right/>
      <top/>
      <bottom style="medium">
        <color auto="1"/>
      </bottom>
      <diagonal/>
    </border>
    <border>
      <left style="thin">
        <color rgb="FF000000"/>
      </left>
      <right style="thin">
        <color rgb="FF000000"/>
      </right>
      <top style="thin">
        <color rgb="FF000000"/>
      </top>
      <bottom style="thin">
        <color rgb="FF000000"/>
      </bottom>
      <diagonal/>
    </border>
  </borders>
  <cellStyleXfs count="55737">
    <xf numFmtId="0" fontId="0" fillId="0" borderId="0"/>
    <xf numFmtId="0" fontId="4" fillId="2" borderId="3" applyNumberFormat="0" applyFill="0" applyBorder="0" applyAlignment="0" applyProtection="0">
      <alignment horizontal="left"/>
    </xf>
    <xf numFmtId="0" fontId="1" fillId="0" borderId="0">
      <alignment vertical="center"/>
    </xf>
    <xf numFmtId="0" fontId="1" fillId="0" borderId="0">
      <alignment vertical="center"/>
    </xf>
    <xf numFmtId="0" fontId="2" fillId="0" borderId="0" applyNumberFormat="0" applyFill="0" applyBorder="0" applyAlignment="0" applyProtection="0"/>
    <xf numFmtId="0" fontId="3" fillId="2" borderId="2" applyFont="0" applyBorder="0">
      <alignment horizontal="center" wrapText="1"/>
    </xf>
    <xf numFmtId="0" fontId="1" fillId="3" borderId="1" applyNumberFormat="0" applyFont="0" applyBorder="0">
      <alignment horizontal="center" vertical="center"/>
    </xf>
    <xf numFmtId="3" fontId="1" fillId="4" borderId="1" applyFont="0">
      <alignment horizontal="right" vertical="center"/>
      <protection locked="0"/>
    </xf>
    <xf numFmtId="0" fontId="1" fillId="0" borderId="0"/>
    <xf numFmtId="0" fontId="19" fillId="0" borderId="0" applyNumberFormat="0" applyFill="0" applyBorder="0" applyAlignment="0" applyProtection="0"/>
    <xf numFmtId="0" fontId="1" fillId="0" borderId="0"/>
    <xf numFmtId="0" fontId="40" fillId="0" borderId="0"/>
    <xf numFmtId="9" fontId="18" fillId="0" borderId="0" applyFont="0" applyFill="0" applyBorder="0" applyAlignment="0" applyProtection="0"/>
    <xf numFmtId="0" fontId="85" fillId="0" borderId="0" applyNumberFormat="0" applyFill="0" applyBorder="0" applyAlignment="0" applyProtection="0"/>
    <xf numFmtId="0" fontId="1" fillId="0" borderId="0"/>
    <xf numFmtId="0" fontId="1" fillId="0" borderId="0"/>
    <xf numFmtId="166" fontId="18" fillId="0" borderId="0" applyFont="0" applyFill="0" applyBorder="0" applyAlignment="0" applyProtection="0"/>
    <xf numFmtId="0" fontId="18" fillId="0" borderId="0"/>
    <xf numFmtId="0" fontId="40" fillId="0" borderId="0"/>
    <xf numFmtId="166" fontId="18" fillId="0" borderId="0" applyFont="0" applyFill="0" applyBorder="0" applyAlignment="0" applyProtection="0"/>
    <xf numFmtId="0" fontId="1" fillId="0" borderId="0"/>
    <xf numFmtId="0" fontId="1" fillId="0" borderId="0" applyNumberFormat="0" applyFill="0" applyBorder="0" applyAlignment="0" applyProtection="0"/>
    <xf numFmtId="0" fontId="1" fillId="0" borderId="0"/>
    <xf numFmtId="0" fontId="1"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0" fontId="1" fillId="0" borderId="0" applyNumberForma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39" fontId="1" fillId="0" borderId="0" applyFont="0" applyFill="0" applyBorder="0" applyAlignment="0" applyProtection="0"/>
    <xf numFmtId="39" fontId="1"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34" fillId="0" borderId="0" applyFill="0" applyProtection="0">
      <alignment horizontal="center"/>
    </xf>
    <xf numFmtId="178" fontId="1" fillId="0" borderId="0" applyFont="0" applyFill="0" applyBorder="0" applyAlignment="0" applyProtection="0"/>
    <xf numFmtId="178" fontId="1"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5" fillId="0" borderId="0">
      <alignment vertical="center"/>
    </xf>
    <xf numFmtId="0" fontId="136" fillId="0" borderId="72" applyNumberFormat="0" applyFill="0" applyAlignment="0" applyProtection="0"/>
    <xf numFmtId="0" fontId="137" fillId="0" borderId="73" applyNumberFormat="0" applyFill="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2" borderId="0" applyNumberFormat="0" applyBorder="0" applyAlignment="0" applyProtection="0"/>
    <xf numFmtId="0" fontId="78" fillId="52" borderId="0" applyNumberFormat="0" applyBorder="0" applyAlignment="0" applyProtection="0"/>
    <xf numFmtId="0" fontId="78" fillId="52" borderId="0" applyNumberFormat="0" applyBorder="0" applyAlignment="0" applyProtection="0"/>
    <xf numFmtId="0" fontId="78" fillId="52" borderId="0" applyNumberFormat="0" applyBorder="0" applyAlignment="0" applyProtection="0"/>
    <xf numFmtId="0" fontId="78" fillId="52" borderId="0" applyNumberFormat="0" applyBorder="0" applyAlignment="0" applyProtection="0"/>
    <xf numFmtId="0" fontId="78" fillId="52" borderId="0" applyNumberFormat="0" applyBorder="0" applyAlignment="0" applyProtection="0"/>
    <xf numFmtId="0" fontId="78" fillId="52" borderId="0" applyNumberFormat="0" applyBorder="0" applyAlignment="0" applyProtection="0"/>
    <xf numFmtId="0" fontId="78" fillId="4" borderId="0" applyNumberFormat="0" applyBorder="0" applyAlignment="0" applyProtection="0"/>
    <xf numFmtId="0" fontId="78" fillId="4" borderId="0" applyNumberFormat="0" applyBorder="0" applyAlignment="0" applyProtection="0"/>
    <xf numFmtId="0" fontId="78" fillId="4" borderId="0" applyNumberFormat="0" applyBorder="0" applyAlignment="0" applyProtection="0"/>
    <xf numFmtId="0" fontId="78" fillId="4" borderId="0" applyNumberFormat="0" applyBorder="0" applyAlignment="0" applyProtection="0"/>
    <xf numFmtId="0" fontId="78" fillId="4" borderId="0" applyNumberFormat="0" applyBorder="0" applyAlignment="0" applyProtection="0"/>
    <xf numFmtId="0" fontId="78" fillId="4" borderId="0" applyNumberFormat="0" applyBorder="0" applyAlignment="0" applyProtection="0"/>
    <xf numFmtId="0" fontId="78" fillId="4" borderId="0" applyNumberFormat="0" applyBorder="0" applyAlignment="0" applyProtection="0"/>
    <xf numFmtId="0" fontId="78" fillId="53" borderId="0" applyNumberFormat="0" applyBorder="0" applyAlignment="0" applyProtection="0"/>
    <xf numFmtId="0" fontId="78" fillId="53" borderId="0" applyNumberFormat="0" applyBorder="0" applyAlignment="0" applyProtection="0"/>
    <xf numFmtId="0" fontId="78" fillId="53" borderId="0" applyNumberFormat="0" applyBorder="0" applyAlignment="0" applyProtection="0"/>
    <xf numFmtId="0" fontId="78" fillId="53" borderId="0" applyNumberFormat="0" applyBorder="0" applyAlignment="0" applyProtection="0"/>
    <xf numFmtId="0" fontId="78" fillId="53" borderId="0" applyNumberFormat="0" applyBorder="0" applyAlignment="0" applyProtection="0"/>
    <xf numFmtId="0" fontId="78" fillId="53" borderId="0" applyNumberFormat="0" applyBorder="0" applyAlignment="0" applyProtection="0"/>
    <xf numFmtId="0" fontId="78" fillId="53" borderId="0" applyNumberFormat="0" applyBorder="0" applyAlignment="0" applyProtection="0"/>
    <xf numFmtId="0" fontId="78" fillId="54" borderId="0" applyNumberFormat="0" applyBorder="0" applyAlignment="0" applyProtection="0"/>
    <xf numFmtId="0" fontId="78" fillId="54" borderId="0" applyNumberFormat="0" applyBorder="0" applyAlignment="0" applyProtection="0"/>
    <xf numFmtId="0" fontId="78" fillId="54" borderId="0" applyNumberFormat="0" applyBorder="0" applyAlignment="0" applyProtection="0"/>
    <xf numFmtId="0" fontId="78" fillId="54" borderId="0" applyNumberFormat="0" applyBorder="0" applyAlignment="0" applyProtection="0"/>
    <xf numFmtId="0" fontId="78" fillId="54" borderId="0" applyNumberFormat="0" applyBorder="0" applyAlignment="0" applyProtection="0"/>
    <xf numFmtId="0" fontId="78" fillId="54" borderId="0" applyNumberFormat="0" applyBorder="0" applyAlignment="0" applyProtection="0"/>
    <xf numFmtId="0" fontId="78" fillId="54" borderId="0" applyNumberFormat="0" applyBorder="0" applyAlignment="0" applyProtection="0"/>
    <xf numFmtId="0" fontId="78" fillId="55" borderId="0" applyNumberFormat="0" applyBorder="0" applyAlignment="0" applyProtection="0"/>
    <xf numFmtId="0" fontId="78" fillId="55" borderId="0" applyNumberFormat="0" applyBorder="0" applyAlignment="0" applyProtection="0"/>
    <xf numFmtId="0" fontId="78" fillId="55" borderId="0" applyNumberFormat="0" applyBorder="0" applyAlignment="0" applyProtection="0"/>
    <xf numFmtId="0" fontId="78" fillId="55" borderId="0" applyNumberFormat="0" applyBorder="0" applyAlignment="0" applyProtection="0"/>
    <xf numFmtId="0" fontId="78" fillId="55" borderId="0" applyNumberFormat="0" applyBorder="0" applyAlignment="0" applyProtection="0"/>
    <xf numFmtId="0" fontId="78" fillId="55" borderId="0" applyNumberFormat="0" applyBorder="0" applyAlignment="0" applyProtection="0"/>
    <xf numFmtId="0" fontId="78" fillId="55" borderId="0" applyNumberFormat="0" applyBorder="0" applyAlignment="0" applyProtection="0"/>
    <xf numFmtId="0" fontId="18" fillId="28" borderId="0" applyNumberFormat="0" applyBorder="0" applyAlignment="0" applyProtection="0"/>
    <xf numFmtId="0" fontId="138" fillId="28"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138" fillId="28"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18" fillId="28"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6"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138" fillId="28"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138" fillId="28"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2" borderId="0" applyNumberFormat="0" applyBorder="0" applyAlignment="0" applyProtection="0"/>
    <xf numFmtId="0" fontId="78" fillId="51" borderId="0" applyNumberFormat="0" applyBorder="0" applyAlignment="0" applyProtection="0"/>
    <xf numFmtId="0" fontId="78" fillId="2" borderId="0" applyNumberFormat="0" applyBorder="0" applyAlignment="0" applyProtection="0"/>
    <xf numFmtId="0" fontId="78" fillId="2" borderId="0" applyNumberFormat="0" applyBorder="0" applyAlignment="0" applyProtection="0"/>
    <xf numFmtId="0" fontId="78" fillId="2" borderId="0" applyNumberFormat="0" applyBorder="0" applyAlignment="0" applyProtection="0"/>
    <xf numFmtId="0" fontId="78" fillId="2" borderId="0" applyNumberFormat="0" applyBorder="0" applyAlignment="0" applyProtection="0"/>
    <xf numFmtId="0" fontId="78" fillId="2" borderId="0" applyNumberFormat="0" applyBorder="0" applyAlignment="0" applyProtection="0"/>
    <xf numFmtId="0" fontId="78" fillId="2" borderId="0" applyNumberFormat="0" applyBorder="0" applyAlignment="0" applyProtection="0"/>
    <xf numFmtId="0" fontId="78" fillId="2" borderId="0" applyNumberFormat="0" applyBorder="0" applyAlignment="0" applyProtection="0"/>
    <xf numFmtId="0" fontId="78" fillId="2" borderId="0" applyNumberFormat="0" applyBorder="0" applyAlignment="0" applyProtection="0"/>
    <xf numFmtId="0" fontId="78" fillId="51" borderId="0" applyNumberFormat="0" applyBorder="0" applyAlignment="0" applyProtection="0"/>
    <xf numFmtId="0" fontId="78" fillId="2"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2"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2"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138" fillId="28"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138" fillId="28"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138" fillId="28"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7" borderId="0" applyNumberFormat="0" applyBorder="0" applyAlignment="0" applyProtection="0"/>
    <xf numFmtId="0" fontId="78" fillId="51" borderId="0" applyNumberFormat="0" applyBorder="0" applyAlignment="0" applyProtection="0"/>
    <xf numFmtId="0" fontId="78" fillId="57"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7" borderId="0" applyNumberFormat="0" applyBorder="0" applyAlignment="0" applyProtection="0"/>
    <xf numFmtId="0" fontId="78" fillId="51" borderId="0" applyNumberFormat="0" applyBorder="0" applyAlignment="0" applyProtection="0"/>
    <xf numFmtId="0" fontId="78" fillId="57"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7" borderId="0" applyNumberFormat="0" applyBorder="0" applyAlignment="0" applyProtection="0"/>
    <xf numFmtId="0" fontId="78" fillId="51" borderId="0" applyNumberFormat="0" applyBorder="0" applyAlignment="0" applyProtection="0"/>
    <xf numFmtId="0" fontId="78" fillId="57"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6" borderId="0" applyNumberFormat="0" applyBorder="0" applyAlignment="0" applyProtection="0"/>
    <xf numFmtId="0" fontId="78" fillId="56" borderId="0" applyNumberFormat="0" applyBorder="0" applyAlignment="0" applyProtection="0"/>
    <xf numFmtId="0" fontId="78" fillId="56" borderId="0" applyNumberFormat="0" applyBorder="0" applyAlignment="0" applyProtection="0"/>
    <xf numFmtId="0" fontId="78" fillId="56" borderId="0" applyNumberFormat="0" applyBorder="0" applyAlignment="0" applyProtection="0"/>
    <xf numFmtId="0" fontId="78" fillId="56" borderId="0" applyNumberFormat="0" applyBorder="0" applyAlignment="0" applyProtection="0"/>
    <xf numFmtId="0" fontId="78" fillId="56" borderId="0" applyNumberFormat="0" applyBorder="0" applyAlignment="0" applyProtection="0"/>
    <xf numFmtId="0" fontId="78" fillId="56" borderId="0" applyNumberFormat="0" applyBorder="0" applyAlignment="0" applyProtection="0"/>
    <xf numFmtId="0" fontId="18" fillId="32" borderId="0" applyNumberFormat="0" applyBorder="0" applyAlignment="0" applyProtection="0"/>
    <xf numFmtId="0" fontId="138" fillId="32" borderId="0" applyNumberFormat="0" applyBorder="0" applyAlignment="0" applyProtection="0"/>
    <xf numFmtId="0" fontId="138" fillId="32" borderId="0" applyNumberFormat="0" applyBorder="0" applyAlignment="0" applyProtection="0"/>
    <xf numFmtId="0" fontId="18" fillId="32" borderId="0" applyNumberFormat="0" applyBorder="0" applyAlignment="0" applyProtection="0"/>
    <xf numFmtId="0" fontId="78" fillId="58" borderId="0" applyNumberFormat="0" applyBorder="0" applyAlignment="0" applyProtection="0"/>
    <xf numFmtId="0" fontId="138" fillId="32" borderId="0" applyNumberFormat="0" applyBorder="0" applyAlignment="0" applyProtection="0"/>
    <xf numFmtId="0" fontId="138" fillId="32" borderId="0" applyNumberFormat="0" applyBorder="0" applyAlignment="0" applyProtection="0"/>
    <xf numFmtId="0" fontId="138" fillId="32" borderId="0" applyNumberFormat="0" applyBorder="0" applyAlignment="0" applyProtection="0"/>
    <xf numFmtId="0" fontId="138" fillId="32" borderId="0" applyNumberFormat="0" applyBorder="0" applyAlignment="0" applyProtection="0"/>
    <xf numFmtId="0" fontId="138" fillId="32" borderId="0" applyNumberFormat="0" applyBorder="0" applyAlignment="0" applyProtection="0"/>
    <xf numFmtId="0" fontId="78" fillId="58" borderId="0" applyNumberFormat="0" applyBorder="0" applyAlignment="0" applyProtection="0"/>
    <xf numFmtId="0" fontId="78" fillId="58" borderId="0" applyNumberFormat="0" applyBorder="0" applyAlignment="0" applyProtection="0"/>
    <xf numFmtId="0" fontId="78" fillId="58" borderId="0" applyNumberFormat="0" applyBorder="0" applyAlignment="0" applyProtection="0"/>
    <xf numFmtId="0" fontId="78" fillId="58" borderId="0" applyNumberFormat="0" applyBorder="0" applyAlignment="0" applyProtection="0"/>
    <xf numFmtId="0" fontId="78" fillId="58" borderId="0" applyNumberFormat="0" applyBorder="0" applyAlignment="0" applyProtection="0"/>
    <xf numFmtId="0" fontId="78" fillId="58" borderId="0" applyNumberFormat="0" applyBorder="0" applyAlignment="0" applyProtection="0"/>
    <xf numFmtId="0" fontId="78" fillId="58" borderId="0" applyNumberFormat="0" applyBorder="0" applyAlignment="0" applyProtection="0"/>
    <xf numFmtId="0" fontId="18" fillId="36" borderId="0" applyNumberFormat="0" applyBorder="0" applyAlignment="0" applyProtection="0"/>
    <xf numFmtId="0" fontId="138" fillId="36" borderId="0" applyNumberFormat="0" applyBorder="0" applyAlignment="0" applyProtection="0"/>
    <xf numFmtId="0" fontId="138" fillId="36" borderId="0" applyNumberFormat="0" applyBorder="0" applyAlignment="0" applyProtection="0"/>
    <xf numFmtId="0" fontId="18" fillId="36" borderId="0" applyNumberFormat="0" applyBorder="0" applyAlignment="0" applyProtection="0"/>
    <xf numFmtId="0" fontId="78" fillId="60" borderId="0" applyNumberFormat="0" applyBorder="0" applyAlignment="0" applyProtection="0"/>
    <xf numFmtId="0" fontId="138" fillId="36" borderId="0" applyNumberFormat="0" applyBorder="0" applyAlignment="0" applyProtection="0"/>
    <xf numFmtId="0" fontId="138" fillId="36" borderId="0" applyNumberFormat="0" applyBorder="0" applyAlignment="0" applyProtection="0"/>
    <xf numFmtId="0" fontId="138" fillId="36" borderId="0" applyNumberFormat="0" applyBorder="0" applyAlignment="0" applyProtection="0"/>
    <xf numFmtId="0" fontId="138" fillId="36" borderId="0" applyNumberFormat="0" applyBorder="0" applyAlignment="0" applyProtection="0"/>
    <xf numFmtId="0" fontId="138" fillId="36" borderId="0" applyNumberFormat="0" applyBorder="0" applyAlignment="0" applyProtection="0"/>
    <xf numFmtId="0" fontId="78" fillId="60" borderId="0" applyNumberFormat="0" applyBorder="0" applyAlignment="0" applyProtection="0"/>
    <xf numFmtId="0" fontId="78" fillId="60" borderId="0" applyNumberFormat="0" applyBorder="0" applyAlignment="0" applyProtection="0"/>
    <xf numFmtId="0" fontId="78" fillId="60" borderId="0" applyNumberFormat="0" applyBorder="0" applyAlignment="0" applyProtection="0"/>
    <xf numFmtId="0" fontId="78" fillId="60" borderId="0" applyNumberFormat="0" applyBorder="0" applyAlignment="0" applyProtection="0"/>
    <xf numFmtId="0" fontId="78" fillId="60" borderId="0" applyNumberFormat="0" applyBorder="0" applyAlignment="0" applyProtection="0"/>
    <xf numFmtId="0" fontId="78" fillId="60" borderId="0" applyNumberFormat="0" applyBorder="0" applyAlignment="0" applyProtection="0"/>
    <xf numFmtId="0" fontId="78" fillId="60" borderId="0" applyNumberFormat="0" applyBorder="0" applyAlignment="0" applyProtection="0"/>
    <xf numFmtId="0" fontId="18" fillId="40" borderId="0" applyNumberFormat="0" applyBorder="0" applyAlignment="0" applyProtection="0"/>
    <xf numFmtId="0" fontId="138" fillId="40" borderId="0" applyNumberFormat="0" applyBorder="0" applyAlignment="0" applyProtection="0"/>
    <xf numFmtId="0" fontId="138" fillId="40" borderId="0" applyNumberFormat="0" applyBorder="0" applyAlignment="0" applyProtection="0"/>
    <xf numFmtId="0" fontId="18" fillId="40" borderId="0" applyNumberFormat="0" applyBorder="0" applyAlignment="0" applyProtection="0"/>
    <xf numFmtId="0" fontId="78" fillId="62" borderId="0" applyNumberFormat="0" applyBorder="0" applyAlignment="0" applyProtection="0"/>
    <xf numFmtId="0" fontId="138" fillId="40" borderId="0" applyNumberFormat="0" applyBorder="0" applyAlignment="0" applyProtection="0"/>
    <xf numFmtId="0" fontId="138" fillId="40" borderId="0" applyNumberFormat="0" applyBorder="0" applyAlignment="0" applyProtection="0"/>
    <xf numFmtId="0" fontId="138" fillId="40" borderId="0" applyNumberFormat="0" applyBorder="0" applyAlignment="0" applyProtection="0"/>
    <xf numFmtId="0" fontId="138" fillId="40" borderId="0" applyNumberFormat="0" applyBorder="0" applyAlignment="0" applyProtection="0"/>
    <xf numFmtId="0" fontId="138" fillId="40" borderId="0" applyNumberFormat="0" applyBorder="0" applyAlignment="0" applyProtection="0"/>
    <xf numFmtId="0" fontId="78" fillId="62" borderId="0" applyNumberFormat="0" applyBorder="0" applyAlignment="0" applyProtection="0"/>
    <xf numFmtId="0" fontId="78" fillId="62" borderId="0" applyNumberFormat="0" applyBorder="0" applyAlignment="0" applyProtection="0"/>
    <xf numFmtId="0" fontId="78" fillId="62" borderId="0" applyNumberFormat="0" applyBorder="0" applyAlignment="0" applyProtection="0"/>
    <xf numFmtId="0" fontId="78" fillId="62" borderId="0" applyNumberFormat="0" applyBorder="0" applyAlignment="0" applyProtection="0"/>
    <xf numFmtId="0" fontId="78" fillId="62" borderId="0" applyNumberFormat="0" applyBorder="0" applyAlignment="0" applyProtection="0"/>
    <xf numFmtId="0" fontId="78" fillId="62" borderId="0" applyNumberFormat="0" applyBorder="0" applyAlignment="0" applyProtection="0"/>
    <xf numFmtId="0" fontId="78" fillId="62" borderId="0" applyNumberFormat="0" applyBorder="0" applyAlignment="0" applyProtection="0"/>
    <xf numFmtId="0" fontId="18" fillId="44" borderId="0" applyNumberFormat="0" applyBorder="0" applyAlignment="0" applyProtection="0"/>
    <xf numFmtId="0" fontId="138" fillId="44" borderId="0" applyNumberFormat="0" applyBorder="0" applyAlignment="0" applyProtection="0"/>
    <xf numFmtId="0" fontId="138" fillId="44" borderId="0" applyNumberFormat="0" applyBorder="0" applyAlignment="0" applyProtection="0"/>
    <xf numFmtId="0" fontId="18" fillId="44" borderId="0" applyNumberFormat="0" applyBorder="0" applyAlignment="0" applyProtection="0"/>
    <xf numFmtId="0" fontId="78" fillId="56" borderId="0" applyNumberFormat="0" applyBorder="0" applyAlignment="0" applyProtection="0"/>
    <xf numFmtId="0" fontId="138" fillId="44" borderId="0" applyNumberFormat="0" applyBorder="0" applyAlignment="0" applyProtection="0"/>
    <xf numFmtId="0" fontId="138" fillId="44" borderId="0" applyNumberFormat="0" applyBorder="0" applyAlignment="0" applyProtection="0"/>
    <xf numFmtId="0" fontId="138" fillId="44" borderId="0" applyNumberFormat="0" applyBorder="0" applyAlignment="0" applyProtection="0"/>
    <xf numFmtId="0" fontId="138" fillId="44" borderId="0" applyNumberFormat="0" applyBorder="0" applyAlignment="0" applyProtection="0"/>
    <xf numFmtId="0" fontId="138" fillId="44" borderId="0" applyNumberFormat="0" applyBorder="0" applyAlignment="0" applyProtection="0"/>
    <xf numFmtId="0" fontId="78" fillId="56" borderId="0" applyNumberFormat="0" applyBorder="0" applyAlignment="0" applyProtection="0"/>
    <xf numFmtId="0" fontId="78" fillId="56" borderId="0" applyNumberFormat="0" applyBorder="0" applyAlignment="0" applyProtection="0"/>
    <xf numFmtId="0" fontId="78" fillId="56" borderId="0" applyNumberFormat="0" applyBorder="0" applyAlignment="0" applyProtection="0"/>
    <xf numFmtId="0" fontId="78" fillId="56" borderId="0" applyNumberFormat="0" applyBorder="0" applyAlignment="0" applyProtection="0"/>
    <xf numFmtId="0" fontId="78" fillId="56" borderId="0" applyNumberFormat="0" applyBorder="0" applyAlignment="0" applyProtection="0"/>
    <xf numFmtId="0" fontId="78" fillId="56" borderId="0" applyNumberFormat="0" applyBorder="0" applyAlignment="0" applyProtection="0"/>
    <xf numFmtId="0" fontId="78" fillId="56" borderId="0" applyNumberFormat="0" applyBorder="0" applyAlignment="0" applyProtection="0"/>
    <xf numFmtId="0" fontId="18" fillId="48" borderId="0" applyNumberFormat="0" applyBorder="0" applyAlignment="0" applyProtection="0"/>
    <xf numFmtId="0" fontId="138" fillId="48" borderId="0" applyNumberFormat="0" applyBorder="0" applyAlignment="0" applyProtection="0"/>
    <xf numFmtId="0" fontId="138" fillId="48" borderId="0" applyNumberFormat="0" applyBorder="0" applyAlignment="0" applyProtection="0"/>
    <xf numFmtId="0" fontId="18" fillId="48" borderId="0" applyNumberFormat="0" applyBorder="0" applyAlignment="0" applyProtection="0"/>
    <xf numFmtId="0" fontId="78" fillId="58" borderId="0" applyNumberFormat="0" applyBorder="0" applyAlignment="0" applyProtection="0"/>
    <xf numFmtId="0" fontId="138" fillId="48" borderId="0" applyNumberFormat="0" applyBorder="0" applyAlignment="0" applyProtection="0"/>
    <xf numFmtId="0" fontId="138" fillId="48" borderId="0" applyNumberFormat="0" applyBorder="0" applyAlignment="0" applyProtection="0"/>
    <xf numFmtId="0" fontId="138" fillId="48" borderId="0" applyNumberFormat="0" applyBorder="0" applyAlignment="0" applyProtection="0"/>
    <xf numFmtId="0" fontId="138" fillId="48" borderId="0" applyNumberFormat="0" applyBorder="0" applyAlignment="0" applyProtection="0"/>
    <xf numFmtId="0" fontId="138" fillId="48" borderId="0" applyNumberFormat="0" applyBorder="0" applyAlignment="0" applyProtection="0"/>
    <xf numFmtId="0" fontId="78" fillId="58" borderId="0" applyNumberFormat="0" applyBorder="0" applyAlignment="0" applyProtection="0"/>
    <xf numFmtId="0" fontId="78" fillId="58" borderId="0" applyNumberFormat="0" applyBorder="0" applyAlignment="0" applyProtection="0"/>
    <xf numFmtId="0" fontId="78" fillId="58" borderId="0" applyNumberFormat="0" applyBorder="0" applyAlignment="0" applyProtection="0"/>
    <xf numFmtId="0" fontId="78" fillId="58" borderId="0" applyNumberFormat="0" applyBorder="0" applyAlignment="0" applyProtection="0"/>
    <xf numFmtId="0" fontId="78" fillId="58" borderId="0" applyNumberFormat="0" applyBorder="0" applyAlignment="0" applyProtection="0"/>
    <xf numFmtId="0" fontId="78" fillId="58" borderId="0" applyNumberFormat="0" applyBorder="0" applyAlignment="0" applyProtection="0"/>
    <xf numFmtId="0" fontId="78" fillId="58"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2" borderId="0" applyNumberFormat="0" applyBorder="0" applyAlignment="0" applyProtection="0"/>
    <xf numFmtId="0" fontId="78" fillId="52" borderId="0" applyNumberFormat="0" applyBorder="0" applyAlignment="0" applyProtection="0"/>
    <xf numFmtId="0" fontId="78" fillId="52" borderId="0" applyNumberFormat="0" applyBorder="0" applyAlignment="0" applyProtection="0"/>
    <xf numFmtId="0" fontId="78" fillId="4" borderId="0" applyNumberFormat="0" applyBorder="0" applyAlignment="0" applyProtection="0"/>
    <xf numFmtId="0" fontId="78" fillId="4" borderId="0" applyNumberFormat="0" applyBorder="0" applyAlignment="0" applyProtection="0"/>
    <xf numFmtId="0" fontId="78" fillId="4" borderId="0" applyNumberFormat="0" applyBorder="0" applyAlignment="0" applyProtection="0"/>
    <xf numFmtId="0" fontId="78" fillId="53" borderId="0" applyNumberFormat="0" applyBorder="0" applyAlignment="0" applyProtection="0"/>
    <xf numFmtId="0" fontId="78" fillId="53" borderId="0" applyNumberFormat="0" applyBorder="0" applyAlignment="0" applyProtection="0"/>
    <xf numFmtId="0" fontId="78" fillId="53" borderId="0" applyNumberFormat="0" applyBorder="0" applyAlignment="0" applyProtection="0"/>
    <xf numFmtId="0" fontId="78" fillId="54" borderId="0" applyNumberFormat="0" applyBorder="0" applyAlignment="0" applyProtection="0"/>
    <xf numFmtId="0" fontId="78" fillId="54" borderId="0" applyNumberFormat="0" applyBorder="0" applyAlignment="0" applyProtection="0"/>
    <xf numFmtId="0" fontId="78" fillId="54" borderId="0" applyNumberFormat="0" applyBorder="0" applyAlignment="0" applyProtection="0"/>
    <xf numFmtId="0" fontId="78" fillId="55" borderId="0" applyNumberFormat="0" applyBorder="0" applyAlignment="0" applyProtection="0"/>
    <xf numFmtId="0" fontId="78" fillId="55" borderId="0" applyNumberFormat="0" applyBorder="0" applyAlignment="0" applyProtection="0"/>
    <xf numFmtId="0" fontId="78" fillId="55" borderId="0" applyNumberFormat="0" applyBorder="0" applyAlignment="0" applyProtection="0"/>
    <xf numFmtId="0" fontId="141" fillId="66" borderId="0" applyNumberFormat="0" applyBorder="0" applyAlignment="0" applyProtection="0"/>
    <xf numFmtId="0" fontId="141" fillId="67" borderId="0" applyNumberFormat="0" applyBorder="0" applyAlignment="0" applyProtection="0"/>
    <xf numFmtId="0" fontId="141" fillId="60" borderId="0" applyNumberFormat="0" applyBorder="0" applyAlignment="0" applyProtection="0"/>
    <xf numFmtId="0" fontId="141" fillId="58" borderId="0" applyNumberFormat="0" applyBorder="0" applyAlignment="0" applyProtection="0"/>
    <xf numFmtId="0" fontId="141" fillId="64" borderId="0" applyNumberFormat="0" applyBorder="0" applyAlignment="0" applyProtection="0"/>
    <xf numFmtId="0" fontId="141" fillId="60"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78" fillId="69"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2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78" fillId="59"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32"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78" fillId="6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36"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78" fillId="63"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40"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78" fillId="64"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44"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78" fillId="58"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48"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8" fillId="65" borderId="0" applyNumberFormat="0" applyBorder="0" applyAlignment="0" applyProtection="0"/>
    <xf numFmtId="0" fontId="142" fillId="0" borderId="74" applyNumberFormat="0" applyFill="0" applyAlignment="0" applyProtection="0"/>
    <xf numFmtId="0" fontId="142" fillId="0" borderId="0" applyNumberFormat="0" applyFill="0" applyBorder="0" applyAlignment="0" applyProtection="0"/>
    <xf numFmtId="0" fontId="78" fillId="57" borderId="0" applyNumberFormat="0" applyBorder="0" applyAlignment="0" applyProtection="0"/>
    <xf numFmtId="0" fontId="78" fillId="57" borderId="0" applyNumberFormat="0" applyBorder="0" applyAlignment="0" applyProtection="0"/>
    <xf numFmtId="0" fontId="78" fillId="57" borderId="0" applyNumberFormat="0" applyBorder="0" applyAlignment="0" applyProtection="0"/>
    <xf numFmtId="0" fontId="78" fillId="57" borderId="0" applyNumberFormat="0" applyBorder="0" applyAlignment="0" applyProtection="0"/>
    <xf numFmtId="0" fontId="78" fillId="57" borderId="0" applyNumberFormat="0" applyBorder="0" applyAlignment="0" applyProtection="0"/>
    <xf numFmtId="0" fontId="78" fillId="57" borderId="0" applyNumberFormat="0" applyBorder="0" applyAlignment="0" applyProtection="0"/>
    <xf numFmtId="0" fontId="78" fillId="57" borderId="0" applyNumberFormat="0" applyBorder="0" applyAlignment="0" applyProtection="0"/>
    <xf numFmtId="0" fontId="78" fillId="74" borderId="0" applyNumberFormat="0" applyBorder="0" applyAlignment="0" applyProtection="0"/>
    <xf numFmtId="0" fontId="78" fillId="74" borderId="0" applyNumberFormat="0" applyBorder="0" applyAlignment="0" applyProtection="0"/>
    <xf numFmtId="0" fontId="78" fillId="74" borderId="0" applyNumberFormat="0" applyBorder="0" applyAlignment="0" applyProtection="0"/>
    <xf numFmtId="0" fontId="78" fillId="74" borderId="0" applyNumberFormat="0" applyBorder="0" applyAlignment="0" applyProtection="0"/>
    <xf numFmtId="0" fontId="78" fillId="74" borderId="0" applyNumberFormat="0" applyBorder="0" applyAlignment="0" applyProtection="0"/>
    <xf numFmtId="0" fontId="78" fillId="74" borderId="0" applyNumberFormat="0" applyBorder="0" applyAlignment="0" applyProtection="0"/>
    <xf numFmtId="0" fontId="78" fillId="74" borderId="0" applyNumberFormat="0" applyBorder="0" applyAlignment="0" applyProtection="0"/>
    <xf numFmtId="0" fontId="78" fillId="75" borderId="0" applyNumberFormat="0" applyBorder="0" applyAlignment="0" applyProtection="0"/>
    <xf numFmtId="0" fontId="78" fillId="75" borderId="0" applyNumberFormat="0" applyBorder="0" applyAlignment="0" applyProtection="0"/>
    <xf numFmtId="0" fontId="78" fillId="75" borderId="0" applyNumberFormat="0" applyBorder="0" applyAlignment="0" applyProtection="0"/>
    <xf numFmtId="0" fontId="78" fillId="75" borderId="0" applyNumberFormat="0" applyBorder="0" applyAlignment="0" applyProtection="0"/>
    <xf numFmtId="0" fontId="78" fillId="75" borderId="0" applyNumberFormat="0" applyBorder="0" applyAlignment="0" applyProtection="0"/>
    <xf numFmtId="0" fontId="78" fillId="75" borderId="0" applyNumberFormat="0" applyBorder="0" applyAlignment="0" applyProtection="0"/>
    <xf numFmtId="0" fontId="78" fillId="75" borderId="0" applyNumberFormat="0" applyBorder="0" applyAlignment="0" applyProtection="0"/>
    <xf numFmtId="0" fontId="78" fillId="53" borderId="0" applyNumberFormat="0" applyBorder="0" applyAlignment="0" applyProtection="0"/>
    <xf numFmtId="0" fontId="78" fillId="53" borderId="0" applyNumberFormat="0" applyBorder="0" applyAlignment="0" applyProtection="0"/>
    <xf numFmtId="0" fontId="78" fillId="53" borderId="0" applyNumberFormat="0" applyBorder="0" applyAlignment="0" applyProtection="0"/>
    <xf numFmtId="0" fontId="78" fillId="53" borderId="0" applyNumberFormat="0" applyBorder="0" applyAlignment="0" applyProtection="0"/>
    <xf numFmtId="0" fontId="78" fillId="53" borderId="0" applyNumberFormat="0" applyBorder="0" applyAlignment="0" applyProtection="0"/>
    <xf numFmtId="0" fontId="78" fillId="53" borderId="0" applyNumberFormat="0" applyBorder="0" applyAlignment="0" applyProtection="0"/>
    <xf numFmtId="0" fontId="78" fillId="53" borderId="0" applyNumberFormat="0" applyBorder="0" applyAlignment="0" applyProtection="0"/>
    <xf numFmtId="0" fontId="78" fillId="57" borderId="0" applyNumberFormat="0" applyBorder="0" applyAlignment="0" applyProtection="0"/>
    <xf numFmtId="0" fontId="78" fillId="57" borderId="0" applyNumberFormat="0" applyBorder="0" applyAlignment="0" applyProtection="0"/>
    <xf numFmtId="0" fontId="78" fillId="57" borderId="0" applyNumberFormat="0" applyBorder="0" applyAlignment="0" applyProtection="0"/>
    <xf numFmtId="0" fontId="78" fillId="57" borderId="0" applyNumberFormat="0" applyBorder="0" applyAlignment="0" applyProtection="0"/>
    <xf numFmtId="0" fontId="78" fillId="57" borderId="0" applyNumberFormat="0" applyBorder="0" applyAlignment="0" applyProtection="0"/>
    <xf numFmtId="0" fontId="78" fillId="57" borderId="0" applyNumberFormat="0" applyBorder="0" applyAlignment="0" applyProtection="0"/>
    <xf numFmtId="0" fontId="78" fillId="57" borderId="0" applyNumberFormat="0" applyBorder="0" applyAlignment="0" applyProtection="0"/>
    <xf numFmtId="0" fontId="78" fillId="76" borderId="0" applyNumberFormat="0" applyBorder="0" applyAlignment="0" applyProtection="0"/>
    <xf numFmtId="0" fontId="78" fillId="76" borderId="0" applyNumberFormat="0" applyBorder="0" applyAlignment="0" applyProtection="0"/>
    <xf numFmtId="0" fontId="78" fillId="76" borderId="0" applyNumberFormat="0" applyBorder="0" applyAlignment="0" applyProtection="0"/>
    <xf numFmtId="0" fontId="78" fillId="76" borderId="0" applyNumberFormat="0" applyBorder="0" applyAlignment="0" applyProtection="0"/>
    <xf numFmtId="0" fontId="78" fillId="76" borderId="0" applyNumberFormat="0" applyBorder="0" applyAlignment="0" applyProtection="0"/>
    <xf numFmtId="0" fontId="78" fillId="76" borderId="0" applyNumberFormat="0" applyBorder="0" applyAlignment="0" applyProtection="0"/>
    <xf numFmtId="0" fontId="78" fillId="76" borderId="0" applyNumberFormat="0" applyBorder="0" applyAlignment="0" applyProtection="0"/>
    <xf numFmtId="0" fontId="18" fillId="29" borderId="0" applyNumberFormat="0" applyBorder="0" applyAlignment="0" applyProtection="0"/>
    <xf numFmtId="0" fontId="138" fillId="29" borderId="0" applyNumberFormat="0" applyBorder="0" applyAlignment="0" applyProtection="0"/>
    <xf numFmtId="0" fontId="138" fillId="29" borderId="0" applyNumberFormat="0" applyBorder="0" applyAlignment="0" applyProtection="0"/>
    <xf numFmtId="0" fontId="18" fillId="29" borderId="0" applyNumberFormat="0" applyBorder="0" applyAlignment="0" applyProtection="0"/>
    <xf numFmtId="0" fontId="78" fillId="56" borderId="0" applyNumberFormat="0" applyBorder="0" applyAlignment="0" applyProtection="0"/>
    <xf numFmtId="0" fontId="138" fillId="29" borderId="0" applyNumberFormat="0" applyBorder="0" applyAlignment="0" applyProtection="0"/>
    <xf numFmtId="0" fontId="138" fillId="29" borderId="0" applyNumberFormat="0" applyBorder="0" applyAlignment="0" applyProtection="0"/>
    <xf numFmtId="0" fontId="138" fillId="29" borderId="0" applyNumberFormat="0" applyBorder="0" applyAlignment="0" applyProtection="0"/>
    <xf numFmtId="0" fontId="138" fillId="29" borderId="0" applyNumberFormat="0" applyBorder="0" applyAlignment="0" applyProtection="0"/>
    <xf numFmtId="0" fontId="138" fillId="29" borderId="0" applyNumberFormat="0" applyBorder="0" applyAlignment="0" applyProtection="0"/>
    <xf numFmtId="0" fontId="78" fillId="56" borderId="0" applyNumberFormat="0" applyBorder="0" applyAlignment="0" applyProtection="0"/>
    <xf numFmtId="0" fontId="78" fillId="56" borderId="0" applyNumberFormat="0" applyBorder="0" applyAlignment="0" applyProtection="0"/>
    <xf numFmtId="0" fontId="78" fillId="56" borderId="0" applyNumberFormat="0" applyBorder="0" applyAlignment="0" applyProtection="0"/>
    <xf numFmtId="0" fontId="78" fillId="56" borderId="0" applyNumberFormat="0" applyBorder="0" applyAlignment="0" applyProtection="0"/>
    <xf numFmtId="0" fontId="78" fillId="56" borderId="0" applyNumberFormat="0" applyBorder="0" applyAlignment="0" applyProtection="0"/>
    <xf numFmtId="0" fontId="78" fillId="56" borderId="0" applyNumberFormat="0" applyBorder="0" applyAlignment="0" applyProtection="0"/>
    <xf numFmtId="0" fontId="78" fillId="56" borderId="0" applyNumberFormat="0" applyBorder="0" applyAlignment="0" applyProtection="0"/>
    <xf numFmtId="0" fontId="18" fillId="33" borderId="0" applyNumberFormat="0" applyBorder="0" applyAlignment="0" applyProtection="0"/>
    <xf numFmtId="0" fontId="138" fillId="33" borderId="0" applyNumberFormat="0" applyBorder="0" applyAlignment="0" applyProtection="0"/>
    <xf numFmtId="0" fontId="138" fillId="33" borderId="0" applyNumberFormat="0" applyBorder="0" applyAlignment="0" applyProtection="0"/>
    <xf numFmtId="0" fontId="18" fillId="33" borderId="0" applyNumberFormat="0" applyBorder="0" applyAlignment="0" applyProtection="0"/>
    <xf numFmtId="0" fontId="78" fillId="67" borderId="0" applyNumberFormat="0" applyBorder="0" applyAlignment="0" applyProtection="0"/>
    <xf numFmtId="0" fontId="138" fillId="33" borderId="0" applyNumberFormat="0" applyBorder="0" applyAlignment="0" applyProtection="0"/>
    <xf numFmtId="0" fontId="138" fillId="33" borderId="0" applyNumberFormat="0" applyBorder="0" applyAlignment="0" applyProtection="0"/>
    <xf numFmtId="0" fontId="138" fillId="33" borderId="0" applyNumberFormat="0" applyBorder="0" applyAlignment="0" applyProtection="0"/>
    <xf numFmtId="0" fontId="138" fillId="33" borderId="0" applyNumberFormat="0" applyBorder="0" applyAlignment="0" applyProtection="0"/>
    <xf numFmtId="0" fontId="138" fillId="33" borderId="0" applyNumberFormat="0" applyBorder="0" applyAlignment="0" applyProtection="0"/>
    <xf numFmtId="0" fontId="78" fillId="67" borderId="0" applyNumberFormat="0" applyBorder="0" applyAlignment="0" applyProtection="0"/>
    <xf numFmtId="0" fontId="78" fillId="67" borderId="0" applyNumberFormat="0" applyBorder="0" applyAlignment="0" applyProtection="0"/>
    <xf numFmtId="0" fontId="78" fillId="67" borderId="0" applyNumberFormat="0" applyBorder="0" applyAlignment="0" applyProtection="0"/>
    <xf numFmtId="0" fontId="78" fillId="67" borderId="0" applyNumberFormat="0" applyBorder="0" applyAlignment="0" applyProtection="0"/>
    <xf numFmtId="0" fontId="78" fillId="67" borderId="0" applyNumberFormat="0" applyBorder="0" applyAlignment="0" applyProtection="0"/>
    <xf numFmtId="0" fontId="78" fillId="67" borderId="0" applyNumberFormat="0" applyBorder="0" applyAlignment="0" applyProtection="0"/>
    <xf numFmtId="0" fontId="78" fillId="67" borderId="0" applyNumberFormat="0" applyBorder="0" applyAlignment="0" applyProtection="0"/>
    <xf numFmtId="0" fontId="18" fillId="37" borderId="0" applyNumberFormat="0" applyBorder="0" applyAlignment="0" applyProtection="0"/>
    <xf numFmtId="0" fontId="138" fillId="37" borderId="0" applyNumberFormat="0" applyBorder="0" applyAlignment="0" applyProtection="0"/>
    <xf numFmtId="0" fontId="138" fillId="37" borderId="0" applyNumberFormat="0" applyBorder="0" applyAlignment="0" applyProtection="0"/>
    <xf numFmtId="0" fontId="18" fillId="37" borderId="0" applyNumberFormat="0" applyBorder="0" applyAlignment="0" applyProtection="0"/>
    <xf numFmtId="0" fontId="78" fillId="77" borderId="0" applyNumberFormat="0" applyBorder="0" applyAlignment="0" applyProtection="0"/>
    <xf numFmtId="0" fontId="138" fillId="37" borderId="0" applyNumberFormat="0" applyBorder="0" applyAlignment="0" applyProtection="0"/>
    <xf numFmtId="0" fontId="138" fillId="37" borderId="0" applyNumberFormat="0" applyBorder="0" applyAlignment="0" applyProtection="0"/>
    <xf numFmtId="0" fontId="138" fillId="37" borderId="0" applyNumberFormat="0" applyBorder="0" applyAlignment="0" applyProtection="0"/>
    <xf numFmtId="0" fontId="138" fillId="37" borderId="0" applyNumberFormat="0" applyBorder="0" applyAlignment="0" applyProtection="0"/>
    <xf numFmtId="0" fontId="138" fillId="37" borderId="0" applyNumberFormat="0" applyBorder="0" applyAlignment="0" applyProtection="0"/>
    <xf numFmtId="0" fontId="78" fillId="77" borderId="0" applyNumberFormat="0" applyBorder="0" applyAlignment="0" applyProtection="0"/>
    <xf numFmtId="0" fontId="78" fillId="77" borderId="0" applyNumberFormat="0" applyBorder="0" applyAlignment="0" applyProtection="0"/>
    <xf numFmtId="0" fontId="78" fillId="77" borderId="0" applyNumberFormat="0" applyBorder="0" applyAlignment="0" applyProtection="0"/>
    <xf numFmtId="0" fontId="78" fillId="77" borderId="0" applyNumberFormat="0" applyBorder="0" applyAlignment="0" applyProtection="0"/>
    <xf numFmtId="0" fontId="78" fillId="77" borderId="0" applyNumberFormat="0" applyBorder="0" applyAlignment="0" applyProtection="0"/>
    <xf numFmtId="0" fontId="78" fillId="77" borderId="0" applyNumberFormat="0" applyBorder="0" applyAlignment="0" applyProtection="0"/>
    <xf numFmtId="0" fontId="78" fillId="77" borderId="0" applyNumberFormat="0" applyBorder="0" applyAlignment="0" applyProtection="0"/>
    <xf numFmtId="0" fontId="18" fillId="41" borderId="0" applyNumberFormat="0" applyBorder="0" applyAlignment="0" applyProtection="0"/>
    <xf numFmtId="0" fontId="138" fillId="41" borderId="0" applyNumberFormat="0" applyBorder="0" applyAlignment="0" applyProtection="0"/>
    <xf numFmtId="0" fontId="138" fillId="41" borderId="0" applyNumberFormat="0" applyBorder="0" applyAlignment="0" applyProtection="0"/>
    <xf numFmtId="0" fontId="18" fillId="41" borderId="0" applyNumberFormat="0" applyBorder="0" applyAlignment="0" applyProtection="0"/>
    <xf numFmtId="0" fontId="78" fillId="79" borderId="0" applyNumberFormat="0" applyBorder="0" applyAlignment="0" applyProtection="0"/>
    <xf numFmtId="0" fontId="138" fillId="41" borderId="0" applyNumberFormat="0" applyBorder="0" applyAlignment="0" applyProtection="0"/>
    <xf numFmtId="0" fontId="138" fillId="41" borderId="0" applyNumberFormat="0" applyBorder="0" applyAlignment="0" applyProtection="0"/>
    <xf numFmtId="0" fontId="138" fillId="41" borderId="0" applyNumberFormat="0" applyBorder="0" applyAlignment="0" applyProtection="0"/>
    <xf numFmtId="0" fontId="138" fillId="41" borderId="0" applyNumberFormat="0" applyBorder="0" applyAlignment="0" applyProtection="0"/>
    <xf numFmtId="0" fontId="138" fillId="41" borderId="0" applyNumberFormat="0" applyBorder="0" applyAlignment="0" applyProtection="0"/>
    <xf numFmtId="0" fontId="78" fillId="79" borderId="0" applyNumberFormat="0" applyBorder="0" applyAlignment="0" applyProtection="0"/>
    <xf numFmtId="0" fontId="78" fillId="79" borderId="0" applyNumberFormat="0" applyBorder="0" applyAlignment="0" applyProtection="0"/>
    <xf numFmtId="0" fontId="78" fillId="79" borderId="0" applyNumberFormat="0" applyBorder="0" applyAlignment="0" applyProtection="0"/>
    <xf numFmtId="0" fontId="78" fillId="79" borderId="0" applyNumberFormat="0" applyBorder="0" applyAlignment="0" applyProtection="0"/>
    <xf numFmtId="0" fontId="78" fillId="79" borderId="0" applyNumberFormat="0" applyBorder="0" applyAlignment="0" applyProtection="0"/>
    <xf numFmtId="0" fontId="78" fillId="79" borderId="0" applyNumberFormat="0" applyBorder="0" applyAlignment="0" applyProtection="0"/>
    <xf numFmtId="0" fontId="78" fillId="79" borderId="0" applyNumberFormat="0" applyBorder="0" applyAlignment="0" applyProtection="0"/>
    <xf numFmtId="0" fontId="18" fillId="45" borderId="0" applyNumberFormat="0" applyBorder="0" applyAlignment="0" applyProtection="0"/>
    <xf numFmtId="0" fontId="138" fillId="45" borderId="0" applyNumberFormat="0" applyBorder="0" applyAlignment="0" applyProtection="0"/>
    <xf numFmtId="0" fontId="138" fillId="45" borderId="0" applyNumberFormat="0" applyBorder="0" applyAlignment="0" applyProtection="0"/>
    <xf numFmtId="0" fontId="18" fillId="45" borderId="0" applyNumberFormat="0" applyBorder="0" applyAlignment="0" applyProtection="0"/>
    <xf numFmtId="0" fontId="78" fillId="56" borderId="0" applyNumberFormat="0" applyBorder="0" applyAlignment="0" applyProtection="0"/>
    <xf numFmtId="0" fontId="138" fillId="45" borderId="0" applyNumberFormat="0" applyBorder="0" applyAlignment="0" applyProtection="0"/>
    <xf numFmtId="0" fontId="138" fillId="45" borderId="0" applyNumberFormat="0" applyBorder="0" applyAlignment="0" applyProtection="0"/>
    <xf numFmtId="0" fontId="138" fillId="45" borderId="0" applyNumberFormat="0" applyBorder="0" applyAlignment="0" applyProtection="0"/>
    <xf numFmtId="0" fontId="138" fillId="45" borderId="0" applyNumberFormat="0" applyBorder="0" applyAlignment="0" applyProtection="0"/>
    <xf numFmtId="0" fontId="138" fillId="45" borderId="0" applyNumberFormat="0" applyBorder="0" applyAlignment="0" applyProtection="0"/>
    <xf numFmtId="0" fontId="78" fillId="56" borderId="0" applyNumberFormat="0" applyBorder="0" applyAlignment="0" applyProtection="0"/>
    <xf numFmtId="0" fontId="78" fillId="56" borderId="0" applyNumberFormat="0" applyBorder="0" applyAlignment="0" applyProtection="0"/>
    <xf numFmtId="0" fontId="78" fillId="56" borderId="0" applyNumberFormat="0" applyBorder="0" applyAlignment="0" applyProtection="0"/>
    <xf numFmtId="0" fontId="78" fillId="56" borderId="0" applyNumberFormat="0" applyBorder="0" applyAlignment="0" applyProtection="0"/>
    <xf numFmtId="0" fontId="78" fillId="56" borderId="0" applyNumberFormat="0" applyBorder="0" applyAlignment="0" applyProtection="0"/>
    <xf numFmtId="0" fontId="78" fillId="56" borderId="0" applyNumberFormat="0" applyBorder="0" applyAlignment="0" applyProtection="0"/>
    <xf numFmtId="0" fontId="78" fillId="56" borderId="0" applyNumberFormat="0" applyBorder="0" applyAlignment="0" applyProtection="0"/>
    <xf numFmtId="0" fontId="18" fillId="49" borderId="0" applyNumberFormat="0" applyBorder="0" applyAlignment="0" applyProtection="0"/>
    <xf numFmtId="0" fontId="138" fillId="49" borderId="0" applyNumberFormat="0" applyBorder="0" applyAlignment="0" applyProtection="0"/>
    <xf numFmtId="0" fontId="138" fillId="49" borderId="0" applyNumberFormat="0" applyBorder="0" applyAlignment="0" applyProtection="0"/>
    <xf numFmtId="0" fontId="18" fillId="49" borderId="0" applyNumberFormat="0" applyBorder="0" applyAlignment="0" applyProtection="0"/>
    <xf numFmtId="0" fontId="78" fillId="58" borderId="0" applyNumberFormat="0" applyBorder="0" applyAlignment="0" applyProtection="0"/>
    <xf numFmtId="0" fontId="138" fillId="49" borderId="0" applyNumberFormat="0" applyBorder="0" applyAlignment="0" applyProtection="0"/>
    <xf numFmtId="0" fontId="138" fillId="49" borderId="0" applyNumberFormat="0" applyBorder="0" applyAlignment="0" applyProtection="0"/>
    <xf numFmtId="0" fontId="138" fillId="49" borderId="0" applyNumberFormat="0" applyBorder="0" applyAlignment="0" applyProtection="0"/>
    <xf numFmtId="0" fontId="138" fillId="49" borderId="0" applyNumberFormat="0" applyBorder="0" applyAlignment="0" applyProtection="0"/>
    <xf numFmtId="0" fontId="138" fillId="49" borderId="0" applyNumberFormat="0" applyBorder="0" applyAlignment="0" applyProtection="0"/>
    <xf numFmtId="0" fontId="78" fillId="58" borderId="0" applyNumberFormat="0" applyBorder="0" applyAlignment="0" applyProtection="0"/>
    <xf numFmtId="0" fontId="78" fillId="58" borderId="0" applyNumberFormat="0" applyBorder="0" applyAlignment="0" applyProtection="0"/>
    <xf numFmtId="0" fontId="78" fillId="58" borderId="0" applyNumberFormat="0" applyBorder="0" applyAlignment="0" applyProtection="0"/>
    <xf numFmtId="0" fontId="78" fillId="58" borderId="0" applyNumberFormat="0" applyBorder="0" applyAlignment="0" applyProtection="0"/>
    <xf numFmtId="0" fontId="78" fillId="58" borderId="0" applyNumberFormat="0" applyBorder="0" applyAlignment="0" applyProtection="0"/>
    <xf numFmtId="0" fontId="78" fillId="58" borderId="0" applyNumberFormat="0" applyBorder="0" applyAlignment="0" applyProtection="0"/>
    <xf numFmtId="0" fontId="78" fillId="58" borderId="0" applyNumberFormat="0" applyBorder="0" applyAlignment="0" applyProtection="0"/>
    <xf numFmtId="0" fontId="78" fillId="57" borderId="0" applyNumberFormat="0" applyBorder="0" applyAlignment="0" applyProtection="0"/>
    <xf numFmtId="0" fontId="78" fillId="57" borderId="0" applyNumberFormat="0" applyBorder="0" applyAlignment="0" applyProtection="0"/>
    <xf numFmtId="0" fontId="78" fillId="57" borderId="0" applyNumberFormat="0" applyBorder="0" applyAlignment="0" applyProtection="0"/>
    <xf numFmtId="0" fontId="78" fillId="74" borderId="0" applyNumberFormat="0" applyBorder="0" applyAlignment="0" applyProtection="0"/>
    <xf numFmtId="0" fontId="78" fillId="74" borderId="0" applyNumberFormat="0" applyBorder="0" applyAlignment="0" applyProtection="0"/>
    <xf numFmtId="0" fontId="78" fillId="74" borderId="0" applyNumberFormat="0" applyBorder="0" applyAlignment="0" applyProtection="0"/>
    <xf numFmtId="0" fontId="78" fillId="75" borderId="0" applyNumberFormat="0" applyBorder="0" applyAlignment="0" applyProtection="0"/>
    <xf numFmtId="0" fontId="78" fillId="75" borderId="0" applyNumberFormat="0" applyBorder="0" applyAlignment="0" applyProtection="0"/>
    <xf numFmtId="0" fontId="78" fillId="75" borderId="0" applyNumberFormat="0" applyBorder="0" applyAlignment="0" applyProtection="0"/>
    <xf numFmtId="0" fontId="78" fillId="53" borderId="0" applyNumberFormat="0" applyBorder="0" applyAlignment="0" applyProtection="0"/>
    <xf numFmtId="0" fontId="78" fillId="53" borderId="0" applyNumberFormat="0" applyBorder="0" applyAlignment="0" applyProtection="0"/>
    <xf numFmtId="0" fontId="78" fillId="53" borderId="0" applyNumberFormat="0" applyBorder="0" applyAlignment="0" applyProtection="0"/>
    <xf numFmtId="0" fontId="78" fillId="57" borderId="0" applyNumberFormat="0" applyBorder="0" applyAlignment="0" applyProtection="0"/>
    <xf numFmtId="0" fontId="78" fillId="57" borderId="0" applyNumberFormat="0" applyBorder="0" applyAlignment="0" applyProtection="0"/>
    <xf numFmtId="0" fontId="78" fillId="57" borderId="0" applyNumberFormat="0" applyBorder="0" applyAlignment="0" applyProtection="0"/>
    <xf numFmtId="0" fontId="78" fillId="76" borderId="0" applyNumberFormat="0" applyBorder="0" applyAlignment="0" applyProtection="0"/>
    <xf numFmtId="0" fontId="78" fillId="76" borderId="0" applyNumberFormat="0" applyBorder="0" applyAlignment="0" applyProtection="0"/>
    <xf numFmtId="0" fontId="78" fillId="76" borderId="0" applyNumberFormat="0" applyBorder="0" applyAlignment="0" applyProtection="0"/>
    <xf numFmtId="0" fontId="141" fillId="64" borderId="0" applyNumberFormat="0" applyBorder="0" applyAlignment="0" applyProtection="0"/>
    <xf numFmtId="0" fontId="141" fillId="67" borderId="0" applyNumberFormat="0" applyBorder="0" applyAlignment="0" applyProtection="0"/>
    <xf numFmtId="0" fontId="141" fillId="77" borderId="0" applyNumberFormat="0" applyBorder="0" applyAlignment="0" applyProtection="0"/>
    <xf numFmtId="0" fontId="141" fillId="59" borderId="0" applyNumberFormat="0" applyBorder="0" applyAlignment="0" applyProtection="0"/>
    <xf numFmtId="0" fontId="141" fillId="64" borderId="0" applyNumberFormat="0" applyBorder="0" applyAlignment="0" applyProtection="0"/>
    <xf numFmtId="0" fontId="141" fillId="60"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78" fillId="66"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29"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1"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78" fillId="67"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33"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78" fillId="78"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37"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3"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78" fillId="63"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41"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78" fillId="66"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4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5"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78" fillId="80"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49"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49" fontId="1" fillId="0" borderId="0" applyFont="0" applyFill="0" applyBorder="0" applyAlignment="0" applyProtection="0"/>
    <xf numFmtId="0" fontId="143" fillId="87" borderId="0" applyNumberFormat="0" applyBorder="0" applyAlignment="0" applyProtection="0"/>
    <xf numFmtId="0" fontId="143" fillId="74" borderId="0" applyNumberFormat="0" applyBorder="0" applyAlignment="0" applyProtection="0"/>
    <xf numFmtId="0" fontId="143" fillId="75" borderId="0" applyNumberFormat="0" applyBorder="0" applyAlignment="0" applyProtection="0"/>
    <xf numFmtId="0" fontId="143" fillId="88" borderId="0" applyNumberFormat="0" applyBorder="0" applyAlignment="0" applyProtection="0"/>
    <xf numFmtId="0" fontId="143" fillId="89" borderId="0" applyNumberFormat="0" applyBorder="0" applyAlignment="0" applyProtection="0"/>
    <xf numFmtId="0" fontId="143" fillId="90" borderId="0" applyNumberFormat="0" applyBorder="0" applyAlignment="0" applyProtection="0"/>
    <xf numFmtId="0" fontId="131" fillId="30" borderId="0" applyNumberFormat="0" applyBorder="0" applyAlignment="0" applyProtection="0"/>
    <xf numFmtId="0" fontId="144" fillId="30" borderId="0" applyNumberFormat="0" applyBorder="0" applyAlignment="0" applyProtection="0"/>
    <xf numFmtId="0" fontId="131" fillId="30" borderId="0" applyNumberFormat="0" applyBorder="0" applyAlignment="0" applyProtection="0"/>
    <xf numFmtId="0" fontId="143" fillId="91" borderId="0" applyNumberFormat="0" applyBorder="0" applyAlignment="0" applyProtection="0"/>
    <xf numFmtId="0" fontId="144" fillId="30" borderId="0" applyNumberFormat="0" applyBorder="0" applyAlignment="0" applyProtection="0"/>
    <xf numFmtId="0" fontId="143" fillId="91" borderId="0" applyNumberFormat="0" applyBorder="0" applyAlignment="0" applyProtection="0"/>
    <xf numFmtId="0" fontId="143" fillId="91" borderId="0" applyNumberFormat="0" applyBorder="0" applyAlignment="0" applyProtection="0"/>
    <xf numFmtId="0" fontId="143" fillId="91" borderId="0" applyNumberFormat="0" applyBorder="0" applyAlignment="0" applyProtection="0"/>
    <xf numFmtId="0" fontId="143" fillId="91" borderId="0" applyNumberFormat="0" applyBorder="0" applyAlignment="0" applyProtection="0"/>
    <xf numFmtId="0" fontId="143" fillId="91" borderId="0" applyNumberFormat="0" applyBorder="0" applyAlignment="0" applyProtection="0"/>
    <xf numFmtId="0" fontId="143" fillId="91" borderId="0" applyNumberFormat="0" applyBorder="0" applyAlignment="0" applyProtection="0"/>
    <xf numFmtId="0" fontId="143" fillId="91" borderId="0" applyNumberFormat="0" applyBorder="0" applyAlignment="0" applyProtection="0"/>
    <xf numFmtId="0" fontId="131" fillId="34" borderId="0" applyNumberFormat="0" applyBorder="0" applyAlignment="0" applyProtection="0"/>
    <xf numFmtId="0" fontId="144" fillId="34" borderId="0" applyNumberFormat="0" applyBorder="0" applyAlignment="0" applyProtection="0"/>
    <xf numFmtId="0" fontId="131" fillId="34" borderId="0" applyNumberFormat="0" applyBorder="0" applyAlignment="0" applyProtection="0"/>
    <xf numFmtId="0" fontId="143" fillId="67" borderId="0" applyNumberFormat="0" applyBorder="0" applyAlignment="0" applyProtection="0"/>
    <xf numFmtId="0" fontId="144" fillId="34" borderId="0" applyNumberFormat="0" applyBorder="0" applyAlignment="0" applyProtection="0"/>
    <xf numFmtId="0" fontId="143" fillId="67" borderId="0" applyNumberFormat="0" applyBorder="0" applyAlignment="0" applyProtection="0"/>
    <xf numFmtId="0" fontId="143" fillId="67" borderId="0" applyNumberFormat="0" applyBorder="0" applyAlignment="0" applyProtection="0"/>
    <xf numFmtId="0" fontId="143" fillId="67" borderId="0" applyNumberFormat="0" applyBorder="0" applyAlignment="0" applyProtection="0"/>
    <xf numFmtId="0" fontId="143" fillId="67" borderId="0" applyNumberFormat="0" applyBorder="0" applyAlignment="0" applyProtection="0"/>
    <xf numFmtId="0" fontId="143" fillId="67" borderId="0" applyNumberFormat="0" applyBorder="0" applyAlignment="0" applyProtection="0"/>
    <xf numFmtId="0" fontId="143" fillId="67" borderId="0" applyNumberFormat="0" applyBorder="0" applyAlignment="0" applyProtection="0"/>
    <xf numFmtId="0" fontId="143" fillId="67" borderId="0" applyNumberFormat="0" applyBorder="0" applyAlignment="0" applyProtection="0"/>
    <xf numFmtId="0" fontId="131" fillId="38" borderId="0" applyNumberFormat="0" applyBorder="0" applyAlignment="0" applyProtection="0"/>
    <xf numFmtId="0" fontId="144" fillId="38" borderId="0" applyNumberFormat="0" applyBorder="0" applyAlignment="0" applyProtection="0"/>
    <xf numFmtId="0" fontId="131" fillId="38" borderId="0" applyNumberFormat="0" applyBorder="0" applyAlignment="0" applyProtection="0"/>
    <xf numFmtId="0" fontId="143" fillId="92" borderId="0" applyNumberFormat="0" applyBorder="0" applyAlignment="0" applyProtection="0"/>
    <xf numFmtId="0" fontId="144" fillId="38" borderId="0" applyNumberFormat="0" applyBorder="0" applyAlignment="0" applyProtection="0"/>
    <xf numFmtId="0" fontId="143" fillId="92" borderId="0" applyNumberFormat="0" applyBorder="0" applyAlignment="0" applyProtection="0"/>
    <xf numFmtId="0" fontId="143" fillId="92" borderId="0" applyNumberFormat="0" applyBorder="0" applyAlignment="0" applyProtection="0"/>
    <xf numFmtId="0" fontId="143" fillId="92" borderId="0" applyNumberFormat="0" applyBorder="0" applyAlignment="0" applyProtection="0"/>
    <xf numFmtId="0" fontId="143" fillId="92" borderId="0" applyNumberFormat="0" applyBorder="0" applyAlignment="0" applyProtection="0"/>
    <xf numFmtId="0" fontId="143" fillId="92" borderId="0" applyNumberFormat="0" applyBorder="0" applyAlignment="0" applyProtection="0"/>
    <xf numFmtId="0" fontId="143" fillId="92" borderId="0" applyNumberFormat="0" applyBorder="0" applyAlignment="0" applyProtection="0"/>
    <xf numFmtId="0" fontId="143" fillId="92" borderId="0" applyNumberFormat="0" applyBorder="0" applyAlignment="0" applyProtection="0"/>
    <xf numFmtId="0" fontId="131" fillId="42" borderId="0" applyNumberFormat="0" applyBorder="0" applyAlignment="0" applyProtection="0"/>
    <xf numFmtId="0" fontId="144" fillId="42" borderId="0" applyNumberFormat="0" applyBorder="0" applyAlignment="0" applyProtection="0"/>
    <xf numFmtId="0" fontId="131" fillId="42" borderId="0" applyNumberFormat="0" applyBorder="0" applyAlignment="0" applyProtection="0"/>
    <xf numFmtId="0" fontId="143" fillId="79" borderId="0" applyNumberFormat="0" applyBorder="0" applyAlignment="0" applyProtection="0"/>
    <xf numFmtId="0" fontId="144" fillId="42" borderId="0" applyNumberFormat="0" applyBorder="0" applyAlignment="0" applyProtection="0"/>
    <xf numFmtId="0" fontId="143" fillId="79" borderId="0" applyNumberFormat="0" applyBorder="0" applyAlignment="0" applyProtection="0"/>
    <xf numFmtId="0" fontId="143" fillId="79" borderId="0" applyNumberFormat="0" applyBorder="0" applyAlignment="0" applyProtection="0"/>
    <xf numFmtId="0" fontId="143" fillId="79" borderId="0" applyNumberFormat="0" applyBorder="0" applyAlignment="0" applyProtection="0"/>
    <xf numFmtId="0" fontId="143" fillId="79" borderId="0" applyNumberFormat="0" applyBorder="0" applyAlignment="0" applyProtection="0"/>
    <xf numFmtId="0" fontId="143" fillId="79" borderId="0" applyNumberFormat="0" applyBorder="0" applyAlignment="0" applyProtection="0"/>
    <xf numFmtId="0" fontId="143" fillId="79" borderId="0" applyNumberFormat="0" applyBorder="0" applyAlignment="0" applyProtection="0"/>
    <xf numFmtId="0" fontId="143" fillId="79" borderId="0" applyNumberFormat="0" applyBorder="0" applyAlignment="0" applyProtection="0"/>
    <xf numFmtId="0" fontId="131" fillId="46" borderId="0" applyNumberFormat="0" applyBorder="0" applyAlignment="0" applyProtection="0"/>
    <xf numFmtId="0" fontId="144" fillId="46" borderId="0" applyNumberFormat="0" applyBorder="0" applyAlignment="0" applyProtection="0"/>
    <xf numFmtId="0" fontId="131" fillId="46" borderId="0" applyNumberFormat="0" applyBorder="0" applyAlignment="0" applyProtection="0"/>
    <xf numFmtId="0" fontId="143" fillId="91" borderId="0" applyNumberFormat="0" applyBorder="0" applyAlignment="0" applyProtection="0"/>
    <xf numFmtId="0" fontId="144" fillId="46" borderId="0" applyNumberFormat="0" applyBorder="0" applyAlignment="0" applyProtection="0"/>
    <xf numFmtId="0" fontId="143" fillId="91" borderId="0" applyNumberFormat="0" applyBorder="0" applyAlignment="0" applyProtection="0"/>
    <xf numFmtId="0" fontId="143" fillId="91" borderId="0" applyNumberFormat="0" applyBorder="0" applyAlignment="0" applyProtection="0"/>
    <xf numFmtId="0" fontId="143" fillId="91" borderId="0" applyNumberFormat="0" applyBorder="0" applyAlignment="0" applyProtection="0"/>
    <xf numFmtId="0" fontId="143" fillId="91" borderId="0" applyNumberFormat="0" applyBorder="0" applyAlignment="0" applyProtection="0"/>
    <xf numFmtId="0" fontId="143" fillId="91" borderId="0" applyNumberFormat="0" applyBorder="0" applyAlignment="0" applyProtection="0"/>
    <xf numFmtId="0" fontId="143" fillId="91" borderId="0" applyNumberFormat="0" applyBorder="0" applyAlignment="0" applyProtection="0"/>
    <xf numFmtId="0" fontId="143" fillId="91" borderId="0" applyNumberFormat="0" applyBorder="0" applyAlignment="0" applyProtection="0"/>
    <xf numFmtId="0" fontId="131" fillId="50" borderId="0" applyNumberFormat="0" applyBorder="0" applyAlignment="0" applyProtection="0"/>
    <xf numFmtId="0" fontId="144" fillId="50" borderId="0" applyNumberFormat="0" applyBorder="0" applyAlignment="0" applyProtection="0"/>
    <xf numFmtId="0" fontId="131" fillId="50" borderId="0" applyNumberFormat="0" applyBorder="0" applyAlignment="0" applyProtection="0"/>
    <xf numFmtId="0" fontId="143" fillId="58" borderId="0" applyNumberFormat="0" applyBorder="0" applyAlignment="0" applyProtection="0"/>
    <xf numFmtId="0" fontId="144" fillId="50" borderId="0" applyNumberFormat="0" applyBorder="0" applyAlignment="0" applyProtection="0"/>
    <xf numFmtId="0" fontId="143" fillId="58" borderId="0" applyNumberFormat="0" applyBorder="0" applyAlignment="0" applyProtection="0"/>
    <xf numFmtId="0" fontId="143" fillId="58" borderId="0" applyNumberFormat="0" applyBorder="0" applyAlignment="0" applyProtection="0"/>
    <xf numFmtId="0" fontId="143" fillId="58" borderId="0" applyNumberFormat="0" applyBorder="0" applyAlignment="0" applyProtection="0"/>
    <xf numFmtId="0" fontId="143" fillId="58" borderId="0" applyNumberFormat="0" applyBorder="0" applyAlignment="0" applyProtection="0"/>
    <xf numFmtId="0" fontId="143" fillId="58" borderId="0" applyNumberFormat="0" applyBorder="0" applyAlignment="0" applyProtection="0"/>
    <xf numFmtId="0" fontId="143" fillId="58" borderId="0" applyNumberFormat="0" applyBorder="0" applyAlignment="0" applyProtection="0"/>
    <xf numFmtId="0" fontId="143" fillId="58" borderId="0" applyNumberFormat="0" applyBorder="0" applyAlignment="0" applyProtection="0"/>
    <xf numFmtId="0" fontId="143" fillId="87" borderId="0" applyNumberFormat="0" applyBorder="0" applyAlignment="0" applyProtection="0"/>
    <xf numFmtId="0" fontId="143" fillId="74" borderId="0" applyNumberFormat="0" applyBorder="0" applyAlignment="0" applyProtection="0"/>
    <xf numFmtId="0" fontId="143" fillId="75" borderId="0" applyNumberFormat="0" applyBorder="0" applyAlignment="0" applyProtection="0"/>
    <xf numFmtId="0" fontId="143" fillId="88" borderId="0" applyNumberFormat="0" applyBorder="0" applyAlignment="0" applyProtection="0"/>
    <xf numFmtId="0" fontId="143" fillId="89" borderId="0" applyNumberFormat="0" applyBorder="0" applyAlignment="0" applyProtection="0"/>
    <xf numFmtId="0" fontId="143" fillId="90" borderId="0" applyNumberFormat="0" applyBorder="0" applyAlignment="0" applyProtection="0"/>
    <xf numFmtId="0" fontId="145" fillId="64" borderId="0" applyNumberFormat="0" applyBorder="0" applyAlignment="0" applyProtection="0"/>
    <xf numFmtId="0" fontId="145" fillId="93" borderId="0" applyNumberFormat="0" applyBorder="0" applyAlignment="0" applyProtection="0"/>
    <xf numFmtId="0" fontId="145" fillId="80" borderId="0" applyNumberFormat="0" applyBorder="0" applyAlignment="0" applyProtection="0"/>
    <xf numFmtId="0" fontId="145" fillId="59" borderId="0" applyNumberFormat="0" applyBorder="0" applyAlignment="0" applyProtection="0"/>
    <xf numFmtId="0" fontId="145" fillId="64" borderId="0" applyNumberFormat="0" applyBorder="0" applyAlignment="0" applyProtection="0"/>
    <xf numFmtId="0" fontId="145" fillId="67" borderId="0" applyNumberFormat="0" applyBorder="0" applyAlignment="0" applyProtection="0"/>
    <xf numFmtId="0" fontId="143" fillId="94" borderId="0" applyNumberFormat="0" applyBorder="0" applyAlignment="0" applyProtection="0"/>
    <xf numFmtId="0" fontId="143" fillId="67" borderId="0" applyNumberFormat="0" applyBorder="0" applyAlignment="0" applyProtection="0"/>
    <xf numFmtId="0" fontId="143" fillId="78" borderId="0" applyNumberFormat="0" applyBorder="0" applyAlignment="0" applyProtection="0"/>
    <xf numFmtId="0" fontId="143" fillId="95" borderId="0" applyNumberFormat="0" applyBorder="0" applyAlignment="0" applyProtection="0"/>
    <xf numFmtId="0" fontId="143" fillId="91" borderId="0" applyNumberFormat="0" applyBorder="0" applyAlignment="0" applyProtection="0"/>
    <xf numFmtId="0" fontId="143" fillId="96" borderId="0" applyNumberFormat="0" applyBorder="0" applyAlignment="0" applyProtection="0"/>
    <xf numFmtId="0" fontId="131" fillId="27" borderId="0" applyNumberFormat="0" applyBorder="0" applyAlignment="0" applyProtection="0"/>
    <xf numFmtId="0" fontId="144" fillId="27" borderId="0" applyNumberFormat="0" applyBorder="0" applyAlignment="0" applyProtection="0"/>
    <xf numFmtId="0" fontId="131" fillId="27" borderId="0" applyNumberFormat="0" applyBorder="0" applyAlignment="0" applyProtection="0"/>
    <xf numFmtId="0" fontId="143" fillId="97" borderId="0" applyNumberFormat="0" applyBorder="0" applyAlignment="0" applyProtection="0"/>
    <xf numFmtId="0" fontId="144" fillId="27" borderId="0" applyNumberFormat="0" applyBorder="0" applyAlignment="0" applyProtection="0"/>
    <xf numFmtId="0" fontId="143" fillId="97" borderId="0" applyNumberFormat="0" applyBorder="0" applyAlignment="0" applyProtection="0"/>
    <xf numFmtId="0" fontId="143" fillId="97" borderId="0" applyNumberFormat="0" applyBorder="0" applyAlignment="0" applyProtection="0"/>
    <xf numFmtId="0" fontId="143" fillId="97" borderId="0" applyNumberFormat="0" applyBorder="0" applyAlignment="0" applyProtection="0"/>
    <xf numFmtId="0" fontId="143" fillId="97" borderId="0" applyNumberFormat="0" applyBorder="0" applyAlignment="0" applyProtection="0"/>
    <xf numFmtId="0" fontId="143" fillId="97" borderId="0" applyNumberFormat="0" applyBorder="0" applyAlignment="0" applyProtection="0"/>
    <xf numFmtId="0" fontId="143" fillId="97" borderId="0" applyNumberFormat="0" applyBorder="0" applyAlignment="0" applyProtection="0"/>
    <xf numFmtId="0" fontId="143" fillId="97" borderId="0" applyNumberFormat="0" applyBorder="0" applyAlignment="0" applyProtection="0"/>
    <xf numFmtId="0" fontId="131" fillId="31" borderId="0" applyNumberFormat="0" applyBorder="0" applyAlignment="0" applyProtection="0"/>
    <xf numFmtId="0" fontId="144" fillId="31" borderId="0" applyNumberFormat="0" applyBorder="0" applyAlignment="0" applyProtection="0"/>
    <xf numFmtId="0" fontId="131" fillId="31" borderId="0" applyNumberFormat="0" applyBorder="0" applyAlignment="0" applyProtection="0"/>
    <xf numFmtId="0" fontId="143" fillId="99" borderId="0" applyNumberFormat="0" applyBorder="0" applyAlignment="0" applyProtection="0"/>
    <xf numFmtId="0" fontId="144" fillId="31" borderId="0" applyNumberFormat="0" applyBorder="0" applyAlignment="0" applyProtection="0"/>
    <xf numFmtId="0" fontId="143" fillId="99" borderId="0" applyNumberFormat="0" applyBorder="0" applyAlignment="0" applyProtection="0"/>
    <xf numFmtId="0" fontId="143" fillId="99" borderId="0" applyNumberFormat="0" applyBorder="0" applyAlignment="0" applyProtection="0"/>
    <xf numFmtId="0" fontId="143" fillId="99" borderId="0" applyNumberFormat="0" applyBorder="0" applyAlignment="0" applyProtection="0"/>
    <xf numFmtId="0" fontId="143" fillId="99" borderId="0" applyNumberFormat="0" applyBorder="0" applyAlignment="0" applyProtection="0"/>
    <xf numFmtId="0" fontId="143" fillId="99" borderId="0" applyNumberFormat="0" applyBorder="0" applyAlignment="0" applyProtection="0"/>
    <xf numFmtId="0" fontId="143" fillId="99" borderId="0" applyNumberFormat="0" applyBorder="0" applyAlignment="0" applyProtection="0"/>
    <xf numFmtId="0" fontId="143" fillId="99" borderId="0" applyNumberFormat="0" applyBorder="0" applyAlignment="0" applyProtection="0"/>
    <xf numFmtId="0" fontId="131" fillId="35" borderId="0" applyNumberFormat="0" applyBorder="0" applyAlignment="0" applyProtection="0"/>
    <xf numFmtId="0" fontId="144" fillId="35" borderId="0" applyNumberFormat="0" applyBorder="0" applyAlignment="0" applyProtection="0"/>
    <xf numFmtId="0" fontId="131" fillId="35" borderId="0" applyNumberFormat="0" applyBorder="0" applyAlignment="0" applyProtection="0"/>
    <xf numFmtId="0" fontId="143" fillId="92" borderId="0" applyNumberFormat="0" applyBorder="0" applyAlignment="0" applyProtection="0"/>
    <xf numFmtId="0" fontId="144" fillId="35" borderId="0" applyNumberFormat="0" applyBorder="0" applyAlignment="0" applyProtection="0"/>
    <xf numFmtId="0" fontId="143" fillId="92" borderId="0" applyNumberFormat="0" applyBorder="0" applyAlignment="0" applyProtection="0"/>
    <xf numFmtId="0" fontId="143" fillId="92" borderId="0" applyNumberFormat="0" applyBorder="0" applyAlignment="0" applyProtection="0"/>
    <xf numFmtId="0" fontId="143" fillId="92" borderId="0" applyNumberFormat="0" applyBorder="0" applyAlignment="0" applyProtection="0"/>
    <xf numFmtId="0" fontId="143" fillId="92" borderId="0" applyNumberFormat="0" applyBorder="0" applyAlignment="0" applyProtection="0"/>
    <xf numFmtId="0" fontId="143" fillId="92" borderId="0" applyNumberFormat="0" applyBorder="0" applyAlignment="0" applyProtection="0"/>
    <xf numFmtId="0" fontId="143" fillId="92" borderId="0" applyNumberFormat="0" applyBorder="0" applyAlignment="0" applyProtection="0"/>
    <xf numFmtId="0" fontId="143" fillId="92" borderId="0" applyNumberFormat="0" applyBorder="0" applyAlignment="0" applyProtection="0"/>
    <xf numFmtId="0" fontId="131" fillId="39" borderId="0" applyNumberFormat="0" applyBorder="0" applyAlignment="0" applyProtection="0"/>
    <xf numFmtId="0" fontId="144" fillId="39" borderId="0" applyNumberFormat="0" applyBorder="0" applyAlignment="0" applyProtection="0"/>
    <xf numFmtId="0" fontId="131" fillId="39" borderId="0" applyNumberFormat="0" applyBorder="0" applyAlignment="0" applyProtection="0"/>
    <xf numFmtId="0" fontId="143" fillId="102" borderId="0" applyNumberFormat="0" applyBorder="0" applyAlignment="0" applyProtection="0"/>
    <xf numFmtId="0" fontId="144" fillId="39" borderId="0" applyNumberFormat="0" applyBorder="0" applyAlignment="0" applyProtection="0"/>
    <xf numFmtId="0" fontId="143" fillId="102" borderId="0" applyNumberFormat="0" applyBorder="0" applyAlignment="0" applyProtection="0"/>
    <xf numFmtId="0" fontId="143" fillId="102" borderId="0" applyNumberFormat="0" applyBorder="0" applyAlignment="0" applyProtection="0"/>
    <xf numFmtId="0" fontId="143" fillId="102" borderId="0" applyNumberFormat="0" applyBorder="0" applyAlignment="0" applyProtection="0"/>
    <xf numFmtId="0" fontId="143" fillId="102" borderId="0" applyNumberFormat="0" applyBorder="0" applyAlignment="0" applyProtection="0"/>
    <xf numFmtId="0" fontId="143" fillId="102" borderId="0" applyNumberFormat="0" applyBorder="0" applyAlignment="0" applyProtection="0"/>
    <xf numFmtId="0" fontId="143" fillId="102" borderId="0" applyNumberFormat="0" applyBorder="0" applyAlignment="0" applyProtection="0"/>
    <xf numFmtId="0" fontId="143" fillId="102" borderId="0" applyNumberFormat="0" applyBorder="0" applyAlignment="0" applyProtection="0"/>
    <xf numFmtId="0" fontId="131" fillId="43" borderId="0" applyNumberFormat="0" applyBorder="0" applyAlignment="0" applyProtection="0"/>
    <xf numFmtId="0" fontId="144" fillId="43" borderId="0" applyNumberFormat="0" applyBorder="0" applyAlignment="0" applyProtection="0"/>
    <xf numFmtId="0" fontId="131" fillId="43" borderId="0" applyNumberFormat="0" applyBorder="0" applyAlignment="0" applyProtection="0"/>
    <xf numFmtId="0" fontId="143" fillId="97" borderId="0" applyNumberFormat="0" applyBorder="0" applyAlignment="0" applyProtection="0"/>
    <xf numFmtId="0" fontId="144" fillId="43" borderId="0" applyNumberFormat="0" applyBorder="0" applyAlignment="0" applyProtection="0"/>
    <xf numFmtId="0" fontId="143" fillId="97" borderId="0" applyNumberFormat="0" applyBorder="0" applyAlignment="0" applyProtection="0"/>
    <xf numFmtId="0" fontId="143" fillId="97" borderId="0" applyNumberFormat="0" applyBorder="0" applyAlignment="0" applyProtection="0"/>
    <xf numFmtId="0" fontId="143" fillId="97" borderId="0" applyNumberFormat="0" applyBorder="0" applyAlignment="0" applyProtection="0"/>
    <xf numFmtId="0" fontId="143" fillId="97" borderId="0" applyNumberFormat="0" applyBorder="0" applyAlignment="0" applyProtection="0"/>
    <xf numFmtId="0" fontId="143" fillId="97" borderId="0" applyNumberFormat="0" applyBorder="0" applyAlignment="0" applyProtection="0"/>
    <xf numFmtId="0" fontId="143" fillId="97" borderId="0" applyNumberFormat="0" applyBorder="0" applyAlignment="0" applyProtection="0"/>
    <xf numFmtId="0" fontId="143" fillId="97" borderId="0" applyNumberFormat="0" applyBorder="0" applyAlignment="0" applyProtection="0"/>
    <xf numFmtId="0" fontId="131" fillId="47" borderId="0" applyNumberFormat="0" applyBorder="0" applyAlignment="0" applyProtection="0"/>
    <xf numFmtId="0" fontId="144" fillId="47" borderId="0" applyNumberFormat="0" applyBorder="0" applyAlignment="0" applyProtection="0"/>
    <xf numFmtId="0" fontId="131" fillId="47" borderId="0" applyNumberFormat="0" applyBorder="0" applyAlignment="0" applyProtection="0"/>
    <xf numFmtId="0" fontId="143" fillId="99" borderId="0" applyNumberFormat="0" applyBorder="0" applyAlignment="0" applyProtection="0"/>
    <xf numFmtId="0" fontId="144" fillId="47" borderId="0" applyNumberFormat="0" applyBorder="0" applyAlignment="0" applyProtection="0"/>
    <xf numFmtId="0" fontId="143" fillId="99" borderId="0" applyNumberFormat="0" applyBorder="0" applyAlignment="0" applyProtection="0"/>
    <xf numFmtId="0" fontId="143" fillId="99" borderId="0" applyNumberFormat="0" applyBorder="0" applyAlignment="0" applyProtection="0"/>
    <xf numFmtId="0" fontId="143" fillId="99" borderId="0" applyNumberFormat="0" applyBorder="0" applyAlignment="0" applyProtection="0"/>
    <xf numFmtId="0" fontId="143" fillId="99" borderId="0" applyNumberFormat="0" applyBorder="0" applyAlignment="0" applyProtection="0"/>
    <xf numFmtId="0" fontId="143" fillId="99" borderId="0" applyNumberFormat="0" applyBorder="0" applyAlignment="0" applyProtection="0"/>
    <xf numFmtId="0" fontId="143" fillId="99" borderId="0" applyNumberFormat="0" applyBorder="0" applyAlignment="0" applyProtection="0"/>
    <xf numFmtId="0" fontId="143" fillId="99" borderId="0" applyNumberFormat="0" applyBorder="0" applyAlignment="0" applyProtection="0"/>
    <xf numFmtId="179" fontId="146" fillId="105" borderId="0" applyNumberFormat="0" applyFont="0" applyBorder="0" applyAlignment="0">
      <alignment horizontal="right"/>
    </xf>
    <xf numFmtId="179" fontId="146" fillId="105" borderId="0" applyNumberFormat="0" applyFont="0" applyBorder="0" applyAlignment="0">
      <alignment horizontal="right"/>
    </xf>
    <xf numFmtId="180" fontId="147" fillId="105" borderId="10" applyFont="0">
      <alignment horizontal="right"/>
    </xf>
    <xf numFmtId="180" fontId="147" fillId="105" borderId="10" applyFont="0">
      <alignment horizontal="right"/>
    </xf>
    <xf numFmtId="180" fontId="147" fillId="105" borderId="10" applyFont="0">
      <alignment horizontal="right"/>
    </xf>
    <xf numFmtId="180" fontId="147" fillId="105" borderId="10" applyFont="0">
      <alignment horizontal="right"/>
    </xf>
    <xf numFmtId="180" fontId="147" fillId="105" borderId="10" applyFont="0">
      <alignment horizontal="right"/>
    </xf>
    <xf numFmtId="180" fontId="147" fillId="105" borderId="10" applyFont="0">
      <alignment horizontal="right"/>
    </xf>
    <xf numFmtId="180" fontId="147" fillId="105" borderId="10" applyFont="0">
      <alignment horizontal="right"/>
    </xf>
    <xf numFmtId="180" fontId="147" fillId="105" borderId="10" applyFont="0">
      <alignment horizontal="right"/>
    </xf>
    <xf numFmtId="180" fontId="147" fillId="105" borderId="10" applyFont="0">
      <alignment horizontal="right"/>
    </xf>
    <xf numFmtId="180" fontId="147" fillId="105" borderId="10" applyFont="0">
      <alignment horizontal="right"/>
    </xf>
    <xf numFmtId="180" fontId="147" fillId="105" borderId="10" applyFont="0">
      <alignment horizontal="right"/>
    </xf>
    <xf numFmtId="180" fontId="147" fillId="105" borderId="10" applyFont="0">
      <alignment horizontal="right"/>
    </xf>
    <xf numFmtId="180" fontId="147" fillId="105" borderId="10" applyFont="0">
      <alignment horizontal="right"/>
    </xf>
    <xf numFmtId="180" fontId="147" fillId="105" borderId="10" applyFont="0">
      <alignment horizontal="right"/>
    </xf>
    <xf numFmtId="180" fontId="147" fillId="105" borderId="10" applyFont="0">
      <alignment horizontal="right"/>
    </xf>
    <xf numFmtId="180" fontId="147" fillId="105" borderId="10" applyFont="0">
      <alignment horizontal="right"/>
    </xf>
    <xf numFmtId="0" fontId="78" fillId="0" borderId="0"/>
    <xf numFmtId="180" fontId="147" fillId="105" borderId="10" applyFont="0">
      <alignment horizontal="right"/>
    </xf>
    <xf numFmtId="180" fontId="147" fillId="105" borderId="10" applyFont="0">
      <alignment horizontal="right"/>
    </xf>
    <xf numFmtId="180" fontId="147" fillId="105" borderId="10" applyFont="0">
      <alignment horizontal="right"/>
    </xf>
    <xf numFmtId="180" fontId="147" fillId="105" borderId="10" applyFont="0">
      <alignment horizontal="right"/>
    </xf>
    <xf numFmtId="180" fontId="147" fillId="105" borderId="10" applyFont="0">
      <alignment horizontal="right"/>
    </xf>
    <xf numFmtId="180" fontId="147" fillId="105" borderId="10" applyFont="0">
      <alignment horizontal="right"/>
    </xf>
    <xf numFmtId="180" fontId="147" fillId="105" borderId="10" applyFont="0">
      <alignment horizontal="right"/>
    </xf>
    <xf numFmtId="0" fontId="78" fillId="0" borderId="0"/>
    <xf numFmtId="180" fontId="147" fillId="105" borderId="10" applyFont="0">
      <alignment horizontal="right"/>
    </xf>
    <xf numFmtId="180" fontId="147" fillId="105" borderId="10" applyFont="0">
      <alignment horizontal="right"/>
    </xf>
    <xf numFmtId="180" fontId="147" fillId="105" borderId="10" applyFont="0">
      <alignment horizontal="right"/>
    </xf>
    <xf numFmtId="180" fontId="147" fillId="105" borderId="10" applyFont="0">
      <alignment horizontal="right"/>
    </xf>
    <xf numFmtId="180" fontId="147" fillId="105" borderId="10" applyFont="0">
      <alignment horizontal="right"/>
    </xf>
    <xf numFmtId="180" fontId="147" fillId="105" borderId="10" applyFont="0">
      <alignment horizontal="right"/>
    </xf>
    <xf numFmtId="180" fontId="147" fillId="105" borderId="10" applyFont="0">
      <alignment horizontal="right"/>
    </xf>
    <xf numFmtId="0" fontId="78" fillId="0" borderId="0"/>
    <xf numFmtId="180" fontId="147" fillId="105" borderId="10" applyFont="0">
      <alignment horizontal="right"/>
    </xf>
    <xf numFmtId="180" fontId="147" fillId="105" borderId="10" applyFont="0">
      <alignment horizontal="right"/>
    </xf>
    <xf numFmtId="180" fontId="147" fillId="105" borderId="10" applyFont="0">
      <alignment horizontal="right"/>
    </xf>
    <xf numFmtId="180" fontId="147" fillId="105" borderId="10" applyFont="0">
      <alignment horizontal="right"/>
    </xf>
    <xf numFmtId="180" fontId="147" fillId="105" borderId="10" applyFont="0">
      <alignment horizontal="right"/>
    </xf>
    <xf numFmtId="180" fontId="147" fillId="105" borderId="10" applyFont="0">
      <alignment horizontal="right"/>
    </xf>
    <xf numFmtId="180" fontId="147" fillId="105" borderId="10" applyFont="0">
      <alignment horizontal="right"/>
    </xf>
    <xf numFmtId="0" fontId="78" fillId="0" borderId="0"/>
    <xf numFmtId="180" fontId="147" fillId="105" borderId="10" applyFont="0">
      <alignment horizontal="right"/>
    </xf>
    <xf numFmtId="180" fontId="147" fillId="105" borderId="10" applyFont="0">
      <alignment horizontal="right"/>
    </xf>
    <xf numFmtId="180" fontId="147" fillId="105" borderId="10" applyFont="0">
      <alignment horizontal="right"/>
    </xf>
    <xf numFmtId="180" fontId="147" fillId="105" borderId="10" applyFont="0">
      <alignment horizontal="right"/>
    </xf>
    <xf numFmtId="180" fontId="147" fillId="105" borderId="10" applyFont="0">
      <alignment horizontal="right"/>
    </xf>
    <xf numFmtId="180" fontId="147" fillId="105" borderId="10" applyFont="0">
      <alignment horizontal="right"/>
    </xf>
    <xf numFmtId="0" fontId="78" fillId="0" borderId="0"/>
    <xf numFmtId="180" fontId="147" fillId="105" borderId="10" applyFont="0">
      <alignment horizontal="right"/>
    </xf>
    <xf numFmtId="180" fontId="147" fillId="105" borderId="10" applyFont="0">
      <alignment horizontal="right"/>
    </xf>
    <xf numFmtId="180" fontId="147" fillId="105" borderId="10" applyFont="0">
      <alignment horizontal="right"/>
    </xf>
    <xf numFmtId="180" fontId="147" fillId="105" borderId="10" applyFont="0">
      <alignment horizontal="right"/>
    </xf>
    <xf numFmtId="180" fontId="147" fillId="105" borderId="10" applyFont="0">
      <alignment horizontal="right"/>
    </xf>
    <xf numFmtId="180" fontId="147" fillId="105" borderId="10" applyFont="0">
      <alignment horizontal="right"/>
    </xf>
    <xf numFmtId="180" fontId="147" fillId="105" borderId="10" applyFont="0">
      <alignment horizontal="right"/>
    </xf>
    <xf numFmtId="180" fontId="147" fillId="105" borderId="10" applyFont="0">
      <alignment horizontal="right"/>
    </xf>
    <xf numFmtId="180" fontId="147" fillId="105" borderId="10" applyFont="0">
      <alignment horizontal="right"/>
    </xf>
    <xf numFmtId="180" fontId="147" fillId="105" borderId="10" applyFont="0">
      <alignment horizontal="right"/>
    </xf>
    <xf numFmtId="180" fontId="147" fillId="105" borderId="10" applyFont="0">
      <alignment horizontal="right"/>
    </xf>
    <xf numFmtId="180" fontId="147" fillId="105" borderId="10" applyFont="0">
      <alignment horizontal="right"/>
    </xf>
    <xf numFmtId="180" fontId="147" fillId="105" borderId="10" applyFont="0">
      <alignment horizontal="right"/>
    </xf>
    <xf numFmtId="180" fontId="147" fillId="105" borderId="10" applyFont="0">
      <alignment horizontal="right"/>
    </xf>
    <xf numFmtId="180" fontId="147" fillId="105" borderId="10" applyFont="0">
      <alignment horizontal="right"/>
    </xf>
    <xf numFmtId="180" fontId="147" fillId="105" borderId="10" applyFont="0">
      <alignment horizontal="right"/>
    </xf>
    <xf numFmtId="180" fontId="147" fillId="105" borderId="10" applyFont="0">
      <alignment horizontal="right"/>
    </xf>
    <xf numFmtId="180" fontId="147" fillId="105" borderId="10" applyFont="0">
      <alignment horizontal="right"/>
    </xf>
    <xf numFmtId="180" fontId="147" fillId="105" borderId="10" applyFont="0">
      <alignment horizontal="right"/>
    </xf>
    <xf numFmtId="180" fontId="147" fillId="105" borderId="10" applyFont="0">
      <alignment horizontal="right"/>
    </xf>
    <xf numFmtId="180" fontId="147" fillId="105" borderId="10" applyFont="0">
      <alignment horizontal="right"/>
    </xf>
    <xf numFmtId="0" fontId="78" fillId="0" borderId="0"/>
    <xf numFmtId="180" fontId="147" fillId="105" borderId="10" applyFont="0">
      <alignment horizontal="right"/>
    </xf>
    <xf numFmtId="180" fontId="147" fillId="105" borderId="10" applyFont="0">
      <alignment horizontal="right"/>
    </xf>
    <xf numFmtId="180" fontId="147" fillId="105" borderId="10" applyFont="0">
      <alignment horizontal="right"/>
    </xf>
    <xf numFmtId="180" fontId="147" fillId="105" borderId="10" applyFont="0">
      <alignment horizontal="right"/>
    </xf>
    <xf numFmtId="180" fontId="147" fillId="105" borderId="10" applyFont="0">
      <alignment horizontal="right"/>
    </xf>
    <xf numFmtId="180" fontId="147" fillId="105" borderId="10" applyFont="0">
      <alignment horizontal="right"/>
    </xf>
    <xf numFmtId="180" fontId="147" fillId="105" borderId="10" applyFont="0">
      <alignment horizontal="right"/>
    </xf>
    <xf numFmtId="0" fontId="78" fillId="0" borderId="0"/>
    <xf numFmtId="180" fontId="147" fillId="105" borderId="10" applyFont="0">
      <alignment horizontal="right"/>
    </xf>
    <xf numFmtId="180" fontId="147" fillId="105" borderId="10" applyFont="0">
      <alignment horizontal="right"/>
    </xf>
    <xf numFmtId="180" fontId="147" fillId="105" borderId="10" applyFont="0">
      <alignment horizontal="right"/>
    </xf>
    <xf numFmtId="180" fontId="147" fillId="105" borderId="10" applyFont="0">
      <alignment horizontal="right"/>
    </xf>
    <xf numFmtId="180" fontId="147" fillId="105" borderId="10" applyFont="0">
      <alignment horizontal="right"/>
    </xf>
    <xf numFmtId="180" fontId="147" fillId="105" borderId="10" applyFont="0">
      <alignment horizontal="right"/>
    </xf>
    <xf numFmtId="180" fontId="147" fillId="105" borderId="10" applyFont="0">
      <alignment horizontal="right"/>
    </xf>
    <xf numFmtId="0" fontId="78" fillId="0" borderId="0"/>
    <xf numFmtId="180" fontId="147" fillId="105" borderId="10" applyFont="0">
      <alignment horizontal="right"/>
    </xf>
    <xf numFmtId="180" fontId="147" fillId="105" borderId="10" applyFont="0">
      <alignment horizontal="right"/>
    </xf>
    <xf numFmtId="180" fontId="147" fillId="105" borderId="10" applyFont="0">
      <alignment horizontal="right"/>
    </xf>
    <xf numFmtId="180" fontId="147" fillId="105" borderId="10" applyFont="0">
      <alignment horizontal="right"/>
    </xf>
    <xf numFmtId="180" fontId="147" fillId="105" borderId="10" applyFont="0">
      <alignment horizontal="right"/>
    </xf>
    <xf numFmtId="180" fontId="147" fillId="105" borderId="10" applyFont="0">
      <alignment horizontal="right"/>
    </xf>
    <xf numFmtId="0" fontId="78" fillId="0" borderId="0"/>
    <xf numFmtId="0" fontId="69" fillId="0" borderId="0" applyNumberFormat="0" applyFill="0" applyBorder="0" applyAlignment="0" applyProtection="0"/>
    <xf numFmtId="0" fontId="69" fillId="0" borderId="0" applyNumberFormat="0" applyFill="0" applyBorder="0" applyAlignment="0" applyProtection="0"/>
    <xf numFmtId="0" fontId="148" fillId="0" borderId="0"/>
    <xf numFmtId="0" fontId="149" fillId="0" borderId="0" applyNumberFormat="0" applyFill="0" applyBorder="0" applyAlignment="0" applyProtection="0"/>
    <xf numFmtId="0" fontId="124" fillId="21" borderId="0" applyNumberFormat="0" applyBorder="0" applyAlignment="0" applyProtection="0"/>
    <xf numFmtId="0" fontId="150" fillId="21" borderId="0" applyNumberFormat="0" applyBorder="0" applyAlignment="0" applyProtection="0"/>
    <xf numFmtId="0" fontId="124" fillId="21" borderId="0" applyNumberFormat="0" applyBorder="0" applyAlignment="0" applyProtection="0"/>
    <xf numFmtId="0" fontId="151" fillId="59" borderId="0" applyNumberFormat="0" applyBorder="0" applyAlignment="0" applyProtection="0"/>
    <xf numFmtId="0" fontId="150" fillId="21" borderId="0" applyNumberFormat="0" applyBorder="0" applyAlignment="0" applyProtection="0"/>
    <xf numFmtId="0" fontId="151" fillId="59" borderId="0" applyNumberFormat="0" applyBorder="0" applyAlignment="0" applyProtection="0"/>
    <xf numFmtId="0" fontId="151" fillId="59" borderId="0" applyNumberFormat="0" applyBorder="0" applyAlignment="0" applyProtection="0"/>
    <xf numFmtId="0" fontId="151" fillId="59" borderId="0" applyNumberFormat="0" applyBorder="0" applyAlignment="0" applyProtection="0"/>
    <xf numFmtId="0" fontId="151" fillId="59" borderId="0" applyNumberFormat="0" applyBorder="0" applyAlignment="0" applyProtection="0"/>
    <xf numFmtId="0" fontId="151" fillId="59" borderId="0" applyNumberFormat="0" applyBorder="0" applyAlignment="0" applyProtection="0"/>
    <xf numFmtId="0" fontId="151" fillId="59" borderId="0" applyNumberFormat="0" applyBorder="0" applyAlignment="0" applyProtection="0"/>
    <xf numFmtId="0" fontId="151" fillId="59" borderId="0" applyNumberFormat="0" applyBorder="0" applyAlignment="0" applyProtection="0"/>
    <xf numFmtId="0" fontId="152" fillId="79" borderId="75" applyNumberFormat="0" applyAlignment="0" applyProtection="0"/>
    <xf numFmtId="0" fontId="152" fillId="79" borderId="75" applyNumberFormat="0" applyAlignment="0" applyProtection="0"/>
    <xf numFmtId="0" fontId="152" fillId="79" borderId="75" applyNumberFormat="0" applyAlignment="0" applyProtection="0"/>
    <xf numFmtId="0" fontId="152" fillId="79" borderId="75" applyNumberFormat="0" applyAlignment="0" applyProtection="0"/>
    <xf numFmtId="0" fontId="152" fillId="79" borderId="75" applyNumberFormat="0" applyAlignment="0" applyProtection="0"/>
    <xf numFmtId="0" fontId="152" fillId="79" borderId="75" applyNumberFormat="0" applyAlignment="0" applyProtection="0"/>
    <xf numFmtId="0" fontId="152" fillId="79" borderId="75" applyNumberFormat="0" applyAlignment="0" applyProtection="0"/>
    <xf numFmtId="0" fontId="152" fillId="79" borderId="75" applyNumberFormat="0" applyAlignment="0" applyProtection="0"/>
    <xf numFmtId="0" fontId="152" fillId="79" borderId="75" applyNumberFormat="0" applyAlignment="0" applyProtection="0"/>
    <xf numFmtId="0" fontId="152" fillId="79" borderId="75" applyNumberFormat="0" applyAlignment="0" applyProtection="0"/>
    <xf numFmtId="0" fontId="152" fillId="79" borderId="75" applyNumberFormat="0" applyAlignment="0" applyProtection="0"/>
    <xf numFmtId="0" fontId="152" fillId="79" borderId="75" applyNumberFormat="0" applyAlignment="0" applyProtection="0"/>
    <xf numFmtId="0" fontId="152" fillId="79" borderId="75" applyNumberFormat="0" applyAlignment="0" applyProtection="0"/>
    <xf numFmtId="0" fontId="152" fillId="79" borderId="75" applyNumberFormat="0" applyAlignment="0" applyProtection="0"/>
    <xf numFmtId="0" fontId="152" fillId="79" borderId="75" applyNumberFormat="0" applyAlignment="0" applyProtection="0"/>
    <xf numFmtId="0" fontId="152" fillId="79" borderId="75" applyNumberFormat="0" applyAlignment="0" applyProtection="0"/>
    <xf numFmtId="0" fontId="152" fillId="79" borderId="75" applyNumberFormat="0" applyAlignment="0" applyProtection="0"/>
    <xf numFmtId="0" fontId="152" fillId="79" borderId="75" applyNumberFormat="0" applyAlignment="0" applyProtection="0"/>
    <xf numFmtId="0" fontId="152" fillId="79" borderId="75" applyNumberFormat="0" applyAlignment="0" applyProtection="0"/>
    <xf numFmtId="0" fontId="152" fillId="79" borderId="75" applyNumberFormat="0" applyAlignment="0" applyProtection="0"/>
    <xf numFmtId="0" fontId="152" fillId="79" borderId="75" applyNumberFormat="0" applyAlignment="0" applyProtection="0"/>
    <xf numFmtId="0" fontId="152" fillId="79" borderId="75" applyNumberFormat="0" applyAlignment="0" applyProtection="0"/>
    <xf numFmtId="0" fontId="152" fillId="79" borderId="75" applyNumberFormat="0" applyAlignment="0" applyProtection="0"/>
    <xf numFmtId="0" fontId="152" fillId="79" borderId="75" applyNumberFormat="0" applyAlignment="0" applyProtection="0"/>
    <xf numFmtId="0" fontId="152" fillId="79" borderId="75" applyNumberFormat="0" applyAlignment="0" applyProtection="0"/>
    <xf numFmtId="0" fontId="152" fillId="79" borderId="75" applyNumberFormat="0" applyAlignment="0" applyProtection="0"/>
    <xf numFmtId="0" fontId="152" fillId="79" borderId="75" applyNumberFormat="0" applyAlignment="0" applyProtection="0"/>
    <xf numFmtId="0" fontId="152" fillId="79" borderId="75" applyNumberFormat="0" applyAlignment="0" applyProtection="0"/>
    <xf numFmtId="0" fontId="152" fillId="79" borderId="75" applyNumberFormat="0" applyAlignment="0" applyProtection="0"/>
    <xf numFmtId="0" fontId="152" fillId="79" borderId="75" applyNumberFormat="0" applyAlignment="0" applyProtection="0"/>
    <xf numFmtId="0" fontId="152" fillId="79" borderId="75" applyNumberFormat="0" applyAlignment="0" applyProtection="0"/>
    <xf numFmtId="0" fontId="152" fillId="79" borderId="75" applyNumberFormat="0" applyAlignment="0" applyProtection="0"/>
    <xf numFmtId="0" fontId="152" fillId="79" borderId="75" applyNumberFormat="0" applyAlignment="0" applyProtection="0"/>
    <xf numFmtId="0" fontId="152" fillId="79" borderId="75" applyNumberFormat="0" applyAlignment="0" applyProtection="0"/>
    <xf numFmtId="0" fontId="78" fillId="0" borderId="0"/>
    <xf numFmtId="0" fontId="152" fillId="79" borderId="75" applyNumberFormat="0" applyAlignment="0" applyProtection="0"/>
    <xf numFmtId="0" fontId="152" fillId="79" borderId="75" applyNumberFormat="0" applyAlignment="0" applyProtection="0"/>
    <xf numFmtId="0" fontId="152" fillId="79" borderId="75" applyNumberFormat="0" applyAlignment="0" applyProtection="0"/>
    <xf numFmtId="0" fontId="152" fillId="79" borderId="75" applyNumberFormat="0" applyAlignment="0" applyProtection="0"/>
    <xf numFmtId="0" fontId="152" fillId="79" borderId="75" applyNumberFormat="0" applyAlignment="0" applyProtection="0"/>
    <xf numFmtId="0" fontId="152" fillId="79" borderId="75" applyNumberFormat="0" applyAlignment="0" applyProtection="0"/>
    <xf numFmtId="0" fontId="152" fillId="79" borderId="75" applyNumberFormat="0" applyAlignment="0" applyProtection="0"/>
    <xf numFmtId="0" fontId="152" fillId="79" borderId="75" applyNumberFormat="0" applyAlignment="0" applyProtection="0"/>
    <xf numFmtId="0" fontId="152" fillId="79" borderId="75" applyNumberFormat="0" applyAlignment="0" applyProtection="0"/>
    <xf numFmtId="0" fontId="152" fillId="79" borderId="75" applyNumberFormat="0" applyAlignment="0" applyProtection="0"/>
    <xf numFmtId="0" fontId="152" fillId="79" borderId="75" applyNumberFormat="0" applyAlignment="0" applyProtection="0"/>
    <xf numFmtId="0" fontId="78" fillId="0" borderId="0"/>
    <xf numFmtId="0" fontId="152" fillId="79" borderId="75" applyNumberFormat="0" applyAlignment="0" applyProtection="0"/>
    <xf numFmtId="0" fontId="152" fillId="79" borderId="75" applyNumberFormat="0" applyAlignment="0" applyProtection="0"/>
    <xf numFmtId="0" fontId="152" fillId="79" borderId="75" applyNumberFormat="0" applyAlignment="0" applyProtection="0"/>
    <xf numFmtId="0" fontId="152" fillId="79" borderId="75" applyNumberFormat="0" applyAlignment="0" applyProtection="0"/>
    <xf numFmtId="0" fontId="152" fillId="79" borderId="75" applyNumberFormat="0" applyAlignment="0" applyProtection="0"/>
    <xf numFmtId="0" fontId="152" fillId="79" borderId="75" applyNumberFormat="0" applyAlignment="0" applyProtection="0"/>
    <xf numFmtId="0" fontId="152" fillId="79" borderId="75" applyNumberFormat="0" applyAlignment="0" applyProtection="0"/>
    <xf numFmtId="0" fontId="152" fillId="79" borderId="75" applyNumberFormat="0" applyAlignment="0" applyProtection="0"/>
    <xf numFmtId="0" fontId="152" fillId="79" borderId="75" applyNumberFormat="0" applyAlignment="0" applyProtection="0"/>
    <xf numFmtId="0" fontId="152" fillId="79" borderId="75" applyNumberFormat="0" applyAlignment="0" applyProtection="0"/>
    <xf numFmtId="0" fontId="152" fillId="79" borderId="75" applyNumberFormat="0" applyAlignment="0" applyProtection="0"/>
    <xf numFmtId="0" fontId="78" fillId="0" borderId="0"/>
    <xf numFmtId="0" fontId="152" fillId="79" borderId="75" applyNumberFormat="0" applyAlignment="0" applyProtection="0"/>
    <xf numFmtId="0" fontId="152" fillId="79" borderId="75" applyNumberFormat="0" applyAlignment="0" applyProtection="0"/>
    <xf numFmtId="0" fontId="152" fillId="79" borderId="75" applyNumberFormat="0" applyAlignment="0" applyProtection="0"/>
    <xf numFmtId="0" fontId="152" fillId="79" borderId="75" applyNumberFormat="0" applyAlignment="0" applyProtection="0"/>
    <xf numFmtId="0" fontId="152" fillId="79" borderId="75" applyNumberFormat="0" applyAlignment="0" applyProtection="0"/>
    <xf numFmtId="0" fontId="152" fillId="79" borderId="75" applyNumberFormat="0" applyAlignment="0" applyProtection="0"/>
    <xf numFmtId="0" fontId="152" fillId="79" borderId="75" applyNumberFormat="0" applyAlignment="0" applyProtection="0"/>
    <xf numFmtId="0" fontId="152" fillId="79" borderId="75" applyNumberFormat="0" applyAlignment="0" applyProtection="0"/>
    <xf numFmtId="0" fontId="152" fillId="79" borderId="75" applyNumberFormat="0" applyAlignment="0" applyProtection="0"/>
    <xf numFmtId="0" fontId="152" fillId="79" borderId="75" applyNumberFormat="0" applyAlignment="0" applyProtection="0"/>
    <xf numFmtId="0" fontId="78" fillId="0" borderId="0"/>
    <xf numFmtId="0" fontId="154" fillId="55" borderId="75" applyNumberFormat="0" applyAlignment="0" applyProtection="0"/>
    <xf numFmtId="0" fontId="154" fillId="55" borderId="75" applyNumberFormat="0" applyAlignment="0" applyProtection="0"/>
    <xf numFmtId="0" fontId="154" fillId="55" borderId="75" applyNumberFormat="0" applyAlignment="0" applyProtection="0"/>
    <xf numFmtId="0" fontId="154" fillId="55" borderId="75" applyNumberFormat="0" applyAlignment="0" applyProtection="0"/>
    <xf numFmtId="0" fontId="154" fillId="55" borderId="75" applyNumberFormat="0" applyAlignment="0" applyProtection="0"/>
    <xf numFmtId="0" fontId="154" fillId="55" borderId="75" applyNumberFormat="0" applyAlignment="0" applyProtection="0"/>
    <xf numFmtId="0" fontId="154" fillId="55" borderId="75" applyNumberFormat="0" applyAlignment="0" applyProtection="0"/>
    <xf numFmtId="0" fontId="154" fillId="55" borderId="75" applyNumberFormat="0" applyAlignment="0" applyProtection="0"/>
    <xf numFmtId="0" fontId="154" fillId="55" borderId="75" applyNumberFormat="0" applyAlignment="0" applyProtection="0"/>
    <xf numFmtId="0" fontId="154" fillId="55" borderId="75" applyNumberFormat="0" applyAlignment="0" applyProtection="0"/>
    <xf numFmtId="0" fontId="154" fillId="55" borderId="75" applyNumberFormat="0" applyAlignment="0" applyProtection="0"/>
    <xf numFmtId="0" fontId="154" fillId="55" borderId="75" applyNumberFormat="0" applyAlignment="0" applyProtection="0"/>
    <xf numFmtId="0" fontId="154" fillId="55" borderId="75" applyNumberFormat="0" applyAlignment="0" applyProtection="0"/>
    <xf numFmtId="0" fontId="154" fillId="55" borderId="75" applyNumberFormat="0" applyAlignment="0" applyProtection="0"/>
    <xf numFmtId="0" fontId="154" fillId="55" borderId="75" applyNumberFormat="0" applyAlignment="0" applyProtection="0"/>
    <xf numFmtId="0" fontId="154" fillId="55" borderId="75" applyNumberFormat="0" applyAlignment="0" applyProtection="0"/>
    <xf numFmtId="0" fontId="154" fillId="55" borderId="75" applyNumberFormat="0" applyAlignment="0" applyProtection="0"/>
    <xf numFmtId="0" fontId="154" fillId="55" borderId="75" applyNumberFormat="0" applyAlignment="0" applyProtection="0"/>
    <xf numFmtId="0" fontId="154" fillId="55" borderId="75" applyNumberFormat="0" applyAlignment="0" applyProtection="0"/>
    <xf numFmtId="0" fontId="154" fillId="55" borderId="75" applyNumberFormat="0" applyAlignment="0" applyProtection="0"/>
    <xf numFmtId="0" fontId="154" fillId="55" borderId="75" applyNumberFormat="0" applyAlignment="0" applyProtection="0"/>
    <xf numFmtId="0" fontId="154" fillId="55" borderId="75" applyNumberFormat="0" applyAlignment="0" applyProtection="0"/>
    <xf numFmtId="0" fontId="154" fillId="55" borderId="75" applyNumberFormat="0" applyAlignment="0" applyProtection="0"/>
    <xf numFmtId="0" fontId="78" fillId="0" borderId="0"/>
    <xf numFmtId="0" fontId="154" fillId="55" borderId="75" applyNumberFormat="0" applyAlignment="0" applyProtection="0"/>
    <xf numFmtId="0" fontId="154" fillId="55" borderId="75" applyNumberFormat="0" applyAlignment="0" applyProtection="0"/>
    <xf numFmtId="0" fontId="154" fillId="55" borderId="75" applyNumberFormat="0" applyAlignment="0" applyProtection="0"/>
    <xf numFmtId="0" fontId="154" fillId="55" borderId="75" applyNumberFormat="0" applyAlignment="0" applyProtection="0"/>
    <xf numFmtId="0" fontId="154" fillId="55" borderId="75" applyNumberFormat="0" applyAlignment="0" applyProtection="0"/>
    <xf numFmtId="0" fontId="154" fillId="55" borderId="75" applyNumberFormat="0" applyAlignment="0" applyProtection="0"/>
    <xf numFmtId="0" fontId="154" fillId="55" borderId="75" applyNumberFormat="0" applyAlignment="0" applyProtection="0"/>
    <xf numFmtId="0" fontId="154" fillId="55" borderId="75" applyNumberFormat="0" applyAlignment="0" applyProtection="0"/>
    <xf numFmtId="0" fontId="154" fillId="55" borderId="75" applyNumberFormat="0" applyAlignment="0" applyProtection="0"/>
    <xf numFmtId="0" fontId="154" fillId="55" borderId="75" applyNumberFormat="0" applyAlignment="0" applyProtection="0"/>
    <xf numFmtId="0" fontId="154" fillId="55" borderId="75" applyNumberFormat="0" applyAlignment="0" applyProtection="0"/>
    <xf numFmtId="0" fontId="78" fillId="0" borderId="0"/>
    <xf numFmtId="0" fontId="154" fillId="55" borderId="75" applyNumberFormat="0" applyAlignment="0" applyProtection="0"/>
    <xf numFmtId="0" fontId="154" fillId="55" borderId="75" applyNumberFormat="0" applyAlignment="0" applyProtection="0"/>
    <xf numFmtId="0" fontId="154" fillId="55" borderId="75" applyNumberFormat="0" applyAlignment="0" applyProtection="0"/>
    <xf numFmtId="0" fontId="154" fillId="55" borderId="75" applyNumberFormat="0" applyAlignment="0" applyProtection="0"/>
    <xf numFmtId="0" fontId="154" fillId="55" borderId="75" applyNumberFormat="0" applyAlignment="0" applyProtection="0"/>
    <xf numFmtId="0" fontId="154" fillId="55" borderId="75" applyNumberFormat="0" applyAlignment="0" applyProtection="0"/>
    <xf numFmtId="0" fontId="154" fillId="55" borderId="75" applyNumberFormat="0" applyAlignment="0" applyProtection="0"/>
    <xf numFmtId="0" fontId="154" fillId="55" borderId="75" applyNumberFormat="0" applyAlignment="0" applyProtection="0"/>
    <xf numFmtId="0" fontId="154" fillId="55" borderId="75" applyNumberFormat="0" applyAlignment="0" applyProtection="0"/>
    <xf numFmtId="0" fontId="154" fillId="55" borderId="75" applyNumberFormat="0" applyAlignment="0" applyProtection="0"/>
    <xf numFmtId="0" fontId="154" fillId="55" borderId="75" applyNumberFormat="0" applyAlignment="0" applyProtection="0"/>
    <xf numFmtId="0" fontId="78" fillId="0" borderId="0"/>
    <xf numFmtId="0" fontId="154" fillId="55" borderId="75" applyNumberFormat="0" applyAlignment="0" applyProtection="0"/>
    <xf numFmtId="0" fontId="154" fillId="55" borderId="75" applyNumberFormat="0" applyAlignment="0" applyProtection="0"/>
    <xf numFmtId="0" fontId="154" fillId="55" borderId="75" applyNumberFormat="0" applyAlignment="0" applyProtection="0"/>
    <xf numFmtId="0" fontId="154" fillId="55" borderId="75" applyNumberFormat="0" applyAlignment="0" applyProtection="0"/>
    <xf numFmtId="0" fontId="154" fillId="55" borderId="75" applyNumberFormat="0" applyAlignment="0" applyProtection="0"/>
    <xf numFmtId="0" fontId="154" fillId="55" borderId="75" applyNumberFormat="0" applyAlignment="0" applyProtection="0"/>
    <xf numFmtId="0" fontId="154" fillId="55" borderId="75" applyNumberFormat="0" applyAlignment="0" applyProtection="0"/>
    <xf numFmtId="0" fontId="154" fillId="55" borderId="75" applyNumberFormat="0" applyAlignment="0" applyProtection="0"/>
    <xf numFmtId="0" fontId="154" fillId="55" borderId="75" applyNumberFormat="0" applyAlignment="0" applyProtection="0"/>
    <xf numFmtId="0" fontId="154" fillId="55" borderId="75" applyNumberFormat="0" applyAlignment="0" applyProtection="0"/>
    <xf numFmtId="0" fontId="154" fillId="55" borderId="75" applyNumberFormat="0" applyAlignment="0" applyProtection="0"/>
    <xf numFmtId="0" fontId="78" fillId="0" borderId="0"/>
    <xf numFmtId="0" fontId="154" fillId="55" borderId="75" applyNumberFormat="0" applyAlignment="0" applyProtection="0"/>
    <xf numFmtId="0" fontId="154" fillId="55" borderId="75" applyNumberFormat="0" applyAlignment="0" applyProtection="0"/>
    <xf numFmtId="0" fontId="154" fillId="55" borderId="75" applyNumberFormat="0" applyAlignment="0" applyProtection="0"/>
    <xf numFmtId="0" fontId="154" fillId="55" borderId="75" applyNumberFormat="0" applyAlignment="0" applyProtection="0"/>
    <xf numFmtId="0" fontId="154" fillId="55" borderId="75" applyNumberFormat="0" applyAlignment="0" applyProtection="0"/>
    <xf numFmtId="0" fontId="154" fillId="55" borderId="75" applyNumberFormat="0" applyAlignment="0" applyProtection="0"/>
    <xf numFmtId="0" fontId="154" fillId="55" borderId="75" applyNumberFormat="0" applyAlignment="0" applyProtection="0"/>
    <xf numFmtId="0" fontId="154" fillId="55" borderId="75" applyNumberFormat="0" applyAlignment="0" applyProtection="0"/>
    <xf numFmtId="0" fontId="154" fillId="55" borderId="75" applyNumberFormat="0" applyAlignment="0" applyProtection="0"/>
    <xf numFmtId="0" fontId="154" fillId="55" borderId="75" applyNumberFormat="0" applyAlignment="0" applyProtection="0"/>
    <xf numFmtId="0" fontId="78" fillId="0" borderId="0"/>
    <xf numFmtId="0" fontId="155" fillId="0" borderId="0" applyNumberFormat="0" applyFill="0" applyBorder="0" applyAlignment="0"/>
    <xf numFmtId="0" fontId="155" fillId="0" borderId="0" applyNumberFormat="0" applyFill="0" applyBorder="0" applyAlignment="0"/>
    <xf numFmtId="0" fontId="156" fillId="0" borderId="0" applyNumberFormat="0" applyFill="0" applyBorder="0">
      <alignment horizontal="left"/>
    </xf>
    <xf numFmtId="0" fontId="157" fillId="63" borderId="0" applyNumberFormat="0" applyBorder="0" applyAlignment="0" applyProtection="0"/>
    <xf numFmtId="49" fontId="158" fillId="0" borderId="0" applyFont="0" applyFill="0" applyBorder="0" applyAlignment="0" applyProtection="0">
      <alignment horizontal="left"/>
    </xf>
    <xf numFmtId="181" fontId="134" fillId="0" borderId="0" applyAlignment="0" applyProtection="0"/>
    <xf numFmtId="182" fontId="69" fillId="0" borderId="0" applyFill="0" applyBorder="0" applyAlignment="0" applyProtection="0"/>
    <xf numFmtId="49" fontId="69" fillId="0" borderId="0" applyNumberFormat="0" applyAlignment="0" applyProtection="0">
      <alignment horizontal="left"/>
    </xf>
    <xf numFmtId="49" fontId="159" fillId="0" borderId="77" applyNumberFormat="0" applyAlignment="0" applyProtection="0">
      <alignment horizontal="left" wrapText="1"/>
    </xf>
    <xf numFmtId="49" fontId="159" fillId="0" borderId="0" applyNumberFormat="0" applyAlignment="0" applyProtection="0">
      <alignment horizontal="left" wrapText="1"/>
    </xf>
    <xf numFmtId="49" fontId="160" fillId="0" borderId="0" applyAlignment="0" applyProtection="0">
      <alignment horizontal="left"/>
    </xf>
    <xf numFmtId="0" fontId="161" fillId="4" borderId="0" applyNumberFormat="0" applyBorder="0" applyAlignment="0" applyProtection="0"/>
    <xf numFmtId="2" fontId="69" fillId="107" borderId="0" applyNumberFormat="0" applyFont="0" applyBorder="0" applyAlignment="0" applyProtection="0"/>
    <xf numFmtId="2" fontId="69" fillId="107" borderId="0" applyNumberFormat="0" applyFont="0" applyBorder="0" applyAlignment="0" applyProtection="0"/>
    <xf numFmtId="183" fontId="55" fillId="0" borderId="0" applyFill="0" applyBorder="0" applyAlignment="0"/>
    <xf numFmtId="184" fontId="55" fillId="0" borderId="0" applyFill="0" applyBorder="0" applyAlignment="0"/>
    <xf numFmtId="185" fontId="55" fillId="0" borderId="0" applyFill="0" applyBorder="0" applyAlignment="0"/>
    <xf numFmtId="186" fontId="55" fillId="0" borderId="0" applyFill="0" applyBorder="0" applyAlignment="0"/>
    <xf numFmtId="187" fontId="55" fillId="0" borderId="0" applyFill="0" applyBorder="0" applyAlignment="0"/>
    <xf numFmtId="183" fontId="55" fillId="0" borderId="0" applyFill="0" applyBorder="0" applyAlignment="0"/>
    <xf numFmtId="188" fontId="55" fillId="0" borderId="0" applyFill="0" applyBorder="0" applyAlignment="0"/>
    <xf numFmtId="184" fontId="55" fillId="0" borderId="0" applyFill="0" applyBorder="0" applyAlignment="0"/>
    <xf numFmtId="0" fontId="127" fillId="24" borderId="66" applyNumberFormat="0" applyAlignment="0" applyProtection="0"/>
    <xf numFmtId="0" fontId="127" fillId="24" borderId="66" applyNumberFormat="0" applyAlignment="0" applyProtection="0"/>
    <xf numFmtId="0" fontId="152" fillId="62" borderId="75" applyNumberFormat="0" applyAlignment="0" applyProtection="0"/>
    <xf numFmtId="0" fontId="162" fillId="24" borderId="66" applyNumberFormat="0" applyAlignment="0" applyProtection="0"/>
    <xf numFmtId="0" fontId="152" fillId="62" borderId="75" applyNumberFormat="0" applyAlignment="0" applyProtection="0"/>
    <xf numFmtId="0" fontId="152" fillId="62" borderId="75" applyNumberFormat="0" applyAlignment="0" applyProtection="0"/>
    <xf numFmtId="0" fontId="152" fillId="62" borderId="75" applyNumberFormat="0" applyAlignment="0" applyProtection="0"/>
    <xf numFmtId="0" fontId="152" fillId="62" borderId="75" applyNumberFormat="0" applyAlignment="0" applyProtection="0"/>
    <xf numFmtId="0" fontId="152" fillId="62" borderId="75" applyNumberFormat="0" applyAlignment="0" applyProtection="0"/>
    <xf numFmtId="0" fontId="152" fillId="62" borderId="75" applyNumberFormat="0" applyAlignment="0" applyProtection="0"/>
    <xf numFmtId="0" fontId="152" fillId="62" borderId="75" applyNumberFormat="0" applyAlignment="0" applyProtection="0"/>
    <xf numFmtId="0" fontId="152" fillId="62" borderId="75" applyNumberFormat="0" applyAlignment="0" applyProtection="0"/>
    <xf numFmtId="0" fontId="152" fillId="62" borderId="75" applyNumberFormat="0" applyAlignment="0" applyProtection="0"/>
    <xf numFmtId="0" fontId="152" fillId="62" borderId="75" applyNumberFormat="0" applyAlignment="0" applyProtection="0"/>
    <xf numFmtId="0" fontId="152" fillId="62" borderId="75" applyNumberFormat="0" applyAlignment="0" applyProtection="0"/>
    <xf numFmtId="0" fontId="152" fillId="62" borderId="75" applyNumberFormat="0" applyAlignment="0" applyProtection="0"/>
    <xf numFmtId="0" fontId="152" fillId="62" borderId="75" applyNumberFormat="0" applyAlignment="0" applyProtection="0"/>
    <xf numFmtId="0" fontId="152" fillId="62" borderId="75" applyNumberFormat="0" applyAlignment="0" applyProtection="0"/>
    <xf numFmtId="0" fontId="152" fillId="62" borderId="75" applyNumberFormat="0" applyAlignment="0" applyProtection="0"/>
    <xf numFmtId="0" fontId="152" fillId="62" borderId="75" applyNumberFormat="0" applyAlignment="0" applyProtection="0"/>
    <xf numFmtId="0" fontId="152" fillId="62" borderId="75" applyNumberFormat="0" applyAlignment="0" applyProtection="0"/>
    <xf numFmtId="0" fontId="152" fillId="62" borderId="75" applyNumberFormat="0" applyAlignment="0" applyProtection="0"/>
    <xf numFmtId="0" fontId="152" fillId="62" borderId="75" applyNumberFormat="0" applyAlignment="0" applyProtection="0"/>
    <xf numFmtId="0" fontId="152" fillId="62" borderId="75" applyNumberFormat="0" applyAlignment="0" applyProtection="0"/>
    <xf numFmtId="0" fontId="152" fillId="62" borderId="75" applyNumberFormat="0" applyAlignment="0" applyProtection="0"/>
    <xf numFmtId="0" fontId="152" fillId="62" borderId="75" applyNumberFormat="0" applyAlignment="0" applyProtection="0"/>
    <xf numFmtId="0" fontId="152" fillId="62" borderId="75" applyNumberFormat="0" applyAlignment="0" applyProtection="0"/>
    <xf numFmtId="0" fontId="152" fillId="62" borderId="75" applyNumberFormat="0" applyAlignment="0" applyProtection="0"/>
    <xf numFmtId="0" fontId="152" fillId="62" borderId="75" applyNumberFormat="0" applyAlignment="0" applyProtection="0"/>
    <xf numFmtId="0" fontId="152" fillId="62" borderId="75" applyNumberFormat="0" applyAlignment="0" applyProtection="0"/>
    <xf numFmtId="0" fontId="152" fillId="62" borderId="75" applyNumberFormat="0" applyAlignment="0" applyProtection="0"/>
    <xf numFmtId="0" fontId="152" fillId="62" borderId="75" applyNumberFormat="0" applyAlignment="0" applyProtection="0"/>
    <xf numFmtId="0" fontId="152" fillId="62" borderId="75" applyNumberFormat="0" applyAlignment="0" applyProtection="0"/>
    <xf numFmtId="0" fontId="152" fillId="62" borderId="75" applyNumberFormat="0" applyAlignment="0" applyProtection="0"/>
    <xf numFmtId="0" fontId="152" fillId="62" borderId="75" applyNumberFormat="0" applyAlignment="0" applyProtection="0"/>
    <xf numFmtId="0" fontId="152" fillId="62" borderId="75" applyNumberFormat="0" applyAlignment="0" applyProtection="0"/>
    <xf numFmtId="0" fontId="152" fillId="62" borderId="75" applyNumberFormat="0" applyAlignment="0" applyProtection="0"/>
    <xf numFmtId="0" fontId="152" fillId="62" borderId="75" applyNumberFormat="0" applyAlignment="0" applyProtection="0"/>
    <xf numFmtId="0" fontId="152" fillId="62" borderId="75" applyNumberFormat="0" applyAlignment="0" applyProtection="0"/>
    <xf numFmtId="0" fontId="152" fillId="62" borderId="75" applyNumberFormat="0" applyAlignment="0" applyProtection="0"/>
    <xf numFmtId="0" fontId="152" fillId="62" borderId="75" applyNumberFormat="0" applyAlignment="0" applyProtection="0"/>
    <xf numFmtId="0" fontId="152" fillId="62" borderId="75" applyNumberFormat="0" applyAlignment="0" applyProtection="0"/>
    <xf numFmtId="0" fontId="152" fillId="62" borderId="75" applyNumberFormat="0" applyAlignment="0" applyProtection="0"/>
    <xf numFmtId="0" fontId="152" fillId="62" borderId="75" applyNumberFormat="0" applyAlignment="0" applyProtection="0"/>
    <xf numFmtId="0" fontId="152" fillId="62" borderId="75" applyNumberFormat="0" applyAlignment="0" applyProtection="0"/>
    <xf numFmtId="0" fontId="152" fillId="62" borderId="75" applyNumberFormat="0" applyAlignment="0" applyProtection="0"/>
    <xf numFmtId="0" fontId="152" fillId="62" borderId="75" applyNumberFormat="0" applyAlignment="0" applyProtection="0"/>
    <xf numFmtId="0" fontId="152" fillId="62" borderId="75" applyNumberFormat="0" applyAlignment="0" applyProtection="0"/>
    <xf numFmtId="0" fontId="152" fillId="62" borderId="75" applyNumberFormat="0" applyAlignment="0" applyProtection="0"/>
    <xf numFmtId="0" fontId="152" fillId="62" borderId="75" applyNumberFormat="0" applyAlignment="0" applyProtection="0"/>
    <xf numFmtId="0" fontId="152" fillId="62" borderId="75" applyNumberFormat="0" applyAlignment="0" applyProtection="0"/>
    <xf numFmtId="0" fontId="152" fillId="62" borderId="75" applyNumberFormat="0" applyAlignment="0" applyProtection="0"/>
    <xf numFmtId="0" fontId="152" fillId="62" borderId="75" applyNumberFormat="0" applyAlignment="0" applyProtection="0"/>
    <xf numFmtId="0" fontId="152" fillId="62" borderId="75" applyNumberFormat="0" applyAlignment="0" applyProtection="0"/>
    <xf numFmtId="0" fontId="152" fillId="62" borderId="75" applyNumberFormat="0" applyAlignment="0" applyProtection="0"/>
    <xf numFmtId="0" fontId="152" fillId="62" borderId="75" applyNumberFormat="0" applyAlignment="0" applyProtection="0"/>
    <xf numFmtId="0" fontId="152" fillId="62" borderId="75" applyNumberFormat="0" applyAlignment="0" applyProtection="0"/>
    <xf numFmtId="0" fontId="152" fillId="62" borderId="75" applyNumberFormat="0" applyAlignment="0" applyProtection="0"/>
    <xf numFmtId="0" fontId="152" fillId="62" borderId="75" applyNumberFormat="0" applyAlignment="0" applyProtection="0"/>
    <xf numFmtId="0" fontId="152" fillId="62" borderId="75" applyNumberFormat="0" applyAlignment="0" applyProtection="0"/>
    <xf numFmtId="0" fontId="152" fillId="62" borderId="75" applyNumberFormat="0" applyAlignment="0" applyProtection="0"/>
    <xf numFmtId="0" fontId="152" fillId="62" borderId="75" applyNumberFormat="0" applyAlignment="0" applyProtection="0"/>
    <xf numFmtId="0" fontId="152" fillId="62" borderId="75" applyNumberFormat="0" applyAlignment="0" applyProtection="0"/>
    <xf numFmtId="0" fontId="152" fillId="62" borderId="75" applyNumberFormat="0" applyAlignment="0" applyProtection="0"/>
    <xf numFmtId="0" fontId="152" fillId="62" borderId="75" applyNumberFormat="0" applyAlignment="0" applyProtection="0"/>
    <xf numFmtId="0" fontId="152" fillId="62" borderId="75" applyNumberFormat="0" applyAlignment="0" applyProtection="0"/>
    <xf numFmtId="0" fontId="152" fillId="62" borderId="75" applyNumberFormat="0" applyAlignment="0" applyProtection="0"/>
    <xf numFmtId="0" fontId="152" fillId="62" borderId="75" applyNumberFormat="0" applyAlignment="0" applyProtection="0"/>
    <xf numFmtId="0" fontId="152" fillId="62" borderId="75" applyNumberFormat="0" applyAlignment="0" applyProtection="0"/>
    <xf numFmtId="0" fontId="162" fillId="24" borderId="66" applyNumberFormat="0" applyAlignment="0" applyProtection="0"/>
    <xf numFmtId="0" fontId="127" fillId="24" borderId="66" applyNumberFormat="0" applyAlignment="0" applyProtection="0"/>
    <xf numFmtId="0" fontId="127" fillId="24" borderId="66" applyNumberFormat="0" applyAlignment="0" applyProtection="0"/>
    <xf numFmtId="0" fontId="127" fillId="24" borderId="66" applyNumberFormat="0" applyAlignment="0" applyProtection="0"/>
    <xf numFmtId="0" fontId="127" fillId="24" borderId="66" applyNumberFormat="0" applyAlignment="0" applyProtection="0"/>
    <xf numFmtId="0" fontId="127" fillId="24" borderId="66" applyNumberFormat="0" applyAlignment="0" applyProtection="0"/>
    <xf numFmtId="0" fontId="127" fillId="24" borderId="66" applyNumberFormat="0" applyAlignment="0" applyProtection="0"/>
    <xf numFmtId="0" fontId="152" fillId="3" borderId="75" applyNumberFormat="0" applyAlignment="0" applyProtection="0"/>
    <xf numFmtId="0" fontId="152" fillId="3" borderId="75" applyNumberFormat="0" applyAlignment="0" applyProtection="0"/>
    <xf numFmtId="0" fontId="152" fillId="3" borderId="75" applyNumberFormat="0" applyAlignment="0" applyProtection="0"/>
    <xf numFmtId="0" fontId="152" fillId="3" borderId="75" applyNumberFormat="0" applyAlignment="0" applyProtection="0"/>
    <xf numFmtId="0" fontId="152" fillId="3" borderId="75" applyNumberFormat="0" applyAlignment="0" applyProtection="0"/>
    <xf numFmtId="0" fontId="152" fillId="3" borderId="75" applyNumberFormat="0" applyAlignment="0" applyProtection="0"/>
    <xf numFmtId="0" fontId="152" fillId="3" borderId="75" applyNumberFormat="0" applyAlignment="0" applyProtection="0"/>
    <xf numFmtId="0" fontId="152" fillId="3" borderId="75" applyNumberFormat="0" applyAlignment="0" applyProtection="0"/>
    <xf numFmtId="0" fontId="152" fillId="3" borderId="75" applyNumberFormat="0" applyAlignment="0" applyProtection="0"/>
    <xf numFmtId="0" fontId="152" fillId="3" borderId="75" applyNumberFormat="0" applyAlignment="0" applyProtection="0"/>
    <xf numFmtId="0" fontId="152" fillId="3" borderId="75" applyNumberFormat="0" applyAlignment="0" applyProtection="0"/>
    <xf numFmtId="0" fontId="152" fillId="3" borderId="75" applyNumberFormat="0" applyAlignment="0" applyProtection="0"/>
    <xf numFmtId="0" fontId="152" fillId="3" borderId="75" applyNumberFormat="0" applyAlignment="0" applyProtection="0"/>
    <xf numFmtId="0" fontId="152" fillId="3" borderId="75" applyNumberFormat="0" applyAlignment="0" applyProtection="0"/>
    <xf numFmtId="0" fontId="152" fillId="3" borderId="75" applyNumberFormat="0" applyAlignment="0" applyProtection="0"/>
    <xf numFmtId="0" fontId="152" fillId="3" borderId="75" applyNumberFormat="0" applyAlignment="0" applyProtection="0"/>
    <xf numFmtId="0" fontId="152" fillId="3" borderId="75" applyNumberFormat="0" applyAlignment="0" applyProtection="0"/>
    <xf numFmtId="0" fontId="152" fillId="3" borderId="75" applyNumberFormat="0" applyAlignment="0" applyProtection="0"/>
    <xf numFmtId="0" fontId="152" fillId="3" borderId="75" applyNumberFormat="0" applyAlignment="0" applyProtection="0"/>
    <xf numFmtId="0" fontId="152" fillId="3" borderId="75" applyNumberFormat="0" applyAlignment="0" applyProtection="0"/>
    <xf numFmtId="0" fontId="152" fillId="3" borderId="75" applyNumberFormat="0" applyAlignment="0" applyProtection="0"/>
    <xf numFmtId="0" fontId="152" fillId="3" borderId="75" applyNumberFormat="0" applyAlignment="0" applyProtection="0"/>
    <xf numFmtId="0" fontId="152" fillId="3" borderId="75" applyNumberFormat="0" applyAlignment="0" applyProtection="0"/>
    <xf numFmtId="0" fontId="78" fillId="0" borderId="0"/>
    <xf numFmtId="0" fontId="152" fillId="3" borderId="75" applyNumberFormat="0" applyAlignment="0" applyProtection="0"/>
    <xf numFmtId="0" fontId="152" fillId="3" borderId="75" applyNumberFormat="0" applyAlignment="0" applyProtection="0"/>
    <xf numFmtId="0" fontId="152" fillId="3" borderId="75" applyNumberFormat="0" applyAlignment="0" applyProtection="0"/>
    <xf numFmtId="0" fontId="152" fillId="3" borderId="75" applyNumberFormat="0" applyAlignment="0" applyProtection="0"/>
    <xf numFmtId="0" fontId="152" fillId="3" borderId="75" applyNumberFormat="0" applyAlignment="0" applyProtection="0"/>
    <xf numFmtId="0" fontId="152" fillId="3" borderId="75" applyNumberFormat="0" applyAlignment="0" applyProtection="0"/>
    <xf numFmtId="0" fontId="152" fillId="3" borderId="75" applyNumberFormat="0" applyAlignment="0" applyProtection="0"/>
    <xf numFmtId="0" fontId="152" fillId="3" borderId="75" applyNumberFormat="0" applyAlignment="0" applyProtection="0"/>
    <xf numFmtId="0" fontId="152" fillId="3" borderId="75" applyNumberFormat="0" applyAlignment="0" applyProtection="0"/>
    <xf numFmtId="0" fontId="152" fillId="3" borderId="75" applyNumberFormat="0" applyAlignment="0" applyProtection="0"/>
    <xf numFmtId="0" fontId="152" fillId="3" borderId="75" applyNumberFormat="0" applyAlignment="0" applyProtection="0"/>
    <xf numFmtId="0" fontId="78" fillId="0" borderId="0"/>
    <xf numFmtId="0" fontId="152" fillId="3" borderId="75" applyNumberFormat="0" applyAlignment="0" applyProtection="0"/>
    <xf numFmtId="0" fontId="152" fillId="3" borderId="75" applyNumberFormat="0" applyAlignment="0" applyProtection="0"/>
    <xf numFmtId="0" fontId="152" fillId="3" borderId="75" applyNumberFormat="0" applyAlignment="0" applyProtection="0"/>
    <xf numFmtId="0" fontId="152" fillId="3" borderId="75" applyNumberFormat="0" applyAlignment="0" applyProtection="0"/>
    <xf numFmtId="0" fontId="152" fillId="3" borderId="75" applyNumberFormat="0" applyAlignment="0" applyProtection="0"/>
    <xf numFmtId="0" fontId="152" fillId="3" borderId="75" applyNumberFormat="0" applyAlignment="0" applyProtection="0"/>
    <xf numFmtId="0" fontId="152" fillId="3" borderId="75" applyNumberFormat="0" applyAlignment="0" applyProtection="0"/>
    <xf numFmtId="0" fontId="152" fillId="3" borderId="75" applyNumberFormat="0" applyAlignment="0" applyProtection="0"/>
    <xf numFmtId="0" fontId="152" fillId="3" borderId="75" applyNumberFormat="0" applyAlignment="0" applyProtection="0"/>
    <xf numFmtId="0" fontId="152" fillId="3" borderId="75" applyNumberFormat="0" applyAlignment="0" applyProtection="0"/>
    <xf numFmtId="0" fontId="152" fillId="3" borderId="75" applyNumberFormat="0" applyAlignment="0" applyProtection="0"/>
    <xf numFmtId="0" fontId="78" fillId="0" borderId="0"/>
    <xf numFmtId="0" fontId="152" fillId="3" borderId="75" applyNumberFormat="0" applyAlignment="0" applyProtection="0"/>
    <xf numFmtId="0" fontId="152" fillId="3" borderId="75" applyNumberFormat="0" applyAlignment="0" applyProtection="0"/>
    <xf numFmtId="0" fontId="152" fillId="3" borderId="75" applyNumberFormat="0" applyAlignment="0" applyProtection="0"/>
    <xf numFmtId="0" fontId="152" fillId="3" borderId="75" applyNumberFormat="0" applyAlignment="0" applyProtection="0"/>
    <xf numFmtId="0" fontId="152" fillId="3" borderId="75" applyNumberFormat="0" applyAlignment="0" applyProtection="0"/>
    <xf numFmtId="0" fontId="152" fillId="3" borderId="75" applyNumberFormat="0" applyAlignment="0" applyProtection="0"/>
    <xf numFmtId="0" fontId="152" fillId="3" borderId="75" applyNumberFormat="0" applyAlignment="0" applyProtection="0"/>
    <xf numFmtId="0" fontId="152" fillId="3" borderId="75" applyNumberFormat="0" applyAlignment="0" applyProtection="0"/>
    <xf numFmtId="0" fontId="152" fillId="3" borderId="75" applyNumberFormat="0" applyAlignment="0" applyProtection="0"/>
    <xf numFmtId="0" fontId="152" fillId="3" borderId="75" applyNumberFormat="0" applyAlignment="0" applyProtection="0"/>
    <xf numFmtId="0" fontId="152" fillId="3" borderId="75" applyNumberFormat="0" applyAlignment="0" applyProtection="0"/>
    <xf numFmtId="0" fontId="78" fillId="0" borderId="0"/>
    <xf numFmtId="0" fontId="152" fillId="3" borderId="75" applyNumberFormat="0" applyAlignment="0" applyProtection="0"/>
    <xf numFmtId="0" fontId="152" fillId="3" borderId="75" applyNumberFormat="0" applyAlignment="0" applyProtection="0"/>
    <xf numFmtId="0" fontId="152" fillId="3" borderId="75" applyNumberFormat="0" applyAlignment="0" applyProtection="0"/>
    <xf numFmtId="0" fontId="152" fillId="3" borderId="75" applyNumberFormat="0" applyAlignment="0" applyProtection="0"/>
    <xf numFmtId="0" fontId="152" fillId="3" borderId="75" applyNumberFormat="0" applyAlignment="0" applyProtection="0"/>
    <xf numFmtId="0" fontId="152" fillId="3" borderId="75" applyNumberFormat="0" applyAlignment="0" applyProtection="0"/>
    <xf numFmtId="0" fontId="152" fillId="3" borderId="75" applyNumberFormat="0" applyAlignment="0" applyProtection="0"/>
    <xf numFmtId="0" fontId="152" fillId="3" borderId="75" applyNumberFormat="0" applyAlignment="0" applyProtection="0"/>
    <xf numFmtId="0" fontId="152" fillId="3" borderId="75" applyNumberFormat="0" applyAlignment="0" applyProtection="0"/>
    <xf numFmtId="0" fontId="152" fillId="3" borderId="75" applyNumberFormat="0" applyAlignment="0" applyProtection="0"/>
    <xf numFmtId="0" fontId="78" fillId="0" borderId="0"/>
    <xf numFmtId="0" fontId="163" fillId="108" borderId="78" applyNumberFormat="0" applyAlignment="0" applyProtection="0"/>
    <xf numFmtId="0" fontId="164" fillId="0" borderId="79" applyNumberFormat="0" applyFill="0" applyAlignment="0" applyProtection="0"/>
    <xf numFmtId="0" fontId="165" fillId="65" borderId="9" applyBorder="0"/>
    <xf numFmtId="0" fontId="165" fillId="65" borderId="9" applyBorder="0"/>
    <xf numFmtId="0" fontId="165" fillId="65" borderId="9" applyBorder="0"/>
    <xf numFmtId="0" fontId="165" fillId="65" borderId="9" applyBorder="0"/>
    <xf numFmtId="0" fontId="165" fillId="65" borderId="9" applyBorder="0"/>
    <xf numFmtId="0" fontId="165" fillId="65" borderId="9" applyBorder="0"/>
    <xf numFmtId="0" fontId="165" fillId="65" borderId="9" applyBorder="0"/>
    <xf numFmtId="0" fontId="165" fillId="65" borderId="9" applyBorder="0"/>
    <xf numFmtId="0" fontId="165" fillId="65" borderId="9" applyBorder="0"/>
    <xf numFmtId="0" fontId="165" fillId="65" borderId="9" applyBorder="0"/>
    <xf numFmtId="0" fontId="165" fillId="65" borderId="9" applyBorder="0"/>
    <xf numFmtId="0" fontId="165" fillId="65" borderId="9" applyBorder="0"/>
    <xf numFmtId="0" fontId="165" fillId="65" borderId="9" applyBorder="0"/>
    <xf numFmtId="0" fontId="165" fillId="65" borderId="9" applyBorder="0"/>
    <xf numFmtId="0" fontId="165" fillId="65" borderId="9" applyBorder="0"/>
    <xf numFmtId="0" fontId="165" fillId="65" borderId="9" applyBorder="0"/>
    <xf numFmtId="0" fontId="165" fillId="65" borderId="9" applyBorder="0"/>
    <xf numFmtId="0" fontId="165" fillId="65" borderId="9" applyBorder="0"/>
    <xf numFmtId="0" fontId="165" fillId="65" borderId="9" applyBorder="0"/>
    <xf numFmtId="0" fontId="165" fillId="65" borderId="9" applyBorder="0"/>
    <xf numFmtId="0" fontId="165" fillId="65" borderId="9" applyBorder="0"/>
    <xf numFmtId="0" fontId="165" fillId="65" borderId="9" applyBorder="0"/>
    <xf numFmtId="0" fontId="165" fillId="65" borderId="9" applyBorder="0"/>
    <xf numFmtId="0" fontId="78" fillId="0" borderId="0"/>
    <xf numFmtId="0" fontId="165" fillId="65" borderId="9" applyBorder="0"/>
    <xf numFmtId="0" fontId="165" fillId="65" borderId="9" applyBorder="0"/>
    <xf numFmtId="0" fontId="165" fillId="65" borderId="9" applyBorder="0"/>
    <xf numFmtId="0" fontId="165" fillId="65" borderId="9" applyBorder="0"/>
    <xf numFmtId="0" fontId="165" fillId="65" borderId="9" applyBorder="0"/>
    <xf numFmtId="0" fontId="165" fillId="65" borderId="9" applyBorder="0"/>
    <xf numFmtId="0" fontId="165" fillId="65" borderId="9" applyBorder="0"/>
    <xf numFmtId="0" fontId="165" fillId="65" borderId="9" applyBorder="0"/>
    <xf numFmtId="0" fontId="165" fillId="65" borderId="9" applyBorder="0"/>
    <xf numFmtId="0" fontId="165" fillId="65" borderId="9" applyBorder="0"/>
    <xf numFmtId="0" fontId="165" fillId="65" borderId="9" applyBorder="0"/>
    <xf numFmtId="0" fontId="78" fillId="0" borderId="0"/>
    <xf numFmtId="0" fontId="165" fillId="65" borderId="9" applyBorder="0"/>
    <xf numFmtId="0" fontId="165" fillId="65" borderId="9" applyBorder="0"/>
    <xf numFmtId="0" fontId="165" fillId="65" borderId="9" applyBorder="0"/>
    <xf numFmtId="0" fontId="165" fillId="65" borderId="9" applyBorder="0"/>
    <xf numFmtId="0" fontId="165" fillId="65" borderId="9" applyBorder="0"/>
    <xf numFmtId="0" fontId="165" fillId="65" borderId="9" applyBorder="0"/>
    <xf numFmtId="0" fontId="165" fillId="65" borderId="9" applyBorder="0"/>
    <xf numFmtId="0" fontId="165" fillId="65" borderId="9" applyBorder="0"/>
    <xf numFmtId="0" fontId="165" fillId="65" borderId="9" applyBorder="0"/>
    <xf numFmtId="0" fontId="165" fillId="65" borderId="9" applyBorder="0"/>
    <xf numFmtId="0" fontId="165" fillId="65" borderId="9" applyBorder="0"/>
    <xf numFmtId="0" fontId="78" fillId="0" borderId="0"/>
    <xf numFmtId="0" fontId="165" fillId="65" borderId="9" applyBorder="0"/>
    <xf numFmtId="0" fontId="165" fillId="65" borderId="9" applyBorder="0"/>
    <xf numFmtId="0" fontId="165" fillId="65" borderId="9" applyBorder="0"/>
    <xf numFmtId="0" fontId="165" fillId="65" borderId="9" applyBorder="0"/>
    <xf numFmtId="0" fontId="165" fillId="65" borderId="9" applyBorder="0"/>
    <xf numFmtId="0" fontId="165" fillId="65" borderId="9" applyBorder="0"/>
    <xf numFmtId="0" fontId="165" fillId="65" borderId="9" applyBorder="0"/>
    <xf numFmtId="0" fontId="165" fillId="65" borderId="9" applyBorder="0"/>
    <xf numFmtId="0" fontId="165" fillId="65" borderId="9" applyBorder="0"/>
    <xf numFmtId="0" fontId="165" fillId="65" borderId="9" applyBorder="0"/>
    <xf numFmtId="0" fontId="165" fillId="65" borderId="9" applyBorder="0"/>
    <xf numFmtId="0" fontId="78" fillId="0" borderId="0"/>
    <xf numFmtId="0" fontId="165" fillId="65" borderId="9" applyBorder="0"/>
    <xf numFmtId="0" fontId="165" fillId="65" borderId="9" applyBorder="0"/>
    <xf numFmtId="0" fontId="165" fillId="65" borderId="9" applyBorder="0"/>
    <xf numFmtId="0" fontId="165" fillId="65" borderId="9" applyBorder="0"/>
    <xf numFmtId="0" fontId="165" fillId="65" borderId="9" applyBorder="0"/>
    <xf numFmtId="0" fontId="165" fillId="65" borderId="9" applyBorder="0"/>
    <xf numFmtId="0" fontId="165" fillId="65" borderId="9" applyBorder="0"/>
    <xf numFmtId="0" fontId="165" fillId="65" borderId="9" applyBorder="0"/>
    <xf numFmtId="0" fontId="165" fillId="65" borderId="9" applyBorder="0"/>
    <xf numFmtId="0" fontId="165" fillId="65" borderId="9" applyBorder="0"/>
    <xf numFmtId="0" fontId="78" fillId="0" borderId="0"/>
    <xf numFmtId="0" fontId="129" fillId="25" borderId="69" applyNumberFormat="0" applyAlignment="0" applyProtection="0"/>
    <xf numFmtId="0" fontId="166" fillId="25" borderId="69" applyNumberFormat="0" applyAlignment="0" applyProtection="0"/>
    <xf numFmtId="0" fontId="129" fillId="25" borderId="69" applyNumberFormat="0" applyAlignment="0" applyProtection="0"/>
    <xf numFmtId="0" fontId="163" fillId="106" borderId="78" applyNumberFormat="0" applyAlignment="0" applyProtection="0"/>
    <xf numFmtId="0" fontId="166" fillId="25" borderId="69" applyNumberFormat="0" applyAlignment="0" applyProtection="0"/>
    <xf numFmtId="0" fontId="163" fillId="106" borderId="78" applyNumberFormat="0" applyAlignment="0" applyProtection="0"/>
    <xf numFmtId="0" fontId="163" fillId="106" borderId="78" applyNumberFormat="0" applyAlignment="0" applyProtection="0"/>
    <xf numFmtId="0" fontId="163" fillId="106" borderId="78" applyNumberFormat="0" applyAlignment="0" applyProtection="0"/>
    <xf numFmtId="0" fontId="163" fillId="106" borderId="78" applyNumberFormat="0" applyAlignment="0" applyProtection="0"/>
    <xf numFmtId="0" fontId="163" fillId="106" borderId="78" applyNumberFormat="0" applyAlignment="0" applyProtection="0"/>
    <xf numFmtId="0" fontId="163" fillId="106" borderId="78" applyNumberFormat="0" applyAlignment="0" applyProtection="0"/>
    <xf numFmtId="0" fontId="163" fillId="106" borderId="78" applyNumberFormat="0" applyAlignment="0" applyProtection="0"/>
    <xf numFmtId="3" fontId="167" fillId="2" borderId="1" applyFont="0" applyFill="0" applyProtection="0">
      <alignment horizontal="right" vertical="center"/>
    </xf>
    <xf numFmtId="0" fontId="168" fillId="0" borderId="0" applyNumberFormat="0" applyFill="0" applyBorder="0" applyAlignment="0" applyProtection="0"/>
    <xf numFmtId="0" fontId="169" fillId="0" borderId="80" applyNumberFormat="0" applyFill="0" applyAlignment="0" applyProtection="0"/>
    <xf numFmtId="0" fontId="170" fillId="0" borderId="81" applyNumberFormat="0" applyFill="0" applyAlignment="0" applyProtection="0"/>
    <xf numFmtId="0" fontId="171" fillId="0" borderId="82" applyNumberFormat="0" applyFill="0" applyAlignment="0" applyProtection="0"/>
    <xf numFmtId="0" fontId="171" fillId="0" borderId="0" applyNumberFormat="0" applyFill="0" applyBorder="0" applyAlignment="0" applyProtection="0"/>
    <xf numFmtId="189" fontId="1" fillId="0" borderId="0"/>
    <xf numFmtId="189" fontId="1" fillId="0" borderId="0"/>
    <xf numFmtId="41" fontId="1" fillId="0" borderId="0" applyFont="0" applyFill="0" applyBorder="0" applyAlignment="0" applyProtection="0"/>
    <xf numFmtId="41" fontId="1" fillId="0" borderId="0" applyFont="0" applyFill="0" applyBorder="0" applyAlignment="0" applyProtection="0"/>
    <xf numFmtId="183" fontId="5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190" fontId="1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7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9" fillId="0" borderId="0" applyFont="0" applyFill="0" applyBorder="0" applyAlignment="0" applyProtection="0"/>
    <xf numFmtId="171" fontId="174" fillId="0" borderId="0" applyFont="0" applyFill="0" applyBorder="0" applyAlignment="0" applyProtection="0"/>
    <xf numFmtId="171" fontId="73" fillId="0" borderId="0" applyFont="0" applyFill="0" applyBorder="0" applyAlignment="0" applyProtection="0"/>
    <xf numFmtId="171" fontId="73" fillId="0" borderId="0" applyFont="0" applyFill="0" applyBorder="0" applyAlignment="0" applyProtection="0"/>
    <xf numFmtId="171" fontId="73" fillId="0" borderId="0" applyFont="0" applyFill="0" applyBorder="0" applyAlignment="0" applyProtection="0"/>
    <xf numFmtId="171" fontId="73" fillId="0" borderId="0" applyFont="0" applyFill="0" applyBorder="0" applyAlignment="0" applyProtection="0"/>
    <xf numFmtId="171" fontId="73" fillId="0" borderId="0" applyFont="0" applyFill="0" applyBorder="0" applyAlignment="0" applyProtection="0"/>
    <xf numFmtId="171" fontId="73" fillId="0" borderId="0" applyFont="0" applyFill="0" applyBorder="0" applyAlignment="0" applyProtection="0"/>
    <xf numFmtId="171" fontId="73" fillId="0" borderId="0" applyFont="0" applyFill="0" applyBorder="0" applyAlignment="0" applyProtection="0"/>
    <xf numFmtId="171" fontId="73" fillId="0" borderId="0" applyFont="0" applyFill="0" applyBorder="0" applyAlignment="0" applyProtection="0"/>
    <xf numFmtId="171" fontId="1" fillId="0" borderId="0" applyFont="0" applyFill="0" applyBorder="0" applyAlignment="0" applyProtection="0"/>
    <xf numFmtId="171" fontId="174" fillId="0" borderId="0" applyFont="0" applyFill="0" applyBorder="0" applyAlignment="0" applyProtection="0"/>
    <xf numFmtId="171" fontId="174" fillId="0" borderId="0" applyFont="0" applyFill="0" applyBorder="0" applyAlignment="0" applyProtection="0"/>
    <xf numFmtId="171" fontId="174" fillId="0" borderId="0" applyFont="0" applyFill="0" applyBorder="0" applyAlignment="0" applyProtection="0"/>
    <xf numFmtId="171" fontId="174" fillId="0" borderId="0" applyFont="0" applyFill="0" applyBorder="0" applyAlignment="0" applyProtection="0"/>
    <xf numFmtId="171" fontId="174" fillId="0" borderId="0" applyFont="0" applyFill="0" applyBorder="0" applyAlignment="0" applyProtection="0"/>
    <xf numFmtId="171" fontId="174" fillId="0" borderId="0" applyFont="0" applyFill="0" applyBorder="0" applyAlignment="0" applyProtection="0"/>
    <xf numFmtId="171" fontId="174" fillId="0" borderId="0" applyFont="0" applyFill="0" applyBorder="0" applyAlignment="0" applyProtection="0"/>
    <xf numFmtId="43" fontId="1"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74" fillId="0" borderId="0" applyFont="0" applyFill="0" applyBorder="0" applyAlignment="0" applyProtection="0"/>
    <xf numFmtId="171" fontId="174" fillId="0" borderId="0" applyFont="0" applyFill="0" applyBorder="0" applyAlignment="0" applyProtection="0"/>
    <xf numFmtId="171" fontId="174" fillId="0" borderId="0" applyFont="0" applyFill="0" applyBorder="0" applyAlignment="0" applyProtection="0"/>
    <xf numFmtId="171" fontId="174" fillId="0" borderId="0" applyFont="0" applyFill="0" applyBorder="0" applyAlignment="0" applyProtection="0"/>
    <xf numFmtId="171" fontId="174" fillId="0" borderId="0" applyFont="0" applyFill="0" applyBorder="0" applyAlignment="0" applyProtection="0"/>
    <xf numFmtId="171" fontId="174" fillId="0" borderId="0" applyFont="0" applyFill="0" applyBorder="0" applyAlignment="0" applyProtection="0"/>
    <xf numFmtId="171" fontId="174"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74"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0" fontId="78" fillId="0" borderId="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74" fillId="0" borderId="0" applyFont="0" applyFill="0" applyBorder="0" applyAlignment="0" applyProtection="0"/>
    <xf numFmtId="171" fontId="174" fillId="0" borderId="0" applyFont="0" applyFill="0" applyBorder="0" applyAlignment="0" applyProtection="0"/>
    <xf numFmtId="171" fontId="174" fillId="0" borderId="0" applyFont="0" applyFill="0" applyBorder="0" applyAlignment="0" applyProtection="0"/>
    <xf numFmtId="171" fontId="174" fillId="0" borderId="0" applyFont="0" applyFill="0" applyBorder="0" applyAlignment="0" applyProtection="0"/>
    <xf numFmtId="171" fontId="174" fillId="0" borderId="0" applyFont="0" applyFill="0" applyBorder="0" applyAlignment="0" applyProtection="0"/>
    <xf numFmtId="171" fontId="174" fillId="0" borderId="0" applyFont="0" applyFill="0" applyBorder="0" applyAlignment="0" applyProtection="0"/>
    <xf numFmtId="171" fontId="174" fillId="0" borderId="0" applyFont="0" applyFill="0" applyBorder="0" applyAlignment="0" applyProtection="0"/>
    <xf numFmtId="171" fontId="174" fillId="0" borderId="0" applyFont="0" applyFill="0" applyBorder="0" applyAlignment="0" applyProtection="0"/>
    <xf numFmtId="171" fontId="174"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73" fillId="0" borderId="0" applyFont="0" applyFill="0" applyBorder="0" applyAlignment="0" applyProtection="0"/>
    <xf numFmtId="171" fontId="73" fillId="0" borderId="0" applyFont="0" applyFill="0" applyBorder="0" applyAlignment="0" applyProtection="0"/>
    <xf numFmtId="171" fontId="73" fillId="0" borderId="0" applyFont="0" applyFill="0" applyBorder="0" applyAlignment="0" applyProtection="0"/>
    <xf numFmtId="171" fontId="73" fillId="0" borderId="0" applyFont="0" applyFill="0" applyBorder="0" applyAlignment="0" applyProtection="0"/>
    <xf numFmtId="171" fontId="73" fillId="0" borderId="0" applyFont="0" applyFill="0" applyBorder="0" applyAlignment="0" applyProtection="0"/>
    <xf numFmtId="171" fontId="73" fillId="0" borderId="0" applyFont="0" applyFill="0" applyBorder="0" applyAlignment="0" applyProtection="0"/>
    <xf numFmtId="171" fontId="73" fillId="0" borderId="0" applyFont="0" applyFill="0" applyBorder="0" applyAlignment="0" applyProtection="0"/>
    <xf numFmtId="171" fontId="73" fillId="0" borderId="0" applyFont="0" applyFill="0" applyBorder="0" applyAlignment="0" applyProtection="0"/>
    <xf numFmtId="171" fontId="73" fillId="0" borderId="0" applyFont="0" applyFill="0" applyBorder="0" applyAlignment="0" applyProtection="0"/>
    <xf numFmtId="171" fontId="7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1" fontId="73" fillId="0" borderId="0" applyFont="0" applyFill="0" applyBorder="0" applyAlignment="0" applyProtection="0"/>
    <xf numFmtId="171" fontId="73" fillId="0" borderId="0" applyFont="0" applyFill="0" applyBorder="0" applyAlignment="0" applyProtection="0"/>
    <xf numFmtId="171" fontId="73" fillId="0" borderId="0" applyFont="0" applyFill="0" applyBorder="0" applyAlignment="0" applyProtection="0"/>
    <xf numFmtId="171" fontId="73" fillId="0" borderId="0" applyFont="0" applyFill="0" applyBorder="0" applyAlignment="0" applyProtection="0"/>
    <xf numFmtId="171" fontId="175" fillId="0" borderId="0" applyFont="0" applyFill="0" applyBorder="0" applyAlignment="0" applyProtection="0"/>
    <xf numFmtId="171" fontId="175" fillId="0" borderId="0" applyFont="0" applyFill="0" applyBorder="0" applyAlignment="0" applyProtection="0"/>
    <xf numFmtId="171" fontId="17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1" fontId="29" fillId="0" borderId="0" applyFont="0" applyFill="0" applyBorder="0" applyAlignment="0" applyProtection="0"/>
    <xf numFmtId="171" fontId="175" fillId="0" borderId="0" applyFont="0" applyFill="0" applyBorder="0" applyAlignment="0" applyProtection="0"/>
    <xf numFmtId="43" fontId="6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3" fontId="176" fillId="0" borderId="0" applyFont="0" applyFill="0" applyBorder="0" applyAlignment="0" applyProtection="0"/>
    <xf numFmtId="0" fontId="177" fillId="0" borderId="0"/>
    <xf numFmtId="0" fontId="178" fillId="0" borderId="0"/>
    <xf numFmtId="3" fontId="176" fillId="0" borderId="0" applyFont="0" applyFill="0" applyBorder="0" applyAlignment="0" applyProtection="0"/>
    <xf numFmtId="0" fontId="177" fillId="0" borderId="0"/>
    <xf numFmtId="0" fontId="178" fillId="0" borderId="0"/>
    <xf numFmtId="0" fontId="179" fillId="0" borderId="0" applyNumberFormat="0" applyFill="0" applyBorder="0">
      <alignment horizontal="right"/>
    </xf>
    <xf numFmtId="16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84" fontId="5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4" fontId="139" fillId="0" borderId="0" applyFill="0" applyBorder="0" applyAlignment="0"/>
    <xf numFmtId="191" fontId="1" fillId="0" borderId="0" applyFont="0" applyFill="0" applyBorder="0" applyAlignment="0" applyProtection="0">
      <alignment wrapText="1"/>
    </xf>
    <xf numFmtId="191" fontId="1" fillId="0" borderId="0" applyFont="0" applyFill="0" applyBorder="0" applyAlignment="0" applyProtection="0">
      <alignment wrapText="1"/>
    </xf>
    <xf numFmtId="191" fontId="1" fillId="0" borderId="0" applyFont="0" applyFill="0" applyBorder="0" applyAlignment="0" applyProtection="0">
      <alignment wrapText="1"/>
    </xf>
    <xf numFmtId="191" fontId="1" fillId="0" borderId="0" applyFont="0" applyFill="0" applyBorder="0" applyAlignment="0" applyProtection="0">
      <alignment wrapText="1"/>
    </xf>
    <xf numFmtId="191" fontId="1" fillId="0" borderId="0" applyFont="0" applyFill="0" applyBorder="0" applyAlignment="0" applyProtection="0">
      <alignment wrapText="1"/>
    </xf>
    <xf numFmtId="191" fontId="1" fillId="0" borderId="0" applyFont="0" applyFill="0" applyBorder="0" applyAlignment="0" applyProtection="0">
      <alignment wrapText="1"/>
    </xf>
    <xf numFmtId="191" fontId="1" fillId="0" borderId="0" applyFont="0" applyFill="0" applyBorder="0" applyAlignment="0" applyProtection="0">
      <alignment wrapText="1"/>
    </xf>
    <xf numFmtId="191" fontId="1" fillId="0" borderId="0" applyFont="0" applyFill="0" applyBorder="0" applyAlignment="0" applyProtection="0">
      <alignment wrapText="1"/>
    </xf>
    <xf numFmtId="191" fontId="1" fillId="0" borderId="0" applyFont="0" applyFill="0" applyBorder="0" applyAlignment="0" applyProtection="0">
      <alignment wrapText="1"/>
    </xf>
    <xf numFmtId="191" fontId="1" fillId="0" borderId="0" applyFont="0" applyFill="0" applyBorder="0" applyAlignment="0" applyProtection="0">
      <alignment wrapText="1"/>
    </xf>
    <xf numFmtId="191" fontId="1" fillId="0" borderId="0" applyFont="0" applyFill="0" applyBorder="0" applyAlignment="0" applyProtection="0">
      <alignment wrapText="1"/>
    </xf>
    <xf numFmtId="191" fontId="1" fillId="0" borderId="0" applyFont="0" applyFill="0" applyBorder="0" applyAlignment="0" applyProtection="0">
      <alignment wrapText="1"/>
    </xf>
    <xf numFmtId="191" fontId="1" fillId="0" borderId="0" applyFont="0" applyFill="0" applyBorder="0" applyAlignment="0" applyProtection="0">
      <alignment wrapText="1"/>
    </xf>
    <xf numFmtId="192" fontId="140" fillId="0" borderId="0"/>
    <xf numFmtId="192" fontId="140" fillId="0" borderId="0"/>
    <xf numFmtId="193" fontId="1" fillId="0" borderId="0"/>
    <xf numFmtId="193" fontId="1" fillId="0" borderId="0"/>
    <xf numFmtId="0" fontId="15" fillId="70" borderId="0">
      <alignment vertical="center"/>
    </xf>
    <xf numFmtId="38" fontId="180" fillId="0" borderId="83">
      <alignment vertical="center"/>
    </xf>
    <xf numFmtId="194" fontId="1" fillId="0" borderId="0" applyFont="0" applyFill="0" applyBorder="0" applyAlignment="0" applyProtection="0"/>
    <xf numFmtId="195" fontId="1" fillId="0" borderId="0" applyFont="0" applyFill="0" applyBorder="0" applyAlignment="0" applyProtection="0"/>
    <xf numFmtId="0" fontId="181" fillId="0" borderId="0">
      <protection locked="0"/>
    </xf>
    <xf numFmtId="196" fontId="55" fillId="0" borderId="0" applyFont="0" applyFill="0" applyBorder="0" applyAlignment="0" applyProtection="0">
      <alignment horizontal="right"/>
    </xf>
    <xf numFmtId="196" fontId="55" fillId="0" borderId="0" applyFont="0" applyFill="0" applyBorder="0" applyAlignment="0" applyProtection="0">
      <alignment horizontal="right"/>
    </xf>
    <xf numFmtId="43" fontId="1" fillId="0" borderId="0" applyFont="0" applyFill="0" applyBorder="0" applyAlignment="0" applyProtection="0"/>
    <xf numFmtId="0" fontId="182" fillId="59" borderId="0" applyNumberFormat="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63" fillId="108" borderId="78" applyNumberFormat="0" applyAlignment="0" applyProtection="0"/>
    <xf numFmtId="0" fontId="183" fillId="0" borderId="0">
      <protection locked="0"/>
    </xf>
    <xf numFmtId="0" fontId="183" fillId="0" borderId="0">
      <protection locked="0"/>
    </xf>
    <xf numFmtId="0" fontId="171" fillId="0" borderId="0" applyNumberFormat="0" applyFill="0" applyBorder="0" applyAlignment="0" applyProtection="0"/>
    <xf numFmtId="0" fontId="143" fillId="98" borderId="0" applyNumberFormat="0" applyBorder="0" applyAlignment="0" applyProtection="0"/>
    <xf numFmtId="0" fontId="143" fillId="100" borderId="0" applyNumberFormat="0" applyBorder="0" applyAlignment="0" applyProtection="0"/>
    <xf numFmtId="0" fontId="143" fillId="101" borderId="0" applyNumberFormat="0" applyBorder="0" applyAlignment="0" applyProtection="0"/>
    <xf numFmtId="0" fontId="143" fillId="88" borderId="0" applyNumberFormat="0" applyBorder="0" applyAlignment="0" applyProtection="0"/>
    <xf numFmtId="0" fontId="143" fillId="89" borderId="0" applyNumberFormat="0" applyBorder="0" applyAlignment="0" applyProtection="0"/>
    <xf numFmtId="0" fontId="143" fillId="104" borderId="0" applyNumberFormat="0" applyBorder="0" applyAlignment="0" applyProtection="0"/>
    <xf numFmtId="183" fontId="55" fillId="0" borderId="0" applyFill="0" applyBorder="0" applyAlignment="0"/>
    <xf numFmtId="184" fontId="55" fillId="0" borderId="0" applyFill="0" applyBorder="0" applyAlignment="0"/>
    <xf numFmtId="183" fontId="55" fillId="0" borderId="0" applyFill="0" applyBorder="0" applyAlignment="0"/>
    <xf numFmtId="188" fontId="55" fillId="0" borderId="0" applyFill="0" applyBorder="0" applyAlignment="0"/>
    <xf numFmtId="184" fontId="55" fillId="0" borderId="0" applyFill="0" applyBorder="0" applyAlignment="0"/>
    <xf numFmtId="0" fontId="154" fillId="55" borderId="75" applyNumberFormat="0" applyAlignment="0" applyProtection="0"/>
    <xf numFmtId="0" fontId="154" fillId="55" borderId="75" applyNumberFormat="0" applyAlignment="0" applyProtection="0"/>
    <xf numFmtId="0" fontId="154" fillId="55" borderId="75" applyNumberFormat="0" applyAlignment="0" applyProtection="0"/>
    <xf numFmtId="0" fontId="154" fillId="55" borderId="75" applyNumberFormat="0" applyAlignment="0" applyProtection="0"/>
    <xf numFmtId="0" fontId="154" fillId="55" borderId="75" applyNumberFormat="0" applyAlignment="0" applyProtection="0"/>
    <xf numFmtId="0" fontId="154" fillId="55" borderId="75" applyNumberFormat="0" applyAlignment="0" applyProtection="0"/>
    <xf numFmtId="0" fontId="154" fillId="55" borderId="75" applyNumberFormat="0" applyAlignment="0" applyProtection="0"/>
    <xf numFmtId="0" fontId="154" fillId="55" borderId="75" applyNumberFormat="0" applyAlignment="0" applyProtection="0"/>
    <xf numFmtId="0" fontId="154" fillId="55" borderId="75" applyNumberFormat="0" applyAlignment="0" applyProtection="0"/>
    <xf numFmtId="0" fontId="154" fillId="55" borderId="75" applyNumberFormat="0" applyAlignment="0" applyProtection="0"/>
    <xf numFmtId="0" fontId="154" fillId="55" borderId="75" applyNumberFormat="0" applyAlignment="0" applyProtection="0"/>
    <xf numFmtId="0" fontId="154" fillId="55" borderId="75" applyNumberFormat="0" applyAlignment="0" applyProtection="0"/>
    <xf numFmtId="0" fontId="78" fillId="0" borderId="0"/>
    <xf numFmtId="0" fontId="154" fillId="55" borderId="75" applyNumberFormat="0" applyAlignment="0" applyProtection="0"/>
    <xf numFmtId="0" fontId="154" fillId="55" borderId="75" applyNumberFormat="0" applyAlignment="0" applyProtection="0"/>
    <xf numFmtId="0" fontId="154" fillId="55" borderId="75" applyNumberFormat="0" applyAlignment="0" applyProtection="0"/>
    <xf numFmtId="0" fontId="154" fillId="55" borderId="75" applyNumberFormat="0" applyAlignment="0" applyProtection="0"/>
    <xf numFmtId="0" fontId="154" fillId="55" borderId="75" applyNumberFormat="0" applyAlignment="0" applyProtection="0"/>
    <xf numFmtId="0" fontId="154" fillId="55" borderId="75" applyNumberFormat="0" applyAlignment="0" applyProtection="0"/>
    <xf numFmtId="0" fontId="154" fillId="55" borderId="75" applyNumberFormat="0" applyAlignment="0" applyProtection="0"/>
    <xf numFmtId="0" fontId="154" fillId="55" borderId="75" applyNumberFormat="0" applyAlignment="0" applyProtection="0"/>
    <xf numFmtId="0" fontId="154" fillId="55" borderId="75" applyNumberFormat="0" applyAlignment="0" applyProtection="0"/>
    <xf numFmtId="0" fontId="154" fillId="55" borderId="75" applyNumberFormat="0" applyAlignment="0" applyProtection="0"/>
    <xf numFmtId="0" fontId="154" fillId="55" borderId="75" applyNumberFormat="0" applyAlignment="0" applyProtection="0"/>
    <xf numFmtId="0" fontId="78" fillId="0" borderId="0"/>
    <xf numFmtId="0" fontId="154" fillId="55" borderId="75" applyNumberFormat="0" applyAlignment="0" applyProtection="0"/>
    <xf numFmtId="0" fontId="154" fillId="55" borderId="75" applyNumberFormat="0" applyAlignment="0" applyProtection="0"/>
    <xf numFmtId="0" fontId="154" fillId="55" borderId="75" applyNumberFormat="0" applyAlignment="0" applyProtection="0"/>
    <xf numFmtId="0" fontId="154" fillId="55" borderId="75" applyNumberFormat="0" applyAlignment="0" applyProtection="0"/>
    <xf numFmtId="0" fontId="154" fillId="55" borderId="75" applyNumberFormat="0" applyAlignment="0" applyProtection="0"/>
    <xf numFmtId="0" fontId="154" fillId="55" borderId="75" applyNumberFormat="0" applyAlignment="0" applyProtection="0"/>
    <xf numFmtId="0" fontId="154" fillId="55" borderId="75" applyNumberFormat="0" applyAlignment="0" applyProtection="0"/>
    <xf numFmtId="0" fontId="154" fillId="55" borderId="75" applyNumberFormat="0" applyAlignment="0" applyProtection="0"/>
    <xf numFmtId="0" fontId="154" fillId="55" borderId="75" applyNumberFormat="0" applyAlignment="0" applyProtection="0"/>
    <xf numFmtId="0" fontId="154" fillId="55" borderId="75" applyNumberFormat="0" applyAlignment="0" applyProtection="0"/>
    <xf numFmtId="0" fontId="154" fillId="55" borderId="75" applyNumberFormat="0" applyAlignment="0" applyProtection="0"/>
    <xf numFmtId="0" fontId="78" fillId="0" borderId="0"/>
    <xf numFmtId="0" fontId="154" fillId="55" borderId="75" applyNumberFormat="0" applyAlignment="0" applyProtection="0"/>
    <xf numFmtId="0" fontId="154" fillId="55" borderId="75" applyNumberFormat="0" applyAlignment="0" applyProtection="0"/>
    <xf numFmtId="0" fontId="154" fillId="55" borderId="75" applyNumberFormat="0" applyAlignment="0" applyProtection="0"/>
    <xf numFmtId="0" fontId="154" fillId="55" borderId="75" applyNumberFormat="0" applyAlignment="0" applyProtection="0"/>
    <xf numFmtId="0" fontId="154" fillId="55" borderId="75" applyNumberFormat="0" applyAlignment="0" applyProtection="0"/>
    <xf numFmtId="0" fontId="154" fillId="55" borderId="75" applyNumberFormat="0" applyAlignment="0" applyProtection="0"/>
    <xf numFmtId="0" fontId="154" fillId="55" borderId="75" applyNumberFormat="0" applyAlignment="0" applyProtection="0"/>
    <xf numFmtId="0" fontId="154" fillId="55" borderId="75" applyNumberFormat="0" applyAlignment="0" applyProtection="0"/>
    <xf numFmtId="0" fontId="154" fillId="55" borderId="75" applyNumberFormat="0" applyAlignment="0" applyProtection="0"/>
    <xf numFmtId="0" fontId="154" fillId="55" borderId="75" applyNumberFormat="0" applyAlignment="0" applyProtection="0"/>
    <xf numFmtId="0" fontId="154" fillId="55" borderId="75" applyNumberFormat="0" applyAlignment="0" applyProtection="0"/>
    <xf numFmtId="0" fontId="78" fillId="0" borderId="0"/>
    <xf numFmtId="0" fontId="154" fillId="55" borderId="75" applyNumberFormat="0" applyAlignment="0" applyProtection="0"/>
    <xf numFmtId="0" fontId="154" fillId="55" borderId="75" applyNumberFormat="0" applyAlignment="0" applyProtection="0"/>
    <xf numFmtId="0" fontId="154" fillId="55" borderId="75" applyNumberFormat="0" applyAlignment="0" applyProtection="0"/>
    <xf numFmtId="0" fontId="154" fillId="55" borderId="75" applyNumberFormat="0" applyAlignment="0" applyProtection="0"/>
    <xf numFmtId="0" fontId="154" fillId="55" borderId="75" applyNumberFormat="0" applyAlignment="0" applyProtection="0"/>
    <xf numFmtId="0" fontId="154" fillId="55" borderId="75" applyNumberFormat="0" applyAlignment="0" applyProtection="0"/>
    <xf numFmtId="0" fontId="154" fillId="55" borderId="75" applyNumberFormat="0" applyAlignment="0" applyProtection="0"/>
    <xf numFmtId="0" fontId="154" fillId="55" borderId="75" applyNumberFormat="0" applyAlignment="0" applyProtection="0"/>
    <xf numFmtId="0" fontId="154" fillId="55" borderId="75" applyNumberFormat="0" applyAlignment="0" applyProtection="0"/>
    <xf numFmtId="0" fontId="154" fillId="55" borderId="75" applyNumberFormat="0" applyAlignment="0" applyProtection="0"/>
    <xf numFmtId="0" fontId="154" fillId="55" borderId="75" applyNumberFormat="0" applyAlignment="0" applyProtection="0"/>
    <xf numFmtId="0" fontId="78" fillId="0" borderId="0"/>
    <xf numFmtId="0" fontId="154" fillId="55" borderId="75" applyNumberFormat="0" applyAlignment="0" applyProtection="0"/>
    <xf numFmtId="0" fontId="154" fillId="55" borderId="75" applyNumberFormat="0" applyAlignment="0" applyProtection="0"/>
    <xf numFmtId="0" fontId="154" fillId="55" borderId="75" applyNumberFormat="0" applyAlignment="0" applyProtection="0"/>
    <xf numFmtId="0" fontId="154" fillId="55" borderId="75" applyNumberFormat="0" applyAlignment="0" applyProtection="0"/>
    <xf numFmtId="0" fontId="154" fillId="55" borderId="75" applyNumberFormat="0" applyAlignment="0" applyProtection="0"/>
    <xf numFmtId="0" fontId="154" fillId="55" borderId="75" applyNumberFormat="0" applyAlignment="0" applyProtection="0"/>
    <xf numFmtId="0" fontId="154" fillId="55" borderId="75" applyNumberFormat="0" applyAlignment="0" applyProtection="0"/>
    <xf numFmtId="0" fontId="154" fillId="55" borderId="75" applyNumberFormat="0" applyAlignment="0" applyProtection="0"/>
    <xf numFmtId="0" fontId="154" fillId="55" borderId="75" applyNumberFormat="0" applyAlignment="0" applyProtection="0"/>
    <xf numFmtId="0" fontId="154" fillId="55" borderId="75" applyNumberFormat="0" applyAlignment="0" applyProtection="0"/>
    <xf numFmtId="0" fontId="78" fillId="0" borderId="0"/>
    <xf numFmtId="197" fontId="184" fillId="0" borderId="0" applyFont="0" applyFill="0" applyBorder="0" applyAlignment="0" applyProtection="0"/>
    <xf numFmtId="0" fontId="130" fillId="0" borderId="0" applyNumberFormat="0" applyFill="0" applyBorder="0" applyAlignment="0" applyProtection="0"/>
    <xf numFmtId="0" fontId="185" fillId="0" borderId="0" applyNumberFormat="0" applyFill="0" applyBorder="0" applyAlignment="0" applyProtection="0"/>
    <xf numFmtId="0" fontId="130" fillId="0" borderId="0" applyNumberFormat="0" applyFill="0" applyBorder="0" applyAlignment="0" applyProtection="0"/>
    <xf numFmtId="0" fontId="186" fillId="0" borderId="0" applyNumberFormat="0" applyFill="0" applyBorder="0" applyAlignment="0" applyProtection="0"/>
    <xf numFmtId="0" fontId="185" fillId="0" borderId="0" applyNumberFormat="0" applyFill="0" applyBorder="0" applyAlignment="0" applyProtection="0"/>
    <xf numFmtId="0" fontId="186" fillId="0" borderId="0" applyNumberFormat="0" applyFill="0" applyBorder="0" applyAlignment="0" applyProtection="0"/>
    <xf numFmtId="0" fontId="186" fillId="0" borderId="0" applyNumberFormat="0" applyFill="0" applyBorder="0" applyAlignment="0" applyProtection="0"/>
    <xf numFmtId="0" fontId="186" fillId="0" borderId="0" applyNumberFormat="0" applyFill="0" applyBorder="0" applyAlignment="0" applyProtection="0"/>
    <xf numFmtId="0" fontId="186" fillId="0" borderId="0" applyNumberFormat="0" applyFill="0" applyBorder="0" applyAlignment="0" applyProtection="0"/>
    <xf numFmtId="0" fontId="186" fillId="0" borderId="0" applyNumberFormat="0" applyFill="0" applyBorder="0" applyAlignment="0" applyProtection="0"/>
    <xf numFmtId="0" fontId="186" fillId="0" borderId="0" applyNumberFormat="0" applyFill="0" applyBorder="0" applyAlignment="0" applyProtection="0"/>
    <xf numFmtId="0" fontId="186" fillId="0" borderId="0" applyNumberFormat="0" applyFill="0" applyBorder="0" applyAlignment="0" applyProtection="0"/>
    <xf numFmtId="198" fontId="69" fillId="109" borderId="11" applyNumberFormat="0" applyFont="0" applyBorder="0" applyAlignment="0" applyProtection="0">
      <alignment horizontal="right"/>
    </xf>
    <xf numFmtId="198" fontId="69" fillId="109" borderId="11" applyNumberFormat="0" applyFont="0" applyBorder="0" applyAlignment="0" applyProtection="0">
      <alignment horizontal="right"/>
    </xf>
    <xf numFmtId="198" fontId="69" fillId="109" borderId="11" applyNumberFormat="0" applyFont="0" applyBorder="0" applyAlignment="0" applyProtection="0">
      <alignment horizontal="right"/>
    </xf>
    <xf numFmtId="198" fontId="69" fillId="109" borderId="11" applyNumberFormat="0" applyFont="0" applyBorder="0" applyAlignment="0" applyProtection="0">
      <alignment horizontal="right"/>
    </xf>
    <xf numFmtId="198" fontId="69" fillId="109" borderId="11" applyNumberFormat="0" applyFont="0" applyBorder="0" applyAlignment="0" applyProtection="0">
      <alignment horizontal="right"/>
    </xf>
    <xf numFmtId="198" fontId="69" fillId="109" borderId="11" applyNumberFormat="0" applyFont="0" applyBorder="0" applyAlignment="0" applyProtection="0">
      <alignment horizontal="right"/>
    </xf>
    <xf numFmtId="198" fontId="69" fillId="109" borderId="11" applyNumberFormat="0" applyFont="0" applyBorder="0" applyAlignment="0" applyProtection="0">
      <alignment horizontal="right"/>
    </xf>
    <xf numFmtId="198" fontId="69" fillId="109" borderId="11" applyNumberFormat="0" applyFont="0" applyBorder="0" applyAlignment="0" applyProtection="0">
      <alignment horizontal="right"/>
    </xf>
    <xf numFmtId="198" fontId="69" fillId="109" borderId="11" applyNumberFormat="0" applyFont="0" applyBorder="0" applyAlignment="0" applyProtection="0">
      <alignment horizontal="right"/>
    </xf>
    <xf numFmtId="198" fontId="69" fillId="109" borderId="11" applyNumberFormat="0" applyFont="0" applyBorder="0" applyAlignment="0" applyProtection="0">
      <alignment horizontal="right"/>
    </xf>
    <xf numFmtId="198" fontId="69" fillId="109" borderId="11" applyNumberFormat="0" applyFont="0" applyBorder="0" applyAlignment="0" applyProtection="0">
      <alignment horizontal="right"/>
    </xf>
    <xf numFmtId="198" fontId="69" fillId="109" borderId="11" applyNumberFormat="0" applyFont="0" applyBorder="0" applyAlignment="0" applyProtection="0">
      <alignment horizontal="right"/>
    </xf>
    <xf numFmtId="198" fontId="69" fillId="109" borderId="11" applyNumberFormat="0" applyFont="0" applyBorder="0" applyAlignment="0" applyProtection="0">
      <alignment horizontal="right"/>
    </xf>
    <xf numFmtId="198" fontId="69" fillId="109" borderId="11" applyNumberFormat="0" applyFont="0" applyBorder="0" applyAlignment="0" applyProtection="0">
      <alignment horizontal="right"/>
    </xf>
    <xf numFmtId="198" fontId="69" fillId="109" borderId="11" applyNumberFormat="0" applyFont="0" applyBorder="0" applyAlignment="0" applyProtection="0">
      <alignment horizontal="right"/>
    </xf>
    <xf numFmtId="198" fontId="69" fillId="109" borderId="11" applyNumberFormat="0" applyFont="0" applyBorder="0" applyAlignment="0" applyProtection="0">
      <alignment horizontal="right"/>
    </xf>
    <xf numFmtId="198" fontId="69" fillId="109" borderId="11" applyNumberFormat="0" applyFont="0" applyBorder="0" applyAlignment="0" applyProtection="0">
      <alignment horizontal="right"/>
    </xf>
    <xf numFmtId="198" fontId="69" fillId="109" borderId="11" applyNumberFormat="0" applyFont="0" applyBorder="0" applyAlignment="0" applyProtection="0">
      <alignment horizontal="right"/>
    </xf>
    <xf numFmtId="198" fontId="69" fillId="109" borderId="11" applyNumberFormat="0" applyFont="0" applyBorder="0" applyAlignment="0" applyProtection="0">
      <alignment horizontal="right"/>
    </xf>
    <xf numFmtId="198" fontId="69" fillId="109" borderId="11" applyNumberFormat="0" applyFont="0" applyBorder="0" applyAlignment="0" applyProtection="0">
      <alignment horizontal="right"/>
    </xf>
    <xf numFmtId="198" fontId="69" fillId="109" borderId="11" applyNumberFormat="0" applyFont="0" applyBorder="0" applyAlignment="0" applyProtection="0">
      <alignment horizontal="right"/>
    </xf>
    <xf numFmtId="198" fontId="69" fillId="109" borderId="11" applyNumberFormat="0" applyFont="0" applyBorder="0" applyAlignment="0" applyProtection="0">
      <alignment horizontal="right"/>
    </xf>
    <xf numFmtId="198" fontId="69" fillId="109" borderId="11" applyNumberFormat="0" applyFont="0" applyBorder="0" applyAlignment="0" applyProtection="0">
      <alignment horizontal="right"/>
    </xf>
    <xf numFmtId="0" fontId="78" fillId="0" borderId="0"/>
    <xf numFmtId="198" fontId="69" fillId="109" borderId="11" applyNumberFormat="0" applyFont="0" applyBorder="0" applyAlignment="0" applyProtection="0">
      <alignment horizontal="right"/>
    </xf>
    <xf numFmtId="198" fontId="69" fillId="109" borderId="11" applyNumberFormat="0" applyFont="0" applyBorder="0" applyAlignment="0" applyProtection="0">
      <alignment horizontal="right"/>
    </xf>
    <xf numFmtId="198" fontId="69" fillId="109" borderId="11" applyNumberFormat="0" applyFont="0" applyBorder="0" applyAlignment="0" applyProtection="0">
      <alignment horizontal="right"/>
    </xf>
    <xf numFmtId="198" fontId="69" fillId="109" borderId="11" applyNumberFormat="0" applyFont="0" applyBorder="0" applyAlignment="0" applyProtection="0">
      <alignment horizontal="right"/>
    </xf>
    <xf numFmtId="198" fontId="69" fillId="109" borderId="11" applyNumberFormat="0" applyFont="0" applyBorder="0" applyAlignment="0" applyProtection="0">
      <alignment horizontal="right"/>
    </xf>
    <xf numFmtId="198" fontId="69" fillId="109" borderId="11" applyNumberFormat="0" applyFont="0" applyBorder="0" applyAlignment="0" applyProtection="0">
      <alignment horizontal="right"/>
    </xf>
    <xf numFmtId="198" fontId="69" fillId="109" borderId="11" applyNumberFormat="0" applyFont="0" applyBorder="0" applyAlignment="0" applyProtection="0">
      <alignment horizontal="right"/>
    </xf>
    <xf numFmtId="198" fontId="69" fillId="109" borderId="11" applyNumberFormat="0" applyFont="0" applyBorder="0" applyAlignment="0" applyProtection="0">
      <alignment horizontal="right"/>
    </xf>
    <xf numFmtId="198" fontId="69" fillId="109" borderId="11" applyNumberFormat="0" applyFont="0" applyBorder="0" applyAlignment="0" applyProtection="0">
      <alignment horizontal="right"/>
    </xf>
    <xf numFmtId="198" fontId="69" fillId="109" borderId="11" applyNumberFormat="0" applyFont="0" applyBorder="0" applyAlignment="0" applyProtection="0">
      <alignment horizontal="right"/>
    </xf>
    <xf numFmtId="0" fontId="78" fillId="0" borderId="0"/>
    <xf numFmtId="198" fontId="69" fillId="109" borderId="11" applyNumberFormat="0" applyFont="0" applyBorder="0" applyAlignment="0" applyProtection="0">
      <alignment horizontal="right"/>
    </xf>
    <xf numFmtId="198" fontId="69" fillId="109" borderId="11" applyNumberFormat="0" applyFont="0" applyBorder="0" applyAlignment="0" applyProtection="0">
      <alignment horizontal="right"/>
    </xf>
    <xf numFmtId="198" fontId="69" fillId="109" borderId="11" applyNumberFormat="0" applyFont="0" applyBorder="0" applyAlignment="0" applyProtection="0">
      <alignment horizontal="right"/>
    </xf>
    <xf numFmtId="198" fontId="69" fillId="109" borderId="11" applyNumberFormat="0" applyFont="0" applyBorder="0" applyAlignment="0" applyProtection="0">
      <alignment horizontal="right"/>
    </xf>
    <xf numFmtId="198" fontId="69" fillId="109" borderId="11" applyNumberFormat="0" applyFont="0" applyBorder="0" applyAlignment="0" applyProtection="0">
      <alignment horizontal="right"/>
    </xf>
    <xf numFmtId="198" fontId="69" fillId="109" borderId="11" applyNumberFormat="0" applyFont="0" applyBorder="0" applyAlignment="0" applyProtection="0">
      <alignment horizontal="right"/>
    </xf>
    <xf numFmtId="198" fontId="69" fillId="109" borderId="11" applyNumberFormat="0" applyFont="0" applyBorder="0" applyAlignment="0" applyProtection="0">
      <alignment horizontal="right"/>
    </xf>
    <xf numFmtId="198" fontId="69" fillId="109" borderId="11" applyNumberFormat="0" applyFont="0" applyBorder="0" applyAlignment="0" applyProtection="0">
      <alignment horizontal="right"/>
    </xf>
    <xf numFmtId="198" fontId="69" fillId="109" borderId="11" applyNumberFormat="0" applyFont="0" applyBorder="0" applyAlignment="0" applyProtection="0">
      <alignment horizontal="right"/>
    </xf>
    <xf numFmtId="198" fontId="69" fillId="109" borderId="11" applyNumberFormat="0" applyFont="0" applyBorder="0" applyAlignment="0" applyProtection="0">
      <alignment horizontal="right"/>
    </xf>
    <xf numFmtId="0" fontId="78" fillId="0" borderId="0"/>
    <xf numFmtId="198" fontId="69" fillId="109" borderId="11" applyNumberFormat="0" applyFont="0" applyBorder="0" applyAlignment="0" applyProtection="0">
      <alignment horizontal="right"/>
    </xf>
    <xf numFmtId="198" fontId="69" fillId="109" borderId="11" applyNumberFormat="0" applyFont="0" applyBorder="0" applyAlignment="0" applyProtection="0">
      <alignment horizontal="right"/>
    </xf>
    <xf numFmtId="198" fontId="69" fillId="109" borderId="11" applyNumberFormat="0" applyFont="0" applyBorder="0" applyAlignment="0" applyProtection="0">
      <alignment horizontal="right"/>
    </xf>
    <xf numFmtId="198" fontId="69" fillId="109" borderId="11" applyNumberFormat="0" applyFont="0" applyBorder="0" applyAlignment="0" applyProtection="0">
      <alignment horizontal="right"/>
    </xf>
    <xf numFmtId="198" fontId="69" fillId="109" borderId="11" applyNumberFormat="0" applyFont="0" applyBorder="0" applyAlignment="0" applyProtection="0">
      <alignment horizontal="right"/>
    </xf>
    <xf numFmtId="198" fontId="69" fillId="109" borderId="11" applyNumberFormat="0" applyFont="0" applyBorder="0" applyAlignment="0" applyProtection="0">
      <alignment horizontal="right"/>
    </xf>
    <xf numFmtId="198" fontId="69" fillId="109" borderId="11" applyNumberFormat="0" applyFont="0" applyBorder="0" applyAlignment="0" applyProtection="0">
      <alignment horizontal="right"/>
    </xf>
    <xf numFmtId="198" fontId="69" fillId="109" borderId="11" applyNumberFormat="0" applyFont="0" applyBorder="0" applyAlignment="0" applyProtection="0">
      <alignment horizontal="right"/>
    </xf>
    <xf numFmtId="198" fontId="69" fillId="109" borderId="11" applyNumberFormat="0" applyFont="0" applyBorder="0" applyAlignment="0" applyProtection="0">
      <alignment horizontal="right"/>
    </xf>
    <xf numFmtId="198" fontId="69" fillId="109" borderId="11" applyNumberFormat="0" applyFont="0" applyBorder="0" applyAlignment="0" applyProtection="0">
      <alignment horizontal="right"/>
    </xf>
    <xf numFmtId="0" fontId="78" fillId="0" borderId="0"/>
    <xf numFmtId="198" fontId="69" fillId="109" borderId="11" applyNumberFormat="0" applyFont="0" applyBorder="0" applyAlignment="0" applyProtection="0">
      <alignment horizontal="right"/>
    </xf>
    <xf numFmtId="198" fontId="69" fillId="109" borderId="11" applyNumberFormat="0" applyFont="0" applyBorder="0" applyAlignment="0" applyProtection="0">
      <alignment horizontal="right"/>
    </xf>
    <xf numFmtId="198" fontId="69" fillId="109" borderId="11" applyNumberFormat="0" applyFont="0" applyBorder="0" applyAlignment="0" applyProtection="0">
      <alignment horizontal="right"/>
    </xf>
    <xf numFmtId="198" fontId="69" fillId="109" borderId="11" applyNumberFormat="0" applyFont="0" applyBorder="0" applyAlignment="0" applyProtection="0">
      <alignment horizontal="right"/>
    </xf>
    <xf numFmtId="198" fontId="69" fillId="109" borderId="11" applyNumberFormat="0" applyFont="0" applyBorder="0" applyAlignment="0" applyProtection="0">
      <alignment horizontal="right"/>
    </xf>
    <xf numFmtId="198" fontId="69" fillId="109" borderId="11" applyNumberFormat="0" applyFont="0" applyBorder="0" applyAlignment="0" applyProtection="0">
      <alignment horizontal="right"/>
    </xf>
    <xf numFmtId="198" fontId="69" fillId="109" borderId="11" applyNumberFormat="0" applyFont="0" applyBorder="0" applyAlignment="0" applyProtection="0">
      <alignment horizontal="right"/>
    </xf>
    <xf numFmtId="198" fontId="69" fillId="109" borderId="11" applyNumberFormat="0" applyFont="0" applyBorder="0" applyAlignment="0" applyProtection="0">
      <alignment horizontal="right"/>
    </xf>
    <xf numFmtId="198" fontId="69" fillId="109" borderId="11" applyNumberFormat="0" applyFont="0" applyBorder="0" applyAlignment="0" applyProtection="0">
      <alignment horizontal="right"/>
    </xf>
    <xf numFmtId="0" fontId="78" fillId="0" borderId="0"/>
    <xf numFmtId="198" fontId="69" fillId="109" borderId="11" applyNumberFormat="0" applyFont="0" applyBorder="0" applyAlignment="0" applyProtection="0">
      <alignment horizontal="right"/>
    </xf>
    <xf numFmtId="198" fontId="69" fillId="109" borderId="11" applyNumberFormat="0" applyFont="0" applyBorder="0" applyAlignment="0" applyProtection="0">
      <alignment horizontal="right"/>
    </xf>
    <xf numFmtId="198" fontId="69" fillId="109" borderId="11" applyNumberFormat="0" applyFont="0" applyBorder="0" applyAlignment="0" applyProtection="0">
      <alignment horizontal="right"/>
    </xf>
    <xf numFmtId="198" fontId="69" fillId="109" borderId="11" applyNumberFormat="0" applyFont="0" applyBorder="0" applyAlignment="0" applyProtection="0">
      <alignment horizontal="right"/>
    </xf>
    <xf numFmtId="198" fontId="69" fillId="109" borderId="11" applyNumberFormat="0" applyFont="0" applyBorder="0" applyAlignment="0" applyProtection="0">
      <alignment horizontal="right"/>
    </xf>
    <xf numFmtId="198" fontId="69" fillId="109" borderId="11" applyNumberFormat="0" applyFont="0" applyBorder="0" applyAlignment="0" applyProtection="0">
      <alignment horizontal="right"/>
    </xf>
    <xf numFmtId="198" fontId="69" fillId="109" borderId="11" applyNumberFormat="0" applyFont="0" applyBorder="0" applyAlignment="0" applyProtection="0">
      <alignment horizontal="right"/>
    </xf>
    <xf numFmtId="198" fontId="69" fillId="109" borderId="11" applyNumberFormat="0" applyFont="0" applyBorder="0" applyAlignment="0" applyProtection="0">
      <alignment horizontal="right"/>
    </xf>
    <xf numFmtId="198" fontId="69" fillId="109" borderId="11" applyNumberFormat="0" applyFont="0" applyBorder="0" applyAlignment="0" applyProtection="0">
      <alignment horizontal="right"/>
    </xf>
    <xf numFmtId="198" fontId="69" fillId="109" borderId="11" applyNumberFormat="0" applyFont="0" applyBorder="0" applyAlignment="0" applyProtection="0">
      <alignment horizontal="right"/>
    </xf>
    <xf numFmtId="198" fontId="69" fillId="109" borderId="11" applyNumberFormat="0" applyFont="0" applyBorder="0" applyAlignment="0" applyProtection="0">
      <alignment horizontal="right"/>
    </xf>
    <xf numFmtId="198" fontId="69" fillId="109" borderId="11" applyNumberFormat="0" applyFont="0" applyBorder="0" applyAlignment="0" applyProtection="0">
      <alignment horizontal="right"/>
    </xf>
    <xf numFmtId="198" fontId="69" fillId="109" borderId="11" applyNumberFormat="0" applyFont="0" applyBorder="0" applyAlignment="0" applyProtection="0">
      <alignment horizontal="right"/>
    </xf>
    <xf numFmtId="198" fontId="69" fillId="109" borderId="11" applyNumberFormat="0" applyFont="0" applyBorder="0" applyAlignment="0" applyProtection="0">
      <alignment horizontal="right"/>
    </xf>
    <xf numFmtId="198" fontId="69" fillId="109" borderId="11" applyNumberFormat="0" applyFont="0" applyBorder="0" applyAlignment="0" applyProtection="0">
      <alignment horizontal="right"/>
    </xf>
    <xf numFmtId="198" fontId="69" fillId="109" borderId="11" applyNumberFormat="0" applyFont="0" applyBorder="0" applyAlignment="0" applyProtection="0">
      <alignment horizontal="right"/>
    </xf>
    <xf numFmtId="198" fontId="69" fillId="109" borderId="11" applyNumberFormat="0" applyFont="0" applyBorder="0" applyAlignment="0" applyProtection="0">
      <alignment horizontal="right"/>
    </xf>
    <xf numFmtId="198" fontId="69" fillId="109" borderId="11" applyNumberFormat="0" applyFont="0" applyBorder="0" applyAlignment="0" applyProtection="0">
      <alignment horizontal="right"/>
    </xf>
    <xf numFmtId="198" fontId="69" fillId="109" borderId="11" applyNumberFormat="0" applyFont="0" applyBorder="0" applyAlignment="0" applyProtection="0">
      <alignment horizontal="right"/>
    </xf>
    <xf numFmtId="198" fontId="69" fillId="109" borderId="11" applyNumberFormat="0" applyFont="0" applyBorder="0" applyAlignment="0" applyProtection="0">
      <alignment horizontal="right"/>
    </xf>
    <xf numFmtId="198" fontId="69" fillId="109" borderId="11" applyNumberFormat="0" applyFont="0" applyBorder="0" applyAlignment="0" applyProtection="0">
      <alignment horizontal="right"/>
    </xf>
    <xf numFmtId="198" fontId="69" fillId="109" borderId="11" applyNumberFormat="0" applyFont="0" applyBorder="0" applyAlignment="0" applyProtection="0">
      <alignment horizontal="right"/>
    </xf>
    <xf numFmtId="0" fontId="78" fillId="0" borderId="0"/>
    <xf numFmtId="198" fontId="69" fillId="109" borderId="11" applyNumberFormat="0" applyFont="0" applyBorder="0" applyAlignment="0" applyProtection="0">
      <alignment horizontal="right"/>
    </xf>
    <xf numFmtId="198" fontId="69" fillId="109" borderId="11" applyNumberFormat="0" applyFont="0" applyBorder="0" applyAlignment="0" applyProtection="0">
      <alignment horizontal="right"/>
    </xf>
    <xf numFmtId="198" fontId="69" fillId="109" borderId="11" applyNumberFormat="0" applyFont="0" applyBorder="0" applyAlignment="0" applyProtection="0">
      <alignment horizontal="right"/>
    </xf>
    <xf numFmtId="198" fontId="69" fillId="109" borderId="11" applyNumberFormat="0" applyFont="0" applyBorder="0" applyAlignment="0" applyProtection="0">
      <alignment horizontal="right"/>
    </xf>
    <xf numFmtId="198" fontId="69" fillId="109" borderId="11" applyNumberFormat="0" applyFont="0" applyBorder="0" applyAlignment="0" applyProtection="0">
      <alignment horizontal="right"/>
    </xf>
    <xf numFmtId="198" fontId="69" fillId="109" borderId="11" applyNumberFormat="0" applyFont="0" applyBorder="0" applyAlignment="0" applyProtection="0">
      <alignment horizontal="right"/>
    </xf>
    <xf numFmtId="198" fontId="69" fillId="109" borderId="11" applyNumberFormat="0" applyFont="0" applyBorder="0" applyAlignment="0" applyProtection="0">
      <alignment horizontal="right"/>
    </xf>
    <xf numFmtId="198" fontId="69" fillId="109" borderId="11" applyNumberFormat="0" applyFont="0" applyBorder="0" applyAlignment="0" applyProtection="0">
      <alignment horizontal="right"/>
    </xf>
    <xf numFmtId="198" fontId="69" fillId="109" borderId="11" applyNumberFormat="0" applyFont="0" applyBorder="0" applyAlignment="0" applyProtection="0">
      <alignment horizontal="right"/>
    </xf>
    <xf numFmtId="198" fontId="69" fillId="109" borderId="11" applyNumberFormat="0" applyFont="0" applyBorder="0" applyAlignment="0" applyProtection="0">
      <alignment horizontal="right"/>
    </xf>
    <xf numFmtId="0" fontId="78" fillId="0" borderId="0"/>
    <xf numFmtId="198" fontId="69" fillId="109" borderId="11" applyNumberFormat="0" applyFont="0" applyBorder="0" applyAlignment="0" applyProtection="0">
      <alignment horizontal="right"/>
    </xf>
    <xf numFmtId="198" fontId="69" fillId="109" borderId="11" applyNumberFormat="0" applyFont="0" applyBorder="0" applyAlignment="0" applyProtection="0">
      <alignment horizontal="right"/>
    </xf>
    <xf numFmtId="198" fontId="69" fillId="109" borderId="11" applyNumberFormat="0" applyFont="0" applyBorder="0" applyAlignment="0" applyProtection="0">
      <alignment horizontal="right"/>
    </xf>
    <xf numFmtId="198" fontId="69" fillId="109" borderId="11" applyNumberFormat="0" applyFont="0" applyBorder="0" applyAlignment="0" applyProtection="0">
      <alignment horizontal="right"/>
    </xf>
    <xf numFmtId="198" fontId="69" fillId="109" borderId="11" applyNumberFormat="0" applyFont="0" applyBorder="0" applyAlignment="0" applyProtection="0">
      <alignment horizontal="right"/>
    </xf>
    <xf numFmtId="198" fontId="69" fillId="109" borderId="11" applyNumberFormat="0" applyFont="0" applyBorder="0" applyAlignment="0" applyProtection="0">
      <alignment horizontal="right"/>
    </xf>
    <xf numFmtId="198" fontId="69" fillId="109" borderId="11" applyNumberFormat="0" applyFont="0" applyBorder="0" applyAlignment="0" applyProtection="0">
      <alignment horizontal="right"/>
    </xf>
    <xf numFmtId="198" fontId="69" fillId="109" borderId="11" applyNumberFormat="0" applyFont="0" applyBorder="0" applyAlignment="0" applyProtection="0">
      <alignment horizontal="right"/>
    </xf>
    <xf numFmtId="198" fontId="69" fillId="109" borderId="11" applyNumberFormat="0" applyFont="0" applyBorder="0" applyAlignment="0" applyProtection="0">
      <alignment horizontal="right"/>
    </xf>
    <xf numFmtId="198" fontId="69" fillId="109" borderId="11" applyNumberFormat="0" applyFont="0" applyBorder="0" applyAlignment="0" applyProtection="0">
      <alignment horizontal="right"/>
    </xf>
    <xf numFmtId="0" fontId="78" fillId="0" borderId="0"/>
    <xf numFmtId="198" fontId="69" fillId="109" borderId="11" applyNumberFormat="0" applyFont="0" applyBorder="0" applyAlignment="0" applyProtection="0">
      <alignment horizontal="right"/>
    </xf>
    <xf numFmtId="198" fontId="69" fillId="109" borderId="11" applyNumberFormat="0" applyFont="0" applyBorder="0" applyAlignment="0" applyProtection="0">
      <alignment horizontal="right"/>
    </xf>
    <xf numFmtId="198" fontId="69" fillId="109" borderId="11" applyNumberFormat="0" applyFont="0" applyBorder="0" applyAlignment="0" applyProtection="0">
      <alignment horizontal="right"/>
    </xf>
    <xf numFmtId="198" fontId="69" fillId="109" borderId="11" applyNumberFormat="0" applyFont="0" applyBorder="0" applyAlignment="0" applyProtection="0">
      <alignment horizontal="right"/>
    </xf>
    <xf numFmtId="198" fontId="69" fillId="109" borderId="11" applyNumberFormat="0" applyFont="0" applyBorder="0" applyAlignment="0" applyProtection="0">
      <alignment horizontal="right"/>
    </xf>
    <xf numFmtId="198" fontId="69" fillId="109" borderId="11" applyNumberFormat="0" applyFont="0" applyBorder="0" applyAlignment="0" applyProtection="0">
      <alignment horizontal="right"/>
    </xf>
    <xf numFmtId="198" fontId="69" fillId="109" borderId="11" applyNumberFormat="0" applyFont="0" applyBorder="0" applyAlignment="0" applyProtection="0">
      <alignment horizontal="right"/>
    </xf>
    <xf numFmtId="198" fontId="69" fillId="109" borderId="11" applyNumberFormat="0" applyFont="0" applyBorder="0" applyAlignment="0" applyProtection="0">
      <alignment horizontal="right"/>
    </xf>
    <xf numFmtId="198" fontId="69" fillId="109" borderId="11" applyNumberFormat="0" applyFont="0" applyBorder="0" applyAlignment="0" applyProtection="0">
      <alignment horizontal="right"/>
    </xf>
    <xf numFmtId="198" fontId="69" fillId="109" borderId="11" applyNumberFormat="0" applyFont="0" applyBorder="0" applyAlignment="0" applyProtection="0">
      <alignment horizontal="right"/>
    </xf>
    <xf numFmtId="0" fontId="78" fillId="0" borderId="0"/>
    <xf numFmtId="198" fontId="69" fillId="109" borderId="11" applyNumberFormat="0" applyFont="0" applyBorder="0" applyAlignment="0" applyProtection="0">
      <alignment horizontal="right"/>
    </xf>
    <xf numFmtId="198" fontId="69" fillId="109" borderId="11" applyNumberFormat="0" applyFont="0" applyBorder="0" applyAlignment="0" applyProtection="0">
      <alignment horizontal="right"/>
    </xf>
    <xf numFmtId="198" fontId="69" fillId="109" borderId="11" applyNumberFormat="0" applyFont="0" applyBorder="0" applyAlignment="0" applyProtection="0">
      <alignment horizontal="right"/>
    </xf>
    <xf numFmtId="198" fontId="69" fillId="109" borderId="11" applyNumberFormat="0" applyFont="0" applyBorder="0" applyAlignment="0" applyProtection="0">
      <alignment horizontal="right"/>
    </xf>
    <xf numFmtId="198" fontId="69" fillId="109" borderId="11" applyNumberFormat="0" applyFont="0" applyBorder="0" applyAlignment="0" applyProtection="0">
      <alignment horizontal="right"/>
    </xf>
    <xf numFmtId="198" fontId="69" fillId="109" borderId="11" applyNumberFormat="0" applyFont="0" applyBorder="0" applyAlignment="0" applyProtection="0">
      <alignment horizontal="right"/>
    </xf>
    <xf numFmtId="198" fontId="69" fillId="109" borderId="11" applyNumberFormat="0" applyFont="0" applyBorder="0" applyAlignment="0" applyProtection="0">
      <alignment horizontal="right"/>
    </xf>
    <xf numFmtId="198" fontId="69" fillId="109" borderId="11" applyNumberFormat="0" applyFont="0" applyBorder="0" applyAlignment="0" applyProtection="0">
      <alignment horizontal="right"/>
    </xf>
    <xf numFmtId="198" fontId="69" fillId="109" borderId="11" applyNumberFormat="0" applyFont="0" applyBorder="0" applyAlignment="0" applyProtection="0">
      <alignment horizontal="right"/>
    </xf>
    <xf numFmtId="0" fontId="78" fillId="0" borderId="0"/>
    <xf numFmtId="198" fontId="69" fillId="109" borderId="11" applyNumberFormat="0" applyFont="0" applyBorder="0" applyAlignment="0" applyProtection="0">
      <alignment horizontal="right"/>
    </xf>
    <xf numFmtId="0" fontId="181" fillId="0" borderId="0">
      <protection locked="0"/>
    </xf>
    <xf numFmtId="0" fontId="181" fillId="0" borderId="0">
      <protection locked="0"/>
    </xf>
    <xf numFmtId="0" fontId="181" fillId="0" borderId="0">
      <protection locked="0"/>
    </xf>
    <xf numFmtId="0" fontId="181" fillId="0" borderId="0">
      <protection locked="0"/>
    </xf>
    <xf numFmtId="0" fontId="181" fillId="0" borderId="0">
      <protection locked="0"/>
    </xf>
    <xf numFmtId="0" fontId="181" fillId="0" borderId="0">
      <protection locked="0"/>
    </xf>
    <xf numFmtId="0" fontId="181" fillId="0" borderId="0">
      <protection locked="0"/>
    </xf>
    <xf numFmtId="185" fontId="139" fillId="3" borderId="84">
      <protection locked="0"/>
    </xf>
    <xf numFmtId="3" fontId="139" fillId="3" borderId="84">
      <alignment wrapText="1"/>
      <protection locked="0"/>
    </xf>
    <xf numFmtId="0" fontId="187" fillId="110" borderId="85">
      <alignment horizontal="center" vertical="center"/>
    </xf>
    <xf numFmtId="0" fontId="188" fillId="0" borderId="0" applyNumberFormat="0" applyFill="0" applyBorder="0" applyAlignment="0" applyProtection="0"/>
    <xf numFmtId="0" fontId="181" fillId="0" borderId="0">
      <protection locked="0"/>
    </xf>
    <xf numFmtId="0" fontId="181" fillId="0" borderId="0">
      <protection locked="0"/>
    </xf>
    <xf numFmtId="0" fontId="189" fillId="0" borderId="0" applyNumberFormat="0" applyFill="0" applyBorder="0" applyAlignment="0" applyProtection="0">
      <alignment vertical="top"/>
      <protection locked="0"/>
    </xf>
    <xf numFmtId="0" fontId="189" fillId="0" borderId="0" applyNumberFormat="0" applyFill="0" applyBorder="0" applyAlignment="0" applyProtection="0">
      <alignment vertical="top"/>
      <protection locked="0"/>
    </xf>
    <xf numFmtId="1" fontId="69" fillId="0" borderId="0" applyNumberFormat="0" applyBorder="0" applyAlignment="0" applyProtection="0"/>
    <xf numFmtId="1" fontId="69" fillId="0" borderId="0" applyNumberFormat="0" applyBorder="0" applyAlignment="0" applyProtection="0"/>
    <xf numFmtId="0" fontId="186" fillId="0" borderId="0" applyNumberFormat="0" applyFill="0" applyBorder="0" applyAlignment="0" applyProtection="0"/>
    <xf numFmtId="0" fontId="190" fillId="0" borderId="0"/>
    <xf numFmtId="0" fontId="191" fillId="0" borderId="0"/>
    <xf numFmtId="3" fontId="69" fillId="4" borderId="1">
      <alignment horizontal="right" vertical="center" indent="1"/>
    </xf>
    <xf numFmtId="0" fontId="192" fillId="101" borderId="1">
      <alignment horizontal="center" vertical="center" wrapText="1"/>
    </xf>
    <xf numFmtId="0" fontId="192" fillId="111" borderId="1">
      <alignment horizontal="center" vertical="center" wrapText="1"/>
    </xf>
    <xf numFmtId="0" fontId="69" fillId="0" borderId="0">
      <alignment vertical="center"/>
    </xf>
    <xf numFmtId="0" fontId="193" fillId="3" borderId="1">
      <alignment vertical="center"/>
    </xf>
    <xf numFmtId="3" fontId="69" fillId="0" borderId="1" applyBorder="0">
      <alignment horizontal="right" vertical="center" indent="1"/>
      <protection locked="0"/>
    </xf>
    <xf numFmtId="49" fontId="69" fillId="52" borderId="0">
      <alignment horizontal="center" vertical="center"/>
    </xf>
    <xf numFmtId="0" fontId="3" fillId="0" borderId="0">
      <alignment horizontal="left" vertical="center"/>
    </xf>
    <xf numFmtId="0" fontId="69" fillId="0" borderId="0">
      <alignment horizontal="left" vertical="center" wrapText="1"/>
    </xf>
    <xf numFmtId="0" fontId="192" fillId="108" borderId="0">
      <alignment horizontal="left" vertical="center" wrapText="1"/>
    </xf>
    <xf numFmtId="199" fontId="194" fillId="0" borderId="0">
      <alignment vertical="center"/>
    </xf>
    <xf numFmtId="0" fontId="195" fillId="64" borderId="0" applyNumberFormat="0" applyBorder="0" applyAlignment="0" applyProtection="0"/>
    <xf numFmtId="0" fontId="161" fillId="61" borderId="0" applyNumberFormat="0" applyBorder="0" applyAlignment="0" applyProtection="0"/>
    <xf numFmtId="0" fontId="123" fillId="20" borderId="0" applyNumberFormat="0" applyBorder="0" applyAlignment="0" applyProtection="0"/>
    <xf numFmtId="0" fontId="123" fillId="20" borderId="0" applyNumberFormat="0" applyBorder="0" applyAlignment="0" applyProtection="0"/>
    <xf numFmtId="0" fontId="161" fillId="61" borderId="0" applyNumberFormat="0" applyBorder="0" applyAlignment="0" applyProtection="0"/>
    <xf numFmtId="0" fontId="197" fillId="20" borderId="0" applyNumberFormat="0" applyBorder="0" applyAlignment="0" applyProtection="0"/>
    <xf numFmtId="0" fontId="197" fillId="20" borderId="0" applyNumberFormat="0" applyBorder="0" applyAlignment="0" applyProtection="0"/>
    <xf numFmtId="0" fontId="123" fillId="20" borderId="0" applyNumberFormat="0" applyBorder="0" applyAlignment="0" applyProtection="0"/>
    <xf numFmtId="0" fontId="123" fillId="20" borderId="0" applyNumberFormat="0" applyBorder="0" applyAlignment="0" applyProtection="0"/>
    <xf numFmtId="0" fontId="123" fillId="20" borderId="0" applyNumberFormat="0" applyBorder="0" applyAlignment="0" applyProtection="0"/>
    <xf numFmtId="0" fontId="123" fillId="20" borderId="0" applyNumberFormat="0" applyBorder="0" applyAlignment="0" applyProtection="0"/>
    <xf numFmtId="0" fontId="123" fillId="20" borderId="0" applyNumberFormat="0" applyBorder="0" applyAlignment="0" applyProtection="0"/>
    <xf numFmtId="0" fontId="123" fillId="20" borderId="0" applyNumberFormat="0" applyBorder="0" applyAlignment="0" applyProtection="0"/>
    <xf numFmtId="0" fontId="1" fillId="3" borderId="1" applyNumberFormat="0" applyFont="0" applyBorder="0" applyProtection="0">
      <alignment horizontal="center" vertical="center"/>
    </xf>
    <xf numFmtId="0" fontId="1" fillId="3" borderId="1" applyNumberFormat="0" applyFont="0" applyBorder="0">
      <alignment horizontal="center" vertical="center"/>
    </xf>
    <xf numFmtId="0" fontId="139" fillId="112" borderId="0" applyNumberFormat="0" applyBorder="0">
      <alignment vertical="top"/>
    </xf>
    <xf numFmtId="0" fontId="198" fillId="0" borderId="86" applyNumberFormat="0" applyFont="0" applyFill="0" applyAlignment="0" applyProtection="0"/>
    <xf numFmtId="0" fontId="198" fillId="0" borderId="86" applyNumberFormat="0" applyFont="0" applyFill="0" applyAlignment="0" applyProtection="0"/>
    <xf numFmtId="0" fontId="198" fillId="0" borderId="86" applyNumberFormat="0" applyFont="0" applyFill="0" applyAlignment="0" applyProtection="0"/>
    <xf numFmtId="0" fontId="198" fillId="0" borderId="86" applyNumberFormat="0" applyFont="0" applyFill="0" applyAlignment="0" applyProtection="0"/>
    <xf numFmtId="0" fontId="198" fillId="0" borderId="86" applyNumberFormat="0" applyFont="0" applyFill="0" applyAlignment="0" applyProtection="0"/>
    <xf numFmtId="0" fontId="198" fillId="0" borderId="86" applyNumberFormat="0" applyFont="0" applyFill="0" applyAlignment="0" applyProtection="0"/>
    <xf numFmtId="0" fontId="198" fillId="0" borderId="86" applyNumberFormat="0" applyFont="0" applyFill="0" applyAlignment="0" applyProtection="0"/>
    <xf numFmtId="0" fontId="198" fillId="0" borderId="86" applyNumberFormat="0" applyFont="0" applyFill="0" applyAlignment="0" applyProtection="0"/>
    <xf numFmtId="0" fontId="198" fillId="0" borderId="86" applyNumberFormat="0" applyFont="0" applyFill="0" applyAlignment="0" applyProtection="0"/>
    <xf numFmtId="0" fontId="198" fillId="0" borderId="86" applyNumberFormat="0" applyFont="0" applyFill="0" applyAlignment="0" applyProtection="0"/>
    <xf numFmtId="0" fontId="198" fillId="0" borderId="86" applyNumberFormat="0" applyFont="0" applyFill="0" applyAlignment="0" applyProtection="0"/>
    <xf numFmtId="0" fontId="198" fillId="0" borderId="86" applyNumberFormat="0" applyFont="0" applyFill="0" applyAlignment="0" applyProtection="0"/>
    <xf numFmtId="0" fontId="198" fillId="0" borderId="86" applyNumberFormat="0" applyFont="0" applyFill="0" applyAlignment="0" applyProtection="0"/>
    <xf numFmtId="0" fontId="198" fillId="0" borderId="86" applyNumberFormat="0" applyFont="0" applyFill="0" applyAlignment="0" applyProtection="0"/>
    <xf numFmtId="0" fontId="198" fillId="0" borderId="86" applyNumberFormat="0" applyFont="0" applyFill="0" applyAlignment="0" applyProtection="0"/>
    <xf numFmtId="0" fontId="198" fillId="0" borderId="86" applyNumberFormat="0" applyFont="0" applyFill="0" applyAlignment="0" applyProtection="0"/>
    <xf numFmtId="0" fontId="198" fillId="0" borderId="86" applyNumberFormat="0" applyFont="0" applyFill="0" applyAlignment="0" applyProtection="0"/>
    <xf numFmtId="0" fontId="198" fillId="0" borderId="86" applyNumberFormat="0" applyFont="0" applyFill="0" applyAlignment="0" applyProtection="0"/>
    <xf numFmtId="0" fontId="198" fillId="0" borderId="86" applyNumberFormat="0" applyFont="0" applyFill="0" applyAlignment="0" applyProtection="0"/>
    <xf numFmtId="0" fontId="198" fillId="0" borderId="86" applyNumberFormat="0" applyFont="0" applyFill="0" applyAlignment="0" applyProtection="0"/>
    <xf numFmtId="0" fontId="198" fillId="0" borderId="86" applyNumberFormat="0" applyFont="0" applyFill="0" applyAlignment="0" applyProtection="0"/>
    <xf numFmtId="0" fontId="198" fillId="0" borderId="86" applyNumberFormat="0" applyFont="0" applyFill="0" applyAlignment="0" applyProtection="0"/>
    <xf numFmtId="0" fontId="198" fillId="0" borderId="86" applyNumberFormat="0" applyFont="0" applyFill="0" applyAlignment="0" applyProtection="0"/>
    <xf numFmtId="0" fontId="78" fillId="0" borderId="0"/>
    <xf numFmtId="0" fontId="198" fillId="0" borderId="86" applyNumberFormat="0" applyFont="0" applyFill="0" applyAlignment="0" applyProtection="0"/>
    <xf numFmtId="0" fontId="198" fillId="0" borderId="86" applyNumberFormat="0" applyFont="0" applyFill="0" applyAlignment="0" applyProtection="0"/>
    <xf numFmtId="0" fontId="198" fillId="0" borderId="86" applyNumberFormat="0" applyFont="0" applyFill="0" applyAlignment="0" applyProtection="0"/>
    <xf numFmtId="0" fontId="198" fillId="0" borderId="86" applyNumberFormat="0" applyFont="0" applyFill="0" applyAlignment="0" applyProtection="0"/>
    <xf numFmtId="0" fontId="198" fillId="0" borderId="86" applyNumberFormat="0" applyFont="0" applyFill="0" applyAlignment="0" applyProtection="0"/>
    <xf numFmtId="0" fontId="198" fillId="0" borderId="86" applyNumberFormat="0" applyFont="0" applyFill="0" applyAlignment="0" applyProtection="0"/>
    <xf numFmtId="0" fontId="198" fillId="0" borderId="86" applyNumberFormat="0" applyFont="0" applyFill="0" applyAlignment="0" applyProtection="0"/>
    <xf numFmtId="0" fontId="198" fillId="0" borderId="86" applyNumberFormat="0" applyFont="0" applyFill="0" applyAlignment="0" applyProtection="0"/>
    <xf numFmtId="0" fontId="198" fillId="0" borderId="86" applyNumberFormat="0" applyFont="0" applyFill="0" applyAlignment="0" applyProtection="0"/>
    <xf numFmtId="0" fontId="198" fillId="0" borderId="86" applyNumberFormat="0" applyFont="0" applyFill="0" applyAlignment="0" applyProtection="0"/>
    <xf numFmtId="0" fontId="198" fillId="0" borderId="86" applyNumberFormat="0" applyFont="0" applyFill="0" applyAlignment="0" applyProtection="0"/>
    <xf numFmtId="0" fontId="78" fillId="0" borderId="0"/>
    <xf numFmtId="0" fontId="198" fillId="0" borderId="86" applyNumberFormat="0" applyFont="0" applyFill="0" applyAlignment="0" applyProtection="0"/>
    <xf numFmtId="0" fontId="198" fillId="0" borderId="86" applyNumberFormat="0" applyFont="0" applyFill="0" applyAlignment="0" applyProtection="0"/>
    <xf numFmtId="0" fontId="198" fillId="0" borderId="86" applyNumberFormat="0" applyFont="0" applyFill="0" applyAlignment="0" applyProtection="0"/>
    <xf numFmtId="0" fontId="198" fillId="0" borderId="86" applyNumberFormat="0" applyFont="0" applyFill="0" applyAlignment="0" applyProtection="0"/>
    <xf numFmtId="0" fontId="198" fillId="0" borderId="86" applyNumberFormat="0" applyFont="0" applyFill="0" applyAlignment="0" applyProtection="0"/>
    <xf numFmtId="0" fontId="198" fillId="0" borderId="86" applyNumberFormat="0" applyFont="0" applyFill="0" applyAlignment="0" applyProtection="0"/>
    <xf numFmtId="0" fontId="198" fillId="0" borderId="86" applyNumberFormat="0" applyFont="0" applyFill="0" applyAlignment="0" applyProtection="0"/>
    <xf numFmtId="0" fontId="198" fillId="0" borderId="86" applyNumberFormat="0" applyFont="0" applyFill="0" applyAlignment="0" applyProtection="0"/>
    <xf numFmtId="0" fontId="198" fillId="0" borderId="86" applyNumberFormat="0" applyFont="0" applyFill="0" applyAlignment="0" applyProtection="0"/>
    <xf numFmtId="0" fontId="198" fillId="0" borderId="86" applyNumberFormat="0" applyFont="0" applyFill="0" applyAlignment="0" applyProtection="0"/>
    <xf numFmtId="0" fontId="198" fillId="0" borderId="86" applyNumberFormat="0" applyFont="0" applyFill="0" applyAlignment="0" applyProtection="0"/>
    <xf numFmtId="0" fontId="78" fillId="0" borderId="0"/>
    <xf numFmtId="0" fontId="198" fillId="0" borderId="86" applyNumberFormat="0" applyFont="0" applyFill="0" applyAlignment="0" applyProtection="0"/>
    <xf numFmtId="0" fontId="198" fillId="0" borderId="86" applyNumberFormat="0" applyFont="0" applyFill="0" applyAlignment="0" applyProtection="0"/>
    <xf numFmtId="0" fontId="198" fillId="0" borderId="86" applyNumberFormat="0" applyFont="0" applyFill="0" applyAlignment="0" applyProtection="0"/>
    <xf numFmtId="0" fontId="198" fillId="0" borderId="86" applyNumberFormat="0" applyFont="0" applyFill="0" applyAlignment="0" applyProtection="0"/>
    <xf numFmtId="0" fontId="198" fillId="0" borderId="86" applyNumberFormat="0" applyFont="0" applyFill="0" applyAlignment="0" applyProtection="0"/>
    <xf numFmtId="0" fontId="198" fillId="0" borderId="86" applyNumberFormat="0" applyFont="0" applyFill="0" applyAlignment="0" applyProtection="0"/>
    <xf numFmtId="0" fontId="198" fillId="0" borderId="86" applyNumberFormat="0" applyFont="0" applyFill="0" applyAlignment="0" applyProtection="0"/>
    <xf numFmtId="0" fontId="198" fillId="0" borderId="86" applyNumberFormat="0" applyFont="0" applyFill="0" applyAlignment="0" applyProtection="0"/>
    <xf numFmtId="0" fontId="198" fillId="0" borderId="86" applyNumberFormat="0" applyFont="0" applyFill="0" applyAlignment="0" applyProtection="0"/>
    <xf numFmtId="0" fontId="198" fillId="0" borderId="86" applyNumberFormat="0" applyFont="0" applyFill="0" applyAlignment="0" applyProtection="0"/>
    <xf numFmtId="0" fontId="198" fillId="0" borderId="86" applyNumberFormat="0" applyFont="0" applyFill="0" applyAlignment="0" applyProtection="0"/>
    <xf numFmtId="0" fontId="78" fillId="0" borderId="0"/>
    <xf numFmtId="0" fontId="198" fillId="0" borderId="86" applyNumberFormat="0" applyFont="0" applyFill="0" applyAlignment="0" applyProtection="0"/>
    <xf numFmtId="0" fontId="198" fillId="0" borderId="86" applyNumberFormat="0" applyFont="0" applyFill="0" applyAlignment="0" applyProtection="0"/>
    <xf numFmtId="0" fontId="198" fillId="0" borderId="86" applyNumberFormat="0" applyFont="0" applyFill="0" applyAlignment="0" applyProtection="0"/>
    <xf numFmtId="0" fontId="198" fillId="0" borderId="86" applyNumberFormat="0" applyFont="0" applyFill="0" applyAlignment="0" applyProtection="0"/>
    <xf numFmtId="0" fontId="198" fillId="0" borderId="86" applyNumberFormat="0" applyFont="0" applyFill="0" applyAlignment="0" applyProtection="0"/>
    <xf numFmtId="0" fontId="198" fillId="0" borderId="86" applyNumberFormat="0" applyFont="0" applyFill="0" applyAlignment="0" applyProtection="0"/>
    <xf numFmtId="0" fontId="198" fillId="0" borderId="86" applyNumberFormat="0" applyFont="0" applyFill="0" applyAlignment="0" applyProtection="0"/>
    <xf numFmtId="0" fontId="198" fillId="0" borderId="86" applyNumberFormat="0" applyFont="0" applyFill="0" applyAlignment="0" applyProtection="0"/>
    <xf numFmtId="0" fontId="198" fillId="0" borderId="86" applyNumberFormat="0" applyFont="0" applyFill="0" applyAlignment="0" applyProtection="0"/>
    <xf numFmtId="0" fontId="198" fillId="0" borderId="86" applyNumberFormat="0" applyFont="0" applyFill="0" applyAlignment="0" applyProtection="0"/>
    <xf numFmtId="0" fontId="78" fillId="0" borderId="0"/>
    <xf numFmtId="49" fontId="199" fillId="0" borderId="0">
      <alignment horizontal="right"/>
    </xf>
    <xf numFmtId="49" fontId="199" fillId="0" borderId="0">
      <alignment horizontal="right"/>
    </xf>
    <xf numFmtId="0" fontId="78" fillId="0" borderId="0"/>
    <xf numFmtId="0" fontId="78" fillId="0" borderId="0"/>
    <xf numFmtId="0" fontId="78" fillId="0" borderId="0"/>
    <xf numFmtId="0" fontId="78" fillId="0" borderId="0"/>
    <xf numFmtId="49" fontId="200" fillId="0" borderId="0">
      <alignment horizontal="right"/>
    </xf>
    <xf numFmtId="0" fontId="78" fillId="0" borderId="0"/>
    <xf numFmtId="0" fontId="78" fillId="0" borderId="0"/>
    <xf numFmtId="199" fontId="201" fillId="0" borderId="0">
      <alignment vertical="center"/>
    </xf>
    <xf numFmtId="1" fontId="202" fillId="0" borderId="0"/>
    <xf numFmtId="0" fontId="2" fillId="0" borderId="22" applyNumberFormat="0" applyAlignment="0" applyProtection="0">
      <alignment horizontal="left" vertical="center"/>
    </xf>
    <xf numFmtId="0" fontId="2" fillId="0" borderId="10">
      <alignment horizontal="left" vertical="center"/>
    </xf>
    <xf numFmtId="0" fontId="2" fillId="0" borderId="10">
      <alignment horizontal="left" vertical="center"/>
    </xf>
    <xf numFmtId="0" fontId="2" fillId="0" borderId="10">
      <alignment horizontal="left" vertical="center"/>
    </xf>
    <xf numFmtId="0" fontId="2" fillId="0" borderId="10">
      <alignment horizontal="left" vertical="center"/>
    </xf>
    <xf numFmtId="0" fontId="2" fillId="0" borderId="10">
      <alignment horizontal="left" vertical="center"/>
    </xf>
    <xf numFmtId="0" fontId="2" fillId="0" borderId="10">
      <alignment horizontal="left" vertical="center"/>
    </xf>
    <xf numFmtId="0" fontId="2" fillId="0" borderId="10">
      <alignment horizontal="left" vertical="center"/>
    </xf>
    <xf numFmtId="0" fontId="2" fillId="0" borderId="10">
      <alignment horizontal="left" vertical="center"/>
    </xf>
    <xf numFmtId="0" fontId="78" fillId="0" borderId="0"/>
    <xf numFmtId="0" fontId="2" fillId="0" borderId="10">
      <alignment horizontal="left" vertical="center"/>
    </xf>
    <xf numFmtId="0" fontId="2" fillId="0" borderId="10">
      <alignment horizontal="left" vertical="center"/>
    </xf>
    <xf numFmtId="0" fontId="2" fillId="0" borderId="10">
      <alignment horizontal="left" vertical="center"/>
    </xf>
    <xf numFmtId="0" fontId="2" fillId="0" borderId="10">
      <alignment horizontal="left" vertical="center"/>
    </xf>
    <xf numFmtId="0" fontId="2" fillId="0" borderId="10">
      <alignment horizontal="left" vertical="center"/>
    </xf>
    <xf numFmtId="0" fontId="2" fillId="0" borderId="10">
      <alignment horizontal="left" vertical="center"/>
    </xf>
    <xf numFmtId="0" fontId="2" fillId="0" borderId="10">
      <alignment horizontal="left" vertical="center"/>
    </xf>
    <xf numFmtId="0" fontId="78" fillId="0" borderId="0"/>
    <xf numFmtId="0" fontId="2" fillId="0" borderId="10">
      <alignment horizontal="left" vertical="center"/>
    </xf>
    <xf numFmtId="0" fontId="2" fillId="0" borderId="10">
      <alignment horizontal="left" vertical="center"/>
    </xf>
    <xf numFmtId="0" fontId="2" fillId="0" borderId="10">
      <alignment horizontal="left" vertical="center"/>
    </xf>
    <xf numFmtId="0" fontId="2" fillId="0" borderId="10">
      <alignment horizontal="left" vertical="center"/>
    </xf>
    <xf numFmtId="0" fontId="2" fillId="0" borderId="10">
      <alignment horizontal="left" vertical="center"/>
    </xf>
    <xf numFmtId="0" fontId="2" fillId="0" borderId="10">
      <alignment horizontal="left" vertical="center"/>
    </xf>
    <xf numFmtId="0" fontId="2" fillId="0" borderId="10">
      <alignment horizontal="left" vertical="center"/>
    </xf>
    <xf numFmtId="0" fontId="78" fillId="0" borderId="0"/>
    <xf numFmtId="0" fontId="2" fillId="0" borderId="10">
      <alignment horizontal="left" vertical="center"/>
    </xf>
    <xf numFmtId="0" fontId="2" fillId="0" borderId="10">
      <alignment horizontal="left" vertical="center"/>
    </xf>
    <xf numFmtId="0" fontId="2" fillId="0" borderId="10">
      <alignment horizontal="left" vertical="center"/>
    </xf>
    <xf numFmtId="0" fontId="2" fillId="0" borderId="10">
      <alignment horizontal="left" vertical="center"/>
    </xf>
    <xf numFmtId="0" fontId="2" fillId="0" borderId="10">
      <alignment horizontal="left" vertical="center"/>
    </xf>
    <xf numFmtId="0" fontId="2" fillId="0" borderId="10">
      <alignment horizontal="left" vertical="center"/>
    </xf>
    <xf numFmtId="0" fontId="2" fillId="0" borderId="10">
      <alignment horizontal="left" vertical="center"/>
    </xf>
    <xf numFmtId="0" fontId="78" fillId="0" borderId="0"/>
    <xf numFmtId="0" fontId="2" fillId="0" borderId="10">
      <alignment horizontal="left" vertical="center"/>
    </xf>
    <xf numFmtId="0" fontId="2" fillId="0" borderId="10">
      <alignment horizontal="left" vertical="center"/>
    </xf>
    <xf numFmtId="0" fontId="2" fillId="0" borderId="10">
      <alignment horizontal="left" vertical="center"/>
    </xf>
    <xf numFmtId="0" fontId="2" fillId="0" borderId="10">
      <alignment horizontal="left" vertical="center"/>
    </xf>
    <xf numFmtId="0" fontId="2" fillId="0" borderId="10">
      <alignment horizontal="left" vertical="center"/>
    </xf>
    <xf numFmtId="0" fontId="2" fillId="0" borderId="10">
      <alignment horizontal="left" vertical="center"/>
    </xf>
    <xf numFmtId="0" fontId="2" fillId="0" borderId="10">
      <alignment horizontal="left" vertical="center"/>
    </xf>
    <xf numFmtId="0" fontId="78" fillId="0" borderId="0"/>
    <xf numFmtId="0" fontId="2" fillId="0" borderId="10">
      <alignment horizontal="left" vertical="center"/>
    </xf>
    <xf numFmtId="0" fontId="2" fillId="0" borderId="10">
      <alignment horizontal="left" vertical="center"/>
    </xf>
    <xf numFmtId="0" fontId="2" fillId="0" borderId="10">
      <alignment horizontal="left" vertical="center"/>
    </xf>
    <xf numFmtId="0" fontId="2" fillId="0" borderId="10">
      <alignment horizontal="left" vertical="center"/>
    </xf>
    <xf numFmtId="0" fontId="2" fillId="0" borderId="10">
      <alignment horizontal="left" vertical="center"/>
    </xf>
    <xf numFmtId="0" fontId="2" fillId="0" borderId="10">
      <alignment horizontal="left" vertical="center"/>
    </xf>
    <xf numFmtId="0" fontId="78" fillId="0" borderId="0"/>
    <xf numFmtId="0" fontId="120" fillId="0" borderId="63" applyNumberFormat="0" applyFill="0" applyAlignment="0" applyProtection="0"/>
    <xf numFmtId="0" fontId="203" fillId="0" borderId="63" applyNumberFormat="0" applyFill="0" applyAlignment="0" applyProtection="0"/>
    <xf numFmtId="0" fontId="120" fillId="0" borderId="63" applyNumberFormat="0" applyFill="0" applyAlignment="0" applyProtection="0"/>
    <xf numFmtId="0" fontId="204" fillId="0" borderId="87" applyNumberFormat="0" applyFill="0" applyAlignment="0" applyProtection="0"/>
    <xf numFmtId="0" fontId="203" fillId="0" borderId="63" applyNumberFormat="0" applyFill="0" applyAlignment="0" applyProtection="0"/>
    <xf numFmtId="0" fontId="204" fillId="0" borderId="87" applyNumberFormat="0" applyFill="0" applyAlignment="0" applyProtection="0"/>
    <xf numFmtId="0" fontId="204" fillId="0" borderId="87" applyNumberFormat="0" applyFill="0" applyAlignment="0" applyProtection="0"/>
    <xf numFmtId="0" fontId="204" fillId="0" borderId="87" applyNumberFormat="0" applyFill="0" applyAlignment="0" applyProtection="0"/>
    <xf numFmtId="0" fontId="204" fillId="0" borderId="87" applyNumberFormat="0" applyFill="0" applyAlignment="0" applyProtection="0"/>
    <xf numFmtId="0" fontId="204" fillId="0" borderId="87" applyNumberFormat="0" applyFill="0" applyAlignment="0" applyProtection="0"/>
    <xf numFmtId="0" fontId="204" fillId="0" borderId="87" applyNumberFormat="0" applyFill="0" applyAlignment="0" applyProtection="0"/>
    <xf numFmtId="0" fontId="204" fillId="0" borderId="87" applyNumberFormat="0" applyFill="0" applyAlignment="0" applyProtection="0"/>
    <xf numFmtId="0" fontId="121" fillId="0" borderId="64" applyNumberFormat="0" applyFill="0" applyAlignment="0" applyProtection="0"/>
    <xf numFmtId="0" fontId="205" fillId="0" borderId="64" applyNumberFormat="0" applyFill="0" applyAlignment="0" applyProtection="0"/>
    <xf numFmtId="0" fontId="121" fillId="0" borderId="64" applyNumberFormat="0" applyFill="0" applyAlignment="0" applyProtection="0"/>
    <xf numFmtId="0" fontId="206" fillId="0" borderId="88" applyNumberFormat="0" applyFill="0" applyAlignment="0" applyProtection="0"/>
    <xf numFmtId="0" fontId="205" fillId="0" borderId="64" applyNumberFormat="0" applyFill="0" applyAlignment="0" applyProtection="0"/>
    <xf numFmtId="0" fontId="206" fillId="0" borderId="88" applyNumberFormat="0" applyFill="0" applyAlignment="0" applyProtection="0"/>
    <xf numFmtId="0" fontId="206" fillId="0" borderId="88" applyNumberFormat="0" applyFill="0" applyAlignment="0" applyProtection="0"/>
    <xf numFmtId="0" fontId="206" fillId="0" borderId="88" applyNumberFormat="0" applyFill="0" applyAlignment="0" applyProtection="0"/>
    <xf numFmtId="0" fontId="206" fillId="0" borderId="88" applyNumberFormat="0" applyFill="0" applyAlignment="0" applyProtection="0"/>
    <xf numFmtId="0" fontId="206" fillId="0" borderId="88" applyNumberFormat="0" applyFill="0" applyAlignment="0" applyProtection="0"/>
    <xf numFmtId="0" fontId="206" fillId="0" borderId="88" applyNumberFormat="0" applyFill="0" applyAlignment="0" applyProtection="0"/>
    <xf numFmtId="0" fontId="206" fillId="0" borderId="88" applyNumberFormat="0" applyFill="0" applyAlignment="0" applyProtection="0"/>
    <xf numFmtId="0" fontId="122" fillId="0" borderId="65" applyNumberFormat="0" applyFill="0" applyAlignment="0" applyProtection="0"/>
    <xf numFmtId="0" fontId="207" fillId="0" borderId="65" applyNumberFormat="0" applyFill="0" applyAlignment="0" applyProtection="0"/>
    <xf numFmtId="0" fontId="122" fillId="0" borderId="65" applyNumberFormat="0" applyFill="0" applyAlignment="0" applyProtection="0"/>
    <xf numFmtId="0" fontId="208" fillId="0" borderId="89" applyNumberFormat="0" applyFill="0" applyAlignment="0" applyProtection="0"/>
    <xf numFmtId="0" fontId="207" fillId="0" borderId="65" applyNumberFormat="0" applyFill="0" applyAlignment="0" applyProtection="0"/>
    <xf numFmtId="0" fontId="208" fillId="0" borderId="89" applyNumberFormat="0" applyFill="0" applyAlignment="0" applyProtection="0"/>
    <xf numFmtId="0" fontId="208" fillId="0" borderId="89" applyNumberFormat="0" applyFill="0" applyAlignment="0" applyProtection="0"/>
    <xf numFmtId="0" fontId="208" fillId="0" borderId="89" applyNumberFormat="0" applyFill="0" applyAlignment="0" applyProtection="0"/>
    <xf numFmtId="0" fontId="208" fillId="0" borderId="89" applyNumberFormat="0" applyFill="0" applyAlignment="0" applyProtection="0"/>
    <xf numFmtId="0" fontId="208" fillId="0" borderId="89" applyNumberFormat="0" applyFill="0" applyAlignment="0" applyProtection="0"/>
    <xf numFmtId="0" fontId="208" fillId="0" borderId="89" applyNumberFormat="0" applyFill="0" applyAlignment="0" applyProtection="0"/>
    <xf numFmtId="0" fontId="208" fillId="0" borderId="89" applyNumberFormat="0" applyFill="0" applyAlignment="0" applyProtection="0"/>
    <xf numFmtId="0" fontId="122" fillId="0" borderId="0" applyNumberFormat="0" applyFill="0" applyBorder="0" applyAlignment="0" applyProtection="0"/>
    <xf numFmtId="0" fontId="207" fillId="0" borderId="0" applyNumberFormat="0" applyFill="0" applyBorder="0" applyAlignment="0" applyProtection="0"/>
    <xf numFmtId="0" fontId="122" fillId="0" borderId="0" applyNumberFormat="0" applyFill="0" applyBorder="0" applyAlignment="0" applyProtection="0"/>
    <xf numFmtId="0" fontId="208" fillId="0" borderId="0" applyNumberFormat="0" applyFill="0" applyBorder="0" applyAlignment="0" applyProtection="0"/>
    <xf numFmtId="0" fontId="207" fillId="0" borderId="0" applyNumberFormat="0" applyFill="0" applyBorder="0" applyAlignment="0" applyProtection="0"/>
    <xf numFmtId="0" fontId="208" fillId="0" borderId="0" applyNumberFormat="0" applyFill="0" applyBorder="0" applyAlignment="0" applyProtection="0"/>
    <xf numFmtId="0" fontId="208" fillId="0" borderId="0" applyNumberFormat="0" applyFill="0" applyBorder="0" applyAlignment="0" applyProtection="0"/>
    <xf numFmtId="0" fontId="208" fillId="0" borderId="0" applyNumberFormat="0" applyFill="0" applyBorder="0" applyAlignment="0" applyProtection="0"/>
    <xf numFmtId="0" fontId="208" fillId="0" borderId="0" applyNumberFormat="0" applyFill="0" applyBorder="0" applyAlignment="0" applyProtection="0"/>
    <xf numFmtId="0" fontId="208" fillId="0" borderId="0" applyNumberFormat="0" applyFill="0" applyBorder="0" applyAlignment="0" applyProtection="0"/>
    <xf numFmtId="0" fontId="208" fillId="0" borderId="0" applyNumberFormat="0" applyFill="0" applyBorder="0" applyAlignment="0" applyProtection="0"/>
    <xf numFmtId="0" fontId="208" fillId="0" borderId="0" applyNumberFormat="0" applyFill="0" applyBorder="0" applyAlignment="0" applyProtection="0"/>
    <xf numFmtId="0" fontId="2" fillId="0" borderId="0"/>
    <xf numFmtId="3" fontId="1" fillId="55" borderId="1" applyFont="0" applyProtection="0">
      <alignment horizontal="right" vertical="center"/>
    </xf>
    <xf numFmtId="10" fontId="1" fillId="55" borderId="1" applyFont="0" applyProtection="0">
      <alignment horizontal="right" vertical="center"/>
    </xf>
    <xf numFmtId="9" fontId="1" fillId="55" borderId="1" applyFont="0" applyProtection="0">
      <alignment horizontal="right" vertical="center"/>
    </xf>
    <xf numFmtId="0" fontId="1" fillId="55" borderId="2" applyNumberFormat="0" applyFont="0" applyBorder="0" applyProtection="0">
      <alignment horizontal="left" vertical="center"/>
    </xf>
    <xf numFmtId="0" fontId="1" fillId="55" borderId="2" applyNumberFormat="0" applyFont="0" applyBorder="0" applyProtection="0">
      <alignment horizontal="left" vertical="center"/>
    </xf>
    <xf numFmtId="0" fontId="209" fillId="0" borderId="0" applyNumberFormat="0" applyFill="0" applyBorder="0">
      <protection locked="0"/>
    </xf>
    <xf numFmtId="0" fontId="209" fillId="0" borderId="0" applyNumberFormat="0" applyFill="0" applyBorder="0">
      <protection locked="0"/>
    </xf>
    <xf numFmtId="0" fontId="164" fillId="0" borderId="79" applyNumberFormat="0" applyFill="0" applyAlignment="0" applyProtection="0"/>
    <xf numFmtId="0" fontId="210" fillId="0" borderId="0" applyNumberFormat="0" applyFill="0" applyBorder="0" applyAlignment="0" applyProtection="0">
      <alignment vertical="top"/>
      <protection locked="0"/>
    </xf>
    <xf numFmtId="0" fontId="209" fillId="0" borderId="0" applyNumberFormat="0" applyFill="0" applyBorder="0">
      <protection locked="0"/>
    </xf>
    <xf numFmtId="0" fontId="209" fillId="0" borderId="0" applyNumberFormat="0" applyFill="0" applyBorder="0" applyAlignment="0" applyProtection="0">
      <alignment vertical="top"/>
      <protection locked="0"/>
    </xf>
    <xf numFmtId="0" fontId="209" fillId="0" borderId="0" applyNumberFormat="0" applyFill="0" applyBorder="0" applyAlignment="0" applyProtection="0">
      <alignment vertical="top"/>
      <protection locked="0"/>
    </xf>
    <xf numFmtId="0" fontId="209" fillId="0" borderId="0" applyNumberFormat="0" applyFill="0" applyBorder="0">
      <protection locked="0"/>
    </xf>
    <xf numFmtId="0" fontId="19" fillId="0" borderId="0" applyNumberFormat="0" applyFill="0" applyBorder="0" applyAlignment="0" applyProtection="0"/>
    <xf numFmtId="0" fontId="211" fillId="0" borderId="0" applyNumberFormat="0" applyFill="0" applyBorder="0" applyAlignment="0" applyProtection="0">
      <alignment vertical="top"/>
      <protection locked="0"/>
    </xf>
    <xf numFmtId="0" fontId="212" fillId="0" borderId="0" applyNumberFormat="0" applyFill="0" applyBorder="0" applyAlignment="0" applyProtection="0">
      <alignment vertical="top"/>
      <protection locked="0"/>
    </xf>
    <xf numFmtId="0" fontId="209" fillId="0" borderId="0" applyNumberFormat="0" applyFill="0" applyBorder="0" applyAlignment="0" applyProtection="0">
      <alignment vertical="top"/>
      <protection locked="0"/>
    </xf>
    <xf numFmtId="0" fontId="209" fillId="0" borderId="0" applyNumberFormat="0" applyFill="0" applyBorder="0">
      <protection locked="0"/>
    </xf>
    <xf numFmtId="200" fontId="1" fillId="0" borderId="0" applyFont="0" applyFill="0" applyBorder="0" applyAlignment="0" applyProtection="0"/>
    <xf numFmtId="201" fontId="1" fillId="0" borderId="0" applyFont="0" applyFill="0" applyBorder="0" applyAlignment="0" applyProtection="0"/>
    <xf numFmtId="0" fontId="182" fillId="52" borderId="0" applyNumberFormat="0" applyBorder="0" applyAlignment="0" applyProtection="0"/>
    <xf numFmtId="0" fontId="154" fillId="58" borderId="75" applyNumberFormat="0" applyAlignment="0" applyProtection="0"/>
    <xf numFmtId="0" fontId="154" fillId="58" borderId="75" applyNumberFormat="0" applyAlignment="0" applyProtection="0"/>
    <xf numFmtId="0" fontId="154" fillId="58" borderId="75" applyNumberFormat="0" applyAlignment="0" applyProtection="0"/>
    <xf numFmtId="0" fontId="154" fillId="58" borderId="75" applyNumberFormat="0" applyAlignment="0" applyProtection="0"/>
    <xf numFmtId="0" fontId="154" fillId="58" borderId="75" applyNumberFormat="0" applyAlignment="0" applyProtection="0"/>
    <xf numFmtId="0" fontId="154" fillId="58" borderId="75" applyNumberFormat="0" applyAlignment="0" applyProtection="0"/>
    <xf numFmtId="0" fontId="154" fillId="58" borderId="75" applyNumberFormat="0" applyAlignment="0" applyProtection="0"/>
    <xf numFmtId="0" fontId="154" fillId="58" borderId="75" applyNumberFormat="0" applyAlignment="0" applyProtection="0"/>
    <xf numFmtId="0" fontId="154" fillId="58" borderId="75" applyNumberFormat="0" applyAlignment="0" applyProtection="0"/>
    <xf numFmtId="0" fontId="154" fillId="58" borderId="75" applyNumberFormat="0" applyAlignment="0" applyProtection="0"/>
    <xf numFmtId="0" fontId="154" fillId="58" borderId="75" applyNumberFormat="0" applyAlignment="0" applyProtection="0"/>
    <xf numFmtId="0" fontId="154" fillId="58" borderId="75" applyNumberFormat="0" applyAlignment="0" applyProtection="0"/>
    <xf numFmtId="0" fontId="154" fillId="58" borderId="75" applyNumberFormat="0" applyAlignment="0" applyProtection="0"/>
    <xf numFmtId="0" fontId="154" fillId="58" borderId="75" applyNumberFormat="0" applyAlignment="0" applyProtection="0"/>
    <xf numFmtId="0" fontId="154" fillId="58" borderId="75" applyNumberFormat="0" applyAlignment="0" applyProtection="0"/>
    <xf numFmtId="0" fontId="154" fillId="58" borderId="75" applyNumberFormat="0" applyAlignment="0" applyProtection="0"/>
    <xf numFmtId="0" fontId="154" fillId="58" borderId="75" applyNumberFormat="0" applyAlignment="0" applyProtection="0"/>
    <xf numFmtId="0" fontId="154" fillId="58" borderId="75" applyNumberFormat="0" applyAlignment="0" applyProtection="0"/>
    <xf numFmtId="0" fontId="154" fillId="58" borderId="75" applyNumberFormat="0" applyAlignment="0" applyProtection="0"/>
    <xf numFmtId="0" fontId="154" fillId="58" borderId="75" applyNumberFormat="0" applyAlignment="0" applyProtection="0"/>
    <xf numFmtId="0" fontId="154" fillId="58" borderId="75" applyNumberFormat="0" applyAlignment="0" applyProtection="0"/>
    <xf numFmtId="0" fontId="154" fillId="58" borderId="75" applyNumberFormat="0" applyAlignment="0" applyProtection="0"/>
    <xf numFmtId="0" fontId="154" fillId="58" borderId="75" applyNumberFormat="0" applyAlignment="0" applyProtection="0"/>
    <xf numFmtId="0" fontId="154" fillId="58" borderId="75" applyNumberFormat="0" applyAlignment="0" applyProtection="0"/>
    <xf numFmtId="0" fontId="154" fillId="58" borderId="75" applyNumberFormat="0" applyAlignment="0" applyProtection="0"/>
    <xf numFmtId="0" fontId="154" fillId="58" borderId="75" applyNumberFormat="0" applyAlignment="0" applyProtection="0"/>
    <xf numFmtId="0" fontId="154" fillId="58" borderId="75" applyNumberFormat="0" applyAlignment="0" applyProtection="0"/>
    <xf numFmtId="0" fontId="154" fillId="58" borderId="75" applyNumberFormat="0" applyAlignment="0" applyProtection="0"/>
    <xf numFmtId="0" fontId="154" fillId="58" borderId="75" applyNumberFormat="0" applyAlignment="0" applyProtection="0"/>
    <xf numFmtId="0" fontId="154" fillId="58" borderId="75" applyNumberFormat="0" applyAlignment="0" applyProtection="0"/>
    <xf numFmtId="0" fontId="154" fillId="58" borderId="75" applyNumberFormat="0" applyAlignment="0" applyProtection="0"/>
    <xf numFmtId="0" fontId="154" fillId="58" borderId="75" applyNumberFormat="0" applyAlignment="0" applyProtection="0"/>
    <xf numFmtId="0" fontId="154" fillId="58" borderId="75" applyNumberFormat="0" applyAlignment="0" applyProtection="0"/>
    <xf numFmtId="0" fontId="154" fillId="58" borderId="75" applyNumberFormat="0" applyAlignment="0" applyProtection="0"/>
    <xf numFmtId="0" fontId="78" fillId="0" borderId="0"/>
    <xf numFmtId="0" fontId="154" fillId="58" borderId="75" applyNumberFormat="0" applyAlignment="0" applyProtection="0"/>
    <xf numFmtId="0" fontId="154" fillId="58" borderId="75" applyNumberFormat="0" applyAlignment="0" applyProtection="0"/>
    <xf numFmtId="0" fontId="154" fillId="58" borderId="75" applyNumberFormat="0" applyAlignment="0" applyProtection="0"/>
    <xf numFmtId="0" fontId="154" fillId="58" borderId="75" applyNumberFormat="0" applyAlignment="0" applyProtection="0"/>
    <xf numFmtId="0" fontId="154" fillId="58" borderId="75" applyNumberFormat="0" applyAlignment="0" applyProtection="0"/>
    <xf numFmtId="0" fontId="154" fillId="58" borderId="75" applyNumberFormat="0" applyAlignment="0" applyProtection="0"/>
    <xf numFmtId="0" fontId="154" fillId="58" borderId="75" applyNumberFormat="0" applyAlignment="0" applyProtection="0"/>
    <xf numFmtId="0" fontId="154" fillId="58" borderId="75" applyNumberFormat="0" applyAlignment="0" applyProtection="0"/>
    <xf numFmtId="0" fontId="154" fillId="58" borderId="75" applyNumberFormat="0" applyAlignment="0" applyProtection="0"/>
    <xf numFmtId="0" fontId="154" fillId="58" borderId="75" applyNumberFormat="0" applyAlignment="0" applyProtection="0"/>
    <xf numFmtId="0" fontId="154" fillId="58" borderId="75" applyNumberFormat="0" applyAlignment="0" applyProtection="0"/>
    <xf numFmtId="0" fontId="78" fillId="0" borderId="0"/>
    <xf numFmtId="0" fontId="154" fillId="58" borderId="75" applyNumberFormat="0" applyAlignment="0" applyProtection="0"/>
    <xf numFmtId="0" fontId="154" fillId="58" borderId="75" applyNumberFormat="0" applyAlignment="0" applyProtection="0"/>
    <xf numFmtId="0" fontId="154" fillId="58" borderId="75" applyNumberFormat="0" applyAlignment="0" applyProtection="0"/>
    <xf numFmtId="0" fontId="154" fillId="58" borderId="75" applyNumberFormat="0" applyAlignment="0" applyProtection="0"/>
    <xf numFmtId="0" fontId="154" fillId="58" borderId="75" applyNumberFormat="0" applyAlignment="0" applyProtection="0"/>
    <xf numFmtId="0" fontId="154" fillId="58" borderId="75" applyNumberFormat="0" applyAlignment="0" applyProtection="0"/>
    <xf numFmtId="0" fontId="154" fillId="58" borderId="75" applyNumberFormat="0" applyAlignment="0" applyProtection="0"/>
    <xf numFmtId="0" fontId="154" fillId="58" borderId="75" applyNumberFormat="0" applyAlignment="0" applyProtection="0"/>
    <xf numFmtId="0" fontId="154" fillId="58" borderId="75" applyNumberFormat="0" applyAlignment="0" applyProtection="0"/>
    <xf numFmtId="0" fontId="154" fillId="58" borderId="75" applyNumberFormat="0" applyAlignment="0" applyProtection="0"/>
    <xf numFmtId="0" fontId="154" fillId="58" borderId="75" applyNumberFormat="0" applyAlignment="0" applyProtection="0"/>
    <xf numFmtId="0" fontId="78" fillId="0" borderId="0"/>
    <xf numFmtId="0" fontId="154" fillId="58" borderId="75" applyNumberFormat="0" applyAlignment="0" applyProtection="0"/>
    <xf numFmtId="0" fontId="154" fillId="58" borderId="75" applyNumberFormat="0" applyAlignment="0" applyProtection="0"/>
    <xf numFmtId="0" fontId="154" fillId="58" borderId="75" applyNumberFormat="0" applyAlignment="0" applyProtection="0"/>
    <xf numFmtId="0" fontId="154" fillId="58" borderId="75" applyNumberFormat="0" applyAlignment="0" applyProtection="0"/>
    <xf numFmtId="0" fontId="154" fillId="58" borderId="75" applyNumberFormat="0" applyAlignment="0" applyProtection="0"/>
    <xf numFmtId="0" fontId="154" fillId="58" borderId="75" applyNumberFormat="0" applyAlignment="0" applyProtection="0"/>
    <xf numFmtId="0" fontId="154" fillId="58" borderId="75" applyNumberFormat="0" applyAlignment="0" applyProtection="0"/>
    <xf numFmtId="0" fontId="154" fillId="58" borderId="75" applyNumberFormat="0" applyAlignment="0" applyProtection="0"/>
    <xf numFmtId="0" fontId="154" fillId="58" borderId="75" applyNumberFormat="0" applyAlignment="0" applyProtection="0"/>
    <xf numFmtId="0" fontId="154" fillId="58" borderId="75" applyNumberFormat="0" applyAlignment="0" applyProtection="0"/>
    <xf numFmtId="0" fontId="78" fillId="0" borderId="0"/>
    <xf numFmtId="0" fontId="125" fillId="23" borderId="66" applyNumberFormat="0" applyAlignment="0" applyProtection="0"/>
    <xf numFmtId="0" fontId="125" fillId="23" borderId="66" applyNumberFormat="0" applyAlignment="0" applyProtection="0"/>
    <xf numFmtId="0" fontId="154" fillId="58" borderId="75" applyNumberFormat="0" applyAlignment="0" applyProtection="0"/>
    <xf numFmtId="0" fontId="213" fillId="23" borderId="66" applyNumberFormat="0" applyAlignment="0" applyProtection="0"/>
    <xf numFmtId="0" fontId="154" fillId="58" borderId="75" applyNumberFormat="0" applyAlignment="0" applyProtection="0"/>
    <xf numFmtId="0" fontId="154" fillId="58" borderId="75" applyNumberFormat="0" applyAlignment="0" applyProtection="0"/>
    <xf numFmtId="0" fontId="154" fillId="58" borderId="75" applyNumberFormat="0" applyAlignment="0" applyProtection="0"/>
    <xf numFmtId="0" fontId="154" fillId="58" borderId="75" applyNumberFormat="0" applyAlignment="0" applyProtection="0"/>
    <xf numFmtId="0" fontId="154" fillId="58" borderId="75" applyNumberFormat="0" applyAlignment="0" applyProtection="0"/>
    <xf numFmtId="0" fontId="154" fillId="58" borderId="75" applyNumberFormat="0" applyAlignment="0" applyProtection="0"/>
    <xf numFmtId="0" fontId="154" fillId="58" borderId="75" applyNumberFormat="0" applyAlignment="0" applyProtection="0"/>
    <xf numFmtId="0" fontId="154" fillId="58" borderId="75" applyNumberFormat="0" applyAlignment="0" applyProtection="0"/>
    <xf numFmtId="0" fontId="154" fillId="58" borderId="75" applyNumberFormat="0" applyAlignment="0" applyProtection="0"/>
    <xf numFmtId="0" fontId="154" fillId="58" borderId="75" applyNumberFormat="0" applyAlignment="0" applyProtection="0"/>
    <xf numFmtId="0" fontId="154" fillId="58" borderId="75" applyNumberFormat="0" applyAlignment="0" applyProtection="0"/>
    <xf numFmtId="0" fontId="154" fillId="58" borderId="75" applyNumberFormat="0" applyAlignment="0" applyProtection="0"/>
    <xf numFmtId="0" fontId="154" fillId="58" borderId="75" applyNumberFormat="0" applyAlignment="0" applyProtection="0"/>
    <xf numFmtId="0" fontId="154" fillId="58" borderId="75" applyNumberFormat="0" applyAlignment="0" applyProtection="0"/>
    <xf numFmtId="0" fontId="154" fillId="58" borderId="75" applyNumberFormat="0" applyAlignment="0" applyProtection="0"/>
    <xf numFmtId="0" fontId="154" fillId="58" borderId="75" applyNumberFormat="0" applyAlignment="0" applyProtection="0"/>
    <xf numFmtId="0" fontId="154" fillId="58" borderId="75" applyNumberFormat="0" applyAlignment="0" applyProtection="0"/>
    <xf numFmtId="0" fontId="154" fillId="58" borderId="75" applyNumberFormat="0" applyAlignment="0" applyProtection="0"/>
    <xf numFmtId="0" fontId="154" fillId="58" borderId="75" applyNumberFormat="0" applyAlignment="0" applyProtection="0"/>
    <xf numFmtId="0" fontId="154" fillId="58" borderId="75" applyNumberFormat="0" applyAlignment="0" applyProtection="0"/>
    <xf numFmtId="0" fontId="154" fillId="58" borderId="75" applyNumberFormat="0" applyAlignment="0" applyProtection="0"/>
    <xf numFmtId="0" fontId="154" fillId="58" borderId="75" applyNumberFormat="0" applyAlignment="0" applyProtection="0"/>
    <xf numFmtId="0" fontId="154" fillId="58" borderId="75" applyNumberFormat="0" applyAlignment="0" applyProtection="0"/>
    <xf numFmtId="0" fontId="154" fillId="58" borderId="75" applyNumberFormat="0" applyAlignment="0" applyProtection="0"/>
    <xf numFmtId="0" fontId="154" fillId="58" borderId="75" applyNumberFormat="0" applyAlignment="0" applyProtection="0"/>
    <xf numFmtId="0" fontId="154" fillId="58" borderId="75" applyNumberFormat="0" applyAlignment="0" applyProtection="0"/>
    <xf numFmtId="0" fontId="154" fillId="58" borderId="75" applyNumberFormat="0" applyAlignment="0" applyProtection="0"/>
    <xf numFmtId="0" fontId="154" fillId="58" borderId="75" applyNumberFormat="0" applyAlignment="0" applyProtection="0"/>
    <xf numFmtId="0" fontId="154" fillId="58" borderId="75" applyNumberFormat="0" applyAlignment="0" applyProtection="0"/>
    <xf numFmtId="0" fontId="154" fillId="58" borderId="75" applyNumberFormat="0" applyAlignment="0" applyProtection="0"/>
    <xf numFmtId="0" fontId="154" fillId="58" borderId="75" applyNumberFormat="0" applyAlignment="0" applyProtection="0"/>
    <xf numFmtId="0" fontId="154" fillId="58" borderId="75" applyNumberFormat="0" applyAlignment="0" applyProtection="0"/>
    <xf numFmtId="0" fontId="154" fillId="58" borderId="75" applyNumberFormat="0" applyAlignment="0" applyProtection="0"/>
    <xf numFmtId="0" fontId="154" fillId="58" borderId="75" applyNumberFormat="0" applyAlignment="0" applyProtection="0"/>
    <xf numFmtId="0" fontId="154" fillId="58" borderId="75" applyNumberFormat="0" applyAlignment="0" applyProtection="0"/>
    <xf numFmtId="0" fontId="154" fillId="58" borderId="75" applyNumberFormat="0" applyAlignment="0" applyProtection="0"/>
    <xf numFmtId="0" fontId="154" fillId="58" borderId="75" applyNumberFormat="0" applyAlignment="0" applyProtection="0"/>
    <xf numFmtId="0" fontId="154" fillId="58" borderId="75" applyNumberFormat="0" applyAlignment="0" applyProtection="0"/>
    <xf numFmtId="0" fontId="154" fillId="58" borderId="75" applyNumberFormat="0" applyAlignment="0" applyProtection="0"/>
    <xf numFmtId="0" fontId="154" fillId="58" borderId="75" applyNumberFormat="0" applyAlignment="0" applyProtection="0"/>
    <xf numFmtId="0" fontId="154" fillId="58" borderId="75" applyNumberFormat="0" applyAlignment="0" applyProtection="0"/>
    <xf numFmtId="0" fontId="154" fillId="58" borderId="75" applyNumberFormat="0" applyAlignment="0" applyProtection="0"/>
    <xf numFmtId="0" fontId="154" fillId="58" borderId="75" applyNumberFormat="0" applyAlignment="0" applyProtection="0"/>
    <xf numFmtId="0" fontId="154" fillId="58" borderId="75" applyNumberFormat="0" applyAlignment="0" applyProtection="0"/>
    <xf numFmtId="0" fontId="154" fillId="58" borderId="75" applyNumberFormat="0" applyAlignment="0" applyProtection="0"/>
    <xf numFmtId="0" fontId="154" fillId="58" borderId="75" applyNumberFormat="0" applyAlignment="0" applyProtection="0"/>
    <xf numFmtId="0" fontId="154" fillId="58" borderId="75" applyNumberFormat="0" applyAlignment="0" applyProtection="0"/>
    <xf numFmtId="0" fontId="154" fillId="58" borderId="75" applyNumberFormat="0" applyAlignment="0" applyProtection="0"/>
    <xf numFmtId="0" fontId="154" fillId="58" borderId="75" applyNumberFormat="0" applyAlignment="0" applyProtection="0"/>
    <xf numFmtId="0" fontId="154" fillId="58" borderId="75" applyNumberFormat="0" applyAlignment="0" applyProtection="0"/>
    <xf numFmtId="0" fontId="154" fillId="58" borderId="75" applyNumberFormat="0" applyAlignment="0" applyProtection="0"/>
    <xf numFmtId="0" fontId="154" fillId="58" borderId="75" applyNumberFormat="0" applyAlignment="0" applyProtection="0"/>
    <xf numFmtId="0" fontId="154" fillId="58" borderId="75" applyNumberFormat="0" applyAlignment="0" applyProtection="0"/>
    <xf numFmtId="0" fontId="154" fillId="58" borderId="75" applyNumberFormat="0" applyAlignment="0" applyProtection="0"/>
    <xf numFmtId="0" fontId="154" fillId="58" borderId="75" applyNumberFormat="0" applyAlignment="0" applyProtection="0"/>
    <xf numFmtId="0" fontId="154" fillId="58" borderId="75" applyNumberFormat="0" applyAlignment="0" applyProtection="0"/>
    <xf numFmtId="0" fontId="154" fillId="58" borderId="75" applyNumberFormat="0" applyAlignment="0" applyProtection="0"/>
    <xf numFmtId="0" fontId="154" fillId="58" borderId="75" applyNumberFormat="0" applyAlignment="0" applyProtection="0"/>
    <xf numFmtId="0" fontId="154" fillId="58" borderId="75" applyNumberFormat="0" applyAlignment="0" applyProtection="0"/>
    <xf numFmtId="0" fontId="154" fillId="58" borderId="75" applyNumberFormat="0" applyAlignment="0" applyProtection="0"/>
    <xf numFmtId="0" fontId="154" fillId="58" borderId="75" applyNumberFormat="0" applyAlignment="0" applyProtection="0"/>
    <xf numFmtId="0" fontId="154" fillId="58" borderId="75" applyNumberFormat="0" applyAlignment="0" applyProtection="0"/>
    <xf numFmtId="0" fontId="154" fillId="58" borderId="75" applyNumberFormat="0" applyAlignment="0" applyProtection="0"/>
    <xf numFmtId="0" fontId="154" fillId="58" borderId="75" applyNumberFormat="0" applyAlignment="0" applyProtection="0"/>
    <xf numFmtId="0" fontId="154" fillId="58" borderId="75" applyNumberFormat="0" applyAlignment="0" applyProtection="0"/>
    <xf numFmtId="0" fontId="213" fillId="23" borderId="66" applyNumberFormat="0" applyAlignment="0" applyProtection="0"/>
    <xf numFmtId="0" fontId="125" fillId="23" borderId="66" applyNumberFormat="0" applyAlignment="0" applyProtection="0"/>
    <xf numFmtId="0" fontId="125" fillId="23" borderId="66" applyNumberFormat="0" applyAlignment="0" applyProtection="0"/>
    <xf numFmtId="0" fontId="125" fillId="23" borderId="66" applyNumberFormat="0" applyAlignment="0" applyProtection="0"/>
    <xf numFmtId="0" fontId="125" fillId="23" borderId="66" applyNumberFormat="0" applyAlignment="0" applyProtection="0"/>
    <xf numFmtId="0" fontId="125" fillId="23" borderId="66" applyNumberFormat="0" applyAlignment="0" applyProtection="0"/>
    <xf numFmtId="0" fontId="125" fillId="23" borderId="66" applyNumberFormat="0" applyAlignment="0" applyProtection="0"/>
    <xf numFmtId="0" fontId="180" fillId="113" borderId="0" applyNumberFormat="0" applyFont="0" applyBorder="0" applyAlignment="0" applyProtection="0"/>
    <xf numFmtId="0" fontId="180" fillId="113" borderId="0" applyNumberFormat="0" applyFont="0" applyBorder="0" applyAlignment="0" applyProtection="0"/>
    <xf numFmtId="202" fontId="1" fillId="114" borderId="1" applyFont="0">
      <alignment vertical="center"/>
      <protection locked="0"/>
    </xf>
    <xf numFmtId="3" fontId="1" fillId="114" borderId="1" applyFont="0">
      <alignment horizontal="right" vertical="center"/>
      <protection locked="0"/>
    </xf>
    <xf numFmtId="172" fontId="1" fillId="114" borderId="1" applyFont="0">
      <alignment horizontal="right" vertical="center"/>
      <protection locked="0"/>
    </xf>
    <xf numFmtId="203" fontId="1" fillId="114" borderId="1" applyFont="0">
      <alignment vertical="center"/>
      <protection locked="0"/>
    </xf>
    <xf numFmtId="10" fontId="1" fillId="114" borderId="1" applyFont="0">
      <alignment horizontal="right" vertical="center"/>
      <protection locked="0"/>
    </xf>
    <xf numFmtId="9" fontId="1" fillId="114" borderId="8" applyFont="0">
      <alignment horizontal="right" vertical="center"/>
      <protection locked="0"/>
    </xf>
    <xf numFmtId="204" fontId="1" fillId="114" borderId="1" applyFont="0">
      <alignment horizontal="right" vertical="center"/>
      <protection locked="0"/>
    </xf>
    <xf numFmtId="182" fontId="1" fillId="114" borderId="8" applyFont="0">
      <alignment horizontal="right" vertical="center"/>
      <protection locked="0"/>
    </xf>
    <xf numFmtId="0" fontId="1" fillId="114" borderId="1" applyFont="0">
      <alignment horizontal="center" vertical="center" wrapText="1"/>
      <protection locked="0"/>
    </xf>
    <xf numFmtId="49" fontId="1" fillId="114" borderId="1" applyFont="0">
      <alignment vertical="center"/>
      <protection locked="0"/>
    </xf>
    <xf numFmtId="0" fontId="214" fillId="0" borderId="0" applyNumberFormat="0" applyFill="0" applyBorder="0" applyAlignment="0" applyProtection="0"/>
    <xf numFmtId="0" fontId="215" fillId="62" borderId="76" applyNumberFormat="0" applyAlignment="0" applyProtection="0"/>
    <xf numFmtId="0" fontId="215" fillId="62" borderId="76" applyNumberFormat="0" applyAlignment="0" applyProtection="0"/>
    <xf numFmtId="0" fontId="215" fillId="62" borderId="76" applyNumberFormat="0" applyAlignment="0" applyProtection="0"/>
    <xf numFmtId="0" fontId="215" fillId="62" borderId="76" applyNumberFormat="0" applyAlignment="0" applyProtection="0"/>
    <xf numFmtId="0" fontId="215" fillId="62" borderId="76" applyNumberFormat="0" applyAlignment="0" applyProtection="0"/>
    <xf numFmtId="0" fontId="215" fillId="62" borderId="76" applyNumberFormat="0" applyAlignment="0" applyProtection="0"/>
    <xf numFmtId="0" fontId="215" fillId="62" borderId="76" applyNumberFormat="0" applyAlignment="0" applyProtection="0"/>
    <xf numFmtId="0" fontId="215" fillId="62" borderId="76" applyNumberFormat="0" applyAlignment="0" applyProtection="0"/>
    <xf numFmtId="0" fontId="215" fillId="62" borderId="76" applyNumberFormat="0" applyAlignment="0" applyProtection="0"/>
    <xf numFmtId="0" fontId="215" fillId="62" borderId="76" applyNumberFormat="0" applyAlignment="0" applyProtection="0"/>
    <xf numFmtId="0" fontId="215" fillId="62" borderId="76" applyNumberFormat="0" applyAlignment="0" applyProtection="0"/>
    <xf numFmtId="0" fontId="215" fillId="62" borderId="76" applyNumberFormat="0" applyAlignment="0" applyProtection="0"/>
    <xf numFmtId="0" fontId="78" fillId="0" borderId="0"/>
    <xf numFmtId="0" fontId="215" fillId="62" borderId="76" applyNumberFormat="0" applyAlignment="0" applyProtection="0"/>
    <xf numFmtId="0" fontId="215" fillId="62" borderId="76" applyNumberFormat="0" applyAlignment="0" applyProtection="0"/>
    <xf numFmtId="0" fontId="215" fillId="62" borderId="76" applyNumberFormat="0" applyAlignment="0" applyProtection="0"/>
    <xf numFmtId="0" fontId="215" fillId="62" borderId="76" applyNumberFormat="0" applyAlignment="0" applyProtection="0"/>
    <xf numFmtId="0" fontId="215" fillId="62" borderId="76" applyNumberFormat="0" applyAlignment="0" applyProtection="0"/>
    <xf numFmtId="0" fontId="215" fillId="62" borderId="76" applyNumberFormat="0" applyAlignment="0" applyProtection="0"/>
    <xf numFmtId="0" fontId="215" fillId="62" borderId="76" applyNumberFormat="0" applyAlignment="0" applyProtection="0"/>
    <xf numFmtId="0" fontId="215" fillId="62" borderId="76" applyNumberFormat="0" applyAlignment="0" applyProtection="0"/>
    <xf numFmtId="0" fontId="215" fillId="62" borderId="76" applyNumberFormat="0" applyAlignment="0" applyProtection="0"/>
    <xf numFmtId="0" fontId="215" fillId="62" borderId="76" applyNumberFormat="0" applyAlignment="0" applyProtection="0"/>
    <xf numFmtId="0" fontId="215" fillId="62" borderId="76" applyNumberFormat="0" applyAlignment="0" applyProtection="0"/>
    <xf numFmtId="0" fontId="78" fillId="0" borderId="0"/>
    <xf numFmtId="0" fontId="215" fillId="62" borderId="76" applyNumberFormat="0" applyAlignment="0" applyProtection="0"/>
    <xf numFmtId="0" fontId="215" fillId="62" borderId="76" applyNumberFormat="0" applyAlignment="0" applyProtection="0"/>
    <xf numFmtId="0" fontId="215" fillId="62" borderId="76" applyNumberFormat="0" applyAlignment="0" applyProtection="0"/>
    <xf numFmtId="0" fontId="215" fillId="62" borderId="76" applyNumberFormat="0" applyAlignment="0" applyProtection="0"/>
    <xf numFmtId="0" fontId="215" fillId="62" borderId="76" applyNumberFormat="0" applyAlignment="0" applyProtection="0"/>
    <xf numFmtId="0" fontId="215" fillId="62" borderId="76" applyNumberFormat="0" applyAlignment="0" applyProtection="0"/>
    <xf numFmtId="0" fontId="215" fillId="62" borderId="76" applyNumberFormat="0" applyAlignment="0" applyProtection="0"/>
    <xf numFmtId="0" fontId="215" fillId="62" borderId="76" applyNumberFormat="0" applyAlignment="0" applyProtection="0"/>
    <xf numFmtId="0" fontId="215" fillId="62" borderId="76" applyNumberFormat="0" applyAlignment="0" applyProtection="0"/>
    <xf numFmtId="0" fontId="215" fillId="62" borderId="76" applyNumberFormat="0" applyAlignment="0" applyProtection="0"/>
    <xf numFmtId="0" fontId="215" fillId="62" borderId="76" applyNumberFormat="0" applyAlignment="0" applyProtection="0"/>
    <xf numFmtId="0" fontId="78" fillId="0" borderId="0"/>
    <xf numFmtId="0" fontId="215" fillId="62" borderId="76" applyNumberFormat="0" applyAlignment="0" applyProtection="0"/>
    <xf numFmtId="0" fontId="215" fillId="62" borderId="76" applyNumberFormat="0" applyAlignment="0" applyProtection="0"/>
    <xf numFmtId="0" fontId="215" fillId="62" borderId="76" applyNumberFormat="0" applyAlignment="0" applyProtection="0"/>
    <xf numFmtId="0" fontId="215" fillId="62" borderId="76" applyNumberFormat="0" applyAlignment="0" applyProtection="0"/>
    <xf numFmtId="0" fontId="215" fillId="62" borderId="76" applyNumberFormat="0" applyAlignment="0" applyProtection="0"/>
    <xf numFmtId="0" fontId="215" fillId="62" borderId="76" applyNumberFormat="0" applyAlignment="0" applyProtection="0"/>
    <xf numFmtId="0" fontId="215" fillId="62" borderId="76" applyNumberFormat="0" applyAlignment="0" applyProtection="0"/>
    <xf numFmtId="0" fontId="215" fillId="62" borderId="76" applyNumberFormat="0" applyAlignment="0" applyProtection="0"/>
    <xf numFmtId="0" fontId="215" fillId="62" borderId="76" applyNumberFormat="0" applyAlignment="0" applyProtection="0"/>
    <xf numFmtId="0" fontId="215" fillId="62" borderId="76" applyNumberFormat="0" applyAlignment="0" applyProtection="0"/>
    <xf numFmtId="0" fontId="215" fillId="62" borderId="76" applyNumberFormat="0" applyAlignment="0" applyProtection="0"/>
    <xf numFmtId="0" fontId="78" fillId="0" borderId="0"/>
    <xf numFmtId="0" fontId="215" fillId="62" borderId="76" applyNumberFormat="0" applyAlignment="0" applyProtection="0"/>
    <xf numFmtId="0" fontId="215" fillId="62" borderId="76" applyNumberFormat="0" applyAlignment="0" applyProtection="0"/>
    <xf numFmtId="0" fontId="215" fillId="62" borderId="76" applyNumberFormat="0" applyAlignment="0" applyProtection="0"/>
    <xf numFmtId="0" fontId="215" fillId="62" borderId="76" applyNumberFormat="0" applyAlignment="0" applyProtection="0"/>
    <xf numFmtId="0" fontId="215" fillId="62" borderId="76" applyNumberFormat="0" applyAlignment="0" applyProtection="0"/>
    <xf numFmtId="0" fontId="215" fillId="62" borderId="76" applyNumberFormat="0" applyAlignment="0" applyProtection="0"/>
    <xf numFmtId="0" fontId="215" fillId="62" borderId="76" applyNumberFormat="0" applyAlignment="0" applyProtection="0"/>
    <xf numFmtId="0" fontId="215" fillId="62" borderId="76" applyNumberFormat="0" applyAlignment="0" applyProtection="0"/>
    <xf numFmtId="0" fontId="215" fillId="62" borderId="76" applyNumberFormat="0" applyAlignment="0" applyProtection="0"/>
    <xf numFmtId="0" fontId="215" fillId="62" borderId="76" applyNumberFormat="0" applyAlignment="0" applyProtection="0"/>
    <xf numFmtId="0" fontId="215" fillId="62" borderId="76" applyNumberFormat="0" applyAlignment="0" applyProtection="0"/>
    <xf numFmtId="0" fontId="78" fillId="0" borderId="0"/>
    <xf numFmtId="0" fontId="215" fillId="62" borderId="76" applyNumberFormat="0" applyAlignment="0" applyProtection="0"/>
    <xf numFmtId="0" fontId="215" fillId="62" borderId="76" applyNumberFormat="0" applyAlignment="0" applyProtection="0"/>
    <xf numFmtId="0" fontId="215" fillId="62" borderId="76" applyNumberFormat="0" applyAlignment="0" applyProtection="0"/>
    <xf numFmtId="0" fontId="215" fillId="62" borderId="76" applyNumberFormat="0" applyAlignment="0" applyProtection="0"/>
    <xf numFmtId="0" fontId="215" fillId="62" borderId="76" applyNumberFormat="0" applyAlignment="0" applyProtection="0"/>
    <xf numFmtId="0" fontId="215" fillId="62" borderId="76" applyNumberFormat="0" applyAlignment="0" applyProtection="0"/>
    <xf numFmtId="0" fontId="215" fillId="62" borderId="76" applyNumberFormat="0" applyAlignment="0" applyProtection="0"/>
    <xf numFmtId="0" fontId="215" fillId="62" borderId="76" applyNumberFormat="0" applyAlignment="0" applyProtection="0"/>
    <xf numFmtId="0" fontId="215" fillId="62" borderId="76" applyNumberFormat="0" applyAlignment="0" applyProtection="0"/>
    <xf numFmtId="0" fontId="215" fillId="62" borderId="76" applyNumberFormat="0" applyAlignment="0" applyProtection="0"/>
    <xf numFmtId="0" fontId="78" fillId="0" borderId="0"/>
    <xf numFmtId="0" fontId="216" fillId="77" borderId="75" applyNumberFormat="0" applyAlignment="0" applyProtection="0"/>
    <xf numFmtId="0" fontId="216" fillId="77" borderId="75" applyNumberFormat="0" applyAlignment="0" applyProtection="0"/>
    <xf numFmtId="0" fontId="216" fillId="77" borderId="75" applyNumberFormat="0" applyAlignment="0" applyProtection="0"/>
    <xf numFmtId="0" fontId="216" fillId="77" borderId="75" applyNumberFormat="0" applyAlignment="0" applyProtection="0"/>
    <xf numFmtId="0" fontId="216" fillId="77" borderId="75" applyNumberFormat="0" applyAlignment="0" applyProtection="0"/>
    <xf numFmtId="0" fontId="216" fillId="77" borderId="75" applyNumberFormat="0" applyAlignment="0" applyProtection="0"/>
    <xf numFmtId="0" fontId="216" fillId="77" borderId="75" applyNumberFormat="0" applyAlignment="0" applyProtection="0"/>
    <xf numFmtId="0" fontId="216" fillId="77" borderId="75" applyNumberFormat="0" applyAlignment="0" applyProtection="0"/>
    <xf numFmtId="0" fontId="216" fillId="77" borderId="75" applyNumberFormat="0" applyAlignment="0" applyProtection="0"/>
    <xf numFmtId="0" fontId="216" fillId="77" borderId="75" applyNumberFormat="0" applyAlignment="0" applyProtection="0"/>
    <xf numFmtId="0" fontId="216" fillId="77" borderId="75" applyNumberFormat="0" applyAlignment="0" applyProtection="0"/>
    <xf numFmtId="0" fontId="216" fillId="77" borderId="75" applyNumberFormat="0" applyAlignment="0" applyProtection="0"/>
    <xf numFmtId="0" fontId="78" fillId="0" borderId="0"/>
    <xf numFmtId="0" fontId="216" fillId="77" borderId="75" applyNumberFormat="0" applyAlignment="0" applyProtection="0"/>
    <xf numFmtId="0" fontId="216" fillId="77" borderId="75" applyNumberFormat="0" applyAlignment="0" applyProtection="0"/>
    <xf numFmtId="0" fontId="216" fillId="77" borderId="75" applyNumberFormat="0" applyAlignment="0" applyProtection="0"/>
    <xf numFmtId="0" fontId="216" fillId="77" borderId="75" applyNumberFormat="0" applyAlignment="0" applyProtection="0"/>
    <xf numFmtId="0" fontId="216" fillId="77" borderId="75" applyNumberFormat="0" applyAlignment="0" applyProtection="0"/>
    <xf numFmtId="0" fontId="216" fillId="77" borderId="75" applyNumberFormat="0" applyAlignment="0" applyProtection="0"/>
    <xf numFmtId="0" fontId="216" fillId="77" borderId="75" applyNumberFormat="0" applyAlignment="0" applyProtection="0"/>
    <xf numFmtId="0" fontId="216" fillId="77" borderId="75" applyNumberFormat="0" applyAlignment="0" applyProtection="0"/>
    <xf numFmtId="0" fontId="216" fillId="77" borderId="75" applyNumberFormat="0" applyAlignment="0" applyProtection="0"/>
    <xf numFmtId="0" fontId="216" fillId="77" borderId="75" applyNumberFormat="0" applyAlignment="0" applyProtection="0"/>
    <xf numFmtId="0" fontId="216" fillId="77" borderId="75" applyNumberFormat="0" applyAlignment="0" applyProtection="0"/>
    <xf numFmtId="0" fontId="78" fillId="0" borderId="0"/>
    <xf numFmtId="0" fontId="216" fillId="77" borderId="75" applyNumberFormat="0" applyAlignment="0" applyProtection="0"/>
    <xf numFmtId="0" fontId="216" fillId="77" borderId="75" applyNumberFormat="0" applyAlignment="0" applyProtection="0"/>
    <xf numFmtId="0" fontId="216" fillId="77" borderId="75" applyNumberFormat="0" applyAlignment="0" applyProtection="0"/>
    <xf numFmtId="0" fontId="216" fillId="77" borderId="75" applyNumberFormat="0" applyAlignment="0" applyProtection="0"/>
    <xf numFmtId="0" fontId="216" fillId="77" borderId="75" applyNumberFormat="0" applyAlignment="0" applyProtection="0"/>
    <xf numFmtId="0" fontId="216" fillId="77" borderId="75" applyNumberFormat="0" applyAlignment="0" applyProtection="0"/>
    <xf numFmtId="0" fontId="216" fillId="77" borderId="75" applyNumberFormat="0" applyAlignment="0" applyProtection="0"/>
    <xf numFmtId="0" fontId="216" fillId="77" borderId="75" applyNumberFormat="0" applyAlignment="0" applyProtection="0"/>
    <xf numFmtId="0" fontId="216" fillId="77" borderId="75" applyNumberFormat="0" applyAlignment="0" applyProtection="0"/>
    <xf numFmtId="0" fontId="216" fillId="77" borderId="75" applyNumberFormat="0" applyAlignment="0" applyProtection="0"/>
    <xf numFmtId="0" fontId="216" fillId="77" borderId="75" applyNumberFormat="0" applyAlignment="0" applyProtection="0"/>
    <xf numFmtId="0" fontId="78" fillId="0" borderId="0"/>
    <xf numFmtId="0" fontId="216" fillId="77" borderId="75" applyNumberFormat="0" applyAlignment="0" applyProtection="0"/>
    <xf numFmtId="0" fontId="216" fillId="77" borderId="75" applyNumberFormat="0" applyAlignment="0" applyProtection="0"/>
    <xf numFmtId="0" fontId="216" fillId="77" borderId="75" applyNumberFormat="0" applyAlignment="0" applyProtection="0"/>
    <xf numFmtId="0" fontId="216" fillId="77" borderId="75" applyNumberFormat="0" applyAlignment="0" applyProtection="0"/>
    <xf numFmtId="0" fontId="216" fillId="77" borderId="75" applyNumberFormat="0" applyAlignment="0" applyProtection="0"/>
    <xf numFmtId="0" fontId="216" fillId="77" borderId="75" applyNumberFormat="0" applyAlignment="0" applyProtection="0"/>
    <xf numFmtId="0" fontId="216" fillId="77" borderId="75" applyNumberFormat="0" applyAlignment="0" applyProtection="0"/>
    <xf numFmtId="0" fontId="216" fillId="77" borderId="75" applyNumberFormat="0" applyAlignment="0" applyProtection="0"/>
    <xf numFmtId="0" fontId="216" fillId="77" borderId="75" applyNumberFormat="0" applyAlignment="0" applyProtection="0"/>
    <xf numFmtId="0" fontId="216" fillId="77" borderId="75" applyNumberFormat="0" applyAlignment="0" applyProtection="0"/>
    <xf numFmtId="0" fontId="216" fillId="77" borderId="75" applyNumberFormat="0" applyAlignment="0" applyProtection="0"/>
    <xf numFmtId="0" fontId="78" fillId="0" borderId="0"/>
    <xf numFmtId="0" fontId="216" fillId="77" borderId="75" applyNumberFormat="0" applyAlignment="0" applyProtection="0"/>
    <xf numFmtId="0" fontId="216" fillId="77" borderId="75" applyNumberFormat="0" applyAlignment="0" applyProtection="0"/>
    <xf numFmtId="0" fontId="216" fillId="77" borderId="75" applyNumberFormat="0" applyAlignment="0" applyProtection="0"/>
    <xf numFmtId="0" fontId="216" fillId="77" borderId="75" applyNumberFormat="0" applyAlignment="0" applyProtection="0"/>
    <xf numFmtId="0" fontId="216" fillId="77" borderId="75" applyNumberFormat="0" applyAlignment="0" applyProtection="0"/>
    <xf numFmtId="0" fontId="216" fillId="77" borderId="75" applyNumberFormat="0" applyAlignment="0" applyProtection="0"/>
    <xf numFmtId="0" fontId="216" fillId="77" borderId="75" applyNumberFormat="0" applyAlignment="0" applyProtection="0"/>
    <xf numFmtId="0" fontId="216" fillId="77" borderId="75" applyNumberFormat="0" applyAlignment="0" applyProtection="0"/>
    <xf numFmtId="0" fontId="216" fillId="77" borderId="75" applyNumberFormat="0" applyAlignment="0" applyProtection="0"/>
    <xf numFmtId="0" fontId="216" fillId="77" borderId="75" applyNumberFormat="0" applyAlignment="0" applyProtection="0"/>
    <xf numFmtId="0" fontId="216" fillId="77" borderId="75" applyNumberFormat="0" applyAlignment="0" applyProtection="0"/>
    <xf numFmtId="0" fontId="78" fillId="0" borderId="0"/>
    <xf numFmtId="0" fontId="216" fillId="77" borderId="75" applyNumberFormat="0" applyAlignment="0" applyProtection="0"/>
    <xf numFmtId="0" fontId="216" fillId="77" borderId="75" applyNumberFormat="0" applyAlignment="0" applyProtection="0"/>
    <xf numFmtId="0" fontId="216" fillId="77" borderId="75" applyNumberFormat="0" applyAlignment="0" applyProtection="0"/>
    <xf numFmtId="0" fontId="216" fillId="77" borderId="75" applyNumberFormat="0" applyAlignment="0" applyProtection="0"/>
    <xf numFmtId="0" fontId="216" fillId="77" borderId="75" applyNumberFormat="0" applyAlignment="0" applyProtection="0"/>
    <xf numFmtId="0" fontId="216" fillId="77" borderId="75" applyNumberFormat="0" applyAlignment="0" applyProtection="0"/>
    <xf numFmtId="0" fontId="216" fillId="77" borderId="75" applyNumberFormat="0" applyAlignment="0" applyProtection="0"/>
    <xf numFmtId="0" fontId="216" fillId="77" borderId="75" applyNumberFormat="0" applyAlignment="0" applyProtection="0"/>
    <xf numFmtId="0" fontId="216" fillId="77" borderId="75" applyNumberFormat="0" applyAlignment="0" applyProtection="0"/>
    <xf numFmtId="0" fontId="216" fillId="77" borderId="75" applyNumberFormat="0" applyAlignment="0" applyProtection="0"/>
    <xf numFmtId="0" fontId="78" fillId="0" borderId="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78" fillId="0" borderId="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78" fillId="0" borderId="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78" fillId="0" borderId="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78" fillId="0" borderId="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78" fillId="0" borderId="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78" fillId="0" borderId="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78" fillId="0" borderId="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78" fillId="0" borderId="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78" fillId="0" borderId="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78" fillId="0" borderId="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78" fillId="0" borderId="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78" fillId="0" borderId="0"/>
    <xf numFmtId="0" fontId="143" fillId="98" borderId="0" applyNumberFormat="0" applyBorder="0" applyAlignment="0" applyProtection="0"/>
    <xf numFmtId="0" fontId="143" fillId="100" borderId="0" applyNumberFormat="0" applyBorder="0" applyAlignment="0" applyProtection="0"/>
    <xf numFmtId="0" fontId="143" fillId="101" borderId="0" applyNumberFormat="0" applyBorder="0" applyAlignment="0" applyProtection="0"/>
    <xf numFmtId="0" fontId="143" fillId="88" borderId="0" applyNumberFormat="0" applyBorder="0" applyAlignment="0" applyProtection="0"/>
    <xf numFmtId="0" fontId="143" fillId="89" borderId="0" applyNumberFormat="0" applyBorder="0" applyAlignment="0" applyProtection="0"/>
    <xf numFmtId="0" fontId="143" fillId="104" borderId="0" applyNumberFormat="0" applyBorder="0" applyAlignment="0" applyProtection="0"/>
    <xf numFmtId="0" fontId="161" fillId="4" borderId="0" applyNumberFormat="0" applyBorder="0" applyAlignment="0" applyProtection="0"/>
    <xf numFmtId="0" fontId="217" fillId="3" borderId="76" applyNumberFormat="0" applyAlignment="0" applyProtection="0"/>
    <xf numFmtId="0" fontId="217" fillId="3" borderId="76" applyNumberFormat="0" applyAlignment="0" applyProtection="0"/>
    <xf numFmtId="0" fontId="217" fillId="3" borderId="76" applyNumberFormat="0" applyAlignment="0" applyProtection="0"/>
    <xf numFmtId="0" fontId="217" fillId="3" borderId="76" applyNumberFormat="0" applyAlignment="0" applyProtection="0"/>
    <xf numFmtId="0" fontId="217" fillId="3" borderId="76" applyNumberFormat="0" applyAlignment="0" applyProtection="0"/>
    <xf numFmtId="0" fontId="217" fillId="3" borderId="76" applyNumberFormat="0" applyAlignment="0" applyProtection="0"/>
    <xf numFmtId="0" fontId="217" fillId="3" borderId="76" applyNumberFormat="0" applyAlignment="0" applyProtection="0"/>
    <xf numFmtId="0" fontId="217" fillId="3" borderId="76" applyNumberFormat="0" applyAlignment="0" applyProtection="0"/>
    <xf numFmtId="0" fontId="217" fillId="3" borderId="76" applyNumberFormat="0" applyAlignment="0" applyProtection="0"/>
    <xf numFmtId="0" fontId="217" fillId="3" borderId="76" applyNumberFormat="0" applyAlignment="0" applyProtection="0"/>
    <xf numFmtId="0" fontId="217" fillId="3" borderId="76" applyNumberFormat="0" applyAlignment="0" applyProtection="0"/>
    <xf numFmtId="0" fontId="217" fillId="3" borderId="76" applyNumberFormat="0" applyAlignment="0" applyProtection="0"/>
    <xf numFmtId="0" fontId="78" fillId="0" borderId="0"/>
    <xf numFmtId="0" fontId="217" fillId="3" borderId="76" applyNumberFormat="0" applyAlignment="0" applyProtection="0"/>
    <xf numFmtId="0" fontId="217" fillId="3" borderId="76" applyNumberFormat="0" applyAlignment="0" applyProtection="0"/>
    <xf numFmtId="0" fontId="217" fillId="3" borderId="76" applyNumberFormat="0" applyAlignment="0" applyProtection="0"/>
    <xf numFmtId="0" fontId="217" fillId="3" borderId="76" applyNumberFormat="0" applyAlignment="0" applyProtection="0"/>
    <xf numFmtId="0" fontId="217" fillId="3" borderId="76" applyNumberFormat="0" applyAlignment="0" applyProtection="0"/>
    <xf numFmtId="0" fontId="217" fillId="3" borderId="76" applyNumberFormat="0" applyAlignment="0" applyProtection="0"/>
    <xf numFmtId="0" fontId="217" fillId="3" borderId="76" applyNumberFormat="0" applyAlignment="0" applyProtection="0"/>
    <xf numFmtId="0" fontId="217" fillId="3" borderId="76" applyNumberFormat="0" applyAlignment="0" applyProtection="0"/>
    <xf numFmtId="0" fontId="217" fillId="3" borderId="76" applyNumberFormat="0" applyAlignment="0" applyProtection="0"/>
    <xf numFmtId="0" fontId="217" fillId="3" borderId="76" applyNumberFormat="0" applyAlignment="0" applyProtection="0"/>
    <xf numFmtId="0" fontId="217" fillId="3" borderId="76" applyNumberFormat="0" applyAlignment="0" applyProtection="0"/>
    <xf numFmtId="0" fontId="78" fillId="0" borderId="0"/>
    <xf numFmtId="0" fontId="217" fillId="3" borderId="76" applyNumberFormat="0" applyAlignment="0" applyProtection="0"/>
    <xf numFmtId="0" fontId="217" fillId="3" borderId="76" applyNumberFormat="0" applyAlignment="0" applyProtection="0"/>
    <xf numFmtId="0" fontId="217" fillId="3" borderId="76" applyNumberFormat="0" applyAlignment="0" applyProtection="0"/>
    <xf numFmtId="0" fontId="217" fillId="3" borderId="76" applyNumberFormat="0" applyAlignment="0" applyProtection="0"/>
    <xf numFmtId="0" fontId="217" fillId="3" borderId="76" applyNumberFormat="0" applyAlignment="0" applyProtection="0"/>
    <xf numFmtId="0" fontId="217" fillId="3" borderId="76" applyNumberFormat="0" applyAlignment="0" applyProtection="0"/>
    <xf numFmtId="0" fontId="217" fillId="3" borderId="76" applyNumberFormat="0" applyAlignment="0" applyProtection="0"/>
    <xf numFmtId="0" fontId="217" fillId="3" borderId="76" applyNumberFormat="0" applyAlignment="0" applyProtection="0"/>
    <xf numFmtId="0" fontId="217" fillId="3" borderId="76" applyNumberFormat="0" applyAlignment="0" applyProtection="0"/>
    <xf numFmtId="0" fontId="217" fillId="3" borderId="76" applyNumberFormat="0" applyAlignment="0" applyProtection="0"/>
    <xf numFmtId="0" fontId="217" fillId="3" borderId="76" applyNumberFormat="0" applyAlignment="0" applyProtection="0"/>
    <xf numFmtId="0" fontId="78" fillId="0" borderId="0"/>
    <xf numFmtId="0" fontId="217" fillId="3" borderId="76" applyNumberFormat="0" applyAlignment="0" applyProtection="0"/>
    <xf numFmtId="0" fontId="217" fillId="3" borderId="76" applyNumberFormat="0" applyAlignment="0" applyProtection="0"/>
    <xf numFmtId="0" fontId="217" fillId="3" borderId="76" applyNumberFormat="0" applyAlignment="0" applyProtection="0"/>
    <xf numFmtId="0" fontId="217" fillId="3" borderId="76" applyNumberFormat="0" applyAlignment="0" applyProtection="0"/>
    <xf numFmtId="0" fontId="217" fillId="3" borderId="76" applyNumberFormat="0" applyAlignment="0" applyProtection="0"/>
    <xf numFmtId="0" fontId="217" fillId="3" borderId="76" applyNumberFormat="0" applyAlignment="0" applyProtection="0"/>
    <xf numFmtId="0" fontId="217" fillId="3" borderId="76" applyNumberFormat="0" applyAlignment="0" applyProtection="0"/>
    <xf numFmtId="0" fontId="217" fillId="3" borderId="76" applyNumberFormat="0" applyAlignment="0" applyProtection="0"/>
    <xf numFmtId="0" fontId="217" fillId="3" borderId="76" applyNumberFormat="0" applyAlignment="0" applyProtection="0"/>
    <xf numFmtId="0" fontId="217" fillId="3" borderId="76" applyNumberFormat="0" applyAlignment="0" applyProtection="0"/>
    <xf numFmtId="0" fontId="217" fillId="3" borderId="76" applyNumberFormat="0" applyAlignment="0" applyProtection="0"/>
    <xf numFmtId="0" fontId="78" fillId="0" borderId="0"/>
    <xf numFmtId="0" fontId="217" fillId="3" borderId="76" applyNumberFormat="0" applyAlignment="0" applyProtection="0"/>
    <xf numFmtId="0" fontId="217" fillId="3" borderId="76" applyNumberFormat="0" applyAlignment="0" applyProtection="0"/>
    <xf numFmtId="0" fontId="217" fillId="3" borderId="76" applyNumberFormat="0" applyAlignment="0" applyProtection="0"/>
    <xf numFmtId="0" fontId="217" fillId="3" borderId="76" applyNumberFormat="0" applyAlignment="0" applyProtection="0"/>
    <xf numFmtId="0" fontId="217" fillId="3" borderId="76" applyNumberFormat="0" applyAlignment="0" applyProtection="0"/>
    <xf numFmtId="0" fontId="217" fillId="3" borderId="76" applyNumberFormat="0" applyAlignment="0" applyProtection="0"/>
    <xf numFmtId="0" fontId="217" fillId="3" borderId="76" applyNumberFormat="0" applyAlignment="0" applyProtection="0"/>
    <xf numFmtId="0" fontId="217" fillId="3" borderId="76" applyNumberFormat="0" applyAlignment="0" applyProtection="0"/>
    <xf numFmtId="0" fontId="217" fillId="3" borderId="76" applyNumberFormat="0" applyAlignment="0" applyProtection="0"/>
    <xf numFmtId="0" fontId="217" fillId="3" borderId="76" applyNumberFormat="0" applyAlignment="0" applyProtection="0"/>
    <xf numFmtId="0" fontId="217" fillId="3" borderId="76" applyNumberFormat="0" applyAlignment="0" applyProtection="0"/>
    <xf numFmtId="0" fontId="78" fillId="0" borderId="0"/>
    <xf numFmtId="0" fontId="217" fillId="3" borderId="76" applyNumberFormat="0" applyAlignment="0" applyProtection="0"/>
    <xf numFmtId="0" fontId="217" fillId="3" borderId="76" applyNumberFormat="0" applyAlignment="0" applyProtection="0"/>
    <xf numFmtId="0" fontId="217" fillId="3" borderId="76" applyNumberFormat="0" applyAlignment="0" applyProtection="0"/>
    <xf numFmtId="0" fontId="217" fillId="3" borderId="76" applyNumberFormat="0" applyAlignment="0" applyProtection="0"/>
    <xf numFmtId="0" fontId="217" fillId="3" borderId="76" applyNumberFormat="0" applyAlignment="0" applyProtection="0"/>
    <xf numFmtId="0" fontId="217" fillId="3" borderId="76" applyNumberFormat="0" applyAlignment="0" applyProtection="0"/>
    <xf numFmtId="0" fontId="217" fillId="3" borderId="76" applyNumberFormat="0" applyAlignment="0" applyProtection="0"/>
    <xf numFmtId="0" fontId="217" fillId="3" borderId="76" applyNumberFormat="0" applyAlignment="0" applyProtection="0"/>
    <xf numFmtId="0" fontId="217" fillId="3" borderId="76" applyNumberFormat="0" applyAlignment="0" applyProtection="0"/>
    <xf numFmtId="0" fontId="217" fillId="3" borderId="76" applyNumberFormat="0" applyAlignment="0" applyProtection="0"/>
    <xf numFmtId="0" fontId="78" fillId="0" borderId="0"/>
    <xf numFmtId="0" fontId="164" fillId="0" borderId="79" applyNumberFormat="0" applyFill="0" applyAlignment="0" applyProtection="0"/>
    <xf numFmtId="0" fontId="140" fillId="3" borderId="0">
      <alignment horizontal="right"/>
    </xf>
    <xf numFmtId="0" fontId="140" fillId="3" borderId="0">
      <alignment horizontal="right"/>
    </xf>
    <xf numFmtId="0" fontId="219" fillId="0" borderId="0" applyNumberFormat="0" applyBorder="0">
      <alignment vertical="top" wrapText="1"/>
    </xf>
    <xf numFmtId="0" fontId="220" fillId="0" borderId="1" applyNumberFormat="0" applyFill="0" applyBorder="0">
      <alignment horizontal="center"/>
    </xf>
    <xf numFmtId="171" fontId="174" fillId="0" borderId="0" applyFont="0" applyFill="0" applyBorder="0" applyAlignment="0" applyProtection="0"/>
    <xf numFmtId="171" fontId="174" fillId="0" borderId="0" applyFont="0" applyFill="0" applyBorder="0" applyAlignment="0" applyProtection="0"/>
    <xf numFmtId="171" fontId="174"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74" fillId="0" borderId="0" applyFont="0" applyFill="0" applyBorder="0" applyAlignment="0" applyProtection="0"/>
    <xf numFmtId="43" fontId="1" fillId="0" borderId="0" applyFont="0" applyFill="0" applyBorder="0" applyAlignment="0" applyProtection="0"/>
    <xf numFmtId="171" fontId="174" fillId="0" borderId="0" applyFont="0" applyFill="0" applyBorder="0" applyAlignment="0" applyProtection="0"/>
    <xf numFmtId="171" fontId="174" fillId="0" borderId="0" applyFont="0" applyFill="0" applyBorder="0" applyAlignment="0" applyProtection="0"/>
    <xf numFmtId="171" fontId="174" fillId="0" borderId="0" applyFont="0" applyFill="0" applyBorder="0" applyAlignment="0" applyProtection="0"/>
    <xf numFmtId="171" fontId="174" fillId="0" borderId="0" applyFont="0" applyFill="0" applyBorder="0" applyAlignment="0" applyProtection="0"/>
    <xf numFmtId="171" fontId="174" fillId="0" borderId="0" applyFont="0" applyFill="0" applyBorder="0" applyAlignment="0" applyProtection="0"/>
    <xf numFmtId="171" fontId="174" fillId="0" borderId="0" applyFont="0" applyFill="0" applyBorder="0" applyAlignment="0" applyProtection="0"/>
    <xf numFmtId="171" fontId="174" fillId="0" borderId="0" applyFont="0" applyFill="0" applyBorder="0" applyAlignment="0" applyProtection="0"/>
    <xf numFmtId="171" fontId="174" fillId="0" borderId="0" applyFont="0" applyFill="0" applyBorder="0" applyAlignment="0" applyProtection="0"/>
    <xf numFmtId="171" fontId="174" fillId="0" borderId="0" applyFont="0" applyFill="0" applyBorder="0" applyAlignment="0" applyProtection="0"/>
    <xf numFmtId="171" fontId="174" fillId="0" borderId="0" applyFont="0" applyFill="0" applyBorder="0" applyAlignment="0" applyProtection="0"/>
    <xf numFmtId="171" fontId="174" fillId="0" borderId="0" applyFont="0" applyFill="0" applyBorder="0" applyAlignment="0" applyProtection="0"/>
    <xf numFmtId="171" fontId="174" fillId="0" borderId="0" applyFont="0" applyFill="0" applyBorder="0" applyAlignment="0" applyProtection="0"/>
    <xf numFmtId="171" fontId="174" fillId="0" borderId="0" applyFont="0" applyFill="0" applyBorder="0" applyAlignment="0" applyProtection="0"/>
    <xf numFmtId="171" fontId="174" fillId="0" borderId="0" applyFont="0" applyFill="0" applyBorder="0" applyAlignment="0" applyProtection="0"/>
    <xf numFmtId="171" fontId="174" fillId="0" borderId="0" applyFont="0" applyFill="0" applyBorder="0" applyAlignment="0" applyProtection="0"/>
    <xf numFmtId="171" fontId="174" fillId="0" borderId="0" applyFont="0" applyFill="0" applyBorder="0" applyAlignment="0" applyProtection="0"/>
    <xf numFmtId="171" fontId="174" fillId="0" borderId="0" applyFont="0" applyFill="0" applyBorder="0" applyAlignment="0" applyProtection="0"/>
    <xf numFmtId="171" fontId="69"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0" fontId="78" fillId="0" borderId="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0" fontId="78" fillId="0" borderId="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0" fontId="78" fillId="0" borderId="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0" fontId="78" fillId="0" borderId="0"/>
    <xf numFmtId="171" fontId="18" fillId="0" borderId="0" applyFont="0" applyFill="0" applyBorder="0" applyAlignment="0" applyProtection="0"/>
    <xf numFmtId="171" fontId="18" fillId="0" borderId="0" applyFont="0" applyFill="0" applyBorder="0" applyAlignment="0" applyProtection="0"/>
    <xf numFmtId="0" fontId="78" fillId="0" borderId="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43" fontId="1" fillId="0" borderId="0" applyFont="0" applyFill="0" applyBorder="0" applyAlignment="0" applyProtection="0"/>
    <xf numFmtId="43" fontId="17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9" fillId="0" borderId="0" applyFont="0" applyFill="0" applyBorder="0" applyAlignment="0" applyProtection="0"/>
    <xf numFmtId="171" fontId="29" fillId="0" borderId="0" applyFont="0" applyFill="0" applyBorder="0" applyAlignment="0" applyProtection="0"/>
    <xf numFmtId="171" fontId="138" fillId="0" borderId="0" applyFont="0" applyFill="0" applyBorder="0" applyAlignment="0" applyProtection="0"/>
    <xf numFmtId="171" fontId="175" fillId="0" borderId="0" applyFont="0" applyFill="0" applyBorder="0" applyAlignment="0" applyProtection="0"/>
    <xf numFmtId="171" fontId="175" fillId="0" borderId="0" applyFont="0" applyFill="0" applyBorder="0" applyAlignment="0" applyProtection="0"/>
    <xf numFmtId="171" fontId="175" fillId="0" borderId="0" applyFont="0" applyFill="0" applyBorder="0" applyAlignment="0" applyProtection="0"/>
    <xf numFmtId="171" fontId="175" fillId="0" borderId="0" applyFont="0" applyFill="0" applyBorder="0" applyAlignment="0" applyProtection="0"/>
    <xf numFmtId="171" fontId="175" fillId="0" borderId="0" applyFont="0" applyFill="0" applyBorder="0" applyAlignment="0" applyProtection="0"/>
    <xf numFmtId="171" fontId="175"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1" fontId="174" fillId="0" borderId="0" applyFont="0" applyFill="0" applyBorder="0" applyAlignment="0" applyProtection="0"/>
    <xf numFmtId="171" fontId="174" fillId="0" borderId="0" applyFont="0" applyFill="0" applyBorder="0" applyAlignment="0" applyProtection="0"/>
    <xf numFmtId="171" fontId="174" fillId="0" borderId="0" applyFont="0" applyFill="0" applyBorder="0" applyAlignment="0" applyProtection="0"/>
    <xf numFmtId="171" fontId="174" fillId="0" borderId="0" applyFont="0" applyFill="0" applyBorder="0" applyAlignment="0" applyProtection="0"/>
    <xf numFmtId="171" fontId="174" fillId="0" borderId="0" applyFont="0" applyFill="0" applyBorder="0" applyAlignment="0" applyProtection="0"/>
    <xf numFmtId="171" fontId="174" fillId="0" borderId="0" applyFont="0" applyFill="0" applyBorder="0" applyAlignment="0" applyProtection="0"/>
    <xf numFmtId="171" fontId="174" fillId="0" borderId="0" applyFont="0" applyFill="0" applyBorder="0" applyAlignment="0" applyProtection="0"/>
    <xf numFmtId="171" fontId="174" fillId="0" borderId="0" applyFont="0" applyFill="0" applyBorder="0" applyAlignment="0" applyProtection="0"/>
    <xf numFmtId="171" fontId="198" fillId="0" borderId="0" applyFont="0" applyFill="0" applyBorder="0" applyAlignment="0" applyProtection="0"/>
    <xf numFmtId="171" fontId="174" fillId="0" borderId="0" applyFont="0" applyFill="0" applyBorder="0" applyAlignment="0" applyProtection="0"/>
    <xf numFmtId="171" fontId="174" fillId="0" borderId="0" applyFont="0" applyFill="0" applyBorder="0" applyAlignment="0" applyProtection="0"/>
    <xf numFmtId="171" fontId="174" fillId="0" borderId="0" applyFont="0" applyFill="0" applyBorder="0" applyAlignment="0" applyProtection="0"/>
    <xf numFmtId="171" fontId="174" fillId="0" borderId="0" applyFont="0" applyFill="0" applyBorder="0" applyAlignment="0" applyProtection="0"/>
    <xf numFmtId="171" fontId="174" fillId="0" borderId="0" applyFont="0" applyFill="0" applyBorder="0" applyAlignment="0" applyProtection="0"/>
    <xf numFmtId="171" fontId="174" fillId="0" borderId="0" applyFont="0" applyFill="0" applyBorder="0" applyAlignment="0" applyProtection="0"/>
    <xf numFmtId="171" fontId="174" fillId="0" borderId="0" applyFont="0" applyFill="0" applyBorder="0" applyAlignment="0" applyProtection="0"/>
    <xf numFmtId="171" fontId="17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1" fontId="174" fillId="0" borderId="0" applyFont="0" applyFill="0" applyBorder="0" applyAlignment="0" applyProtection="0"/>
    <xf numFmtId="171" fontId="174" fillId="0" borderId="0" applyFont="0" applyFill="0" applyBorder="0" applyAlignment="0" applyProtection="0"/>
    <xf numFmtId="171" fontId="174" fillId="0" borderId="0" applyFont="0" applyFill="0" applyBorder="0" applyAlignment="0" applyProtection="0"/>
    <xf numFmtId="171" fontId="174" fillId="0" borderId="0" applyFont="0" applyFill="0" applyBorder="0" applyAlignment="0" applyProtection="0"/>
    <xf numFmtId="171" fontId="174" fillId="0" borderId="0" applyFont="0" applyFill="0" applyBorder="0" applyAlignment="0" applyProtection="0"/>
    <xf numFmtId="171" fontId="174" fillId="0" borderId="0" applyFont="0" applyFill="0" applyBorder="0" applyAlignment="0" applyProtection="0"/>
    <xf numFmtId="171" fontId="174" fillId="0" borderId="0" applyFont="0" applyFill="0" applyBorder="0" applyAlignment="0" applyProtection="0"/>
    <xf numFmtId="171" fontId="174" fillId="0" borderId="0" applyFont="0" applyFill="0" applyBorder="0" applyAlignment="0" applyProtection="0"/>
    <xf numFmtId="171" fontId="174" fillId="0" borderId="0" applyFont="0" applyFill="0" applyBorder="0" applyAlignment="0" applyProtection="0"/>
    <xf numFmtId="171" fontId="17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0" fontId="78" fillId="0" borderId="0"/>
    <xf numFmtId="171" fontId="174"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74" fillId="0" borderId="0" applyFont="0" applyFill="0" applyBorder="0" applyAlignment="0" applyProtection="0"/>
    <xf numFmtId="0" fontId="163" fillId="106" borderId="78" applyNumberFormat="0" applyAlignment="0" applyProtection="0"/>
    <xf numFmtId="0" fontId="221" fillId="0" borderId="1" applyNumberFormat="0" applyFill="0" applyBorder="0">
      <alignment horizontal="left"/>
    </xf>
    <xf numFmtId="0" fontId="209" fillId="0" borderId="0" applyNumberFormat="0" applyFill="0" applyBorder="0">
      <protection locked="0"/>
    </xf>
    <xf numFmtId="0" fontId="209" fillId="0" borderId="0" applyNumberFormat="0" applyFill="0" applyBorder="0">
      <protection locked="0"/>
    </xf>
    <xf numFmtId="0" fontId="222" fillId="0" borderId="0" applyNumberFormat="0" applyFill="0" applyBorder="0">
      <protection locked="0"/>
    </xf>
    <xf numFmtId="183" fontId="55" fillId="0" borderId="0" applyFill="0" applyBorder="0" applyAlignment="0"/>
    <xf numFmtId="184" fontId="55" fillId="0" borderId="0" applyFill="0" applyBorder="0" applyAlignment="0"/>
    <xf numFmtId="183" fontId="55" fillId="0" borderId="0" applyFill="0" applyBorder="0" applyAlignment="0"/>
    <xf numFmtId="188" fontId="55" fillId="0" borderId="0" applyFill="0" applyBorder="0" applyAlignment="0"/>
    <xf numFmtId="184" fontId="55" fillId="0" borderId="0" applyFill="0" applyBorder="0" applyAlignment="0"/>
    <xf numFmtId="0" fontId="128" fillId="0" borderId="68" applyNumberFormat="0" applyFill="0" applyAlignment="0" applyProtection="0"/>
    <xf numFmtId="0" fontId="128" fillId="0" borderId="68" applyNumberFormat="0" applyFill="0" applyAlignment="0" applyProtection="0"/>
    <xf numFmtId="0" fontId="164" fillId="0" borderId="79" applyNumberFormat="0" applyFill="0" applyAlignment="0" applyProtection="0"/>
    <xf numFmtId="0" fontId="223" fillId="0" borderId="68" applyNumberFormat="0" applyFill="0" applyAlignment="0" applyProtection="0"/>
    <xf numFmtId="0" fontId="223" fillId="0" borderId="68" applyNumberFormat="0" applyFill="0" applyAlignment="0" applyProtection="0"/>
    <xf numFmtId="0" fontId="128" fillId="0" borderId="68" applyNumberFormat="0" applyFill="0" applyAlignment="0" applyProtection="0"/>
    <xf numFmtId="0" fontId="128" fillId="0" borderId="68" applyNumberFormat="0" applyFill="0" applyAlignment="0" applyProtection="0"/>
    <xf numFmtId="0" fontId="128" fillId="0" borderId="68" applyNumberFormat="0" applyFill="0" applyAlignment="0" applyProtection="0"/>
    <xf numFmtId="0" fontId="128" fillId="0" borderId="68" applyNumberFormat="0" applyFill="0" applyAlignment="0" applyProtection="0"/>
    <xf numFmtId="0" fontId="128" fillId="0" borderId="68" applyNumberFormat="0" applyFill="0" applyAlignment="0" applyProtection="0"/>
    <xf numFmtId="0" fontId="128" fillId="0" borderId="68" applyNumberFormat="0" applyFill="0" applyAlignment="0" applyProtection="0"/>
    <xf numFmtId="0" fontId="186" fillId="0" borderId="0" applyNumberFormat="0" applyFill="0" applyBorder="0" applyAlignment="0" applyProtection="0"/>
    <xf numFmtId="0" fontId="46" fillId="0" borderId="0"/>
    <xf numFmtId="0" fontId="1" fillId="60" borderId="86" applyNumberFormat="0" applyFont="0" applyAlignment="0" applyProtection="0"/>
    <xf numFmtId="0" fontId="1" fillId="116" borderId="70" applyNumberFormat="0" applyFont="0" applyAlignment="0" applyProtection="0"/>
    <xf numFmtId="0" fontId="1" fillId="116" borderId="70" applyNumberFormat="0" applyFont="0" applyAlignment="0" applyProtection="0"/>
    <xf numFmtId="0" fontId="1" fillId="116" borderId="70" applyNumberFormat="0" applyFont="0" applyAlignment="0" applyProtection="0"/>
    <xf numFmtId="0" fontId="1" fillId="116" borderId="70" applyNumberFormat="0" applyFont="0" applyAlignment="0" applyProtection="0"/>
    <xf numFmtId="0" fontId="1" fillId="116" borderId="70" applyNumberFormat="0" applyFont="0" applyAlignment="0" applyProtection="0"/>
    <xf numFmtId="0" fontId="1" fillId="116" borderId="70" applyNumberFormat="0" applyFont="0" applyAlignment="0" applyProtection="0"/>
    <xf numFmtId="0" fontId="1" fillId="116" borderId="70" applyNumberFormat="0" applyFont="0" applyAlignment="0" applyProtection="0"/>
    <xf numFmtId="0" fontId="1" fillId="116" borderId="70" applyNumberFormat="0" applyFont="0" applyAlignment="0" applyProtection="0"/>
    <xf numFmtId="0" fontId="1" fillId="116" borderId="70" applyNumberFormat="0" applyFont="0" applyAlignment="0" applyProtection="0"/>
    <xf numFmtId="0" fontId="1" fillId="116" borderId="70" applyNumberFormat="0" applyFont="0" applyAlignment="0" applyProtection="0"/>
    <xf numFmtId="0" fontId="1" fillId="116" borderId="70" applyNumberFormat="0" applyFont="0" applyAlignment="0" applyProtection="0"/>
    <xf numFmtId="0" fontId="1" fillId="116" borderId="70" applyNumberFormat="0" applyFont="0" applyAlignment="0" applyProtection="0"/>
    <xf numFmtId="0" fontId="1" fillId="60" borderId="86" applyNumberFormat="0" applyFont="0" applyAlignment="0" applyProtection="0"/>
    <xf numFmtId="0" fontId="1" fillId="60" borderId="86" applyNumberFormat="0" applyFont="0" applyAlignment="0" applyProtection="0"/>
    <xf numFmtId="0" fontId="1" fillId="60" borderId="86" applyNumberFormat="0" applyFont="0" applyAlignment="0" applyProtection="0"/>
    <xf numFmtId="0" fontId="1" fillId="60" borderId="86" applyNumberFormat="0" applyFont="0" applyAlignment="0" applyProtection="0"/>
    <xf numFmtId="0" fontId="1" fillId="60" borderId="86" applyNumberFormat="0" applyFont="0" applyAlignment="0" applyProtection="0"/>
    <xf numFmtId="0" fontId="1" fillId="60" borderId="86" applyNumberFormat="0" applyFont="0" applyAlignment="0" applyProtection="0"/>
    <xf numFmtId="0" fontId="1" fillId="60" borderId="86" applyNumberFormat="0" applyFont="0" applyAlignment="0" applyProtection="0"/>
    <xf numFmtId="0" fontId="1" fillId="60" borderId="86" applyNumberFormat="0" applyFont="0" applyAlignment="0" applyProtection="0"/>
    <xf numFmtId="0" fontId="1" fillId="60" borderId="86" applyNumberFormat="0" applyFont="0" applyAlignment="0" applyProtection="0"/>
    <xf numFmtId="0" fontId="1" fillId="60" borderId="86" applyNumberFormat="0" applyFont="0" applyAlignment="0" applyProtection="0"/>
    <xf numFmtId="0" fontId="1" fillId="60" borderId="86" applyNumberFormat="0" applyFont="0" applyAlignment="0" applyProtection="0"/>
    <xf numFmtId="0" fontId="1" fillId="60" borderId="86" applyNumberFormat="0" applyFont="0" applyAlignment="0" applyProtection="0"/>
    <xf numFmtId="0" fontId="1" fillId="60" borderId="86" applyNumberFormat="0" applyFont="0" applyAlignment="0" applyProtection="0"/>
    <xf numFmtId="0" fontId="1" fillId="60" borderId="86" applyNumberFormat="0" applyFont="0" applyAlignment="0" applyProtection="0"/>
    <xf numFmtId="0" fontId="1" fillId="60" borderId="86" applyNumberFormat="0" applyFont="0" applyAlignment="0" applyProtection="0"/>
    <xf numFmtId="0" fontId="1" fillId="60" borderId="86" applyNumberFormat="0" applyFont="0" applyAlignment="0" applyProtection="0"/>
    <xf numFmtId="0" fontId="1" fillId="60" borderId="86" applyNumberFormat="0" applyFont="0" applyAlignment="0" applyProtection="0"/>
    <xf numFmtId="0" fontId="1" fillId="60" borderId="86" applyNumberFormat="0" applyFont="0" applyAlignment="0" applyProtection="0"/>
    <xf numFmtId="0" fontId="1" fillId="60" borderId="86" applyNumberFormat="0" applyFont="0" applyAlignment="0" applyProtection="0"/>
    <xf numFmtId="0" fontId="1" fillId="60" borderId="86" applyNumberFormat="0" applyFont="0" applyAlignment="0" applyProtection="0"/>
    <xf numFmtId="0" fontId="1" fillId="60" borderId="86" applyNumberFormat="0" applyFont="0" applyAlignment="0" applyProtection="0"/>
    <xf numFmtId="0" fontId="1" fillId="60" borderId="86" applyNumberFormat="0" applyFont="0" applyAlignment="0" applyProtection="0"/>
    <xf numFmtId="0" fontId="1" fillId="60" borderId="86" applyNumberFormat="0" applyFont="0" applyAlignment="0" applyProtection="0"/>
    <xf numFmtId="0" fontId="1" fillId="60" borderId="86" applyNumberFormat="0" applyFont="0" applyAlignment="0" applyProtection="0"/>
    <xf numFmtId="0" fontId="1" fillId="60" borderId="86" applyNumberFormat="0" applyFont="0" applyAlignment="0" applyProtection="0"/>
    <xf numFmtId="0" fontId="1" fillId="60" borderId="86" applyNumberFormat="0" applyFont="0" applyAlignment="0" applyProtection="0"/>
    <xf numFmtId="0" fontId="1" fillId="60" borderId="86" applyNumberFormat="0" applyFont="0" applyAlignment="0" applyProtection="0"/>
    <xf numFmtId="0" fontId="1" fillId="60" borderId="86" applyNumberFormat="0" applyFont="0" applyAlignment="0" applyProtection="0"/>
    <xf numFmtId="0" fontId="1" fillId="60" borderId="86" applyNumberFormat="0" applyFont="0" applyAlignment="0" applyProtection="0"/>
    <xf numFmtId="0" fontId="1" fillId="60" borderId="86" applyNumberFormat="0" applyFont="0" applyAlignment="0" applyProtection="0"/>
    <xf numFmtId="0" fontId="1" fillId="60" borderId="86" applyNumberFormat="0" applyFont="0" applyAlignment="0" applyProtection="0"/>
    <xf numFmtId="0" fontId="1" fillId="60" borderId="86" applyNumberFormat="0" applyFont="0" applyAlignment="0" applyProtection="0"/>
    <xf numFmtId="0" fontId="1" fillId="60" borderId="86" applyNumberFormat="0" applyFont="0" applyAlignment="0" applyProtection="0"/>
    <xf numFmtId="0" fontId="1" fillId="60" borderId="86" applyNumberFormat="0" applyFont="0" applyAlignment="0" applyProtection="0"/>
    <xf numFmtId="0" fontId="1" fillId="60" borderId="86" applyNumberFormat="0" applyFont="0" applyAlignment="0" applyProtection="0"/>
    <xf numFmtId="0" fontId="1" fillId="60" borderId="86" applyNumberFormat="0" applyFont="0" applyAlignment="0" applyProtection="0"/>
    <xf numFmtId="0" fontId="1" fillId="60" borderId="86" applyNumberFormat="0" applyFont="0" applyAlignment="0" applyProtection="0"/>
    <xf numFmtId="0" fontId="1" fillId="60" borderId="86" applyNumberFormat="0" applyFont="0" applyAlignment="0" applyProtection="0"/>
    <xf numFmtId="0" fontId="1" fillId="60" borderId="86" applyNumberFormat="0" applyFont="0" applyAlignment="0" applyProtection="0"/>
    <xf numFmtId="0" fontId="1" fillId="60" borderId="86" applyNumberFormat="0" applyFont="0" applyAlignment="0" applyProtection="0"/>
    <xf numFmtId="0" fontId="1" fillId="60" borderId="86" applyNumberFormat="0" applyFont="0" applyAlignment="0" applyProtection="0"/>
    <xf numFmtId="0" fontId="1" fillId="60" borderId="86" applyNumberFormat="0" applyFont="0" applyAlignment="0" applyProtection="0"/>
    <xf numFmtId="0" fontId="1" fillId="60" borderId="86" applyNumberFormat="0" applyFont="0" applyAlignment="0" applyProtection="0"/>
    <xf numFmtId="0" fontId="1" fillId="60" borderId="86" applyNumberFormat="0" applyFont="0" applyAlignment="0" applyProtection="0"/>
    <xf numFmtId="0" fontId="1" fillId="60" borderId="86" applyNumberFormat="0" applyFont="0" applyAlignment="0" applyProtection="0"/>
    <xf numFmtId="0" fontId="1" fillId="60" borderId="86" applyNumberFormat="0" applyFont="0" applyAlignment="0" applyProtection="0"/>
    <xf numFmtId="0" fontId="1" fillId="60" borderId="86" applyNumberFormat="0" applyFont="0" applyAlignment="0" applyProtection="0"/>
    <xf numFmtId="0" fontId="1" fillId="60" borderId="86" applyNumberFormat="0" applyFont="0" applyAlignment="0" applyProtection="0"/>
    <xf numFmtId="0" fontId="1" fillId="60" borderId="86" applyNumberFormat="0" applyFont="0" applyAlignment="0" applyProtection="0"/>
    <xf numFmtId="0" fontId="1" fillId="60" borderId="86" applyNumberFormat="0" applyFont="0" applyAlignment="0" applyProtection="0"/>
    <xf numFmtId="0" fontId="1" fillId="60" borderId="86" applyNumberFormat="0" applyFont="0" applyAlignment="0" applyProtection="0"/>
    <xf numFmtId="0" fontId="1" fillId="60" borderId="86" applyNumberFormat="0" applyFont="0" applyAlignment="0" applyProtection="0"/>
    <xf numFmtId="0" fontId="1" fillId="60" borderId="86" applyNumberFormat="0" applyFont="0" applyAlignment="0" applyProtection="0"/>
    <xf numFmtId="0" fontId="1" fillId="60" borderId="86" applyNumberFormat="0" applyFont="0" applyAlignment="0" applyProtection="0"/>
    <xf numFmtId="0" fontId="1" fillId="60" borderId="86" applyNumberFormat="0" applyFont="0" applyAlignment="0" applyProtection="0"/>
    <xf numFmtId="0" fontId="1" fillId="60" borderId="86" applyNumberFormat="0" applyFont="0" applyAlignment="0" applyProtection="0"/>
    <xf numFmtId="0" fontId="1" fillId="60" borderId="86" applyNumberFormat="0" applyFont="0" applyAlignment="0" applyProtection="0"/>
    <xf numFmtId="0" fontId="1" fillId="60" borderId="86" applyNumberFormat="0" applyFont="0" applyAlignment="0" applyProtection="0"/>
    <xf numFmtId="0" fontId="1" fillId="60" borderId="86" applyNumberFormat="0" applyFont="0" applyAlignment="0" applyProtection="0"/>
    <xf numFmtId="0" fontId="1" fillId="60" borderId="86" applyNumberFormat="0" applyFont="0" applyAlignment="0" applyProtection="0"/>
    <xf numFmtId="0" fontId="1" fillId="60" borderId="86" applyNumberFormat="0" applyFont="0" applyAlignment="0" applyProtection="0"/>
    <xf numFmtId="0" fontId="1" fillId="60" borderId="86" applyNumberFormat="0" applyFont="0" applyAlignment="0" applyProtection="0"/>
    <xf numFmtId="0" fontId="1" fillId="60" borderId="86" applyNumberFormat="0" applyFont="0" applyAlignment="0" applyProtection="0"/>
    <xf numFmtId="0" fontId="1" fillId="60" borderId="86" applyNumberFormat="0" applyFont="0" applyAlignment="0" applyProtection="0"/>
    <xf numFmtId="0" fontId="1" fillId="60" borderId="86" applyNumberFormat="0" applyFont="0" applyAlignment="0" applyProtection="0"/>
    <xf numFmtId="0" fontId="1" fillId="116" borderId="70" applyNumberFormat="0" applyFont="0" applyAlignment="0" applyProtection="0"/>
    <xf numFmtId="0" fontId="1" fillId="116" borderId="70" applyNumberFormat="0" applyFont="0" applyAlignment="0" applyProtection="0"/>
    <xf numFmtId="0" fontId="1" fillId="116" borderId="70" applyNumberFormat="0" applyFont="0" applyAlignment="0" applyProtection="0"/>
    <xf numFmtId="0" fontId="1" fillId="116" borderId="70" applyNumberFormat="0" applyFont="0" applyAlignment="0" applyProtection="0"/>
    <xf numFmtId="0" fontId="1" fillId="116" borderId="70" applyNumberFormat="0" applyFont="0" applyAlignment="0" applyProtection="0"/>
    <xf numFmtId="0" fontId="1" fillId="116" borderId="70" applyNumberFormat="0" applyFont="0" applyAlignment="0" applyProtection="0"/>
    <xf numFmtId="0" fontId="1" fillId="116" borderId="70" applyNumberFormat="0" applyFont="0" applyAlignment="0" applyProtection="0"/>
    <xf numFmtId="0" fontId="18" fillId="26" borderId="70" applyNumberFormat="0" applyFont="0" applyAlignment="0" applyProtection="0"/>
    <xf numFmtId="41" fontId="1" fillId="0" borderId="0" applyFont="0" applyFill="0" applyBorder="0" applyAlignment="0" applyProtection="0"/>
    <xf numFmtId="205" fontId="1" fillId="0" borderId="0" applyFill="0" applyBorder="0" applyAlignment="0" applyProtection="0"/>
    <xf numFmtId="205" fontId="1" fillId="0" borderId="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94" fontId="1" fillId="0" borderId="0" applyFont="0" applyFill="0" applyBorder="0" applyAlignment="0" applyProtection="0"/>
    <xf numFmtId="195" fontId="1" fillId="0" borderId="0" applyFont="0" applyFill="0" applyBorder="0" applyAlignment="0" applyProtection="0"/>
    <xf numFmtId="206" fontId="1" fillId="0" borderId="0" applyFont="0" applyFill="0" applyBorder="0" applyAlignment="0" applyProtection="0"/>
    <xf numFmtId="207" fontId="1" fillId="0" borderId="0" applyFont="0" applyFill="0" applyBorder="0" applyAlignment="0" applyProtection="0"/>
    <xf numFmtId="208" fontId="1" fillId="0" borderId="0"/>
    <xf numFmtId="208" fontId="1" fillId="0" borderId="0"/>
    <xf numFmtId="0" fontId="1" fillId="0" borderId="0"/>
    <xf numFmtId="0" fontId="133" fillId="22" borderId="0" applyNumberFormat="0" applyBorder="0" applyAlignment="0" applyProtection="0"/>
    <xf numFmtId="0" fontId="224" fillId="22" borderId="0" applyNumberFormat="0" applyBorder="0" applyAlignment="0" applyProtection="0"/>
    <xf numFmtId="0" fontId="133" fillId="22" borderId="0" applyNumberFormat="0" applyBorder="0" applyAlignment="0" applyProtection="0"/>
    <xf numFmtId="0" fontId="225" fillId="77" borderId="0" applyNumberFormat="0" applyBorder="0" applyAlignment="0" applyProtection="0"/>
    <xf numFmtId="0" fontId="224" fillId="22" borderId="0" applyNumberFormat="0" applyBorder="0" applyAlignment="0" applyProtection="0"/>
    <xf numFmtId="0" fontId="225" fillId="77" borderId="0" applyNumberFormat="0" applyBorder="0" applyAlignment="0" applyProtection="0"/>
    <xf numFmtId="0" fontId="225" fillId="77" borderId="0" applyNumberFormat="0" applyBorder="0" applyAlignment="0" applyProtection="0"/>
    <xf numFmtId="0" fontId="225" fillId="77" borderId="0" applyNumberFormat="0" applyBorder="0" applyAlignment="0" applyProtection="0"/>
    <xf numFmtId="0" fontId="225" fillId="77" borderId="0" applyNumberFormat="0" applyBorder="0" applyAlignment="0" applyProtection="0"/>
    <xf numFmtId="0" fontId="225" fillId="77" borderId="0" applyNumberFormat="0" applyBorder="0" applyAlignment="0" applyProtection="0"/>
    <xf numFmtId="0" fontId="225" fillId="77" borderId="0" applyNumberFormat="0" applyBorder="0" applyAlignment="0" applyProtection="0"/>
    <xf numFmtId="0" fontId="225" fillId="77" borderId="0" applyNumberFormat="0" applyBorder="0" applyAlignment="0" applyProtection="0"/>
    <xf numFmtId="0" fontId="226" fillId="77" borderId="0" applyNumberFormat="0" applyBorder="0" applyAlignment="0" applyProtection="0"/>
    <xf numFmtId="0" fontId="227" fillId="71" borderId="10" applyFont="0" applyBorder="0"/>
    <xf numFmtId="0" fontId="227" fillId="71" borderId="10" applyFont="0" applyBorder="0"/>
    <xf numFmtId="0" fontId="227" fillId="71" borderId="10" applyFont="0" applyBorder="0"/>
    <xf numFmtId="0" fontId="227" fillId="71" borderId="10" applyFont="0" applyBorder="0"/>
    <xf numFmtId="0" fontId="227" fillId="71" borderId="10" applyFont="0" applyBorder="0"/>
    <xf numFmtId="0" fontId="227" fillId="71" borderId="10" applyFont="0" applyBorder="0"/>
    <xf numFmtId="0" fontId="227" fillId="71" borderId="10" applyFont="0" applyBorder="0"/>
    <xf numFmtId="0" fontId="227" fillId="71" borderId="10" applyFont="0" applyBorder="0"/>
    <xf numFmtId="0" fontId="78" fillId="0" borderId="0"/>
    <xf numFmtId="0" fontId="227" fillId="71" borderId="10" applyFont="0" applyBorder="0"/>
    <xf numFmtId="0" fontId="227" fillId="71" borderId="10" applyFont="0" applyBorder="0"/>
    <xf numFmtId="0" fontId="227" fillId="71" borderId="10" applyFont="0" applyBorder="0"/>
    <xf numFmtId="0" fontId="227" fillId="71" borderId="10" applyFont="0" applyBorder="0"/>
    <xf numFmtId="0" fontId="227" fillId="71" borderId="10" applyFont="0" applyBorder="0"/>
    <xf numFmtId="0" fontId="227" fillId="71" borderId="10" applyFont="0" applyBorder="0"/>
    <xf numFmtId="0" fontId="227" fillId="71" borderId="10" applyFont="0" applyBorder="0"/>
    <xf numFmtId="0" fontId="78" fillId="0" borderId="0"/>
    <xf numFmtId="0" fontId="227" fillId="71" borderId="10" applyFont="0" applyBorder="0"/>
    <xf numFmtId="0" fontId="227" fillId="71" borderId="10" applyFont="0" applyBorder="0"/>
    <xf numFmtId="0" fontId="227" fillId="71" borderId="10" applyFont="0" applyBorder="0"/>
    <xf numFmtId="0" fontId="227" fillId="71" borderId="10" applyFont="0" applyBorder="0"/>
    <xf numFmtId="0" fontId="227" fillId="71" borderId="10" applyFont="0" applyBorder="0"/>
    <xf numFmtId="0" fontId="227" fillId="71" borderId="10" applyFont="0" applyBorder="0"/>
    <xf numFmtId="0" fontId="227" fillId="71" borderId="10" applyFont="0" applyBorder="0"/>
    <xf numFmtId="0" fontId="78" fillId="0" borderId="0"/>
    <xf numFmtId="0" fontId="227" fillId="71" borderId="10" applyFont="0" applyBorder="0"/>
    <xf numFmtId="0" fontId="227" fillId="71" borderId="10" applyFont="0" applyBorder="0"/>
    <xf numFmtId="0" fontId="227" fillId="71" borderId="10" applyFont="0" applyBorder="0"/>
    <xf numFmtId="0" fontId="227" fillId="71" borderId="10" applyFont="0" applyBorder="0"/>
    <xf numFmtId="0" fontId="227" fillId="71" borderId="10" applyFont="0" applyBorder="0"/>
    <xf numFmtId="0" fontId="227" fillId="71" borderId="10" applyFont="0" applyBorder="0"/>
    <xf numFmtId="0" fontId="227" fillId="71" borderId="10" applyFont="0" applyBorder="0"/>
    <xf numFmtId="0" fontId="78" fillId="0" borderId="0"/>
    <xf numFmtId="0" fontId="227" fillId="71" borderId="10" applyFont="0" applyBorder="0"/>
    <xf numFmtId="0" fontId="227" fillId="71" borderId="10" applyFont="0" applyBorder="0"/>
    <xf numFmtId="0" fontId="227" fillId="71" borderId="10" applyFont="0" applyBorder="0"/>
    <xf numFmtId="0" fontId="227" fillId="71" borderId="10" applyFont="0" applyBorder="0"/>
    <xf numFmtId="0" fontId="227" fillId="71" borderId="10" applyFont="0" applyBorder="0"/>
    <xf numFmtId="0" fontId="227" fillId="71" borderId="10" applyFont="0" applyBorder="0"/>
    <xf numFmtId="0" fontId="227" fillId="71" borderId="10" applyFont="0" applyBorder="0"/>
    <xf numFmtId="0" fontId="78" fillId="0" borderId="0"/>
    <xf numFmtId="0" fontId="227" fillId="71" borderId="10" applyFont="0" applyBorder="0"/>
    <xf numFmtId="0" fontId="227" fillId="71" borderId="10" applyFont="0" applyBorder="0"/>
    <xf numFmtId="0" fontId="227" fillId="71" borderId="10" applyFont="0" applyBorder="0"/>
    <xf numFmtId="0" fontId="227" fillId="71" borderId="10" applyFont="0" applyBorder="0"/>
    <xf numFmtId="0" fontId="227" fillId="71" borderId="10" applyFont="0" applyBorder="0"/>
    <xf numFmtId="0" fontId="227" fillId="71" borderId="10" applyFont="0" applyBorder="0"/>
    <xf numFmtId="0" fontId="78" fillId="0" borderId="0"/>
    <xf numFmtId="0" fontId="228" fillId="4" borderId="10" applyFont="0" applyBorder="0"/>
    <xf numFmtId="209" fontId="1" fillId="0" borderId="0"/>
    <xf numFmtId="209" fontId="1" fillId="0" borderId="0"/>
    <xf numFmtId="0" fontId="1" fillId="0" borderId="0"/>
    <xf numFmtId="0" fontId="78" fillId="0" borderId="0"/>
    <xf numFmtId="0" fontId="3" fillId="0" borderId="0"/>
    <xf numFmtId="0" fontId="3" fillId="0" borderId="0"/>
    <xf numFmtId="0" fontId="3" fillId="0" borderId="0"/>
    <xf numFmtId="0" fontId="3" fillId="0" borderId="0"/>
    <xf numFmtId="0" fontId="1" fillId="0" borderId="0"/>
    <xf numFmtId="0" fontId="1" fillId="0" borderId="0"/>
    <xf numFmtId="0" fontId="78" fillId="0" borderId="0"/>
    <xf numFmtId="0" fontId="78" fillId="0" borderId="0"/>
    <xf numFmtId="0" fontId="78" fillId="0" borderId="0"/>
    <xf numFmtId="0" fontId="78" fillId="0" borderId="0"/>
    <xf numFmtId="0" fontId="1" fillId="0" borderId="0"/>
    <xf numFmtId="0" fontId="18"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1" fillId="0" borderId="0"/>
    <xf numFmtId="0" fontId="1" fillId="0" borderId="0"/>
    <xf numFmtId="0" fontId="1"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18" fillId="0" borderId="0"/>
    <xf numFmtId="0" fontId="18" fillId="0" borderId="0"/>
    <xf numFmtId="0" fontId="18" fillId="0" borderId="0"/>
    <xf numFmtId="0" fontId="7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8" fillId="0" borderId="0"/>
    <xf numFmtId="0" fontId="1" fillId="0" borderId="0"/>
    <xf numFmtId="0" fontId="3" fillId="0" borderId="0"/>
    <xf numFmtId="0" fontId="139" fillId="0" borderId="0"/>
    <xf numFmtId="0" fontId="139" fillId="0" borderId="0"/>
    <xf numFmtId="0" fontId="139" fillId="0" borderId="0"/>
    <xf numFmtId="0" fontId="139" fillId="0" borderId="0"/>
    <xf numFmtId="0" fontId="78" fillId="0" borderId="0"/>
    <xf numFmtId="0" fontId="78" fillId="0" borderId="0"/>
    <xf numFmtId="0" fontId="1"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3" fillId="0" borderId="0"/>
    <xf numFmtId="0" fontId="1" fillId="0" borderId="0"/>
    <xf numFmtId="0" fontId="1" fillId="0" borderId="0"/>
    <xf numFmtId="0" fontId="1" fillId="0" borderId="0"/>
    <xf numFmtId="0" fontId="1" fillId="0" borderId="0"/>
    <xf numFmtId="0" fontId="139" fillId="0" borderId="0"/>
    <xf numFmtId="0" fontId="139" fillId="0" borderId="0"/>
    <xf numFmtId="0" fontId="139" fillId="0" borderId="0"/>
    <xf numFmtId="0" fontId="1" fillId="0" borderId="0"/>
    <xf numFmtId="0" fontId="69"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18" fillId="0" borderId="0"/>
    <xf numFmtId="0" fontId="18" fillId="0" borderId="0"/>
    <xf numFmtId="0" fontId="18" fillId="0" borderId="0"/>
    <xf numFmtId="0" fontId="78" fillId="0" borderId="0"/>
    <xf numFmtId="0" fontId="18" fillId="0" borderId="0"/>
    <xf numFmtId="0" fontId="1" fillId="0" borderId="0"/>
    <xf numFmtId="0" fontId="1" fillId="0" borderId="0"/>
    <xf numFmtId="0" fontId="3" fillId="0" borderId="0"/>
    <xf numFmtId="0" fontId="1"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1"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1" fillId="0" borderId="0"/>
    <xf numFmtId="0" fontId="1"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1" fillId="0" borderId="0"/>
    <xf numFmtId="0" fontId="1" fillId="0" borderId="0"/>
    <xf numFmtId="0" fontId="1" fillId="0" borderId="0"/>
    <xf numFmtId="0" fontId="1" fillId="0" borderId="0"/>
    <xf numFmtId="0" fontId="1" fillId="0" borderId="0"/>
    <xf numFmtId="0" fontId="78" fillId="0" borderId="0"/>
    <xf numFmtId="0" fontId="78" fillId="0" borderId="0"/>
    <xf numFmtId="0" fontId="1" fillId="0" borderId="0"/>
    <xf numFmtId="0" fontId="1" fillId="0" borderId="0"/>
    <xf numFmtId="0" fontId="1" fillId="0" borderId="0"/>
    <xf numFmtId="0" fontId="1" fillId="0" borderId="0"/>
    <xf numFmtId="0" fontId="1" fillId="0" borderId="0"/>
    <xf numFmtId="0" fontId="78" fillId="0" borderId="0"/>
    <xf numFmtId="0" fontId="78" fillId="0" borderId="0"/>
    <xf numFmtId="0" fontId="78" fillId="0" borderId="0"/>
    <xf numFmtId="0" fontId="78" fillId="0" borderId="0"/>
    <xf numFmtId="0" fontId="1" fillId="0" borderId="0"/>
    <xf numFmtId="0" fontId="1" fillId="0" borderId="0"/>
    <xf numFmtId="0" fontId="78" fillId="0" borderId="0"/>
    <xf numFmtId="0" fontId="78" fillId="0" borderId="0"/>
    <xf numFmtId="0" fontId="1" fillId="0" borderId="0"/>
    <xf numFmtId="0" fontId="78" fillId="0" borderId="0"/>
    <xf numFmtId="0" fontId="1" fillId="0" borderId="0"/>
    <xf numFmtId="0" fontId="78" fillId="0" borderId="0"/>
    <xf numFmtId="0" fontId="78" fillId="0" borderId="0"/>
    <xf numFmtId="0" fontId="78" fillId="0" borderId="0"/>
    <xf numFmtId="0" fontId="78" fillId="0" borderId="0"/>
    <xf numFmtId="0" fontId="1" fillId="0" borderId="0"/>
    <xf numFmtId="0" fontId="1" fillId="0" borderId="0"/>
    <xf numFmtId="0" fontId="1" fillId="0" borderId="0"/>
    <xf numFmtId="0" fontId="78" fillId="0" borderId="0"/>
    <xf numFmtId="0" fontId="78" fillId="0" borderId="0"/>
    <xf numFmtId="0" fontId="78" fillId="0" borderId="0"/>
    <xf numFmtId="0" fontId="78" fillId="0" borderId="0"/>
    <xf numFmtId="0" fontId="78" fillId="0" borderId="0"/>
    <xf numFmtId="0" fontId="78" fillId="0" borderId="0"/>
    <xf numFmtId="0" fontId="1" fillId="0" borderId="0"/>
    <xf numFmtId="0" fontId="1" fillId="0" borderId="0"/>
    <xf numFmtId="0" fontId="1" fillId="0" borderId="0"/>
    <xf numFmtId="0" fontId="1" fillId="0" borderId="0"/>
    <xf numFmtId="0" fontId="1"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1" fillId="0" borderId="0"/>
    <xf numFmtId="0" fontId="1" fillId="0" borderId="0"/>
    <xf numFmtId="0" fontId="78" fillId="0" borderId="0"/>
    <xf numFmtId="0" fontId="78" fillId="0" borderId="0"/>
    <xf numFmtId="0" fontId="78" fillId="0" borderId="0"/>
    <xf numFmtId="0" fontId="78" fillId="0" borderId="0"/>
    <xf numFmtId="0" fontId="1" fillId="0" borderId="0"/>
    <xf numFmtId="0" fontId="1" fillId="0" borderId="0"/>
    <xf numFmtId="0" fontId="1" fillId="0" borderId="0"/>
    <xf numFmtId="0" fontId="78" fillId="0" borderId="0"/>
    <xf numFmtId="0" fontId="78" fillId="0" borderId="0"/>
    <xf numFmtId="0" fontId="1" fillId="0" borderId="0"/>
    <xf numFmtId="0" fontId="1" fillId="0" borderId="0"/>
    <xf numFmtId="0" fontId="1" fillId="0" borderId="0"/>
    <xf numFmtId="0" fontId="1"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1" fillId="0" borderId="0"/>
    <xf numFmtId="0" fontId="1" fillId="0" borderId="0"/>
    <xf numFmtId="0" fontId="1" fillId="0" borderId="0"/>
    <xf numFmtId="0" fontId="1" fillId="0" borderId="0"/>
    <xf numFmtId="0" fontId="78" fillId="0" borderId="0"/>
    <xf numFmtId="0" fontId="1" fillId="0" borderId="0"/>
    <xf numFmtId="0" fontId="1" fillId="0" borderId="0"/>
    <xf numFmtId="0" fontId="78" fillId="0" borderId="0"/>
    <xf numFmtId="0" fontId="78" fillId="0" borderId="0"/>
    <xf numFmtId="0" fontId="1" fillId="0" borderId="0"/>
    <xf numFmtId="0" fontId="78" fillId="0" borderId="0"/>
    <xf numFmtId="0" fontId="1" fillId="0" borderId="0"/>
    <xf numFmtId="0" fontId="78" fillId="0" borderId="0"/>
    <xf numFmtId="0" fontId="78" fillId="0" borderId="0"/>
    <xf numFmtId="0" fontId="78" fillId="0" borderId="0"/>
    <xf numFmtId="0" fontId="1" fillId="0" borderId="0"/>
    <xf numFmtId="0" fontId="1" fillId="0" borderId="0"/>
    <xf numFmtId="0" fontId="1" fillId="0" borderId="0"/>
    <xf numFmtId="0" fontId="1"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1" fillId="0" borderId="0"/>
    <xf numFmtId="0" fontId="1" fillId="0" borderId="0"/>
    <xf numFmtId="0" fontId="1" fillId="0" borderId="0"/>
    <xf numFmtId="0" fontId="78" fillId="0" borderId="0"/>
    <xf numFmtId="0" fontId="1"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1" fillId="0" borderId="0"/>
    <xf numFmtId="0" fontId="1" fillId="0" borderId="0"/>
    <xf numFmtId="0" fontId="1" fillId="0" borderId="0"/>
    <xf numFmtId="0" fontId="78" fillId="0" borderId="0"/>
    <xf numFmtId="0" fontId="1"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1" fillId="0" borderId="0"/>
    <xf numFmtId="0" fontId="1" fillId="0" borderId="0"/>
    <xf numFmtId="0" fontId="1"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1" fillId="0" borderId="0"/>
    <xf numFmtId="0" fontId="3" fillId="0" borderId="0"/>
    <xf numFmtId="0" fontId="78" fillId="0" borderId="0"/>
    <xf numFmtId="0" fontId="78" fillId="0" borderId="0"/>
    <xf numFmtId="0" fontId="78" fillId="0" borderId="0"/>
    <xf numFmtId="0" fontId="78" fillId="0" borderId="0"/>
    <xf numFmtId="0" fontId="68" fillId="0" borderId="0"/>
    <xf numFmtId="0" fontId="17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8" fillId="0" borderId="0"/>
    <xf numFmtId="0" fontId="3" fillId="0" borderId="0"/>
    <xf numFmtId="0" fontId="1" fillId="0" borderId="0"/>
    <xf numFmtId="0" fontId="1" fillId="0" borderId="0"/>
    <xf numFmtId="0" fontId="78" fillId="0" borderId="0"/>
    <xf numFmtId="0" fontId="78" fillId="0" borderId="0"/>
    <xf numFmtId="0" fontId="78" fillId="0" borderId="0"/>
    <xf numFmtId="0" fontId="7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8" fillId="0" borderId="0"/>
    <xf numFmtId="0" fontId="78" fillId="0" borderId="0"/>
    <xf numFmtId="0" fontId="78" fillId="0" borderId="0"/>
    <xf numFmtId="0" fontId="1" fillId="0" borderId="0"/>
    <xf numFmtId="0" fontId="78" fillId="0" borderId="0"/>
    <xf numFmtId="0" fontId="1" fillId="0" borderId="0"/>
    <xf numFmtId="0" fontId="1" fillId="0" borderId="0"/>
    <xf numFmtId="0" fontId="1" fillId="0" borderId="0"/>
    <xf numFmtId="0" fontId="78" fillId="0" borderId="0"/>
    <xf numFmtId="0" fontId="78" fillId="0" borderId="0"/>
    <xf numFmtId="0" fontId="78" fillId="0" borderId="0"/>
    <xf numFmtId="0" fontId="78" fillId="0" borderId="0"/>
    <xf numFmtId="0" fontId="1" fillId="0" borderId="0"/>
    <xf numFmtId="0" fontId="1" fillId="0" borderId="0"/>
    <xf numFmtId="0" fontId="78" fillId="0" borderId="0"/>
    <xf numFmtId="0" fontId="78" fillId="0" borderId="0"/>
    <xf numFmtId="0" fontId="78" fillId="0" borderId="0"/>
    <xf numFmtId="0" fontId="78" fillId="0" borderId="0"/>
    <xf numFmtId="0" fontId="1" fillId="0" borderId="0"/>
    <xf numFmtId="0" fontId="1" fillId="0" borderId="0"/>
    <xf numFmtId="0" fontId="1" fillId="0" borderId="0"/>
    <xf numFmtId="0" fontId="1" fillId="0" borderId="0"/>
    <xf numFmtId="0" fontId="138" fillId="0" borderId="0"/>
    <xf numFmtId="0" fontId="1" fillId="0" borderId="0"/>
    <xf numFmtId="0" fontId="3" fillId="0" borderId="0"/>
    <xf numFmtId="0" fontId="3" fillId="0" borderId="0"/>
    <xf numFmtId="0" fontId="3" fillId="0" borderId="0"/>
    <xf numFmtId="0" fontId="3" fillId="0" borderId="0"/>
    <xf numFmtId="0" fontId="1" fillId="0" borderId="0"/>
    <xf numFmtId="0" fontId="3" fillId="0" borderId="0"/>
    <xf numFmtId="0" fontId="3"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78" fillId="0" borderId="0"/>
    <xf numFmtId="0" fontId="78" fillId="0" borderId="0"/>
    <xf numFmtId="0" fontId="78" fillId="0" borderId="0"/>
    <xf numFmtId="0" fontId="78" fillId="0" borderId="0"/>
    <xf numFmtId="0" fontId="1" fillId="0" borderId="0"/>
    <xf numFmtId="0" fontId="1"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1" fillId="0" borderId="0"/>
    <xf numFmtId="0" fontId="78" fillId="0" borderId="0"/>
    <xf numFmtId="0" fontId="3"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3" fillId="0" borderId="0"/>
    <xf numFmtId="0" fontId="3" fillId="0" borderId="0"/>
    <xf numFmtId="0" fontId="3" fillId="0" borderId="0"/>
    <xf numFmtId="0" fontId="78" fillId="0" borderId="0"/>
    <xf numFmtId="0" fontId="3"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3" fillId="0" borderId="0"/>
    <xf numFmtId="0" fontId="3" fillId="0" borderId="0"/>
    <xf numFmtId="0" fontId="3"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3" fillId="0" borderId="0"/>
    <xf numFmtId="0" fontId="3" fillId="0" borderId="0"/>
    <xf numFmtId="0" fontId="3"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87" fillId="0" borderId="0"/>
    <xf numFmtId="0" fontId="1" fillId="0" borderId="0"/>
    <xf numFmtId="0" fontId="1" fillId="0" borderId="0"/>
    <xf numFmtId="0" fontId="1" fillId="0" borderId="0"/>
    <xf numFmtId="0" fontId="1" fillId="0" borderId="0"/>
    <xf numFmtId="0" fontId="1" fillId="0" borderId="0"/>
    <xf numFmtId="0" fontId="1" fillId="0" borderId="0" applyBorder="0"/>
    <xf numFmtId="0" fontId="173"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69" fillId="0" borderId="0"/>
    <xf numFmtId="0" fontId="69" fillId="0" borderId="0"/>
    <xf numFmtId="0" fontId="73" fillId="0" borderId="0"/>
    <xf numFmtId="0" fontId="13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173" fillId="0" borderId="0"/>
    <xf numFmtId="0" fontId="1"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69"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78" fillId="0" borderId="0"/>
    <xf numFmtId="0" fontId="78" fillId="0" borderId="0"/>
    <xf numFmtId="0" fontId="1" fillId="0" borderId="0" applyBorder="0"/>
    <xf numFmtId="0" fontId="1" fillId="0" borderId="0" applyBorder="0"/>
    <xf numFmtId="0" fontId="1" fillId="0" borderId="0"/>
    <xf numFmtId="0" fontId="173" fillId="0" borderId="0"/>
    <xf numFmtId="0" fontId="173" fillId="0" borderId="0"/>
    <xf numFmtId="0" fontId="1" fillId="0" borderId="0"/>
    <xf numFmtId="0" fontId="1" fillId="0" borderId="0"/>
    <xf numFmtId="0" fontId="1" fillId="0" borderId="0" applyBorder="0"/>
    <xf numFmtId="0" fontId="1" fillId="0" borderId="0"/>
    <xf numFmtId="0" fontId="1" fillId="0" borderId="0"/>
    <xf numFmtId="0" fontId="173" fillId="0" borderId="0"/>
    <xf numFmtId="0" fontId="1" fillId="0" borderId="0"/>
    <xf numFmtId="0" fontId="1" fillId="0" borderId="0"/>
    <xf numFmtId="0" fontId="1" fillId="0" borderId="0"/>
    <xf numFmtId="0" fontId="1" fillId="0" borderId="0"/>
    <xf numFmtId="0" fontId="173" fillId="0" borderId="0"/>
    <xf numFmtId="0" fontId="1" fillId="0" borderId="0" applyProtection="0"/>
    <xf numFmtId="0" fontId="3" fillId="0" borderId="0"/>
    <xf numFmtId="0" fontId="3" fillId="0" borderId="0"/>
    <xf numFmtId="0" fontId="3" fillId="0" borderId="0"/>
    <xf numFmtId="0" fontId="73" fillId="0" borderId="0"/>
    <xf numFmtId="0" fontId="73" fillId="0" borderId="0"/>
    <xf numFmtId="0" fontId="73" fillId="0" borderId="0"/>
    <xf numFmtId="0" fontId="7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3" fillId="0" borderId="0"/>
    <xf numFmtId="0" fontId="73" fillId="0" borderId="0"/>
    <xf numFmtId="0" fontId="73" fillId="0" borderId="0"/>
    <xf numFmtId="0" fontId="73" fillId="0" borderId="0"/>
    <xf numFmtId="0" fontId="73" fillId="0" borderId="0"/>
    <xf numFmtId="0" fontId="3" fillId="0" borderId="0"/>
    <xf numFmtId="0" fontId="73" fillId="0" borderId="0"/>
    <xf numFmtId="0" fontId="73" fillId="0" borderId="0"/>
    <xf numFmtId="0" fontId="73" fillId="0" borderId="0"/>
    <xf numFmtId="0" fontId="18" fillId="0" borderId="0"/>
    <xf numFmtId="0" fontId="18" fillId="0" borderId="0"/>
    <xf numFmtId="0" fontId="78" fillId="0" borderId="0"/>
    <xf numFmtId="0" fontId="78" fillId="0" borderId="0"/>
    <xf numFmtId="0" fontId="73" fillId="0" borderId="0"/>
    <xf numFmtId="0" fontId="18" fillId="0" borderId="0"/>
    <xf numFmtId="0" fontId="18" fillId="0" borderId="0"/>
    <xf numFmtId="0" fontId="78" fillId="0" borderId="0"/>
    <xf numFmtId="0" fontId="18" fillId="0" borderId="0"/>
    <xf numFmtId="0" fontId="18" fillId="0" borderId="0"/>
    <xf numFmtId="0" fontId="18" fillId="0" borderId="0"/>
    <xf numFmtId="0" fontId="78" fillId="0" borderId="0"/>
    <xf numFmtId="0" fontId="18" fillId="0" borderId="0"/>
    <xf numFmtId="0" fontId="18" fillId="0" borderId="0"/>
    <xf numFmtId="0" fontId="18" fillId="0" borderId="0"/>
    <xf numFmtId="0" fontId="18" fillId="0" borderId="0"/>
    <xf numFmtId="0" fontId="18"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applyBorder="0"/>
    <xf numFmtId="0" fontId="1" fillId="0" borderId="0"/>
    <xf numFmtId="0" fontId="18" fillId="0" borderId="0"/>
    <xf numFmtId="0" fontId="78" fillId="0" borderId="0"/>
    <xf numFmtId="0" fontId="1" fillId="0" borderId="0" applyBorder="0"/>
    <xf numFmtId="0" fontId="1" fillId="0" borderId="0"/>
    <xf numFmtId="0" fontId="78" fillId="0" borderId="0"/>
    <xf numFmtId="0" fontId="78" fillId="0" borderId="0"/>
    <xf numFmtId="0" fontId="1" fillId="0" borderId="0"/>
    <xf numFmtId="0" fontId="1" fillId="0" borderId="0"/>
    <xf numFmtId="0" fontId="1" fillId="0" borderId="0"/>
    <xf numFmtId="0" fontId="78" fillId="0" borderId="0"/>
    <xf numFmtId="0" fontId="139" fillId="0" borderId="0"/>
    <xf numFmtId="0" fontId="139" fillId="0" borderId="0"/>
    <xf numFmtId="0" fontId="139" fillId="0" borderId="0"/>
    <xf numFmtId="0" fontId="139" fillId="0" borderId="0"/>
    <xf numFmtId="0" fontId="139" fillId="0" borderId="0"/>
    <xf numFmtId="0" fontId="1"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 fillId="0" borderId="0"/>
    <xf numFmtId="0" fontId="139" fillId="0" borderId="0"/>
    <xf numFmtId="0" fontId="139" fillId="0" borderId="0"/>
    <xf numFmtId="0" fontId="138" fillId="0" borderId="0"/>
    <xf numFmtId="0" fontId="138" fillId="0" borderId="0"/>
    <xf numFmtId="0" fontId="138" fillId="0" borderId="0"/>
    <xf numFmtId="0" fontId="138" fillId="0" borderId="0"/>
    <xf numFmtId="0" fontId="2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8" fillId="0" borderId="0"/>
    <xf numFmtId="0" fontId="78" fillId="0" borderId="0"/>
    <xf numFmtId="0" fontId="78" fillId="0" borderId="0"/>
    <xf numFmtId="0" fontId="1" fillId="0" borderId="0"/>
    <xf numFmtId="0" fontId="139" fillId="0" borderId="0"/>
    <xf numFmtId="0" fontId="139" fillId="0" borderId="0"/>
    <xf numFmtId="0" fontId="139" fillId="0" borderId="0"/>
    <xf numFmtId="0" fontId="1" fillId="0" borderId="0"/>
    <xf numFmtId="0" fontId="139" fillId="0" borderId="0"/>
    <xf numFmtId="0" fontId="1" fillId="0" borderId="0"/>
    <xf numFmtId="0" fontId="1" fillId="0" borderId="0"/>
    <xf numFmtId="0" fontId="1" fillId="0" borderId="0"/>
    <xf numFmtId="0" fontId="1"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9" fillId="0" borderId="0"/>
    <xf numFmtId="0" fontId="139" fillId="0" borderId="0"/>
    <xf numFmtId="0" fontId="68"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8" fillId="0" borderId="0"/>
    <xf numFmtId="0" fontId="18" fillId="0" borderId="0"/>
    <xf numFmtId="0" fontId="78"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98" fillId="0" borderId="0"/>
    <xf numFmtId="0" fontId="1" fillId="0" borderId="0"/>
    <xf numFmtId="0" fontId="1" fillId="0" borderId="0"/>
    <xf numFmtId="0" fontId="17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3" fillId="0" borderId="0"/>
    <xf numFmtId="0" fontId="73" fillId="0" borderId="0"/>
    <xf numFmtId="0" fontId="18" fillId="0" borderId="0"/>
    <xf numFmtId="0" fontId="18" fillId="0" borderId="0"/>
    <xf numFmtId="0" fontId="78" fillId="0" borderId="0"/>
    <xf numFmtId="0" fontId="73" fillId="0" borderId="0"/>
    <xf numFmtId="0" fontId="73" fillId="0" borderId="0"/>
    <xf numFmtId="0" fontId="73" fillId="0" borderId="0"/>
    <xf numFmtId="0" fontId="73"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1"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198" fillId="0" borderId="0"/>
    <xf numFmtId="0" fontId="73" fillId="0" borderId="0"/>
    <xf numFmtId="0" fontId="73" fillId="0" borderId="0"/>
    <xf numFmtId="0" fontId="73" fillId="0" borderId="0"/>
    <xf numFmtId="0" fontId="73" fillId="0" borderId="0"/>
    <xf numFmtId="0" fontId="73" fillId="0" borderId="0"/>
    <xf numFmtId="0" fontId="73" fillId="0" borderId="0"/>
    <xf numFmtId="0" fontId="1" fillId="0" borderId="0"/>
    <xf numFmtId="0" fontId="73" fillId="0" borderId="0"/>
    <xf numFmtId="0" fontId="73" fillId="0" borderId="0"/>
    <xf numFmtId="0" fontId="18" fillId="0" borderId="0"/>
    <xf numFmtId="0" fontId="18" fillId="0" borderId="0"/>
    <xf numFmtId="0" fontId="18" fillId="0" borderId="0"/>
    <xf numFmtId="0" fontId="18" fillId="0" borderId="0"/>
    <xf numFmtId="0" fontId="18" fillId="0" borderId="0"/>
    <xf numFmtId="0" fontId="78" fillId="0" borderId="0"/>
    <xf numFmtId="0" fontId="18" fillId="0" borderId="0"/>
    <xf numFmtId="0" fontId="78" fillId="0" borderId="0"/>
    <xf numFmtId="0" fontId="18" fillId="0" borderId="0"/>
    <xf numFmtId="0" fontId="18" fillId="0" borderId="0"/>
    <xf numFmtId="0" fontId="1" fillId="0" borderId="0"/>
    <xf numFmtId="0" fontId="1"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69" fillId="0" borderId="0"/>
    <xf numFmtId="0" fontId="69" fillId="0" borderId="0"/>
    <xf numFmtId="0" fontId="18" fillId="0" borderId="0"/>
    <xf numFmtId="0" fontId="18" fillId="0" borderId="0"/>
    <xf numFmtId="0" fontId="69" fillId="0" borderId="0"/>
    <xf numFmtId="0" fontId="18" fillId="0" borderId="0"/>
    <xf numFmtId="0" fontId="18" fillId="0" borderId="0"/>
    <xf numFmtId="0" fontId="69" fillId="0" borderId="0"/>
    <xf numFmtId="0" fontId="139" fillId="0" borderId="0"/>
    <xf numFmtId="0" fontId="139" fillId="0" borderId="0"/>
    <xf numFmtId="0" fontId="139" fillId="0" borderId="0"/>
    <xf numFmtId="0" fontId="138" fillId="0" borderId="0"/>
    <xf numFmtId="0" fontId="138" fillId="0" borderId="0"/>
    <xf numFmtId="0" fontId="138" fillId="0" borderId="0"/>
    <xf numFmtId="0" fontId="138" fillId="0" borderId="0"/>
    <xf numFmtId="0" fontId="139" fillId="0" borderId="0"/>
    <xf numFmtId="0" fontId="139" fillId="0" borderId="0"/>
    <xf numFmtId="0" fontId="173"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8" fillId="0" borderId="0"/>
    <xf numFmtId="0" fontId="18" fillId="0" borderId="0"/>
    <xf numFmtId="0" fontId="78"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78" fillId="0" borderId="0"/>
    <xf numFmtId="0" fontId="18" fillId="0" borderId="0"/>
    <xf numFmtId="0" fontId="18" fillId="0" borderId="0"/>
    <xf numFmtId="0" fontId="7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18" fillId="0" borderId="0"/>
    <xf numFmtId="0" fontId="18" fillId="0" borderId="0"/>
    <xf numFmtId="0" fontId="18" fillId="0" borderId="0"/>
    <xf numFmtId="0" fontId="78" fillId="0" borderId="0"/>
    <xf numFmtId="0" fontId="18" fillId="0" borderId="0"/>
    <xf numFmtId="0" fontId="18" fillId="0" borderId="0"/>
    <xf numFmtId="0" fontId="18" fillId="0" borderId="0"/>
    <xf numFmtId="0" fontId="18" fillId="0" borderId="0"/>
    <xf numFmtId="0" fontId="78" fillId="0" borderId="0"/>
    <xf numFmtId="0" fontId="18" fillId="0" borderId="0"/>
    <xf numFmtId="0" fontId="78" fillId="0" borderId="0"/>
    <xf numFmtId="0" fontId="18" fillId="0" borderId="0"/>
    <xf numFmtId="0" fontId="18" fillId="0" borderId="0"/>
    <xf numFmtId="0" fontId="18" fillId="0" borderId="0"/>
    <xf numFmtId="0" fontId="78" fillId="0" borderId="0"/>
    <xf numFmtId="0" fontId="1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18" fillId="0" borderId="0"/>
    <xf numFmtId="0" fontId="18" fillId="0" borderId="0"/>
    <xf numFmtId="0" fontId="18" fillId="0" borderId="0"/>
    <xf numFmtId="0" fontId="78" fillId="0" borderId="0"/>
    <xf numFmtId="0" fontId="18" fillId="0" borderId="0"/>
    <xf numFmtId="0" fontId="78" fillId="0" borderId="0"/>
    <xf numFmtId="0" fontId="78" fillId="0" borderId="0"/>
    <xf numFmtId="0" fontId="18" fillId="0" borderId="0"/>
    <xf numFmtId="0" fontId="18" fillId="0" borderId="0"/>
    <xf numFmtId="0" fontId="18" fillId="0" borderId="0"/>
    <xf numFmtId="0" fontId="78" fillId="0" borderId="0"/>
    <xf numFmtId="0" fontId="18" fillId="0" borderId="0"/>
    <xf numFmtId="0" fontId="78" fillId="0" borderId="0"/>
    <xf numFmtId="0" fontId="78" fillId="0" borderId="0"/>
    <xf numFmtId="0" fontId="7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8" fillId="0" borderId="0"/>
    <xf numFmtId="0" fontId="18" fillId="0" borderId="0"/>
    <xf numFmtId="0" fontId="18" fillId="0" borderId="0"/>
    <xf numFmtId="0" fontId="1" fillId="0" borderId="0"/>
    <xf numFmtId="0" fontId="18" fillId="0" borderId="0"/>
    <xf numFmtId="0" fontId="18" fillId="0" borderId="0"/>
    <xf numFmtId="0" fontId="229"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1" fillId="0" borderId="0"/>
    <xf numFmtId="0" fontId="1" fillId="0" borderId="0"/>
    <xf numFmtId="0" fontId="73" fillId="0" borderId="0"/>
    <xf numFmtId="0" fontId="73" fillId="0" borderId="0"/>
    <xf numFmtId="0" fontId="73" fillId="0" borderId="0"/>
    <xf numFmtId="0" fontId="73" fillId="0" borderId="0"/>
    <xf numFmtId="0" fontId="1" fillId="0" borderId="0"/>
    <xf numFmtId="0" fontId="18" fillId="0" borderId="0"/>
    <xf numFmtId="0" fontId="18" fillId="0" borderId="0"/>
    <xf numFmtId="0" fontId="7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73" fillId="0" borderId="0"/>
    <xf numFmtId="0" fontId="73" fillId="0" borderId="0"/>
    <xf numFmtId="0" fontId="73" fillId="0" borderId="0"/>
    <xf numFmtId="0" fontId="29" fillId="0" borderId="0"/>
    <xf numFmtId="0" fontId="73" fillId="0" borderId="0"/>
    <xf numFmtId="0" fontId="73" fillId="0" borderId="0"/>
    <xf numFmtId="0" fontId="73" fillId="0" borderId="0"/>
    <xf numFmtId="0" fontId="73" fillId="0" borderId="0"/>
    <xf numFmtId="0" fontId="73" fillId="0" borderId="0"/>
    <xf numFmtId="0" fontId="73" fillId="0" borderId="0"/>
    <xf numFmtId="2" fontId="180" fillId="0" borderId="0" applyBorder="0" applyProtection="0"/>
    <xf numFmtId="2" fontId="180" fillId="0" borderId="0" applyBorder="0" applyProtection="0"/>
    <xf numFmtId="0" fontId="1" fillId="0" borderId="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78" fillId="0" borderId="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78" fillId="0" borderId="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78" fillId="0" borderId="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78" fillId="0" borderId="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78" fillId="0" borderId="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78" fillId="0" borderId="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78" fillId="0" borderId="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78" fillId="0" borderId="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78" fillId="0" borderId="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78" fillId="0" borderId="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78" fillId="0" borderId="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1" fillId="115" borderId="86" applyNumberFormat="0" applyFont="0" applyAlignment="0" applyProtection="0"/>
    <xf numFmtId="0" fontId="78" fillId="0" borderId="0"/>
    <xf numFmtId="0" fontId="18" fillId="26" borderId="70" applyNumberFormat="0" applyFont="0" applyAlignment="0" applyProtection="0"/>
    <xf numFmtId="0" fontId="18" fillId="26" borderId="70" applyNumberFormat="0" applyFont="0" applyAlignment="0" applyProtection="0"/>
    <xf numFmtId="0" fontId="1" fillId="60" borderId="86" applyNumberFormat="0" applyFont="0" applyAlignment="0" applyProtection="0"/>
    <xf numFmtId="0" fontId="1" fillId="60" borderId="86" applyNumberFormat="0" applyFont="0" applyAlignment="0" applyProtection="0"/>
    <xf numFmtId="0" fontId="1" fillId="60" borderId="86" applyNumberFormat="0" applyFont="0" applyAlignment="0" applyProtection="0"/>
    <xf numFmtId="0" fontId="1" fillId="60" borderId="86" applyNumberFormat="0" applyFont="0" applyAlignment="0" applyProtection="0"/>
    <xf numFmtId="0" fontId="1" fillId="60" borderId="86" applyNumberFormat="0" applyFont="0" applyAlignment="0" applyProtection="0"/>
    <xf numFmtId="0" fontId="1" fillId="60" borderId="86" applyNumberFormat="0" applyFont="0" applyAlignment="0" applyProtection="0"/>
    <xf numFmtId="0" fontId="1" fillId="60" borderId="86" applyNumberFormat="0" applyFont="0" applyAlignment="0" applyProtection="0"/>
    <xf numFmtId="0" fontId="1" fillId="60" borderId="86" applyNumberFormat="0" applyFont="0" applyAlignment="0" applyProtection="0"/>
    <xf numFmtId="0" fontId="1" fillId="60" borderId="86" applyNumberFormat="0" applyFont="0" applyAlignment="0" applyProtection="0"/>
    <xf numFmtId="0" fontId="1" fillId="60" borderId="86" applyNumberFormat="0" applyFont="0" applyAlignment="0" applyProtection="0"/>
    <xf numFmtId="0" fontId="1" fillId="60" borderId="86" applyNumberFormat="0" applyFont="0" applyAlignment="0" applyProtection="0"/>
    <xf numFmtId="0" fontId="1" fillId="60" borderId="86" applyNumberFormat="0" applyFont="0" applyAlignment="0" applyProtection="0"/>
    <xf numFmtId="0" fontId="78" fillId="0" borderId="0"/>
    <xf numFmtId="0" fontId="1" fillId="60" borderId="86" applyNumberFormat="0" applyFont="0" applyAlignment="0" applyProtection="0"/>
    <xf numFmtId="0" fontId="1" fillId="60" borderId="86" applyNumberFormat="0" applyFont="0" applyAlignment="0" applyProtection="0"/>
    <xf numFmtId="0" fontId="1" fillId="60" borderId="86" applyNumberFormat="0" applyFont="0" applyAlignment="0" applyProtection="0"/>
    <xf numFmtId="0" fontId="1" fillId="60" borderId="86" applyNumberFormat="0" applyFont="0" applyAlignment="0" applyProtection="0"/>
    <xf numFmtId="0" fontId="1" fillId="60" borderId="86" applyNumberFormat="0" applyFont="0" applyAlignment="0" applyProtection="0"/>
    <xf numFmtId="0" fontId="1" fillId="60" borderId="86" applyNumberFormat="0" applyFont="0" applyAlignment="0" applyProtection="0"/>
    <xf numFmtId="0" fontId="1" fillId="60" borderId="86" applyNumberFormat="0" applyFont="0" applyAlignment="0" applyProtection="0"/>
    <xf numFmtId="0" fontId="1" fillId="60" borderId="86" applyNumberFormat="0" applyFont="0" applyAlignment="0" applyProtection="0"/>
    <xf numFmtId="0" fontId="1" fillId="60" borderId="86" applyNumberFormat="0" applyFont="0" applyAlignment="0" applyProtection="0"/>
    <xf numFmtId="0" fontId="1" fillId="60" borderId="86" applyNumberFormat="0" applyFont="0" applyAlignment="0" applyProtection="0"/>
    <xf numFmtId="0" fontId="78" fillId="0" borderId="0"/>
    <xf numFmtId="0" fontId="175" fillId="26" borderId="70" applyNumberFormat="0" applyFont="0" applyAlignment="0" applyProtection="0"/>
    <xf numFmtId="0" fontId="175" fillId="26" borderId="70" applyNumberFormat="0" applyFont="0" applyAlignment="0" applyProtection="0"/>
    <xf numFmtId="0" fontId="175" fillId="26" borderId="70" applyNumberFormat="0" applyFont="0" applyAlignment="0" applyProtection="0"/>
    <xf numFmtId="0" fontId="175" fillId="26" borderId="70" applyNumberFormat="0" applyFont="0" applyAlignment="0" applyProtection="0"/>
    <xf numFmtId="0" fontId="175" fillId="26" borderId="70" applyNumberFormat="0" applyFont="0" applyAlignment="0" applyProtection="0"/>
    <xf numFmtId="0" fontId="175" fillId="26" borderId="70" applyNumberFormat="0" applyFont="0" applyAlignment="0" applyProtection="0"/>
    <xf numFmtId="0" fontId="175" fillId="26" borderId="70" applyNumberFormat="0" applyFont="0" applyAlignment="0" applyProtection="0"/>
    <xf numFmtId="0" fontId="175" fillId="26" borderId="70" applyNumberFormat="0" applyFont="0" applyAlignment="0" applyProtection="0"/>
    <xf numFmtId="0" fontId="138" fillId="26" borderId="70" applyNumberFormat="0" applyFont="0" applyAlignment="0" applyProtection="0"/>
    <xf numFmtId="0" fontId="1" fillId="60" borderId="86" applyNumberFormat="0" applyFont="0" applyAlignment="0" applyProtection="0"/>
    <xf numFmtId="0" fontId="1" fillId="60" borderId="86" applyNumberFormat="0" applyFont="0" applyAlignment="0" applyProtection="0"/>
    <xf numFmtId="0" fontId="1" fillId="60" borderId="86" applyNumberFormat="0" applyFont="0" applyAlignment="0" applyProtection="0"/>
    <xf numFmtId="0" fontId="1" fillId="60" borderId="86" applyNumberFormat="0" applyFont="0" applyAlignment="0" applyProtection="0"/>
    <xf numFmtId="0" fontId="1" fillId="60" borderId="86" applyNumberFormat="0" applyFont="0" applyAlignment="0" applyProtection="0"/>
    <xf numFmtId="0" fontId="1" fillId="60" borderId="86" applyNumberFormat="0" applyFont="0" applyAlignment="0" applyProtection="0"/>
    <xf numFmtId="0" fontId="1" fillId="60" borderId="86" applyNumberFormat="0" applyFont="0" applyAlignment="0" applyProtection="0"/>
    <xf numFmtId="0" fontId="1" fillId="60" borderId="86" applyNumberFormat="0" applyFont="0" applyAlignment="0" applyProtection="0"/>
    <xf numFmtId="0" fontId="1" fillId="60" borderId="86" applyNumberFormat="0" applyFont="0" applyAlignment="0" applyProtection="0"/>
    <xf numFmtId="0" fontId="1" fillId="60" borderId="86" applyNumberFormat="0" applyFont="0" applyAlignment="0" applyProtection="0"/>
    <xf numFmtId="0" fontId="1" fillId="60" borderId="86" applyNumberFormat="0" applyFont="0" applyAlignment="0" applyProtection="0"/>
    <xf numFmtId="0" fontId="1" fillId="60" borderId="86" applyNumberFormat="0" applyFont="0" applyAlignment="0" applyProtection="0"/>
    <xf numFmtId="0" fontId="1" fillId="60" borderId="86" applyNumberFormat="0" applyFont="0" applyAlignment="0" applyProtection="0"/>
    <xf numFmtId="0" fontId="1" fillId="60" borderId="86" applyNumberFormat="0" applyFont="0" applyAlignment="0" applyProtection="0"/>
    <xf numFmtId="0" fontId="1" fillId="60" borderId="86" applyNumberFormat="0" applyFont="0" applyAlignment="0" applyProtection="0"/>
    <xf numFmtId="0" fontId="1" fillId="60" borderId="86" applyNumberFormat="0" applyFont="0" applyAlignment="0" applyProtection="0"/>
    <xf numFmtId="0" fontId="1" fillId="60" borderId="86" applyNumberFormat="0" applyFont="0" applyAlignment="0" applyProtection="0"/>
    <xf numFmtId="0" fontId="1" fillId="60" borderId="86" applyNumberFormat="0" applyFont="0" applyAlignment="0" applyProtection="0"/>
    <xf numFmtId="0" fontId="1" fillId="60" borderId="86" applyNumberFormat="0" applyFont="0" applyAlignment="0" applyProtection="0"/>
    <xf numFmtId="0" fontId="1" fillId="60" borderId="86" applyNumberFormat="0" applyFont="0" applyAlignment="0" applyProtection="0"/>
    <xf numFmtId="0" fontId="1" fillId="60" borderId="86" applyNumberFormat="0" applyFont="0" applyAlignment="0" applyProtection="0"/>
    <xf numFmtId="0" fontId="1" fillId="60" borderId="86" applyNumberFormat="0" applyFont="0" applyAlignment="0" applyProtection="0"/>
    <xf numFmtId="0" fontId="1" fillId="60" borderId="86" applyNumberFormat="0" applyFont="0" applyAlignment="0" applyProtection="0"/>
    <xf numFmtId="0" fontId="1" fillId="60" borderId="86" applyNumberFormat="0" applyFont="0" applyAlignment="0" applyProtection="0"/>
    <xf numFmtId="0" fontId="1" fillId="60" borderId="86" applyNumberFormat="0" applyFont="0" applyAlignment="0" applyProtection="0"/>
    <xf numFmtId="0" fontId="1" fillId="60" borderId="86" applyNumberFormat="0" applyFont="0" applyAlignment="0" applyProtection="0"/>
    <xf numFmtId="0" fontId="1" fillId="60" borderId="86" applyNumberFormat="0" applyFont="0" applyAlignment="0" applyProtection="0"/>
    <xf numFmtId="0" fontId="1" fillId="60" borderId="86" applyNumberFormat="0" applyFont="0" applyAlignment="0" applyProtection="0"/>
    <xf numFmtId="0" fontId="1" fillId="60" borderId="86" applyNumberFormat="0" applyFont="0" applyAlignment="0" applyProtection="0"/>
    <xf numFmtId="0" fontId="1" fillId="60" borderId="86" applyNumberFormat="0" applyFont="0" applyAlignment="0" applyProtection="0"/>
    <xf numFmtId="0" fontId="1" fillId="60" borderId="86" applyNumberFormat="0" applyFont="0" applyAlignment="0" applyProtection="0"/>
    <xf numFmtId="0" fontId="1" fillId="60" borderId="86" applyNumberFormat="0" applyFont="0" applyAlignment="0" applyProtection="0"/>
    <xf numFmtId="0" fontId="1" fillId="60" borderId="86" applyNumberFormat="0" applyFont="0" applyAlignment="0" applyProtection="0"/>
    <xf numFmtId="0" fontId="1" fillId="60" borderId="86" applyNumberFormat="0" applyFont="0" applyAlignment="0" applyProtection="0"/>
    <xf numFmtId="0" fontId="1" fillId="60" borderId="86" applyNumberFormat="0" applyFont="0" applyAlignment="0" applyProtection="0"/>
    <xf numFmtId="0" fontId="1" fillId="60" borderId="86" applyNumberFormat="0" applyFont="0" applyAlignment="0" applyProtection="0"/>
    <xf numFmtId="0" fontId="1" fillId="60" borderId="86" applyNumberFormat="0" applyFont="0" applyAlignment="0" applyProtection="0"/>
    <xf numFmtId="0" fontId="1" fillId="60" borderId="86" applyNumberFormat="0" applyFont="0" applyAlignment="0" applyProtection="0"/>
    <xf numFmtId="0" fontId="1" fillId="60" borderId="86" applyNumberFormat="0" applyFont="0" applyAlignment="0" applyProtection="0"/>
    <xf numFmtId="0" fontId="1" fillId="60" borderId="86" applyNumberFormat="0" applyFont="0" applyAlignment="0" applyProtection="0"/>
    <xf numFmtId="0" fontId="1" fillId="60" borderId="86" applyNumberFormat="0" applyFont="0" applyAlignment="0" applyProtection="0"/>
    <xf numFmtId="0" fontId="1" fillId="60" borderId="86" applyNumberFormat="0" applyFont="0" applyAlignment="0" applyProtection="0"/>
    <xf numFmtId="0" fontId="1" fillId="60" borderId="86" applyNumberFormat="0" applyFont="0" applyAlignment="0" applyProtection="0"/>
    <xf numFmtId="0" fontId="1" fillId="60" borderId="86" applyNumberFormat="0" applyFont="0" applyAlignment="0" applyProtection="0"/>
    <xf numFmtId="0" fontId="78" fillId="0" borderId="0"/>
    <xf numFmtId="0" fontId="140" fillId="60" borderId="86" applyNumberFormat="0" applyFont="0" applyAlignment="0" applyProtection="0"/>
    <xf numFmtId="0" fontId="140" fillId="60" borderId="86" applyNumberFormat="0" applyFont="0" applyAlignment="0" applyProtection="0"/>
    <xf numFmtId="0" fontId="140" fillId="60" borderId="86" applyNumberFormat="0" applyFont="0" applyAlignment="0" applyProtection="0"/>
    <xf numFmtId="0" fontId="140" fillId="60" borderId="86" applyNumberFormat="0" applyFont="0" applyAlignment="0" applyProtection="0"/>
    <xf numFmtId="0" fontId="140" fillId="60" borderId="86" applyNumberFormat="0" applyFont="0" applyAlignment="0" applyProtection="0"/>
    <xf numFmtId="0" fontId="140" fillId="60" borderId="86" applyNumberFormat="0" applyFont="0" applyAlignment="0" applyProtection="0"/>
    <xf numFmtId="0" fontId="140" fillId="60" borderId="86" applyNumberFormat="0" applyFont="0" applyAlignment="0" applyProtection="0"/>
    <xf numFmtId="0" fontId="140" fillId="60" borderId="86" applyNumberFormat="0" applyFont="0" applyAlignment="0" applyProtection="0"/>
    <xf numFmtId="0" fontId="140" fillId="60" borderId="86" applyNumberFormat="0" applyFont="0" applyAlignment="0" applyProtection="0"/>
    <xf numFmtId="0" fontId="140" fillId="60" borderId="86" applyNumberFormat="0" applyFont="0" applyAlignment="0" applyProtection="0"/>
    <xf numFmtId="0" fontId="140" fillId="60" borderId="86" applyNumberFormat="0" applyFont="0" applyAlignment="0" applyProtection="0"/>
    <xf numFmtId="0" fontId="140" fillId="60" borderId="86" applyNumberFormat="0" applyFont="0" applyAlignment="0" applyProtection="0"/>
    <xf numFmtId="0" fontId="140" fillId="60" borderId="86" applyNumberFormat="0" applyFont="0" applyAlignment="0" applyProtection="0"/>
    <xf numFmtId="0" fontId="140" fillId="60" borderId="86" applyNumberFormat="0" applyFont="0" applyAlignment="0" applyProtection="0"/>
    <xf numFmtId="0" fontId="140" fillId="60" borderId="86" applyNumberFormat="0" applyFont="0" applyAlignment="0" applyProtection="0"/>
    <xf numFmtId="0" fontId="140" fillId="60" borderId="86" applyNumberFormat="0" applyFont="0" applyAlignment="0" applyProtection="0"/>
    <xf numFmtId="0" fontId="140" fillId="60" borderId="86" applyNumberFormat="0" applyFont="0" applyAlignment="0" applyProtection="0"/>
    <xf numFmtId="0" fontId="140" fillId="60" borderId="86" applyNumberFormat="0" applyFont="0" applyAlignment="0" applyProtection="0"/>
    <xf numFmtId="0" fontId="140" fillId="60" borderId="86" applyNumberFormat="0" applyFont="0" applyAlignment="0" applyProtection="0"/>
    <xf numFmtId="0" fontId="140" fillId="60" borderId="86" applyNumberFormat="0" applyFont="0" applyAlignment="0" applyProtection="0"/>
    <xf numFmtId="0" fontId="140" fillId="60" borderId="86" applyNumberFormat="0" applyFont="0" applyAlignment="0" applyProtection="0"/>
    <xf numFmtId="0" fontId="140" fillId="60" borderId="86" applyNumberFormat="0" applyFont="0" applyAlignment="0" applyProtection="0"/>
    <xf numFmtId="0" fontId="140" fillId="60" borderId="86" applyNumberFormat="0" applyFont="0" applyAlignment="0" applyProtection="0"/>
    <xf numFmtId="0" fontId="140" fillId="60" borderId="86" applyNumberFormat="0" applyFont="0" applyAlignment="0" applyProtection="0"/>
    <xf numFmtId="0" fontId="140" fillId="60" borderId="86" applyNumberFormat="0" applyFont="0" applyAlignment="0" applyProtection="0"/>
    <xf numFmtId="0" fontId="140" fillId="60" borderId="86" applyNumberFormat="0" applyFont="0" applyAlignment="0" applyProtection="0"/>
    <xf numFmtId="0" fontId="140" fillId="60" borderId="86" applyNumberFormat="0" applyFont="0" applyAlignment="0" applyProtection="0"/>
    <xf numFmtId="0" fontId="140" fillId="60" borderId="86" applyNumberFormat="0" applyFont="0" applyAlignment="0" applyProtection="0"/>
    <xf numFmtId="0" fontId="140" fillId="60" borderId="86" applyNumberFormat="0" applyFont="0" applyAlignment="0" applyProtection="0"/>
    <xf numFmtId="0" fontId="140" fillId="60" borderId="86" applyNumberFormat="0" applyFont="0" applyAlignment="0" applyProtection="0"/>
    <xf numFmtId="0" fontId="140" fillId="60" borderId="86" applyNumberFormat="0" applyFont="0" applyAlignment="0" applyProtection="0"/>
    <xf numFmtId="0" fontId="140" fillId="60" borderId="86" applyNumberFormat="0" applyFont="0" applyAlignment="0" applyProtection="0"/>
    <xf numFmtId="0" fontId="140" fillId="60" borderId="86" applyNumberFormat="0" applyFont="0" applyAlignment="0" applyProtection="0"/>
    <xf numFmtId="0" fontId="140" fillId="60" borderId="86" applyNumberFormat="0" applyFont="0" applyAlignment="0" applyProtection="0"/>
    <xf numFmtId="0" fontId="78" fillId="0" borderId="0"/>
    <xf numFmtId="0" fontId="140" fillId="60" borderId="86" applyNumberFormat="0" applyFont="0" applyAlignment="0" applyProtection="0"/>
    <xf numFmtId="0" fontId="140" fillId="60" borderId="86" applyNumberFormat="0" applyFont="0" applyAlignment="0" applyProtection="0"/>
    <xf numFmtId="0" fontId="140" fillId="60" borderId="86" applyNumberFormat="0" applyFont="0" applyAlignment="0" applyProtection="0"/>
    <xf numFmtId="0" fontId="140" fillId="60" borderId="86" applyNumberFormat="0" applyFont="0" applyAlignment="0" applyProtection="0"/>
    <xf numFmtId="0" fontId="140" fillId="60" borderId="86" applyNumberFormat="0" applyFont="0" applyAlignment="0" applyProtection="0"/>
    <xf numFmtId="0" fontId="140" fillId="60" borderId="86" applyNumberFormat="0" applyFont="0" applyAlignment="0" applyProtection="0"/>
    <xf numFmtId="0" fontId="140" fillId="60" borderId="86" applyNumberFormat="0" applyFont="0" applyAlignment="0" applyProtection="0"/>
    <xf numFmtId="0" fontId="140" fillId="60" borderId="86" applyNumberFormat="0" applyFont="0" applyAlignment="0" applyProtection="0"/>
    <xf numFmtId="0" fontId="140" fillId="60" borderId="86" applyNumberFormat="0" applyFont="0" applyAlignment="0" applyProtection="0"/>
    <xf numFmtId="0" fontId="140" fillId="60" borderId="86" applyNumberFormat="0" applyFont="0" applyAlignment="0" applyProtection="0"/>
    <xf numFmtId="0" fontId="140" fillId="60" borderId="86" applyNumberFormat="0" applyFont="0" applyAlignment="0" applyProtection="0"/>
    <xf numFmtId="0" fontId="78" fillId="0" borderId="0"/>
    <xf numFmtId="0" fontId="140" fillId="60" borderId="86" applyNumberFormat="0" applyFont="0" applyAlignment="0" applyProtection="0"/>
    <xf numFmtId="0" fontId="140" fillId="60" borderId="86" applyNumberFormat="0" applyFont="0" applyAlignment="0" applyProtection="0"/>
    <xf numFmtId="0" fontId="140" fillId="60" borderId="86" applyNumberFormat="0" applyFont="0" applyAlignment="0" applyProtection="0"/>
    <xf numFmtId="0" fontId="140" fillId="60" borderId="86" applyNumberFormat="0" applyFont="0" applyAlignment="0" applyProtection="0"/>
    <xf numFmtId="0" fontId="140" fillId="60" borderId="86" applyNumberFormat="0" applyFont="0" applyAlignment="0" applyProtection="0"/>
    <xf numFmtId="0" fontId="140" fillId="60" borderId="86" applyNumberFormat="0" applyFont="0" applyAlignment="0" applyProtection="0"/>
    <xf numFmtId="0" fontId="140" fillId="60" borderId="86" applyNumberFormat="0" applyFont="0" applyAlignment="0" applyProtection="0"/>
    <xf numFmtId="0" fontId="140" fillId="60" borderId="86" applyNumberFormat="0" applyFont="0" applyAlignment="0" applyProtection="0"/>
    <xf numFmtId="0" fontId="140" fillId="60" borderId="86" applyNumberFormat="0" applyFont="0" applyAlignment="0" applyProtection="0"/>
    <xf numFmtId="0" fontId="140" fillId="60" borderId="86" applyNumberFormat="0" applyFont="0" applyAlignment="0" applyProtection="0"/>
    <xf numFmtId="0" fontId="140" fillId="60" borderId="86" applyNumberFormat="0" applyFont="0" applyAlignment="0" applyProtection="0"/>
    <xf numFmtId="0" fontId="78" fillId="0" borderId="0"/>
    <xf numFmtId="0" fontId="140" fillId="60" borderId="86" applyNumberFormat="0" applyFont="0" applyAlignment="0" applyProtection="0"/>
    <xf numFmtId="0" fontId="140" fillId="60" borderId="86" applyNumberFormat="0" applyFont="0" applyAlignment="0" applyProtection="0"/>
    <xf numFmtId="0" fontId="140" fillId="60" borderId="86" applyNumberFormat="0" applyFont="0" applyAlignment="0" applyProtection="0"/>
    <xf numFmtId="0" fontId="140" fillId="60" borderId="86" applyNumberFormat="0" applyFont="0" applyAlignment="0" applyProtection="0"/>
    <xf numFmtId="0" fontId="140" fillId="60" borderId="86" applyNumberFormat="0" applyFont="0" applyAlignment="0" applyProtection="0"/>
    <xf numFmtId="0" fontId="140" fillId="60" borderId="86" applyNumberFormat="0" applyFont="0" applyAlignment="0" applyProtection="0"/>
    <xf numFmtId="0" fontId="140" fillId="60" borderId="86" applyNumberFormat="0" applyFont="0" applyAlignment="0" applyProtection="0"/>
    <xf numFmtId="0" fontId="140" fillId="60" borderId="86" applyNumberFormat="0" applyFont="0" applyAlignment="0" applyProtection="0"/>
    <xf numFmtId="0" fontId="140" fillId="60" borderId="86" applyNumberFormat="0" applyFont="0" applyAlignment="0" applyProtection="0"/>
    <xf numFmtId="0" fontId="140" fillId="60" borderId="86" applyNumberFormat="0" applyFont="0" applyAlignment="0" applyProtection="0"/>
    <xf numFmtId="0" fontId="78" fillId="0" borderId="0"/>
    <xf numFmtId="0" fontId="138" fillId="26" borderId="70" applyNumberFormat="0" applyFont="0" applyAlignment="0" applyProtection="0"/>
    <xf numFmtId="0" fontId="29" fillId="26" borderId="70" applyNumberFormat="0" applyFont="0" applyAlignment="0" applyProtection="0"/>
    <xf numFmtId="0" fontId="18" fillId="26" borderId="70" applyNumberFormat="0" applyFont="0" applyAlignment="0" applyProtection="0"/>
    <xf numFmtId="0" fontId="18" fillId="26" borderId="70" applyNumberFormat="0" applyFont="0" applyAlignment="0" applyProtection="0"/>
    <xf numFmtId="0" fontId="18" fillId="26" borderId="70" applyNumberFormat="0" applyFont="0" applyAlignment="0" applyProtection="0"/>
    <xf numFmtId="0" fontId="18" fillId="26" borderId="70" applyNumberFormat="0" applyFont="0" applyAlignment="0" applyProtection="0"/>
    <xf numFmtId="0" fontId="230" fillId="0" borderId="49"/>
    <xf numFmtId="0" fontId="225" fillId="77" borderId="0" applyNumberFormat="0" applyBorder="0" applyAlignment="0" applyProtection="0"/>
    <xf numFmtId="172" fontId="1" fillId="4" borderId="1" applyFont="0">
      <alignment horizontal="right" vertical="center"/>
      <protection locked="0"/>
    </xf>
    <xf numFmtId="10" fontId="1" fillId="4" borderId="1" applyFont="0">
      <alignment horizontal="right" vertical="center"/>
      <protection locked="0"/>
    </xf>
    <xf numFmtId="9" fontId="1" fillId="4" borderId="1" applyFont="0">
      <alignment horizontal="right" vertical="center"/>
      <protection locked="0"/>
    </xf>
    <xf numFmtId="204" fontId="1" fillId="4" borderId="1" applyFont="0">
      <alignment horizontal="right" vertical="center"/>
      <protection locked="0"/>
    </xf>
    <xf numFmtId="182" fontId="1" fillId="4" borderId="8" applyFont="0">
      <alignment horizontal="right" vertical="center"/>
      <protection locked="0"/>
    </xf>
    <xf numFmtId="0" fontId="1" fillId="4" borderId="1" applyFont="0">
      <alignment horizontal="center" vertical="center" wrapText="1"/>
      <protection locked="0"/>
    </xf>
    <xf numFmtId="0" fontId="1" fillId="4" borderId="1" applyNumberFormat="0" applyFont="0">
      <alignment horizontal="center" vertical="center" wrapText="1"/>
      <protection locked="0"/>
    </xf>
    <xf numFmtId="0" fontId="126" fillId="24" borderId="67" applyNumberFormat="0" applyAlignment="0" applyProtection="0"/>
    <xf numFmtId="0" fontId="231" fillId="24" borderId="67" applyNumberFormat="0" applyAlignment="0" applyProtection="0"/>
    <xf numFmtId="0" fontId="126" fillId="24" borderId="67" applyNumberFormat="0" applyAlignment="0" applyProtection="0"/>
    <xf numFmtId="0" fontId="217" fillId="62" borderId="76" applyNumberFormat="0" applyAlignment="0" applyProtection="0"/>
    <xf numFmtId="0" fontId="231" fillId="24" borderId="67"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78" fillId="0" borderId="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78" fillId="0" borderId="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78" fillId="0" borderId="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78" fillId="0" borderId="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78" fillId="0" borderId="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78" fillId="0" borderId="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78" fillId="0" borderId="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78" fillId="0" borderId="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78" fillId="0" borderId="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78" fillId="0" borderId="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78" fillId="0" borderId="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78" fillId="0" borderId="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78" fillId="0" borderId="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78" fillId="0" borderId="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78" fillId="0" borderId="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78" fillId="0" borderId="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78" fillId="0" borderId="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78" fillId="0" borderId="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78" fillId="0" borderId="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78" fillId="0" borderId="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78" fillId="0" borderId="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78" fillId="0" borderId="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78" fillId="0" borderId="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78" fillId="0" borderId="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78" fillId="0" borderId="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78" fillId="0" borderId="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78" fillId="0" borderId="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78" fillId="0" borderId="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78" fillId="0" borderId="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78" fillId="0" borderId="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217" fillId="62" borderId="76" applyNumberFormat="0" applyAlignment="0" applyProtection="0"/>
    <xf numFmtId="0" fontId="78" fillId="0" borderId="0"/>
    <xf numFmtId="0" fontId="169" fillId="0" borderId="80" applyNumberFormat="0" applyFill="0" applyAlignment="0" applyProtection="0"/>
    <xf numFmtId="0" fontId="170" fillId="0" borderId="81" applyNumberFormat="0" applyFill="0" applyAlignment="0" applyProtection="0"/>
    <xf numFmtId="0" fontId="171" fillId="0" borderId="82" applyNumberFormat="0" applyFill="0" applyAlignment="0" applyProtection="0"/>
    <xf numFmtId="0" fontId="171" fillId="0" borderId="0" applyNumberFormat="0" applyFill="0" applyBorder="0" applyAlignment="0" applyProtection="0"/>
    <xf numFmtId="0" fontId="232" fillId="0" borderId="0" applyNumberFormat="0" applyFill="0" applyBorder="0">
      <alignment horizontal="left"/>
    </xf>
    <xf numFmtId="0" fontId="232" fillId="0" borderId="0" applyNumberFormat="0" applyFill="0" applyBorder="0">
      <alignment horizontal="left"/>
    </xf>
    <xf numFmtId="0" fontId="145" fillId="118" borderId="0" applyNumberFormat="0" applyBorder="0" applyAlignment="0" applyProtection="0"/>
    <xf numFmtId="0" fontId="145" fillId="93" borderId="0" applyNumberFormat="0" applyBorder="0" applyAlignment="0" applyProtection="0"/>
    <xf numFmtId="0" fontId="145" fillId="80" borderId="0" applyNumberFormat="0" applyBorder="0" applyAlignment="0" applyProtection="0"/>
    <xf numFmtId="0" fontId="145" fillId="119" borderId="0" applyNumberFormat="0" applyBorder="0" applyAlignment="0" applyProtection="0"/>
    <xf numFmtId="0" fontId="145" fillId="91" borderId="0" applyNumberFormat="0" applyBorder="0" applyAlignment="0" applyProtection="0"/>
    <xf numFmtId="0" fontId="145" fillId="120" borderId="0" applyNumberFormat="0" applyBorder="0" applyAlignment="0" applyProtection="0"/>
    <xf numFmtId="0" fontId="180" fillId="60" borderId="86" applyNumberFormat="0" applyFont="0" applyAlignment="0" applyProtection="0"/>
    <xf numFmtId="0" fontId="180" fillId="60" borderId="86" applyNumberFormat="0" applyFont="0" applyAlignment="0" applyProtection="0"/>
    <xf numFmtId="0" fontId="180" fillId="60" borderId="86" applyNumberFormat="0" applyFont="0" applyAlignment="0" applyProtection="0"/>
    <xf numFmtId="0" fontId="180" fillId="60" borderId="86" applyNumberFormat="0" applyFont="0" applyAlignment="0" applyProtection="0"/>
    <xf numFmtId="0" fontId="180" fillId="60" borderId="86" applyNumberFormat="0" applyFont="0" applyAlignment="0" applyProtection="0"/>
    <xf numFmtId="0" fontId="180" fillId="60" borderId="86" applyNumberFormat="0" applyFont="0" applyAlignment="0" applyProtection="0"/>
    <xf numFmtId="0" fontId="180" fillId="60" borderId="86" applyNumberFormat="0" applyFont="0" applyAlignment="0" applyProtection="0"/>
    <xf numFmtId="0" fontId="180" fillId="60" borderId="86" applyNumberFormat="0" applyFont="0" applyAlignment="0" applyProtection="0"/>
    <xf numFmtId="0" fontId="180" fillId="60" borderId="86" applyNumberFormat="0" applyFont="0" applyAlignment="0" applyProtection="0"/>
    <xf numFmtId="0" fontId="180" fillId="60" borderId="86" applyNumberFormat="0" applyFont="0" applyAlignment="0" applyProtection="0"/>
    <xf numFmtId="0" fontId="180" fillId="60" borderId="86" applyNumberFormat="0" applyFont="0" applyAlignment="0" applyProtection="0"/>
    <xf numFmtId="0" fontId="180" fillId="60" borderId="86" applyNumberFormat="0" applyFont="0" applyAlignment="0" applyProtection="0"/>
    <xf numFmtId="0" fontId="180" fillId="60" borderId="86" applyNumberFormat="0" applyFont="0" applyAlignment="0" applyProtection="0"/>
    <xf numFmtId="0" fontId="180" fillId="60" borderId="86" applyNumberFormat="0" applyFont="0" applyAlignment="0" applyProtection="0"/>
    <xf numFmtId="0" fontId="180" fillId="60" borderId="86" applyNumberFormat="0" applyFont="0" applyAlignment="0" applyProtection="0"/>
    <xf numFmtId="0" fontId="180" fillId="60" borderId="86" applyNumberFormat="0" applyFont="0" applyAlignment="0" applyProtection="0"/>
    <xf numFmtId="0" fontId="180" fillId="60" borderId="86" applyNumberFormat="0" applyFont="0" applyAlignment="0" applyProtection="0"/>
    <xf numFmtId="0" fontId="180" fillId="60" borderId="86" applyNumberFormat="0" applyFont="0" applyAlignment="0" applyProtection="0"/>
    <xf numFmtId="0" fontId="180" fillId="60" borderId="86" applyNumberFormat="0" applyFont="0" applyAlignment="0" applyProtection="0"/>
    <xf numFmtId="0" fontId="180" fillId="60" borderId="86" applyNumberFormat="0" applyFont="0" applyAlignment="0" applyProtection="0"/>
    <xf numFmtId="0" fontId="180" fillId="60" borderId="86" applyNumberFormat="0" applyFont="0" applyAlignment="0" applyProtection="0"/>
    <xf numFmtId="0" fontId="180" fillId="60" borderId="86" applyNumberFormat="0" applyFont="0" applyAlignment="0" applyProtection="0"/>
    <xf numFmtId="0" fontId="180" fillId="60" borderId="86" applyNumberFormat="0" applyFont="0" applyAlignment="0" applyProtection="0"/>
    <xf numFmtId="0" fontId="78" fillId="0" borderId="0"/>
    <xf numFmtId="0" fontId="180" fillId="60" borderId="86" applyNumberFormat="0" applyFont="0" applyAlignment="0" applyProtection="0"/>
    <xf numFmtId="0" fontId="180" fillId="60" borderId="86" applyNumberFormat="0" applyFont="0" applyAlignment="0" applyProtection="0"/>
    <xf numFmtId="0" fontId="180" fillId="60" borderId="86" applyNumberFormat="0" applyFont="0" applyAlignment="0" applyProtection="0"/>
    <xf numFmtId="0" fontId="180" fillId="60" borderId="86" applyNumberFormat="0" applyFont="0" applyAlignment="0" applyProtection="0"/>
    <xf numFmtId="0" fontId="180" fillId="60" borderId="86" applyNumberFormat="0" applyFont="0" applyAlignment="0" applyProtection="0"/>
    <xf numFmtId="0" fontId="180" fillId="60" borderId="86" applyNumberFormat="0" applyFont="0" applyAlignment="0" applyProtection="0"/>
    <xf numFmtId="0" fontId="180" fillId="60" borderId="86" applyNumberFormat="0" applyFont="0" applyAlignment="0" applyProtection="0"/>
    <xf numFmtId="0" fontId="180" fillId="60" borderId="86" applyNumberFormat="0" applyFont="0" applyAlignment="0" applyProtection="0"/>
    <xf numFmtId="0" fontId="180" fillId="60" borderId="86" applyNumberFormat="0" applyFont="0" applyAlignment="0" applyProtection="0"/>
    <xf numFmtId="0" fontId="180" fillId="60" borderId="86" applyNumberFormat="0" applyFont="0" applyAlignment="0" applyProtection="0"/>
    <xf numFmtId="0" fontId="180" fillId="60" borderId="86" applyNumberFormat="0" applyFont="0" applyAlignment="0" applyProtection="0"/>
    <xf numFmtId="0" fontId="78" fillId="0" borderId="0"/>
    <xf numFmtId="0" fontId="180" fillId="60" borderId="86" applyNumberFormat="0" applyFont="0" applyAlignment="0" applyProtection="0"/>
    <xf numFmtId="0" fontId="180" fillId="60" borderId="86" applyNumberFormat="0" applyFont="0" applyAlignment="0" applyProtection="0"/>
    <xf numFmtId="0" fontId="180" fillId="60" borderId="86" applyNumberFormat="0" applyFont="0" applyAlignment="0" applyProtection="0"/>
    <xf numFmtId="0" fontId="180" fillId="60" borderId="86" applyNumberFormat="0" applyFont="0" applyAlignment="0" applyProtection="0"/>
    <xf numFmtId="0" fontId="180" fillId="60" borderId="86" applyNumberFormat="0" applyFont="0" applyAlignment="0" applyProtection="0"/>
    <xf numFmtId="0" fontId="180" fillId="60" borderId="86" applyNumberFormat="0" applyFont="0" applyAlignment="0" applyProtection="0"/>
    <xf numFmtId="0" fontId="180" fillId="60" borderId="86" applyNumberFormat="0" applyFont="0" applyAlignment="0" applyProtection="0"/>
    <xf numFmtId="0" fontId="180" fillId="60" borderId="86" applyNumberFormat="0" applyFont="0" applyAlignment="0" applyProtection="0"/>
    <xf numFmtId="0" fontId="180" fillId="60" borderId="86" applyNumberFormat="0" applyFont="0" applyAlignment="0" applyProtection="0"/>
    <xf numFmtId="0" fontId="180" fillId="60" borderId="86" applyNumberFormat="0" applyFont="0" applyAlignment="0" applyProtection="0"/>
    <xf numFmtId="0" fontId="180" fillId="60" borderId="86" applyNumberFormat="0" applyFont="0" applyAlignment="0" applyProtection="0"/>
    <xf numFmtId="0" fontId="78" fillId="0" borderId="0"/>
    <xf numFmtId="0" fontId="180" fillId="60" borderId="86" applyNumberFormat="0" applyFont="0" applyAlignment="0" applyProtection="0"/>
    <xf numFmtId="0" fontId="180" fillId="60" borderId="86" applyNumberFormat="0" applyFont="0" applyAlignment="0" applyProtection="0"/>
    <xf numFmtId="0" fontId="180" fillId="60" borderId="86" applyNumberFormat="0" applyFont="0" applyAlignment="0" applyProtection="0"/>
    <xf numFmtId="0" fontId="180" fillId="60" borderId="86" applyNumberFormat="0" applyFont="0" applyAlignment="0" applyProtection="0"/>
    <xf numFmtId="0" fontId="180" fillId="60" borderId="86" applyNumberFormat="0" applyFont="0" applyAlignment="0" applyProtection="0"/>
    <xf numFmtId="0" fontId="180" fillId="60" borderId="86" applyNumberFormat="0" applyFont="0" applyAlignment="0" applyProtection="0"/>
    <xf numFmtId="0" fontId="180" fillId="60" borderId="86" applyNumberFormat="0" applyFont="0" applyAlignment="0" applyProtection="0"/>
    <xf numFmtId="0" fontId="180" fillId="60" borderId="86" applyNumberFormat="0" applyFont="0" applyAlignment="0" applyProtection="0"/>
    <xf numFmtId="0" fontId="180" fillId="60" borderId="86" applyNumberFormat="0" applyFont="0" applyAlignment="0" applyProtection="0"/>
    <xf numFmtId="0" fontId="180" fillId="60" borderId="86" applyNumberFormat="0" applyFont="0" applyAlignment="0" applyProtection="0"/>
    <xf numFmtId="0" fontId="180" fillId="60" borderId="86" applyNumberFormat="0" applyFont="0" applyAlignment="0" applyProtection="0"/>
    <xf numFmtId="0" fontId="78" fillId="0" borderId="0"/>
    <xf numFmtId="0" fontId="180" fillId="60" borderId="86" applyNumberFormat="0" applyFont="0" applyAlignment="0" applyProtection="0"/>
    <xf numFmtId="0" fontId="180" fillId="60" borderId="86" applyNumberFormat="0" applyFont="0" applyAlignment="0" applyProtection="0"/>
    <xf numFmtId="0" fontId="180" fillId="60" borderId="86" applyNumberFormat="0" applyFont="0" applyAlignment="0" applyProtection="0"/>
    <xf numFmtId="0" fontId="180" fillId="60" borderId="86" applyNumberFormat="0" applyFont="0" applyAlignment="0" applyProtection="0"/>
    <xf numFmtId="0" fontId="180" fillId="60" borderId="86" applyNumberFormat="0" applyFont="0" applyAlignment="0" applyProtection="0"/>
    <xf numFmtId="0" fontId="180" fillId="60" borderId="86" applyNumberFormat="0" applyFont="0" applyAlignment="0" applyProtection="0"/>
    <xf numFmtId="0" fontId="180" fillId="60" borderId="86" applyNumberFormat="0" applyFont="0" applyAlignment="0" applyProtection="0"/>
    <xf numFmtId="0" fontId="180" fillId="60" borderId="86" applyNumberFormat="0" applyFont="0" applyAlignment="0" applyProtection="0"/>
    <xf numFmtId="0" fontId="180" fillId="60" borderId="86" applyNumberFormat="0" applyFont="0" applyAlignment="0" applyProtection="0"/>
    <xf numFmtId="0" fontId="180" fillId="60" borderId="86" applyNumberFormat="0" applyFont="0" applyAlignment="0" applyProtection="0"/>
    <xf numFmtId="0" fontId="78" fillId="0" borderId="0"/>
    <xf numFmtId="0" fontId="233" fillId="0" borderId="0" applyNumberForma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87" fillId="0" borderId="0" applyFont="0" applyFill="0" applyBorder="0" applyAlignment="0" applyProtection="0"/>
    <xf numFmtId="9" fontId="172" fillId="0" borderId="0" applyFont="0" applyFill="0" applyBorder="0" applyAlignment="0" applyProtection="0"/>
    <xf numFmtId="9" fontId="1" fillId="0" borderId="0" applyFont="0" applyFill="0" applyBorder="0" applyAlignment="0" applyProtection="0"/>
    <xf numFmtId="9" fontId="17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5" fillId="0" borderId="0" applyFont="0" applyFill="0" applyBorder="0" applyAlignment="0" applyProtection="0"/>
    <xf numFmtId="9" fontId="175" fillId="0" borderId="0" applyFont="0" applyFill="0" applyBorder="0" applyAlignment="0" applyProtection="0"/>
    <xf numFmtId="9" fontId="175" fillId="0" borderId="0" applyFont="0" applyFill="0" applyBorder="0" applyAlignment="0" applyProtection="0"/>
    <xf numFmtId="9" fontId="175" fillId="0" borderId="0" applyFont="0" applyFill="0" applyBorder="0" applyAlignment="0" applyProtection="0"/>
    <xf numFmtId="9" fontId="175" fillId="0" borderId="0" applyFont="0" applyFill="0" applyBorder="0" applyAlignment="0" applyProtection="0"/>
    <xf numFmtId="9" fontId="175" fillId="0" borderId="0" applyFont="0" applyFill="0" applyBorder="0" applyAlignment="0" applyProtection="0"/>
    <xf numFmtId="9" fontId="2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9" fillId="0" borderId="0" applyFont="0" applyFill="0" applyBorder="0" applyAlignment="0" applyProtection="0"/>
    <xf numFmtId="9" fontId="73" fillId="0" borderId="0" applyFont="0" applyFill="0" applyBorder="0" applyAlignment="0" applyProtection="0"/>
    <xf numFmtId="210" fontId="134" fillId="0" borderId="0">
      <protection locked="0"/>
    </xf>
    <xf numFmtId="9" fontId="78" fillId="0" borderId="0" applyFont="0" applyFill="0" applyBorder="0" applyAlignment="0" applyProtection="0"/>
    <xf numFmtId="9" fontId="78" fillId="0" borderId="0" applyFont="0" applyFill="0" applyBorder="0" applyAlignment="0" applyProtection="0"/>
    <xf numFmtId="9" fontId="78" fillId="0" borderId="0" applyFont="0" applyFill="0" applyBorder="0" applyAlignment="0" applyProtection="0"/>
    <xf numFmtId="9" fontId="78" fillId="0" borderId="0" applyFont="0" applyFill="0" applyBorder="0" applyAlignment="0" applyProtection="0"/>
    <xf numFmtId="9" fontId="78" fillId="0" borderId="0" applyFont="0" applyFill="0" applyBorder="0" applyAlignment="0" applyProtection="0"/>
    <xf numFmtId="9" fontId="78" fillId="0" borderId="0" applyFont="0" applyFill="0" applyBorder="0" applyAlignment="0" applyProtection="0"/>
    <xf numFmtId="0" fontId="234" fillId="0" borderId="0"/>
    <xf numFmtId="9" fontId="175" fillId="0" borderId="0" applyFont="0" applyFill="0" applyBorder="0" applyAlignment="0" applyProtection="0"/>
    <xf numFmtId="9" fontId="175" fillId="0" borderId="0" applyFont="0" applyFill="0" applyBorder="0" applyAlignment="0" applyProtection="0"/>
    <xf numFmtId="9" fontId="175" fillId="0" borderId="0" applyFont="0" applyFill="0" applyBorder="0" applyAlignment="0" applyProtection="0"/>
    <xf numFmtId="9" fontId="138" fillId="0" borderId="0" applyFont="0" applyFill="0" applyBorder="0" applyAlignment="0" applyProtection="0"/>
    <xf numFmtId="9" fontId="175" fillId="0" borderId="0" applyFont="0" applyFill="0" applyBorder="0" applyAlignment="0" applyProtection="0"/>
    <xf numFmtId="9" fontId="174"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0" fontId="78" fillId="0" borderId="0"/>
    <xf numFmtId="9" fontId="174" fillId="0" borderId="0" applyFont="0" applyFill="0" applyBorder="0" applyAlignment="0" applyProtection="0"/>
    <xf numFmtId="9" fontId="69"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235" fillId="0" borderId="0" applyFont="0" applyFill="0" applyBorder="0" applyAlignment="0" applyProtection="0"/>
    <xf numFmtId="9" fontId="173" fillId="0" borderId="0" applyFont="0" applyFill="0" applyBorder="0" applyAlignment="0" applyProtection="0"/>
    <xf numFmtId="9" fontId="69" fillId="0" borderId="0" applyFont="0" applyFill="0" applyBorder="0" applyAlignment="0" applyProtection="0"/>
    <xf numFmtId="9" fontId="1" fillId="0" borderId="0" applyFont="0" applyFill="0" applyBorder="0" applyAlignment="0" applyProtection="0"/>
    <xf numFmtId="9" fontId="175" fillId="0" borderId="0" applyFont="0" applyFill="0" applyBorder="0" applyAlignment="0" applyProtection="0"/>
    <xf numFmtId="9" fontId="1" fillId="0" borderId="0" applyFont="0" applyFill="0" applyBorder="0" applyAlignment="0" applyProtection="0"/>
    <xf numFmtId="9" fontId="173" fillId="0" borderId="0" applyFont="0" applyFill="0" applyBorder="0" applyAlignment="0" applyProtection="0"/>
    <xf numFmtId="9" fontId="17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5" fillId="0" borderId="0" applyFont="0" applyFill="0" applyBorder="0" applyAlignment="0" applyProtection="0"/>
    <xf numFmtId="9" fontId="175" fillId="0" borderId="0" applyFont="0" applyFill="0" applyBorder="0" applyAlignment="0" applyProtection="0"/>
    <xf numFmtId="9" fontId="175" fillId="0" borderId="0" applyFont="0" applyFill="0" applyBorder="0" applyAlignment="0" applyProtection="0"/>
    <xf numFmtId="9" fontId="175" fillId="0" borderId="0" applyFont="0" applyFill="0" applyBorder="0" applyAlignment="0" applyProtection="0"/>
    <xf numFmtId="9" fontId="1" fillId="0" borderId="0" applyFont="0" applyFill="0" applyBorder="0" applyAlignment="0" applyProtection="0"/>
    <xf numFmtId="9" fontId="174" fillId="0" borderId="0" applyFont="0" applyFill="0" applyBorder="0" applyAlignment="0" applyProtection="0"/>
    <xf numFmtId="9" fontId="174" fillId="0" borderId="0" applyFont="0" applyFill="0" applyBorder="0" applyAlignment="0" applyProtection="0"/>
    <xf numFmtId="9" fontId="174" fillId="0" borderId="0" applyFont="0" applyFill="0" applyBorder="0" applyAlignment="0" applyProtection="0"/>
    <xf numFmtId="9" fontId="174" fillId="0" borderId="0" applyFont="0" applyFill="0" applyBorder="0" applyAlignment="0" applyProtection="0"/>
    <xf numFmtId="9" fontId="174" fillId="0" borderId="0" applyFont="0" applyFill="0" applyBorder="0" applyAlignment="0" applyProtection="0"/>
    <xf numFmtId="9" fontId="174" fillId="0" borderId="0" applyFont="0" applyFill="0" applyBorder="0" applyAlignment="0" applyProtection="0"/>
    <xf numFmtId="9" fontId="174" fillId="0" borderId="0" applyFont="0" applyFill="0" applyBorder="0" applyAlignment="0" applyProtection="0"/>
    <xf numFmtId="9" fontId="174" fillId="0" borderId="0" applyFont="0" applyFill="0" applyBorder="0" applyAlignment="0" applyProtection="0"/>
    <xf numFmtId="9" fontId="174" fillId="0" borderId="0" applyFont="0" applyFill="0" applyBorder="0" applyAlignment="0" applyProtection="0"/>
    <xf numFmtId="9" fontId="174" fillId="0" borderId="0" applyFont="0" applyFill="0" applyBorder="0" applyAlignment="0" applyProtection="0"/>
    <xf numFmtId="9" fontId="174" fillId="0" borderId="0" applyFont="0" applyFill="0" applyBorder="0" applyAlignment="0" applyProtection="0"/>
    <xf numFmtId="9" fontId="174" fillId="0" borderId="0" applyFont="0" applyFill="0" applyBorder="0" applyAlignment="0" applyProtection="0"/>
    <xf numFmtId="9" fontId="174" fillId="0" borderId="0" applyFont="0" applyFill="0" applyBorder="0" applyAlignment="0" applyProtection="0"/>
    <xf numFmtId="9" fontId="174" fillId="0" borderId="0" applyFont="0" applyFill="0" applyBorder="0" applyAlignment="0" applyProtection="0"/>
    <xf numFmtId="9" fontId="174" fillId="0" borderId="0" applyFont="0" applyFill="0" applyBorder="0" applyAlignment="0" applyProtection="0"/>
    <xf numFmtId="9" fontId="174" fillId="0" borderId="0" applyFont="0" applyFill="0" applyBorder="0" applyAlignment="0" applyProtection="0"/>
    <xf numFmtId="9" fontId="174" fillId="0" borderId="0" applyFont="0" applyFill="0" applyBorder="0" applyAlignment="0" applyProtection="0"/>
    <xf numFmtId="9" fontId="174" fillId="0" borderId="0" applyFont="0" applyFill="0" applyBorder="0" applyAlignment="0" applyProtection="0"/>
    <xf numFmtId="9" fontId="174" fillId="0" borderId="0" applyFont="0" applyFill="0" applyBorder="0" applyAlignment="0" applyProtection="0"/>
    <xf numFmtId="9" fontId="174" fillId="0" borderId="0" applyFont="0" applyFill="0" applyBorder="0" applyAlignment="0" applyProtection="0"/>
    <xf numFmtId="9" fontId="174" fillId="0" borderId="0" applyFont="0" applyFill="0" applyBorder="0" applyAlignment="0" applyProtection="0"/>
    <xf numFmtId="9" fontId="174" fillId="0" borderId="0" applyFont="0" applyFill="0" applyBorder="0" applyAlignment="0" applyProtection="0"/>
    <xf numFmtId="9" fontId="174" fillId="0" borderId="0" applyFont="0" applyFill="0" applyBorder="0" applyAlignment="0" applyProtection="0"/>
    <xf numFmtId="9" fontId="174" fillId="0" borderId="0" applyFont="0" applyFill="0" applyBorder="0" applyAlignment="0" applyProtection="0"/>
    <xf numFmtId="9" fontId="174" fillId="0" borderId="0" applyFont="0" applyFill="0" applyBorder="0" applyAlignment="0" applyProtection="0"/>
    <xf numFmtId="9" fontId="174" fillId="0" borderId="0" applyFont="0" applyFill="0" applyBorder="0" applyAlignment="0" applyProtection="0"/>
    <xf numFmtId="9" fontId="174" fillId="0" borderId="0" applyFont="0" applyFill="0" applyBorder="0" applyAlignment="0" applyProtection="0"/>
    <xf numFmtId="9" fontId="174" fillId="0" borderId="0" applyFont="0" applyFill="0" applyBorder="0" applyAlignment="0" applyProtection="0"/>
    <xf numFmtId="9" fontId="174" fillId="0" borderId="0" applyFont="0" applyFill="0" applyBorder="0" applyAlignment="0" applyProtection="0"/>
    <xf numFmtId="9" fontId="174" fillId="0" borderId="0" applyFont="0" applyFill="0" applyBorder="0" applyAlignment="0" applyProtection="0"/>
    <xf numFmtId="9" fontId="174" fillId="0" borderId="0" applyFont="0" applyFill="0" applyBorder="0" applyAlignment="0" applyProtection="0"/>
    <xf numFmtId="9" fontId="174" fillId="0" borderId="0" applyFont="0" applyFill="0" applyBorder="0" applyAlignment="0" applyProtection="0"/>
    <xf numFmtId="9" fontId="174" fillId="0" borderId="0" applyFont="0" applyFill="0" applyBorder="0" applyAlignment="0" applyProtection="0"/>
    <xf numFmtId="9" fontId="174" fillId="0" borderId="0" applyFont="0" applyFill="0" applyBorder="0" applyAlignment="0" applyProtection="0"/>
    <xf numFmtId="9" fontId="174" fillId="0" borderId="0" applyFont="0" applyFill="0" applyBorder="0" applyAlignment="0" applyProtection="0"/>
    <xf numFmtId="9" fontId="29" fillId="0" borderId="0" applyFont="0" applyFill="0" applyBorder="0" applyAlignment="0" applyProtection="0"/>
    <xf numFmtId="9" fontId="174" fillId="0" borderId="0" applyFont="0" applyFill="0" applyBorder="0" applyAlignment="0" applyProtection="0"/>
    <xf numFmtId="9" fontId="174" fillId="0" borderId="0" applyFont="0" applyFill="0" applyBorder="0" applyAlignment="0" applyProtection="0"/>
    <xf numFmtId="9" fontId="174" fillId="0" borderId="0" applyFont="0" applyFill="0" applyBorder="0" applyAlignment="0" applyProtection="0"/>
    <xf numFmtId="9" fontId="174" fillId="0" borderId="0" applyFont="0" applyFill="0" applyBorder="0" applyAlignment="0" applyProtection="0"/>
    <xf numFmtId="9" fontId="174" fillId="0" borderId="0" applyFont="0" applyFill="0" applyBorder="0" applyAlignment="0" applyProtection="0"/>
    <xf numFmtId="9" fontId="78" fillId="0" borderId="0" applyFont="0" applyFill="0" applyBorder="0" applyAlignment="0" applyProtection="0"/>
    <xf numFmtId="9" fontId="78" fillId="0" borderId="0" applyFont="0" applyFill="0" applyBorder="0" applyAlignment="0" applyProtection="0"/>
    <xf numFmtId="9" fontId="78" fillId="0" borderId="0" applyFont="0" applyFill="0" applyBorder="0" applyAlignment="0" applyProtection="0"/>
    <xf numFmtId="0" fontId="1" fillId="0" borderId="0" applyNumberFormat="0" applyFont="0" applyBorder="0" applyAlignment="0"/>
    <xf numFmtId="0" fontId="140" fillId="3" borderId="0"/>
    <xf numFmtId="0" fontId="140" fillId="3" borderId="0"/>
    <xf numFmtId="0" fontId="1" fillId="108" borderId="84" applyNumberFormat="0">
      <alignment vertical="top" wrapText="1"/>
    </xf>
    <xf numFmtId="0" fontId="1" fillId="108" borderId="84" applyNumberFormat="0">
      <alignment vertical="top" wrapText="1"/>
    </xf>
    <xf numFmtId="172" fontId="180" fillId="120" borderId="6" applyNumberFormat="0" applyFont="0" applyBorder="0" applyAlignment="0" applyProtection="0">
      <alignment horizontal="center"/>
    </xf>
    <xf numFmtId="172" fontId="180" fillId="120" borderId="6" applyNumberFormat="0" applyFont="0" applyBorder="0" applyAlignment="0" applyProtection="0">
      <alignment horizontal="center"/>
    </xf>
    <xf numFmtId="172" fontId="180" fillId="120" borderId="6" applyNumberFormat="0" applyFont="0" applyBorder="0" applyAlignment="0" applyProtection="0">
      <alignment horizontal="center"/>
    </xf>
    <xf numFmtId="172" fontId="180" fillId="120" borderId="6" applyNumberFormat="0" applyFont="0" applyBorder="0" applyAlignment="0" applyProtection="0">
      <alignment horizontal="center"/>
    </xf>
    <xf numFmtId="172" fontId="180" fillId="120" borderId="6" applyNumberFormat="0" applyFont="0" applyBorder="0" applyAlignment="0" applyProtection="0">
      <alignment horizontal="center"/>
    </xf>
    <xf numFmtId="172" fontId="180" fillId="120" borderId="6" applyNumberFormat="0" applyFont="0" applyBorder="0" applyAlignment="0" applyProtection="0">
      <alignment horizontal="center"/>
    </xf>
    <xf numFmtId="172" fontId="180" fillId="120" borderId="6" applyNumberFormat="0" applyFont="0" applyBorder="0" applyAlignment="0" applyProtection="0">
      <alignment horizontal="center"/>
    </xf>
    <xf numFmtId="172" fontId="180" fillId="120" borderId="6" applyNumberFormat="0" applyFont="0" applyBorder="0" applyAlignment="0" applyProtection="0">
      <alignment horizontal="center"/>
    </xf>
    <xf numFmtId="172" fontId="180" fillId="120" borderId="6" applyNumberFormat="0" applyFont="0" applyBorder="0" applyAlignment="0" applyProtection="0">
      <alignment horizontal="center"/>
    </xf>
    <xf numFmtId="172" fontId="180" fillId="120" borderId="6" applyNumberFormat="0" applyFont="0" applyBorder="0" applyAlignment="0" applyProtection="0">
      <alignment horizontal="center"/>
    </xf>
    <xf numFmtId="172" fontId="180" fillId="120" borderId="6" applyNumberFormat="0" applyFont="0" applyBorder="0" applyAlignment="0" applyProtection="0">
      <alignment horizontal="center"/>
    </xf>
    <xf numFmtId="0" fontId="78" fillId="0" borderId="0"/>
    <xf numFmtId="172" fontId="180" fillId="120" borderId="6" applyNumberFormat="0" applyFont="0" applyBorder="0" applyAlignment="0" applyProtection="0">
      <alignment horizontal="center"/>
    </xf>
    <xf numFmtId="172" fontId="180" fillId="120" borderId="6" applyNumberFormat="0" applyFont="0" applyBorder="0" applyAlignment="0" applyProtection="0">
      <alignment horizontal="center"/>
    </xf>
    <xf numFmtId="172" fontId="180" fillId="120" borderId="6" applyNumberFormat="0" applyFont="0" applyBorder="0" applyAlignment="0" applyProtection="0">
      <alignment horizontal="center"/>
    </xf>
    <xf numFmtId="172" fontId="180" fillId="120" borderId="6" applyNumberFormat="0" applyFont="0" applyBorder="0" applyAlignment="0" applyProtection="0">
      <alignment horizontal="center"/>
    </xf>
    <xf numFmtId="172" fontId="180" fillId="120" borderId="6" applyNumberFormat="0" applyFont="0" applyBorder="0" applyAlignment="0" applyProtection="0">
      <alignment horizontal="center"/>
    </xf>
    <xf numFmtId="172" fontId="180" fillId="120" borderId="6" applyNumberFormat="0" applyFont="0" applyBorder="0" applyAlignment="0" applyProtection="0">
      <alignment horizontal="center"/>
    </xf>
    <xf numFmtId="172" fontId="180" fillId="120" borderId="6" applyNumberFormat="0" applyFont="0" applyBorder="0" applyAlignment="0" applyProtection="0">
      <alignment horizontal="center"/>
    </xf>
    <xf numFmtId="0" fontId="78" fillId="0" borderId="0"/>
    <xf numFmtId="172" fontId="180" fillId="120" borderId="6" applyNumberFormat="0" applyFont="0" applyBorder="0" applyAlignment="0" applyProtection="0">
      <alignment horizontal="center"/>
    </xf>
    <xf numFmtId="172" fontId="180" fillId="120" borderId="6" applyNumberFormat="0" applyFont="0" applyBorder="0" applyAlignment="0" applyProtection="0">
      <alignment horizontal="center"/>
    </xf>
    <xf numFmtId="172" fontId="180" fillId="120" borderId="6" applyNumberFormat="0" applyFont="0" applyBorder="0" applyAlignment="0" applyProtection="0">
      <alignment horizontal="center"/>
    </xf>
    <xf numFmtId="172" fontId="180" fillId="120" borderId="6" applyNumberFormat="0" applyFont="0" applyBorder="0" applyAlignment="0" applyProtection="0">
      <alignment horizontal="center"/>
    </xf>
    <xf numFmtId="172" fontId="180" fillId="120" borderId="6" applyNumberFormat="0" applyFont="0" applyBorder="0" applyAlignment="0" applyProtection="0">
      <alignment horizontal="center"/>
    </xf>
    <xf numFmtId="172" fontId="180" fillId="120" borderId="6" applyNumberFormat="0" applyFont="0" applyBorder="0" applyAlignment="0" applyProtection="0">
      <alignment horizontal="center"/>
    </xf>
    <xf numFmtId="172" fontId="180" fillId="120" borderId="6" applyNumberFormat="0" applyFont="0" applyBorder="0" applyAlignment="0" applyProtection="0">
      <alignment horizontal="center"/>
    </xf>
    <xf numFmtId="0" fontId="78" fillId="0" borderId="0"/>
    <xf numFmtId="172" fontId="180" fillId="120" borderId="6" applyNumberFormat="0" applyFont="0" applyBorder="0" applyAlignment="0" applyProtection="0">
      <alignment horizontal="center"/>
    </xf>
    <xf numFmtId="172" fontId="180" fillId="120" borderId="6" applyNumberFormat="0" applyFont="0" applyBorder="0" applyAlignment="0" applyProtection="0">
      <alignment horizontal="center"/>
    </xf>
    <xf numFmtId="172" fontId="180" fillId="120" borderId="6" applyNumberFormat="0" applyFont="0" applyBorder="0" applyAlignment="0" applyProtection="0">
      <alignment horizontal="center"/>
    </xf>
    <xf numFmtId="172" fontId="180" fillId="120" borderId="6" applyNumberFormat="0" applyFont="0" applyBorder="0" applyAlignment="0" applyProtection="0">
      <alignment horizontal="center"/>
    </xf>
    <xf numFmtId="172" fontId="180" fillId="120" borderId="6" applyNumberFormat="0" applyFont="0" applyBorder="0" applyAlignment="0" applyProtection="0">
      <alignment horizontal="center"/>
    </xf>
    <xf numFmtId="172" fontId="180" fillId="120" borderId="6" applyNumberFormat="0" applyFont="0" applyBorder="0" applyAlignment="0" applyProtection="0">
      <alignment horizontal="center"/>
    </xf>
    <xf numFmtId="172" fontId="180" fillId="120" borderId="6" applyNumberFormat="0" applyFont="0" applyBorder="0" applyAlignment="0" applyProtection="0">
      <alignment horizontal="center"/>
    </xf>
    <xf numFmtId="0" fontId="78" fillId="0" borderId="0"/>
    <xf numFmtId="172" fontId="180" fillId="120" borderId="6" applyNumberFormat="0" applyFont="0" applyBorder="0" applyAlignment="0" applyProtection="0">
      <alignment horizontal="center"/>
    </xf>
    <xf numFmtId="172" fontId="180" fillId="120" borderId="6" applyNumberFormat="0" applyFont="0" applyBorder="0" applyAlignment="0" applyProtection="0">
      <alignment horizontal="center"/>
    </xf>
    <xf numFmtId="172" fontId="180" fillId="120" borderId="6" applyNumberFormat="0" applyFont="0" applyBorder="0" applyAlignment="0" applyProtection="0">
      <alignment horizontal="center"/>
    </xf>
    <xf numFmtId="172" fontId="180" fillId="120" borderId="6" applyNumberFormat="0" applyFont="0" applyBorder="0" applyAlignment="0" applyProtection="0">
      <alignment horizontal="center"/>
    </xf>
    <xf numFmtId="172" fontId="180" fillId="120" borderId="6" applyNumberFormat="0" applyFont="0" applyBorder="0" applyAlignment="0" applyProtection="0">
      <alignment horizontal="center"/>
    </xf>
    <xf numFmtId="172" fontId="180" fillId="120" borderId="6" applyNumberFormat="0" applyFont="0" applyBorder="0" applyAlignment="0" applyProtection="0">
      <alignment horizontal="center"/>
    </xf>
    <xf numFmtId="172" fontId="180" fillId="120" borderId="6" applyNumberFormat="0" applyFont="0" applyBorder="0" applyAlignment="0" applyProtection="0">
      <alignment horizontal="center"/>
    </xf>
    <xf numFmtId="0" fontId="78" fillId="0" borderId="0"/>
    <xf numFmtId="172" fontId="180" fillId="120" borderId="6" applyNumberFormat="0" applyFont="0" applyBorder="0" applyAlignment="0" applyProtection="0">
      <alignment horizontal="center"/>
    </xf>
    <xf numFmtId="172" fontId="180" fillId="120" borderId="6" applyNumberFormat="0" applyFont="0" applyBorder="0" applyAlignment="0" applyProtection="0">
      <alignment horizontal="center"/>
    </xf>
    <xf numFmtId="172" fontId="180" fillId="120" borderId="6" applyNumberFormat="0" applyFont="0" applyBorder="0" applyAlignment="0" applyProtection="0">
      <alignment horizontal="center"/>
    </xf>
    <xf numFmtId="172" fontId="180" fillId="120" borderId="6" applyNumberFormat="0" applyFont="0" applyBorder="0" applyAlignment="0" applyProtection="0">
      <alignment horizontal="center"/>
    </xf>
    <xf numFmtId="172" fontId="180" fillId="120" borderId="6" applyNumberFormat="0" applyFont="0" applyBorder="0" applyAlignment="0" applyProtection="0">
      <alignment horizontal="center"/>
    </xf>
    <xf numFmtId="172" fontId="180" fillId="120" borderId="6" applyNumberFormat="0" applyFont="0" applyBorder="0" applyAlignment="0" applyProtection="0">
      <alignment horizontal="center"/>
    </xf>
    <xf numFmtId="0" fontId="78" fillId="0" borderId="0"/>
    <xf numFmtId="172" fontId="180" fillId="120" borderId="6" applyNumberFormat="0" applyFont="0" applyBorder="0" applyAlignment="0" applyProtection="0">
      <alignment horizontal="center"/>
    </xf>
    <xf numFmtId="0" fontId="78" fillId="0" borderId="0"/>
    <xf numFmtId="172" fontId="180" fillId="120" borderId="6" applyNumberFormat="0" applyFont="0" applyBorder="0" applyAlignment="0" applyProtection="0">
      <alignment horizontal="center"/>
    </xf>
    <xf numFmtId="172" fontId="180" fillId="120" borderId="6" applyNumberFormat="0" applyFont="0" applyBorder="0" applyAlignment="0" applyProtection="0">
      <alignment horizontal="center"/>
    </xf>
    <xf numFmtId="172" fontId="180" fillId="120" borderId="6" applyNumberFormat="0" applyFont="0" applyBorder="0" applyAlignment="0" applyProtection="0">
      <alignment horizontal="center"/>
    </xf>
    <xf numFmtId="172" fontId="180" fillId="120" borderId="6" applyNumberFormat="0" applyFont="0" applyBorder="0" applyAlignment="0" applyProtection="0">
      <alignment horizontal="center"/>
    </xf>
    <xf numFmtId="172" fontId="180" fillId="120" borderId="6" applyNumberFormat="0" applyFont="0" applyBorder="0" applyAlignment="0" applyProtection="0">
      <alignment horizontal="center"/>
    </xf>
    <xf numFmtId="172" fontId="180" fillId="120" borderId="6" applyNumberFormat="0" applyFont="0" applyBorder="0" applyAlignment="0" applyProtection="0">
      <alignment horizontal="center"/>
    </xf>
    <xf numFmtId="172" fontId="180" fillId="120" borderId="6" applyNumberFormat="0" applyFont="0" applyBorder="0" applyAlignment="0" applyProtection="0">
      <alignment horizontal="center"/>
    </xf>
    <xf numFmtId="0" fontId="78" fillId="0" borderId="0"/>
    <xf numFmtId="172" fontId="180" fillId="120" borderId="6" applyNumberFormat="0" applyFont="0" applyBorder="0" applyAlignment="0" applyProtection="0">
      <alignment horizontal="center"/>
    </xf>
    <xf numFmtId="172" fontId="180" fillId="120" borderId="6" applyNumberFormat="0" applyFont="0" applyBorder="0" applyAlignment="0" applyProtection="0">
      <alignment horizontal="center"/>
    </xf>
    <xf numFmtId="172" fontId="180" fillId="120" borderId="6" applyNumberFormat="0" applyFont="0" applyBorder="0" applyAlignment="0" applyProtection="0">
      <alignment horizontal="center"/>
    </xf>
    <xf numFmtId="172" fontId="180" fillId="120" borderId="6" applyNumberFormat="0" applyFont="0" applyBorder="0" applyAlignment="0" applyProtection="0">
      <alignment horizontal="center"/>
    </xf>
    <xf numFmtId="172" fontId="180" fillId="120" borderId="6" applyNumberFormat="0" applyFont="0" applyBorder="0" applyAlignment="0" applyProtection="0">
      <alignment horizontal="center"/>
    </xf>
    <xf numFmtId="172" fontId="180" fillId="120" borderId="6" applyNumberFormat="0" applyFont="0" applyBorder="0" applyAlignment="0" applyProtection="0">
      <alignment horizontal="center"/>
    </xf>
    <xf numFmtId="172" fontId="180" fillId="120" borderId="6" applyNumberFormat="0" applyFont="0" applyBorder="0" applyAlignment="0" applyProtection="0">
      <alignment horizontal="center"/>
    </xf>
    <xf numFmtId="0" fontId="78" fillId="0" borderId="0"/>
    <xf numFmtId="172" fontId="180" fillId="120" borderId="6" applyNumberFormat="0" applyFont="0" applyBorder="0" applyAlignment="0" applyProtection="0">
      <alignment horizontal="center"/>
    </xf>
    <xf numFmtId="172" fontId="180" fillId="120" borderId="6" applyNumberFormat="0" applyFont="0" applyBorder="0" applyAlignment="0" applyProtection="0">
      <alignment horizontal="center"/>
    </xf>
    <xf numFmtId="172" fontId="180" fillId="120" borderId="6" applyNumberFormat="0" applyFont="0" applyBorder="0" applyAlignment="0" applyProtection="0">
      <alignment horizontal="center"/>
    </xf>
    <xf numFmtId="172" fontId="180" fillId="120" borderId="6" applyNumberFormat="0" applyFont="0" applyBorder="0" applyAlignment="0" applyProtection="0">
      <alignment horizontal="center"/>
    </xf>
    <xf numFmtId="172" fontId="180" fillId="120" borderId="6" applyNumberFormat="0" applyFont="0" applyBorder="0" applyAlignment="0" applyProtection="0">
      <alignment horizontal="center"/>
    </xf>
    <xf numFmtId="172" fontId="180" fillId="120" borderId="6" applyNumberFormat="0" applyFont="0" applyBorder="0" applyAlignment="0" applyProtection="0">
      <alignment horizontal="center"/>
    </xf>
    <xf numFmtId="172" fontId="180" fillId="120" borderId="6" applyNumberFormat="0" applyFont="0" applyBorder="0" applyAlignment="0" applyProtection="0">
      <alignment horizontal="center"/>
    </xf>
    <xf numFmtId="0" fontId="78" fillId="0" borderId="0"/>
    <xf numFmtId="172" fontId="180" fillId="120" borderId="6" applyNumberFormat="0" applyFont="0" applyBorder="0" applyAlignment="0" applyProtection="0">
      <alignment horizontal="center"/>
    </xf>
    <xf numFmtId="172" fontId="180" fillId="120" borderId="6" applyNumberFormat="0" applyFont="0" applyBorder="0" applyAlignment="0" applyProtection="0">
      <alignment horizontal="center"/>
    </xf>
    <xf numFmtId="172" fontId="180" fillId="120" borderId="6" applyNumberFormat="0" applyFont="0" applyBorder="0" applyAlignment="0" applyProtection="0">
      <alignment horizontal="center"/>
    </xf>
    <xf numFmtId="172" fontId="180" fillId="120" borderId="6" applyNumberFormat="0" applyFont="0" applyBorder="0" applyAlignment="0" applyProtection="0">
      <alignment horizontal="center"/>
    </xf>
    <xf numFmtId="172" fontId="180" fillId="120" borderId="6" applyNumberFormat="0" applyFont="0" applyBorder="0" applyAlignment="0" applyProtection="0">
      <alignment horizontal="center"/>
    </xf>
    <xf numFmtId="172" fontId="180" fillId="120" borderId="6" applyNumberFormat="0" applyFont="0" applyBorder="0" applyAlignment="0" applyProtection="0">
      <alignment horizontal="center"/>
    </xf>
    <xf numFmtId="172" fontId="180" fillId="120" borderId="6" applyNumberFormat="0" applyFont="0" applyBorder="0" applyAlignment="0" applyProtection="0">
      <alignment horizontal="center"/>
    </xf>
    <xf numFmtId="0" fontId="78" fillId="0" borderId="0"/>
    <xf numFmtId="172" fontId="180" fillId="120" borderId="6" applyNumberFormat="0" applyFont="0" applyBorder="0" applyAlignment="0" applyProtection="0">
      <alignment horizontal="center"/>
    </xf>
    <xf numFmtId="172" fontId="180" fillId="120" borderId="6" applyNumberFormat="0" applyFont="0" applyBorder="0" applyAlignment="0" applyProtection="0">
      <alignment horizontal="center"/>
    </xf>
    <xf numFmtId="172" fontId="180" fillId="120" borderId="6" applyNumberFormat="0" applyFont="0" applyBorder="0" applyAlignment="0" applyProtection="0">
      <alignment horizontal="center"/>
    </xf>
    <xf numFmtId="172" fontId="180" fillId="120" borderId="6" applyNumberFormat="0" applyFont="0" applyBorder="0" applyAlignment="0" applyProtection="0">
      <alignment horizontal="center"/>
    </xf>
    <xf numFmtId="172" fontId="180" fillId="120" borderId="6" applyNumberFormat="0" applyFont="0" applyBorder="0" applyAlignment="0" applyProtection="0">
      <alignment horizontal="center"/>
    </xf>
    <xf numFmtId="172" fontId="180" fillId="120" borderId="6" applyNumberFormat="0" applyFont="0" applyBorder="0" applyAlignment="0" applyProtection="0">
      <alignment horizontal="center"/>
    </xf>
    <xf numFmtId="172" fontId="180" fillId="120" borderId="6" applyNumberFormat="0" applyFont="0" applyBorder="0" applyAlignment="0" applyProtection="0">
      <alignment horizontal="center"/>
    </xf>
    <xf numFmtId="0" fontId="78" fillId="0" borderId="0"/>
    <xf numFmtId="172" fontId="180" fillId="120" borderId="6" applyNumberFormat="0" applyFont="0" applyBorder="0" applyAlignment="0" applyProtection="0">
      <alignment horizontal="center"/>
    </xf>
    <xf numFmtId="172" fontId="180" fillId="120" borderId="6" applyNumberFormat="0" applyFont="0" applyBorder="0" applyAlignment="0" applyProtection="0">
      <alignment horizontal="center"/>
    </xf>
    <xf numFmtId="172" fontId="180" fillId="120" borderId="6" applyNumberFormat="0" applyFont="0" applyBorder="0" applyAlignment="0" applyProtection="0">
      <alignment horizontal="center"/>
    </xf>
    <xf numFmtId="172" fontId="180" fillId="120" borderId="6" applyNumberFormat="0" applyFont="0" applyBorder="0" applyAlignment="0" applyProtection="0">
      <alignment horizontal="center"/>
    </xf>
    <xf numFmtId="172" fontId="180" fillId="120" borderId="6" applyNumberFormat="0" applyFont="0" applyBorder="0" applyAlignment="0" applyProtection="0">
      <alignment horizontal="center"/>
    </xf>
    <xf numFmtId="172" fontId="180" fillId="120" borderId="6" applyNumberFormat="0" applyFont="0" applyBorder="0" applyAlignment="0" applyProtection="0">
      <alignment horizontal="center"/>
    </xf>
    <xf numFmtId="0" fontId="78" fillId="0" borderId="0"/>
    <xf numFmtId="172" fontId="180" fillId="120" borderId="6" applyNumberFormat="0" applyFont="0" applyBorder="0" applyAlignment="0" applyProtection="0">
      <alignment horizontal="center"/>
    </xf>
    <xf numFmtId="172" fontId="180" fillId="120" borderId="6" applyNumberFormat="0" applyFont="0" applyBorder="0" applyAlignment="0" applyProtection="0">
      <alignment horizontal="center"/>
    </xf>
    <xf numFmtId="172" fontId="180" fillId="120" borderId="6" applyNumberFormat="0" applyFont="0" applyBorder="0" applyAlignment="0" applyProtection="0">
      <alignment horizontal="center"/>
    </xf>
    <xf numFmtId="172" fontId="180" fillId="120" borderId="6" applyNumberFormat="0" applyFont="0" applyBorder="0" applyAlignment="0" applyProtection="0">
      <alignment horizontal="center"/>
    </xf>
    <xf numFmtId="172" fontId="180" fillId="120" borderId="6" applyNumberFormat="0" applyFont="0" applyBorder="0" applyAlignment="0" applyProtection="0">
      <alignment horizontal="center"/>
    </xf>
    <xf numFmtId="172" fontId="180" fillId="120" borderId="6" applyNumberFormat="0" applyFont="0" applyBorder="0" applyAlignment="0" applyProtection="0">
      <alignment horizontal="center"/>
    </xf>
    <xf numFmtId="172" fontId="180" fillId="120" borderId="6" applyNumberFormat="0" applyFont="0" applyBorder="0" applyAlignment="0" applyProtection="0">
      <alignment horizontal="center"/>
    </xf>
    <xf numFmtId="172" fontId="180" fillId="120" borderId="6" applyNumberFormat="0" applyFont="0" applyBorder="0" applyAlignment="0" applyProtection="0">
      <alignment horizontal="center"/>
    </xf>
    <xf numFmtId="172" fontId="180" fillId="120" borderId="6" applyNumberFormat="0" applyFont="0" applyBorder="0" applyAlignment="0" applyProtection="0">
      <alignment horizontal="center"/>
    </xf>
    <xf numFmtId="172" fontId="180" fillId="120" borderId="6" applyNumberFormat="0" applyFont="0" applyBorder="0" applyAlignment="0" applyProtection="0">
      <alignment horizontal="center"/>
    </xf>
    <xf numFmtId="172" fontId="180" fillId="120" borderId="6" applyNumberFormat="0" applyFont="0" applyBorder="0" applyAlignment="0" applyProtection="0">
      <alignment horizontal="center"/>
    </xf>
    <xf numFmtId="172" fontId="180" fillId="120" borderId="6" applyNumberFormat="0" applyFont="0" applyBorder="0" applyAlignment="0" applyProtection="0">
      <alignment horizontal="center"/>
    </xf>
    <xf numFmtId="172" fontId="180" fillId="120" borderId="6" applyNumberFormat="0" applyFont="0" applyBorder="0" applyAlignment="0" applyProtection="0">
      <alignment horizontal="center"/>
    </xf>
    <xf numFmtId="172" fontId="180" fillId="120" borderId="6" applyNumberFormat="0" applyFont="0" applyBorder="0" applyAlignment="0" applyProtection="0">
      <alignment horizontal="center"/>
    </xf>
    <xf numFmtId="172" fontId="180" fillId="120" borderId="6" applyNumberFormat="0" applyFont="0" applyBorder="0" applyAlignment="0" applyProtection="0">
      <alignment horizontal="center"/>
    </xf>
    <xf numFmtId="172" fontId="180" fillId="120" borderId="6" applyNumberFormat="0" applyFont="0" applyBorder="0" applyAlignment="0" applyProtection="0">
      <alignment horizontal="center"/>
    </xf>
    <xf numFmtId="0" fontId="78" fillId="0" borderId="0"/>
    <xf numFmtId="172" fontId="180" fillId="120" borderId="6" applyNumberFormat="0" applyFont="0" applyBorder="0" applyAlignment="0" applyProtection="0">
      <alignment horizontal="center"/>
    </xf>
    <xf numFmtId="172" fontId="180" fillId="120" borderId="6" applyNumberFormat="0" applyFont="0" applyBorder="0" applyAlignment="0" applyProtection="0">
      <alignment horizontal="center"/>
    </xf>
    <xf numFmtId="172" fontId="180" fillId="120" borderId="6" applyNumberFormat="0" applyFont="0" applyBorder="0" applyAlignment="0" applyProtection="0">
      <alignment horizontal="center"/>
    </xf>
    <xf numFmtId="172" fontId="180" fillId="120" borderId="6" applyNumberFormat="0" applyFont="0" applyBorder="0" applyAlignment="0" applyProtection="0">
      <alignment horizontal="center"/>
    </xf>
    <xf numFmtId="172" fontId="180" fillId="120" borderId="6" applyNumberFormat="0" applyFont="0" applyBorder="0" applyAlignment="0" applyProtection="0">
      <alignment horizontal="center"/>
    </xf>
    <xf numFmtId="172" fontId="180" fillId="120" borderId="6" applyNumberFormat="0" applyFont="0" applyBorder="0" applyAlignment="0" applyProtection="0">
      <alignment horizontal="center"/>
    </xf>
    <xf numFmtId="172" fontId="180" fillId="120" borderId="6" applyNumberFormat="0" applyFont="0" applyBorder="0" applyAlignment="0" applyProtection="0">
      <alignment horizontal="center"/>
    </xf>
    <xf numFmtId="0" fontId="78" fillId="0" borderId="0"/>
    <xf numFmtId="172" fontId="180" fillId="120" borderId="6" applyNumberFormat="0" applyFont="0" applyBorder="0" applyAlignment="0" applyProtection="0">
      <alignment horizontal="center"/>
    </xf>
    <xf numFmtId="172" fontId="180" fillId="120" borderId="6" applyNumberFormat="0" applyFont="0" applyBorder="0" applyAlignment="0" applyProtection="0">
      <alignment horizontal="center"/>
    </xf>
    <xf numFmtId="172" fontId="180" fillId="120" borderId="6" applyNumberFormat="0" applyFont="0" applyBorder="0" applyAlignment="0" applyProtection="0">
      <alignment horizontal="center"/>
    </xf>
    <xf numFmtId="172" fontId="180" fillId="120" borderId="6" applyNumberFormat="0" applyFont="0" applyBorder="0" applyAlignment="0" applyProtection="0">
      <alignment horizontal="center"/>
    </xf>
    <xf numFmtId="172" fontId="180" fillId="120" borderId="6" applyNumberFormat="0" applyFont="0" applyBorder="0" applyAlignment="0" applyProtection="0">
      <alignment horizontal="center"/>
    </xf>
    <xf numFmtId="172" fontId="180" fillId="120" borderId="6" applyNumberFormat="0" applyFont="0" applyBorder="0" applyAlignment="0" applyProtection="0">
      <alignment horizontal="center"/>
    </xf>
    <xf numFmtId="172" fontId="180" fillId="120" borderId="6" applyNumberFormat="0" applyFont="0" applyBorder="0" applyAlignment="0" applyProtection="0">
      <alignment horizontal="center"/>
    </xf>
    <xf numFmtId="0" fontId="78" fillId="0" borderId="0"/>
    <xf numFmtId="172" fontId="180" fillId="120" borderId="6" applyNumberFormat="0" applyFont="0" applyBorder="0" applyAlignment="0" applyProtection="0">
      <alignment horizontal="center"/>
    </xf>
    <xf numFmtId="172" fontId="180" fillId="120" borderId="6" applyNumberFormat="0" applyFont="0" applyBorder="0" applyAlignment="0" applyProtection="0">
      <alignment horizontal="center"/>
    </xf>
    <xf numFmtId="172" fontId="180" fillId="120" borderId="6" applyNumberFormat="0" applyFont="0" applyBorder="0" applyAlignment="0" applyProtection="0">
      <alignment horizontal="center"/>
    </xf>
    <xf numFmtId="172" fontId="180" fillId="120" borderId="6" applyNumberFormat="0" applyFont="0" applyBorder="0" applyAlignment="0" applyProtection="0">
      <alignment horizontal="center"/>
    </xf>
    <xf numFmtId="172" fontId="180" fillId="120" borderId="6" applyNumberFormat="0" applyFont="0" applyBorder="0" applyAlignment="0" applyProtection="0">
      <alignment horizontal="center"/>
    </xf>
    <xf numFmtId="172" fontId="180" fillId="120" borderId="6" applyNumberFormat="0" applyFont="0" applyBorder="0" applyAlignment="0" applyProtection="0">
      <alignment horizontal="center"/>
    </xf>
    <xf numFmtId="172" fontId="180" fillId="120" borderId="6" applyNumberFormat="0" applyFont="0" applyBorder="0" applyAlignment="0" applyProtection="0">
      <alignment horizontal="center"/>
    </xf>
    <xf numFmtId="0" fontId="78" fillId="0" borderId="0"/>
    <xf numFmtId="172" fontId="180" fillId="120" borderId="6" applyNumberFormat="0" applyFont="0" applyBorder="0" applyAlignment="0" applyProtection="0">
      <alignment horizontal="center"/>
    </xf>
    <xf numFmtId="172" fontId="180" fillId="120" borderId="6" applyNumberFormat="0" applyFont="0" applyBorder="0" applyAlignment="0" applyProtection="0">
      <alignment horizontal="center"/>
    </xf>
    <xf numFmtId="172" fontId="180" fillId="120" borderId="6" applyNumberFormat="0" applyFont="0" applyBorder="0" applyAlignment="0" applyProtection="0">
      <alignment horizontal="center"/>
    </xf>
    <xf numFmtId="172" fontId="180" fillId="120" borderId="6" applyNumberFormat="0" applyFont="0" applyBorder="0" applyAlignment="0" applyProtection="0">
      <alignment horizontal="center"/>
    </xf>
    <xf numFmtId="172" fontId="180" fillId="120" borderId="6" applyNumberFormat="0" applyFont="0" applyBorder="0" applyAlignment="0" applyProtection="0">
      <alignment horizontal="center"/>
    </xf>
    <xf numFmtId="172" fontId="180" fillId="120" borderId="6" applyNumberFormat="0" applyFont="0" applyBorder="0" applyAlignment="0" applyProtection="0">
      <alignment horizontal="center"/>
    </xf>
    <xf numFmtId="0" fontId="78" fillId="0" borderId="0"/>
    <xf numFmtId="172" fontId="180" fillId="120" borderId="6" applyNumberFormat="0" applyFont="0" applyBorder="0" applyAlignment="0" applyProtection="0">
      <alignment horizontal="center"/>
    </xf>
    <xf numFmtId="172" fontId="180" fillId="120" borderId="6" applyNumberFormat="0" applyFont="0" applyBorder="0" applyAlignment="0" applyProtection="0">
      <alignment horizontal="center"/>
    </xf>
    <xf numFmtId="172" fontId="180" fillId="120" borderId="6" applyNumberFormat="0" applyFont="0" applyBorder="0" applyAlignment="0" applyProtection="0">
      <alignment horizontal="center"/>
    </xf>
    <xf numFmtId="172" fontId="180" fillId="120" borderId="6" applyNumberFormat="0" applyFont="0" applyBorder="0" applyAlignment="0" applyProtection="0">
      <alignment horizontal="center"/>
    </xf>
    <xf numFmtId="172" fontId="180" fillId="120" borderId="6" applyNumberFormat="0" applyFont="0" applyBorder="0" applyAlignment="0" applyProtection="0">
      <alignment horizontal="center"/>
    </xf>
    <xf numFmtId="172" fontId="180" fillId="120" borderId="6" applyNumberFormat="0" applyFont="0" applyBorder="0" applyAlignment="0" applyProtection="0">
      <alignment horizontal="center"/>
    </xf>
    <xf numFmtId="172" fontId="180" fillId="120" borderId="6" applyNumberFormat="0" applyFont="0" applyBorder="0" applyAlignment="0" applyProtection="0">
      <alignment horizontal="center"/>
    </xf>
    <xf numFmtId="172" fontId="180" fillId="120" borderId="6" applyNumberFormat="0" applyFont="0" applyBorder="0" applyAlignment="0" applyProtection="0">
      <alignment horizontal="center"/>
    </xf>
    <xf numFmtId="0" fontId="78" fillId="0" borderId="0"/>
    <xf numFmtId="172" fontId="180" fillId="120" borderId="6" applyNumberFormat="0" applyFont="0" applyBorder="0" applyAlignment="0" applyProtection="0">
      <alignment horizontal="center"/>
    </xf>
    <xf numFmtId="172" fontId="180" fillId="120" borderId="6" applyNumberFormat="0" applyFont="0" applyBorder="0" applyAlignment="0" applyProtection="0">
      <alignment horizontal="center"/>
    </xf>
    <xf numFmtId="172" fontId="180" fillId="120" borderId="6" applyNumberFormat="0" applyFont="0" applyBorder="0" applyAlignment="0" applyProtection="0">
      <alignment horizontal="center"/>
    </xf>
    <xf numFmtId="172" fontId="180" fillId="120" borderId="6" applyNumberFormat="0" applyFont="0" applyBorder="0" applyAlignment="0" applyProtection="0">
      <alignment horizontal="center"/>
    </xf>
    <xf numFmtId="172" fontId="180" fillId="120" borderId="6" applyNumberFormat="0" applyFont="0" applyBorder="0" applyAlignment="0" applyProtection="0">
      <alignment horizontal="center"/>
    </xf>
    <xf numFmtId="172" fontId="180" fillId="120" borderId="6" applyNumberFormat="0" applyFont="0" applyBorder="0" applyAlignment="0" applyProtection="0">
      <alignment horizontal="center"/>
    </xf>
    <xf numFmtId="172" fontId="180" fillId="120" borderId="6" applyNumberFormat="0" applyFont="0" applyBorder="0" applyAlignment="0" applyProtection="0">
      <alignment horizontal="center"/>
    </xf>
    <xf numFmtId="0" fontId="78" fillId="0" borderId="0"/>
    <xf numFmtId="172" fontId="180" fillId="120" borderId="6" applyNumberFormat="0" applyFont="0" applyBorder="0" applyAlignment="0" applyProtection="0">
      <alignment horizontal="center"/>
    </xf>
    <xf numFmtId="172" fontId="180" fillId="120" borderId="6" applyNumberFormat="0" applyFont="0" applyBorder="0" applyAlignment="0" applyProtection="0">
      <alignment horizontal="center"/>
    </xf>
    <xf numFmtId="172" fontId="180" fillId="120" borderId="6" applyNumberFormat="0" applyFont="0" applyBorder="0" applyAlignment="0" applyProtection="0">
      <alignment horizontal="center"/>
    </xf>
    <xf numFmtId="172" fontId="180" fillId="120" borderId="6" applyNumberFormat="0" applyFont="0" applyBorder="0" applyAlignment="0" applyProtection="0">
      <alignment horizontal="center"/>
    </xf>
    <xf numFmtId="172" fontId="180" fillId="120" borderId="6" applyNumberFormat="0" applyFont="0" applyBorder="0" applyAlignment="0" applyProtection="0">
      <alignment horizontal="center"/>
    </xf>
    <xf numFmtId="172" fontId="180" fillId="120" borderId="6" applyNumberFormat="0" applyFont="0" applyBorder="0" applyAlignment="0" applyProtection="0">
      <alignment horizontal="center"/>
    </xf>
    <xf numFmtId="172" fontId="180" fillId="120" borderId="6" applyNumberFormat="0" applyFont="0" applyBorder="0" applyAlignment="0" applyProtection="0">
      <alignment horizontal="center"/>
    </xf>
    <xf numFmtId="0" fontId="78" fillId="0" borderId="0"/>
    <xf numFmtId="172" fontId="180" fillId="120" borderId="6" applyNumberFormat="0" applyFont="0" applyBorder="0" applyAlignment="0" applyProtection="0">
      <alignment horizontal="center"/>
    </xf>
    <xf numFmtId="172" fontId="180" fillId="120" borderId="6" applyNumberFormat="0" applyFont="0" applyBorder="0" applyAlignment="0" applyProtection="0">
      <alignment horizontal="center"/>
    </xf>
    <xf numFmtId="172" fontId="180" fillId="120" borderId="6" applyNumberFormat="0" applyFont="0" applyBorder="0" applyAlignment="0" applyProtection="0">
      <alignment horizontal="center"/>
    </xf>
    <xf numFmtId="172" fontId="180" fillId="120" borderId="6" applyNumberFormat="0" applyFont="0" applyBorder="0" applyAlignment="0" applyProtection="0">
      <alignment horizontal="center"/>
    </xf>
    <xf numFmtId="172" fontId="180" fillId="120" borderId="6" applyNumberFormat="0" applyFont="0" applyBorder="0" applyAlignment="0" applyProtection="0">
      <alignment horizontal="center"/>
    </xf>
    <xf numFmtId="172" fontId="180" fillId="120" borderId="6" applyNumberFormat="0" applyFont="0" applyBorder="0" applyAlignment="0" applyProtection="0">
      <alignment horizontal="center"/>
    </xf>
    <xf numFmtId="172" fontId="180" fillId="120" borderId="6" applyNumberFormat="0" applyFont="0" applyBorder="0" applyAlignment="0" applyProtection="0">
      <alignment horizontal="center"/>
    </xf>
    <xf numFmtId="0" fontId="78" fillId="0" borderId="0"/>
    <xf numFmtId="172" fontId="180" fillId="120" borderId="6" applyNumberFormat="0" applyFont="0" applyBorder="0" applyAlignment="0" applyProtection="0">
      <alignment horizontal="center"/>
    </xf>
    <xf numFmtId="172" fontId="180" fillId="120" borderId="6" applyNumberFormat="0" applyFont="0" applyBorder="0" applyAlignment="0" applyProtection="0">
      <alignment horizontal="center"/>
    </xf>
    <xf numFmtId="172" fontId="180" fillId="120" borderId="6" applyNumberFormat="0" applyFont="0" applyBorder="0" applyAlignment="0" applyProtection="0">
      <alignment horizontal="center"/>
    </xf>
    <xf numFmtId="172" fontId="180" fillId="120" borderId="6" applyNumberFormat="0" applyFont="0" applyBorder="0" applyAlignment="0" applyProtection="0">
      <alignment horizontal="center"/>
    </xf>
    <xf numFmtId="172" fontId="180" fillId="120" borderId="6" applyNumberFormat="0" applyFont="0" applyBorder="0" applyAlignment="0" applyProtection="0">
      <alignment horizontal="center"/>
    </xf>
    <xf numFmtId="172" fontId="180" fillId="120" borderId="6" applyNumberFormat="0" applyFont="0" applyBorder="0" applyAlignment="0" applyProtection="0">
      <alignment horizontal="center"/>
    </xf>
    <xf numFmtId="172" fontId="180" fillId="120" borderId="6" applyNumberFormat="0" applyFont="0" applyBorder="0" applyAlignment="0" applyProtection="0">
      <alignment horizontal="center"/>
    </xf>
    <xf numFmtId="0" fontId="78" fillId="0" borderId="0"/>
    <xf numFmtId="172" fontId="180" fillId="120" borderId="6" applyNumberFormat="0" applyFont="0" applyBorder="0" applyAlignment="0" applyProtection="0">
      <alignment horizontal="center"/>
    </xf>
    <xf numFmtId="172" fontId="180" fillId="120" borderId="6" applyNumberFormat="0" applyFont="0" applyBorder="0" applyAlignment="0" applyProtection="0">
      <alignment horizontal="center"/>
    </xf>
    <xf numFmtId="172" fontId="180" fillId="120" borderId="6" applyNumberFormat="0" applyFont="0" applyBorder="0" applyAlignment="0" applyProtection="0">
      <alignment horizontal="center"/>
    </xf>
    <xf numFmtId="172" fontId="180" fillId="120" borderId="6" applyNumberFormat="0" applyFont="0" applyBorder="0" applyAlignment="0" applyProtection="0">
      <alignment horizontal="center"/>
    </xf>
    <xf numFmtId="172" fontId="180" fillId="120" borderId="6" applyNumberFormat="0" applyFont="0" applyBorder="0" applyAlignment="0" applyProtection="0">
      <alignment horizontal="center"/>
    </xf>
    <xf numFmtId="172" fontId="180" fillId="120" borderId="6" applyNumberFormat="0" applyFont="0" applyBorder="0" applyAlignment="0" applyProtection="0">
      <alignment horizontal="center"/>
    </xf>
    <xf numFmtId="0" fontId="78" fillId="0" borderId="0"/>
    <xf numFmtId="3" fontId="1" fillId="54" borderId="1" applyFont="0">
      <alignment horizontal="right" vertical="center"/>
      <protection locked="0"/>
    </xf>
    <xf numFmtId="0" fontId="182" fillId="52" borderId="0" applyNumberFormat="0" applyBorder="0" applyAlignment="0" applyProtection="0"/>
    <xf numFmtId="0" fontId="217" fillId="3" borderId="76" applyNumberFormat="0" applyAlignment="0" applyProtection="0"/>
    <xf numFmtId="0" fontId="217" fillId="3" borderId="76" applyNumberFormat="0" applyAlignment="0" applyProtection="0"/>
    <xf numFmtId="0" fontId="217" fillId="3" borderId="76" applyNumberFormat="0" applyAlignment="0" applyProtection="0"/>
    <xf numFmtId="0" fontId="217" fillId="3" borderId="76" applyNumberFormat="0" applyAlignment="0" applyProtection="0"/>
    <xf numFmtId="0" fontId="217" fillId="3" borderId="76" applyNumberFormat="0" applyAlignment="0" applyProtection="0"/>
    <xf numFmtId="0" fontId="217" fillId="3" borderId="76" applyNumberFormat="0" applyAlignment="0" applyProtection="0"/>
    <xf numFmtId="0" fontId="217" fillId="3" borderId="76" applyNumberFormat="0" applyAlignment="0" applyProtection="0"/>
    <xf numFmtId="0" fontId="217" fillId="3" borderId="76" applyNumberFormat="0" applyAlignment="0" applyProtection="0"/>
    <xf numFmtId="0" fontId="217" fillId="3" borderId="76" applyNumberFormat="0" applyAlignment="0" applyProtection="0"/>
    <xf numFmtId="0" fontId="217" fillId="3" borderId="76" applyNumberFormat="0" applyAlignment="0" applyProtection="0"/>
    <xf numFmtId="0" fontId="217" fillId="3" borderId="76" applyNumberFormat="0" applyAlignment="0" applyProtection="0"/>
    <xf numFmtId="0" fontId="217" fillId="3" borderId="76" applyNumberFormat="0" applyAlignment="0" applyProtection="0"/>
    <xf numFmtId="0" fontId="78" fillId="0" borderId="0"/>
    <xf numFmtId="0" fontId="217" fillId="3" borderId="76" applyNumberFormat="0" applyAlignment="0" applyProtection="0"/>
    <xf numFmtId="0" fontId="217" fillId="3" borderId="76" applyNumberFormat="0" applyAlignment="0" applyProtection="0"/>
    <xf numFmtId="0" fontId="217" fillId="3" borderId="76" applyNumberFormat="0" applyAlignment="0" applyProtection="0"/>
    <xf numFmtId="0" fontId="217" fillId="3" borderId="76" applyNumberFormat="0" applyAlignment="0" applyProtection="0"/>
    <xf numFmtId="0" fontId="217" fillId="3" borderId="76" applyNumberFormat="0" applyAlignment="0" applyProtection="0"/>
    <xf numFmtId="0" fontId="217" fillId="3" borderId="76" applyNumberFormat="0" applyAlignment="0" applyProtection="0"/>
    <xf numFmtId="0" fontId="217" fillId="3" borderId="76" applyNumberFormat="0" applyAlignment="0" applyProtection="0"/>
    <xf numFmtId="0" fontId="217" fillId="3" borderId="76" applyNumberFormat="0" applyAlignment="0" applyProtection="0"/>
    <xf numFmtId="0" fontId="217" fillId="3" borderId="76" applyNumberFormat="0" applyAlignment="0" applyProtection="0"/>
    <xf numFmtId="0" fontId="217" fillId="3" borderId="76" applyNumberFormat="0" applyAlignment="0" applyProtection="0"/>
    <xf numFmtId="0" fontId="217" fillId="3" borderId="76" applyNumberFormat="0" applyAlignment="0" applyProtection="0"/>
    <xf numFmtId="0" fontId="78" fillId="0" borderId="0"/>
    <xf numFmtId="0" fontId="217" fillId="3" borderId="76" applyNumberFormat="0" applyAlignment="0" applyProtection="0"/>
    <xf numFmtId="0" fontId="217" fillId="3" borderId="76" applyNumberFormat="0" applyAlignment="0" applyProtection="0"/>
    <xf numFmtId="0" fontId="217" fillId="3" borderId="76" applyNumberFormat="0" applyAlignment="0" applyProtection="0"/>
    <xf numFmtId="0" fontId="217" fillId="3" borderId="76" applyNumberFormat="0" applyAlignment="0" applyProtection="0"/>
    <xf numFmtId="0" fontId="217" fillId="3" borderId="76" applyNumberFormat="0" applyAlignment="0" applyProtection="0"/>
    <xf numFmtId="0" fontId="217" fillId="3" borderId="76" applyNumberFormat="0" applyAlignment="0" applyProtection="0"/>
    <xf numFmtId="0" fontId="217" fillId="3" borderId="76" applyNumberFormat="0" applyAlignment="0" applyProtection="0"/>
    <xf numFmtId="0" fontId="217" fillId="3" borderId="76" applyNumberFormat="0" applyAlignment="0" applyProtection="0"/>
    <xf numFmtId="0" fontId="217" fillId="3" borderId="76" applyNumberFormat="0" applyAlignment="0" applyProtection="0"/>
    <xf numFmtId="0" fontId="217" fillId="3" borderId="76" applyNumberFormat="0" applyAlignment="0" applyProtection="0"/>
    <xf numFmtId="0" fontId="217" fillId="3" borderId="76" applyNumberFormat="0" applyAlignment="0" applyProtection="0"/>
    <xf numFmtId="0" fontId="78" fillId="0" borderId="0"/>
    <xf numFmtId="0" fontId="217" fillId="3" borderId="76" applyNumberFormat="0" applyAlignment="0" applyProtection="0"/>
    <xf numFmtId="0" fontId="217" fillId="3" borderId="76" applyNumberFormat="0" applyAlignment="0" applyProtection="0"/>
    <xf numFmtId="0" fontId="217" fillId="3" borderId="76" applyNumberFormat="0" applyAlignment="0" applyProtection="0"/>
    <xf numFmtId="0" fontId="217" fillId="3" borderId="76" applyNumberFormat="0" applyAlignment="0" applyProtection="0"/>
    <xf numFmtId="0" fontId="217" fillId="3" borderId="76" applyNumberFormat="0" applyAlignment="0" applyProtection="0"/>
    <xf numFmtId="0" fontId="217" fillId="3" borderId="76" applyNumberFormat="0" applyAlignment="0" applyProtection="0"/>
    <xf numFmtId="0" fontId="217" fillId="3" borderId="76" applyNumberFormat="0" applyAlignment="0" applyProtection="0"/>
    <xf numFmtId="0" fontId="217" fillId="3" borderId="76" applyNumberFormat="0" applyAlignment="0" applyProtection="0"/>
    <xf numFmtId="0" fontId="217" fillId="3" borderId="76" applyNumberFormat="0" applyAlignment="0" applyProtection="0"/>
    <xf numFmtId="0" fontId="217" fillId="3" borderId="76" applyNumberFormat="0" applyAlignment="0" applyProtection="0"/>
    <xf numFmtId="0" fontId="217" fillId="3" borderId="76" applyNumberFormat="0" applyAlignment="0" applyProtection="0"/>
    <xf numFmtId="0" fontId="78" fillId="0" borderId="0"/>
    <xf numFmtId="0" fontId="217" fillId="3" borderId="76" applyNumberFormat="0" applyAlignment="0" applyProtection="0"/>
    <xf numFmtId="0" fontId="217" fillId="3" borderId="76" applyNumberFormat="0" applyAlignment="0" applyProtection="0"/>
    <xf numFmtId="0" fontId="217" fillId="3" borderId="76" applyNumberFormat="0" applyAlignment="0" applyProtection="0"/>
    <xf numFmtId="0" fontId="217" fillId="3" borderId="76" applyNumberFormat="0" applyAlignment="0" applyProtection="0"/>
    <xf numFmtId="0" fontId="217" fillId="3" borderId="76" applyNumberFormat="0" applyAlignment="0" applyProtection="0"/>
    <xf numFmtId="0" fontId="217" fillId="3" borderId="76" applyNumberFormat="0" applyAlignment="0" applyProtection="0"/>
    <xf numFmtId="0" fontId="217" fillId="3" borderId="76" applyNumberFormat="0" applyAlignment="0" applyProtection="0"/>
    <xf numFmtId="0" fontId="217" fillId="3" borderId="76" applyNumberFormat="0" applyAlignment="0" applyProtection="0"/>
    <xf numFmtId="0" fontId="217" fillId="3" borderId="76" applyNumberFormat="0" applyAlignment="0" applyProtection="0"/>
    <xf numFmtId="0" fontId="217" fillId="3" borderId="76" applyNumberFormat="0" applyAlignment="0" applyProtection="0"/>
    <xf numFmtId="0" fontId="217" fillId="3" borderId="76" applyNumberFormat="0" applyAlignment="0" applyProtection="0"/>
    <xf numFmtId="0" fontId="78" fillId="0" borderId="0"/>
    <xf numFmtId="0" fontId="217" fillId="3" borderId="76" applyNumberFormat="0" applyAlignment="0" applyProtection="0"/>
    <xf numFmtId="0" fontId="217" fillId="3" borderId="76" applyNumberFormat="0" applyAlignment="0" applyProtection="0"/>
    <xf numFmtId="0" fontId="217" fillId="3" borderId="76" applyNumberFormat="0" applyAlignment="0" applyProtection="0"/>
    <xf numFmtId="0" fontId="217" fillId="3" borderId="76" applyNumberFormat="0" applyAlignment="0" applyProtection="0"/>
    <xf numFmtId="0" fontId="217" fillId="3" borderId="76" applyNumberFormat="0" applyAlignment="0" applyProtection="0"/>
    <xf numFmtId="0" fontId="217" fillId="3" borderId="76" applyNumberFormat="0" applyAlignment="0" applyProtection="0"/>
    <xf numFmtId="0" fontId="217" fillId="3" borderId="76" applyNumberFormat="0" applyAlignment="0" applyProtection="0"/>
    <xf numFmtId="0" fontId="217" fillId="3" borderId="76" applyNumberFormat="0" applyAlignment="0" applyProtection="0"/>
    <xf numFmtId="0" fontId="217" fillId="3" borderId="76" applyNumberFormat="0" applyAlignment="0" applyProtection="0"/>
    <xf numFmtId="0" fontId="217" fillId="3" borderId="76" applyNumberFormat="0" applyAlignment="0" applyProtection="0"/>
    <xf numFmtId="0" fontId="78" fillId="0" borderId="0"/>
    <xf numFmtId="0" fontId="225" fillId="117" borderId="0" applyNumberFormat="0" applyBorder="0" applyAlignment="0" applyProtection="0"/>
    <xf numFmtId="1" fontId="234" fillId="121" borderId="0" applyNumberFormat="0" applyFont="0" applyBorder="0" applyAlignment="0">
      <alignment horizontal="left"/>
    </xf>
    <xf numFmtId="211" fontId="1" fillId="2" borderId="1" applyFont="0">
      <alignment horizontal="center" vertical="center"/>
    </xf>
    <xf numFmtId="3" fontId="1" fillId="2" borderId="1" applyFont="0">
      <alignment horizontal="right" vertical="center"/>
    </xf>
    <xf numFmtId="212" fontId="1" fillId="2" borderId="1" applyFont="0">
      <alignment horizontal="right" vertical="center"/>
    </xf>
    <xf numFmtId="172" fontId="1" fillId="2" borderId="1" applyFont="0">
      <alignment horizontal="right" vertical="center"/>
    </xf>
    <xf numFmtId="10" fontId="1" fillId="2" borderId="1" applyFont="0">
      <alignment horizontal="right" vertical="center"/>
    </xf>
    <xf numFmtId="9" fontId="1" fillId="2" borderId="1" applyFont="0">
      <alignment horizontal="right" vertical="center"/>
    </xf>
    <xf numFmtId="213" fontId="1" fillId="2" borderId="1" applyFont="0">
      <alignment horizontal="center" vertical="center" wrapText="1"/>
    </xf>
    <xf numFmtId="0" fontId="1" fillId="79" borderId="91" applyNumberFormat="0" applyFont="0" applyBorder="0" applyAlignment="0" applyProtection="0"/>
    <xf numFmtId="0" fontId="236" fillId="62" borderId="75" applyNumberFormat="0" applyAlignment="0" applyProtection="0"/>
    <xf numFmtId="0" fontId="236" fillId="62" borderId="75" applyNumberFormat="0" applyAlignment="0" applyProtection="0"/>
    <xf numFmtId="0" fontId="236" fillId="62" borderId="75" applyNumberFormat="0" applyAlignment="0" applyProtection="0"/>
    <xf numFmtId="0" fontId="236" fillId="62" borderId="75" applyNumberFormat="0" applyAlignment="0" applyProtection="0"/>
    <xf numFmtId="0" fontId="236" fillId="62" borderId="75" applyNumberFormat="0" applyAlignment="0" applyProtection="0"/>
    <xf numFmtId="0" fontId="236" fillId="62" borderId="75" applyNumberFormat="0" applyAlignment="0" applyProtection="0"/>
    <xf numFmtId="0" fontId="236" fillId="62" borderId="75" applyNumberFormat="0" applyAlignment="0" applyProtection="0"/>
    <xf numFmtId="0" fontId="236" fillId="62" borderId="75" applyNumberFormat="0" applyAlignment="0" applyProtection="0"/>
    <xf numFmtId="0" fontId="236" fillId="62" borderId="75" applyNumberFormat="0" applyAlignment="0" applyProtection="0"/>
    <xf numFmtId="0" fontId="236" fillId="62" borderId="75" applyNumberFormat="0" applyAlignment="0" applyProtection="0"/>
    <xf numFmtId="0" fontId="236" fillId="62" borderId="75" applyNumberFormat="0" applyAlignment="0" applyProtection="0"/>
    <xf numFmtId="0" fontId="236" fillId="62" borderId="75" applyNumberFormat="0" applyAlignment="0" applyProtection="0"/>
    <xf numFmtId="0" fontId="78" fillId="0" borderId="0"/>
    <xf numFmtId="0" fontId="236" fillId="62" borderId="75" applyNumberFormat="0" applyAlignment="0" applyProtection="0"/>
    <xf numFmtId="0" fontId="236" fillId="62" borderId="75" applyNumberFormat="0" applyAlignment="0" applyProtection="0"/>
    <xf numFmtId="0" fontId="236" fillId="62" borderId="75" applyNumberFormat="0" applyAlignment="0" applyProtection="0"/>
    <xf numFmtId="0" fontId="236" fillId="62" borderId="75" applyNumberFormat="0" applyAlignment="0" applyProtection="0"/>
    <xf numFmtId="0" fontId="236" fillId="62" borderId="75" applyNumberFormat="0" applyAlignment="0" applyProtection="0"/>
    <xf numFmtId="0" fontId="236" fillId="62" borderId="75" applyNumberFormat="0" applyAlignment="0" applyProtection="0"/>
    <xf numFmtId="0" fontId="236" fillId="62" borderId="75" applyNumberFormat="0" applyAlignment="0" applyProtection="0"/>
    <xf numFmtId="0" fontId="236" fillId="62" borderId="75" applyNumberFormat="0" applyAlignment="0" applyProtection="0"/>
    <xf numFmtId="0" fontId="236" fillId="62" borderId="75" applyNumberFormat="0" applyAlignment="0" applyProtection="0"/>
    <xf numFmtId="0" fontId="236" fillId="62" borderId="75" applyNumberFormat="0" applyAlignment="0" applyProtection="0"/>
    <xf numFmtId="0" fontId="236" fillId="62" borderId="75" applyNumberFormat="0" applyAlignment="0" applyProtection="0"/>
    <xf numFmtId="0" fontId="78" fillId="0" borderId="0"/>
    <xf numFmtId="0" fontId="236" fillId="62" borderId="75" applyNumberFormat="0" applyAlignment="0" applyProtection="0"/>
    <xf numFmtId="0" fontId="236" fillId="62" borderId="75" applyNumberFormat="0" applyAlignment="0" applyProtection="0"/>
    <xf numFmtId="0" fontId="236" fillId="62" borderId="75" applyNumberFormat="0" applyAlignment="0" applyProtection="0"/>
    <xf numFmtId="0" fontId="236" fillId="62" borderId="75" applyNumberFormat="0" applyAlignment="0" applyProtection="0"/>
    <xf numFmtId="0" fontId="236" fillId="62" borderId="75" applyNumberFormat="0" applyAlignment="0" applyProtection="0"/>
    <xf numFmtId="0" fontId="236" fillId="62" borderId="75" applyNumberFormat="0" applyAlignment="0" applyProtection="0"/>
    <xf numFmtId="0" fontId="236" fillId="62" borderId="75" applyNumberFormat="0" applyAlignment="0" applyProtection="0"/>
    <xf numFmtId="0" fontId="236" fillId="62" borderId="75" applyNumberFormat="0" applyAlignment="0" applyProtection="0"/>
    <xf numFmtId="0" fontId="236" fillId="62" borderId="75" applyNumberFormat="0" applyAlignment="0" applyProtection="0"/>
    <xf numFmtId="0" fontId="236" fillId="62" borderId="75" applyNumberFormat="0" applyAlignment="0" applyProtection="0"/>
    <xf numFmtId="0" fontId="236" fillId="62" borderId="75" applyNumberFormat="0" applyAlignment="0" applyProtection="0"/>
    <xf numFmtId="0" fontId="78" fillId="0" borderId="0"/>
    <xf numFmtId="0" fontId="236" fillId="62" borderId="75" applyNumberFormat="0" applyAlignment="0" applyProtection="0"/>
    <xf numFmtId="0" fontId="236" fillId="62" borderId="75" applyNumberFormat="0" applyAlignment="0" applyProtection="0"/>
    <xf numFmtId="0" fontId="236" fillId="62" borderId="75" applyNumberFormat="0" applyAlignment="0" applyProtection="0"/>
    <xf numFmtId="0" fontId="236" fillId="62" borderId="75" applyNumberFormat="0" applyAlignment="0" applyProtection="0"/>
    <xf numFmtId="0" fontId="236" fillId="62" borderId="75" applyNumberFormat="0" applyAlignment="0" applyProtection="0"/>
    <xf numFmtId="0" fontId="236" fillId="62" borderId="75" applyNumberFormat="0" applyAlignment="0" applyProtection="0"/>
    <xf numFmtId="0" fontId="236" fillId="62" borderId="75" applyNumberFormat="0" applyAlignment="0" applyProtection="0"/>
    <xf numFmtId="0" fontId="236" fillId="62" borderId="75" applyNumberFormat="0" applyAlignment="0" applyProtection="0"/>
    <xf numFmtId="0" fontId="236" fillId="62" borderId="75" applyNumberFormat="0" applyAlignment="0" applyProtection="0"/>
    <xf numFmtId="0" fontId="236" fillId="62" borderId="75" applyNumberFormat="0" applyAlignment="0" applyProtection="0"/>
    <xf numFmtId="0" fontId="236" fillId="62" borderId="75" applyNumberFormat="0" applyAlignment="0" applyProtection="0"/>
    <xf numFmtId="0" fontId="78" fillId="0" borderId="0"/>
    <xf numFmtId="0" fontId="236" fillId="62" borderId="75" applyNumberFormat="0" applyAlignment="0" applyProtection="0"/>
    <xf numFmtId="0" fontId="236" fillId="62" borderId="75" applyNumberFormat="0" applyAlignment="0" applyProtection="0"/>
    <xf numFmtId="0" fontId="236" fillId="62" borderId="75" applyNumberFormat="0" applyAlignment="0" applyProtection="0"/>
    <xf numFmtId="0" fontId="236" fillId="62" borderId="75" applyNumberFormat="0" applyAlignment="0" applyProtection="0"/>
    <xf numFmtId="0" fontId="236" fillId="62" borderId="75" applyNumberFormat="0" applyAlignment="0" applyProtection="0"/>
    <xf numFmtId="0" fontId="236" fillId="62" borderId="75" applyNumberFormat="0" applyAlignment="0" applyProtection="0"/>
    <xf numFmtId="0" fontId="236" fillId="62" borderId="75" applyNumberFormat="0" applyAlignment="0" applyProtection="0"/>
    <xf numFmtId="0" fontId="236" fillId="62" borderId="75" applyNumberFormat="0" applyAlignment="0" applyProtection="0"/>
    <xf numFmtId="0" fontId="236" fillId="62" borderId="75" applyNumberFormat="0" applyAlignment="0" applyProtection="0"/>
    <xf numFmtId="0" fontId="236" fillId="62" borderId="75" applyNumberFormat="0" applyAlignment="0" applyProtection="0"/>
    <xf numFmtId="0" fontId="236" fillId="62" borderId="75" applyNumberFormat="0" applyAlignment="0" applyProtection="0"/>
    <xf numFmtId="0" fontId="78" fillId="0" borderId="0"/>
    <xf numFmtId="0" fontId="236" fillId="62" borderId="75" applyNumberFormat="0" applyAlignment="0" applyProtection="0"/>
    <xf numFmtId="0" fontId="236" fillId="62" borderId="75" applyNumberFormat="0" applyAlignment="0" applyProtection="0"/>
    <xf numFmtId="0" fontId="236" fillId="62" borderId="75" applyNumberFormat="0" applyAlignment="0" applyProtection="0"/>
    <xf numFmtId="0" fontId="236" fillId="62" borderId="75" applyNumberFormat="0" applyAlignment="0" applyProtection="0"/>
    <xf numFmtId="0" fontId="236" fillId="62" borderId="75" applyNumberFormat="0" applyAlignment="0" applyProtection="0"/>
    <xf numFmtId="0" fontId="236" fillId="62" borderId="75" applyNumberFormat="0" applyAlignment="0" applyProtection="0"/>
    <xf numFmtId="0" fontId="236" fillId="62" borderId="75" applyNumberFormat="0" applyAlignment="0" applyProtection="0"/>
    <xf numFmtId="0" fontId="236" fillId="62" borderId="75" applyNumberFormat="0" applyAlignment="0" applyProtection="0"/>
    <xf numFmtId="0" fontId="236" fillId="62" borderId="75" applyNumberFormat="0" applyAlignment="0" applyProtection="0"/>
    <xf numFmtId="0" fontId="236" fillId="62" borderId="75" applyNumberFormat="0" applyAlignment="0" applyProtection="0"/>
    <xf numFmtId="0" fontId="78" fillId="0" borderId="0"/>
    <xf numFmtId="0" fontId="1" fillId="0" borderId="0"/>
    <xf numFmtId="0" fontId="1" fillId="0" borderId="0"/>
    <xf numFmtId="0" fontId="78" fillId="0" borderId="0"/>
    <xf numFmtId="0" fontId="1" fillId="0" borderId="0"/>
    <xf numFmtId="0" fontId="1" fillId="0" borderId="0"/>
    <xf numFmtId="0" fontId="78" fillId="0" borderId="0"/>
    <xf numFmtId="0" fontId="78" fillId="0" borderId="0"/>
    <xf numFmtId="0" fontId="1" fillId="0" borderId="0"/>
    <xf numFmtId="0" fontId="1" fillId="0" borderId="0"/>
    <xf numFmtId="0" fontId="1" fillId="0" borderId="0"/>
    <xf numFmtId="0" fontId="74" fillId="0" borderId="0"/>
    <xf numFmtId="0" fontId="1" fillId="0" borderId="0" applyNumberFormat="0" applyFill="0" applyBorder="0" applyAlignment="0" applyProtection="0"/>
    <xf numFmtId="0" fontId="1" fillId="0" borderId="0" applyFont="0" applyFill="0" applyBorder="0" applyAlignment="0" applyProtection="0"/>
    <xf numFmtId="0" fontId="1"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237" fillId="0" borderId="0" applyNumberFormat="0" applyFont="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237" fillId="0" borderId="0" applyNumberFormat="0" applyFont="0" applyBorder="0" applyAlignment="0" applyProtection="0"/>
    <xf numFmtId="0" fontId="237" fillId="0" borderId="0" applyNumberFormat="0" applyFont="0" applyBorder="0" applyAlignment="0" applyProtection="0"/>
    <xf numFmtId="0" fontId="1" fillId="0" borderId="0" applyNumberForma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214"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215" fontId="1" fillId="0" borderId="0" applyFont="0" applyFill="0" applyBorder="0" applyAlignment="0" applyProtection="0"/>
    <xf numFmtId="0" fontId="1" fillId="0" borderId="0" applyFont="0" applyFill="0" applyBorder="0" applyAlignment="0" applyProtection="0"/>
    <xf numFmtId="216" fontId="1" fillId="0" borderId="0" applyFont="0" applyFill="0" applyBorder="0" applyAlignment="0" applyProtection="0"/>
    <xf numFmtId="0" fontId="209" fillId="0" borderId="0" applyNumberFormat="0" applyFill="0" applyBorder="0" applyAlignment="0" applyProtection="0">
      <alignment vertical="top"/>
      <protection locked="0"/>
    </xf>
    <xf numFmtId="0" fontId="1" fillId="0" borderId="0" applyNumberFormat="0" applyFill="0" applyBorder="0" applyAlignment="0" applyProtection="0"/>
    <xf numFmtId="0" fontId="209" fillId="0" borderId="0" applyNumberFormat="0" applyFill="0" applyBorder="0" applyAlignment="0" applyProtection="0">
      <alignment vertical="top"/>
      <protection locked="0"/>
    </xf>
    <xf numFmtId="0" fontId="209" fillId="0" borderId="0" applyNumberFormat="0" applyFill="0" applyBorder="0" applyAlignment="0" applyProtection="0">
      <alignment vertical="top"/>
      <protection locked="0"/>
    </xf>
    <xf numFmtId="0" fontId="209" fillId="0" borderId="0" applyNumberFormat="0" applyFill="0" applyBorder="0" applyAlignment="0" applyProtection="0">
      <alignment vertical="top"/>
      <protection locked="0"/>
    </xf>
    <xf numFmtId="0" fontId="238" fillId="0" borderId="0"/>
    <xf numFmtId="0" fontId="238" fillId="0" borderId="0"/>
    <xf numFmtId="0" fontId="1" fillId="0" borderId="0"/>
    <xf numFmtId="0" fontId="1" fillId="0" borderId="0"/>
    <xf numFmtId="0" fontId="1" fillId="0" borderId="0"/>
    <xf numFmtId="0" fontId="1" fillId="0" borderId="0"/>
    <xf numFmtId="0" fontId="238" fillId="0" borderId="0"/>
    <xf numFmtId="0" fontId="1" fillId="0" borderId="0" applyNumberFormat="0" applyFill="0" applyBorder="0" applyAlignment="0" applyProtection="0"/>
    <xf numFmtId="0" fontId="238" fillId="0" borderId="0"/>
    <xf numFmtId="0" fontId="1" fillId="79" borderId="91" applyNumberFormat="0" applyFont="0" applyBorder="0" applyAlignment="0" applyProtection="0"/>
    <xf numFmtId="0" fontId="1" fillId="79" borderId="91" applyNumberFormat="0" applyFont="0" applyBorder="0" applyAlignment="0" applyProtection="0"/>
    <xf numFmtId="0" fontId="1" fillId="79" borderId="91" applyNumberFormat="0" applyFont="0" applyBorder="0" applyAlignment="0" applyProtection="0"/>
    <xf numFmtId="0" fontId="1" fillId="79" borderId="91" applyNumberFormat="0" applyFont="0" applyBorder="0" applyAlignment="0" applyProtection="0"/>
    <xf numFmtId="0" fontId="239" fillId="0" borderId="0" applyFont="0" applyFill="0" applyBorder="0" applyAlignment="0" applyProtection="0"/>
    <xf numFmtId="0" fontId="239" fillId="0" borderId="0" applyFont="0" applyFill="0" applyBorder="0" applyAlignment="0" applyProtection="0"/>
    <xf numFmtId="0" fontId="239" fillId="0" borderId="0" applyFont="0" applyFill="0" applyBorder="0" applyAlignment="0" applyProtection="0"/>
    <xf numFmtId="217" fontId="239"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Font="0" applyFill="0" applyBorder="0" applyAlignment="0" applyProtection="0"/>
    <xf numFmtId="0" fontId="3" fillId="122" borderId="92" applyNumberFormat="0" applyProtection="0">
      <alignment horizontal="center" wrapText="1"/>
    </xf>
    <xf numFmtId="0" fontId="3" fillId="122" borderId="92" applyNumberFormat="0" applyProtection="0">
      <alignment horizontal="center" wrapText="1"/>
    </xf>
    <xf numFmtId="0" fontId="3" fillId="122" borderId="92" applyNumberFormat="0" applyProtection="0">
      <alignment horizontal="center" wrapText="1"/>
    </xf>
    <xf numFmtId="0" fontId="3" fillId="122" borderId="92" applyNumberFormat="0" applyProtection="0">
      <alignment horizontal="center" wrapText="1"/>
    </xf>
    <xf numFmtId="0" fontId="3" fillId="122" borderId="92" applyNumberFormat="0" applyProtection="0">
      <alignment horizontal="center" wrapText="1"/>
    </xf>
    <xf numFmtId="0" fontId="3" fillId="122" borderId="92" applyNumberFormat="0" applyProtection="0">
      <alignment horizontal="center" wrapText="1"/>
    </xf>
    <xf numFmtId="0" fontId="3" fillId="122" borderId="92" applyNumberFormat="0" applyProtection="0">
      <alignment horizontal="center" wrapText="1"/>
    </xf>
    <xf numFmtId="0" fontId="3" fillId="122" borderId="92" applyNumberFormat="0" applyProtection="0">
      <alignment horizontal="center" wrapText="1"/>
    </xf>
    <xf numFmtId="0" fontId="3" fillId="122" borderId="92" applyNumberFormat="0" applyProtection="0">
      <alignment horizontal="center" wrapText="1"/>
    </xf>
    <xf numFmtId="0" fontId="3" fillId="122" borderId="92" applyNumberFormat="0" applyProtection="0">
      <alignment horizontal="center" wrapText="1"/>
    </xf>
    <xf numFmtId="0" fontId="3" fillId="122" borderId="92" applyNumberFormat="0" applyProtection="0">
      <alignment horizontal="center" wrapText="1"/>
    </xf>
    <xf numFmtId="0" fontId="3" fillId="122" borderId="92" applyNumberFormat="0" applyProtection="0">
      <alignment horizontal="center" wrapText="1"/>
    </xf>
    <xf numFmtId="0" fontId="3" fillId="122" borderId="92" applyNumberFormat="0" applyProtection="0">
      <alignment horizontal="center" wrapText="1"/>
    </xf>
    <xf numFmtId="0" fontId="3" fillId="122" borderId="93" applyNumberFormat="0" applyAlignment="0" applyProtection="0">
      <alignment wrapText="1"/>
    </xf>
    <xf numFmtId="0" fontId="3" fillId="122" borderId="93" applyNumberFormat="0" applyAlignment="0" applyProtection="0">
      <alignment wrapText="1"/>
    </xf>
    <xf numFmtId="0" fontId="3" fillId="122" borderId="93" applyNumberFormat="0" applyAlignment="0" applyProtection="0">
      <alignment wrapText="1"/>
    </xf>
    <xf numFmtId="0" fontId="3" fillId="122" borderId="93" applyNumberFormat="0" applyAlignment="0" applyProtection="0">
      <alignment wrapText="1"/>
    </xf>
    <xf numFmtId="0" fontId="3" fillId="122" borderId="93" applyNumberFormat="0" applyAlignment="0" applyProtection="0">
      <alignment wrapText="1"/>
    </xf>
    <xf numFmtId="0" fontId="3" fillId="122" borderId="93" applyNumberFormat="0" applyAlignment="0" applyProtection="0">
      <alignment wrapText="1"/>
    </xf>
    <xf numFmtId="0" fontId="3" fillId="122" borderId="93" applyNumberFormat="0" applyAlignment="0" applyProtection="0">
      <alignment wrapText="1"/>
    </xf>
    <xf numFmtId="0" fontId="3" fillId="122" borderId="93" applyNumberFormat="0" applyAlignment="0" applyProtection="0">
      <alignment wrapText="1"/>
    </xf>
    <xf numFmtId="0" fontId="3" fillId="122" borderId="93" applyNumberFormat="0" applyAlignment="0" applyProtection="0">
      <alignment wrapText="1"/>
    </xf>
    <xf numFmtId="0" fontId="3" fillId="122" borderId="93" applyNumberFormat="0" applyAlignment="0" applyProtection="0">
      <alignment wrapText="1"/>
    </xf>
    <xf numFmtId="0" fontId="3" fillId="122" borderId="93" applyNumberFormat="0" applyAlignment="0" applyProtection="0">
      <alignment wrapText="1"/>
    </xf>
    <xf numFmtId="0" fontId="3" fillId="122" borderId="93" applyNumberFormat="0" applyAlignment="0" applyProtection="0">
      <alignment wrapText="1"/>
    </xf>
    <xf numFmtId="0" fontId="3" fillId="122" borderId="93" applyNumberFormat="0" applyAlignment="0" applyProtection="0">
      <alignment wrapText="1"/>
    </xf>
    <xf numFmtId="0" fontId="1" fillId="123" borderId="0" applyNumberFormat="0" applyBorder="0">
      <alignment horizontal="center" wrapText="1"/>
    </xf>
    <xf numFmtId="0" fontId="1" fillId="123" borderId="0" applyNumberFormat="0" applyBorder="0">
      <alignment horizontal="center" wrapText="1"/>
    </xf>
    <xf numFmtId="0" fontId="1" fillId="123" borderId="0" applyNumberFormat="0" applyBorder="0">
      <alignment horizontal="center" wrapText="1"/>
    </xf>
    <xf numFmtId="0" fontId="1" fillId="123" borderId="0" applyNumberFormat="0" applyBorder="0">
      <alignment horizontal="center" wrapText="1"/>
    </xf>
    <xf numFmtId="0" fontId="1" fillId="123" borderId="0" applyNumberFormat="0" applyBorder="0">
      <alignment horizontal="center" wrapText="1"/>
    </xf>
    <xf numFmtId="0" fontId="1" fillId="123" borderId="0" applyNumberFormat="0" applyBorder="0">
      <alignment horizontal="center" wrapText="1"/>
    </xf>
    <xf numFmtId="0" fontId="1" fillId="123" borderId="0" applyNumberFormat="0" applyBorder="0">
      <alignment horizontal="center" wrapText="1"/>
    </xf>
    <xf numFmtId="0" fontId="1" fillId="123" borderId="0" applyNumberFormat="0" applyBorder="0">
      <alignment horizontal="center" wrapText="1"/>
    </xf>
    <xf numFmtId="0" fontId="1" fillId="123" borderId="0" applyNumberFormat="0" applyBorder="0">
      <alignment horizontal="center" wrapText="1"/>
    </xf>
    <xf numFmtId="0" fontId="1" fillId="123" borderId="0" applyNumberFormat="0" applyBorder="0">
      <alignment horizontal="center" wrapText="1"/>
    </xf>
    <xf numFmtId="0" fontId="1" fillId="123" borderId="0" applyNumberFormat="0" applyBorder="0">
      <alignment horizontal="center" wrapText="1"/>
    </xf>
    <xf numFmtId="0" fontId="1" fillId="123" borderId="0" applyNumberFormat="0" applyBorder="0">
      <alignment horizontal="center" wrapText="1"/>
    </xf>
    <xf numFmtId="0" fontId="1" fillId="123" borderId="0" applyNumberFormat="0" applyBorder="0">
      <alignment horizontal="center" wrapText="1"/>
    </xf>
    <xf numFmtId="0" fontId="1" fillId="124" borderId="94" applyNumberFormat="0">
      <alignment wrapText="1"/>
    </xf>
    <xf numFmtId="0" fontId="1" fillId="124" borderId="94" applyNumberFormat="0">
      <alignment wrapText="1"/>
    </xf>
    <xf numFmtId="0" fontId="1" fillId="124" borderId="94" applyNumberFormat="0">
      <alignment wrapText="1"/>
    </xf>
    <xf numFmtId="0" fontId="1" fillId="124" borderId="94" applyNumberFormat="0">
      <alignment wrapText="1"/>
    </xf>
    <xf numFmtId="0" fontId="1" fillId="124" borderId="94" applyNumberFormat="0">
      <alignment wrapText="1"/>
    </xf>
    <xf numFmtId="0" fontId="1" fillId="124" borderId="94" applyNumberFormat="0">
      <alignment wrapText="1"/>
    </xf>
    <xf numFmtId="0" fontId="1" fillId="124" borderId="94" applyNumberFormat="0">
      <alignment wrapText="1"/>
    </xf>
    <xf numFmtId="0" fontId="1" fillId="124" borderId="94" applyNumberFormat="0">
      <alignment wrapText="1"/>
    </xf>
    <xf numFmtId="0" fontId="1" fillId="124" borderId="94" applyNumberFormat="0">
      <alignment wrapText="1"/>
    </xf>
    <xf numFmtId="0" fontId="1" fillId="124" borderId="94" applyNumberFormat="0">
      <alignment wrapText="1"/>
    </xf>
    <xf numFmtId="0" fontId="1" fillId="124" borderId="94" applyNumberFormat="0">
      <alignment wrapText="1"/>
    </xf>
    <xf numFmtId="0" fontId="1" fillId="124" borderId="94" applyNumberFormat="0">
      <alignment wrapText="1"/>
    </xf>
    <xf numFmtId="0" fontId="1" fillId="124" borderId="94" applyNumberFormat="0">
      <alignment wrapText="1"/>
    </xf>
    <xf numFmtId="0" fontId="1" fillId="124" borderId="0" applyNumberFormat="0" applyBorder="0">
      <alignment wrapText="1"/>
    </xf>
    <xf numFmtId="0" fontId="1" fillId="124" borderId="0" applyNumberFormat="0" applyBorder="0">
      <alignment wrapText="1"/>
    </xf>
    <xf numFmtId="0" fontId="1" fillId="124" borderId="0" applyNumberFormat="0" applyBorder="0">
      <alignment wrapText="1"/>
    </xf>
    <xf numFmtId="0" fontId="1" fillId="124" borderId="0" applyNumberFormat="0" applyBorder="0">
      <alignment wrapText="1"/>
    </xf>
    <xf numFmtId="0" fontId="1" fillId="124" borderId="0" applyNumberFormat="0" applyBorder="0">
      <alignment wrapText="1"/>
    </xf>
    <xf numFmtId="0" fontId="1" fillId="124" borderId="0" applyNumberFormat="0" applyBorder="0">
      <alignment wrapText="1"/>
    </xf>
    <xf numFmtId="0" fontId="1" fillId="124" borderId="0" applyNumberFormat="0" applyBorder="0">
      <alignment wrapText="1"/>
    </xf>
    <xf numFmtId="0" fontId="1" fillId="124" borderId="0" applyNumberFormat="0" applyBorder="0">
      <alignment wrapText="1"/>
    </xf>
    <xf numFmtId="0" fontId="1" fillId="124" borderId="0" applyNumberFormat="0" applyBorder="0">
      <alignment wrapText="1"/>
    </xf>
    <xf numFmtId="0" fontId="1" fillId="124" borderId="0" applyNumberFormat="0" applyBorder="0">
      <alignment wrapText="1"/>
    </xf>
    <xf numFmtId="0" fontId="1" fillId="124" borderId="0" applyNumberFormat="0" applyBorder="0">
      <alignment wrapText="1"/>
    </xf>
    <xf numFmtId="0" fontId="1" fillId="124" borderId="0" applyNumberFormat="0" applyBorder="0">
      <alignment wrapText="1"/>
    </xf>
    <xf numFmtId="0" fontId="1" fillId="124" borderId="0" applyNumberFormat="0" applyBorder="0">
      <alignment wrapText="1"/>
    </xf>
    <xf numFmtId="0" fontId="1" fillId="0" borderId="0" applyNumberFormat="0" applyFill="0" applyBorder="0" applyProtection="0">
      <alignment horizontal="right" wrapText="1"/>
    </xf>
    <xf numFmtId="0" fontId="1" fillId="0" borderId="0" applyNumberFormat="0" applyFill="0" applyBorder="0" applyProtection="0">
      <alignment horizontal="right" wrapText="1"/>
    </xf>
    <xf numFmtId="0" fontId="1" fillId="0" borderId="0" applyNumberFormat="0" applyFill="0" applyBorder="0" applyProtection="0">
      <alignment horizontal="right" wrapText="1"/>
    </xf>
    <xf numFmtId="0" fontId="1" fillId="0" borderId="0" applyNumberFormat="0" applyFill="0" applyBorder="0" applyProtection="0">
      <alignment horizontal="right" wrapText="1"/>
    </xf>
    <xf numFmtId="0" fontId="1" fillId="0" borderId="0" applyNumberFormat="0" applyFill="0" applyBorder="0" applyProtection="0">
      <alignment horizontal="right" wrapText="1"/>
    </xf>
    <xf numFmtId="0" fontId="1" fillId="0" borderId="0" applyNumberFormat="0" applyFill="0" applyBorder="0" applyProtection="0">
      <alignment horizontal="right" wrapText="1"/>
    </xf>
    <xf numFmtId="0" fontId="1" fillId="0" borderId="0" applyNumberFormat="0" applyFill="0" applyBorder="0" applyProtection="0">
      <alignment horizontal="right" wrapText="1"/>
    </xf>
    <xf numFmtId="0" fontId="1" fillId="0" borderId="0" applyNumberFormat="0" applyFill="0" applyBorder="0" applyProtection="0">
      <alignment horizontal="right" wrapText="1"/>
    </xf>
    <xf numFmtId="0" fontId="1" fillId="0" borderId="0" applyNumberFormat="0" applyFill="0" applyBorder="0" applyProtection="0">
      <alignment horizontal="right" wrapText="1"/>
    </xf>
    <xf numFmtId="0" fontId="1" fillId="0" borderId="0" applyNumberFormat="0" applyFill="0" applyBorder="0" applyProtection="0">
      <alignment horizontal="right" wrapText="1"/>
    </xf>
    <xf numFmtId="0" fontId="1" fillId="0" borderId="0" applyNumberFormat="0" applyFill="0" applyBorder="0" applyProtection="0">
      <alignment horizontal="right" wrapText="1"/>
    </xf>
    <xf numFmtId="0" fontId="1" fillId="0" borderId="0" applyNumberFormat="0" applyFill="0" applyBorder="0" applyProtection="0">
      <alignment horizontal="right" wrapText="1"/>
    </xf>
    <xf numFmtId="0" fontId="1" fillId="0" borderId="0" applyNumberFormat="0" applyFill="0" applyBorder="0" applyProtection="0">
      <alignment horizontal="right" wrapText="1"/>
    </xf>
    <xf numFmtId="218" fontId="1" fillId="0" borderId="0" applyFill="0" applyBorder="0" applyAlignment="0" applyProtection="0">
      <alignment wrapText="1"/>
    </xf>
    <xf numFmtId="218" fontId="1" fillId="0" borderId="0" applyFill="0" applyBorder="0" applyAlignment="0" applyProtection="0">
      <alignment wrapText="1"/>
    </xf>
    <xf numFmtId="218" fontId="1" fillId="0" borderId="0" applyFill="0" applyBorder="0" applyAlignment="0" applyProtection="0">
      <alignment wrapText="1"/>
    </xf>
    <xf numFmtId="218" fontId="1" fillId="0" borderId="0" applyFill="0" applyBorder="0" applyAlignment="0" applyProtection="0">
      <alignment wrapText="1"/>
    </xf>
    <xf numFmtId="218" fontId="1" fillId="0" borderId="0" applyFill="0" applyBorder="0" applyAlignment="0" applyProtection="0">
      <alignment wrapText="1"/>
    </xf>
    <xf numFmtId="218" fontId="1" fillId="0" borderId="0" applyFill="0" applyBorder="0" applyAlignment="0" applyProtection="0">
      <alignment wrapText="1"/>
    </xf>
    <xf numFmtId="218" fontId="1" fillId="0" borderId="0" applyFill="0" applyBorder="0" applyAlignment="0" applyProtection="0">
      <alignment wrapText="1"/>
    </xf>
    <xf numFmtId="218" fontId="1" fillId="0" borderId="0" applyFill="0" applyBorder="0" applyAlignment="0" applyProtection="0">
      <alignment wrapText="1"/>
    </xf>
    <xf numFmtId="218" fontId="1" fillId="0" borderId="0" applyFill="0" applyBorder="0" applyAlignment="0" applyProtection="0">
      <alignment wrapText="1"/>
    </xf>
    <xf numFmtId="218" fontId="1" fillId="0" borderId="0" applyFill="0" applyBorder="0" applyAlignment="0" applyProtection="0">
      <alignment wrapText="1"/>
    </xf>
    <xf numFmtId="218" fontId="1" fillId="0" borderId="0" applyFill="0" applyBorder="0" applyAlignment="0" applyProtection="0">
      <alignment wrapText="1"/>
    </xf>
    <xf numFmtId="218" fontId="1" fillId="0" borderId="0" applyFill="0" applyBorder="0" applyAlignment="0" applyProtection="0">
      <alignment wrapText="1"/>
    </xf>
    <xf numFmtId="218" fontId="1" fillId="0" borderId="0" applyFill="0" applyBorder="0" applyAlignment="0" applyProtection="0">
      <alignment wrapText="1"/>
    </xf>
    <xf numFmtId="219" fontId="1" fillId="0" borderId="0" applyFill="0" applyBorder="0" applyAlignment="0" applyProtection="0">
      <alignment wrapText="1"/>
    </xf>
    <xf numFmtId="219" fontId="1" fillId="0" borderId="0" applyFill="0" applyBorder="0" applyAlignment="0" applyProtection="0">
      <alignment wrapText="1"/>
    </xf>
    <xf numFmtId="219" fontId="1" fillId="0" borderId="0" applyFill="0" applyBorder="0" applyAlignment="0" applyProtection="0">
      <alignment wrapText="1"/>
    </xf>
    <xf numFmtId="219" fontId="1" fillId="0" borderId="0" applyFill="0" applyBorder="0" applyAlignment="0" applyProtection="0">
      <alignment wrapText="1"/>
    </xf>
    <xf numFmtId="219" fontId="1" fillId="0" borderId="0" applyFill="0" applyBorder="0" applyAlignment="0" applyProtection="0">
      <alignment wrapText="1"/>
    </xf>
    <xf numFmtId="219" fontId="1" fillId="0" borderId="0" applyFill="0" applyBorder="0" applyAlignment="0" applyProtection="0">
      <alignment wrapText="1"/>
    </xf>
    <xf numFmtId="219" fontId="1" fillId="0" borderId="0" applyFill="0" applyBorder="0" applyAlignment="0" applyProtection="0">
      <alignment wrapText="1"/>
    </xf>
    <xf numFmtId="219" fontId="1" fillId="0" borderId="0" applyFill="0" applyBorder="0" applyAlignment="0" applyProtection="0">
      <alignment wrapText="1"/>
    </xf>
    <xf numFmtId="219" fontId="1" fillId="0" borderId="0" applyFill="0" applyBorder="0" applyAlignment="0" applyProtection="0">
      <alignment wrapText="1"/>
    </xf>
    <xf numFmtId="219" fontId="1" fillId="0" borderId="0" applyFill="0" applyBorder="0" applyAlignment="0" applyProtection="0">
      <alignment wrapText="1"/>
    </xf>
    <xf numFmtId="219" fontId="1" fillId="0" borderId="0" applyFill="0" applyBorder="0" applyAlignment="0" applyProtection="0">
      <alignment wrapText="1"/>
    </xf>
    <xf numFmtId="219" fontId="1" fillId="0" borderId="0" applyFill="0" applyBorder="0" applyAlignment="0" applyProtection="0">
      <alignment wrapText="1"/>
    </xf>
    <xf numFmtId="219" fontId="1" fillId="0" borderId="0" applyFill="0" applyBorder="0" applyAlignment="0" applyProtection="0">
      <alignment wrapText="1"/>
    </xf>
    <xf numFmtId="220" fontId="1" fillId="0" borderId="0" applyFill="0" applyBorder="0" applyAlignment="0" applyProtection="0">
      <alignment wrapText="1"/>
    </xf>
    <xf numFmtId="220" fontId="1" fillId="0" borderId="0" applyFill="0" applyBorder="0" applyAlignment="0" applyProtection="0">
      <alignment wrapText="1"/>
    </xf>
    <xf numFmtId="220" fontId="1" fillId="0" borderId="0" applyFill="0" applyBorder="0" applyAlignment="0" applyProtection="0">
      <alignment wrapText="1"/>
    </xf>
    <xf numFmtId="220" fontId="1" fillId="0" borderId="0" applyFill="0" applyBorder="0" applyAlignment="0" applyProtection="0">
      <alignment wrapText="1"/>
    </xf>
    <xf numFmtId="220" fontId="1" fillId="0" borderId="0" applyFill="0" applyBorder="0" applyAlignment="0" applyProtection="0">
      <alignment wrapText="1"/>
    </xf>
    <xf numFmtId="220" fontId="1" fillId="0" borderId="0" applyFill="0" applyBorder="0" applyAlignment="0" applyProtection="0">
      <alignment wrapText="1"/>
    </xf>
    <xf numFmtId="220" fontId="1" fillId="0" borderId="0" applyFill="0" applyBorder="0" applyAlignment="0" applyProtection="0">
      <alignment wrapText="1"/>
    </xf>
    <xf numFmtId="220" fontId="1" fillId="0" borderId="0" applyFill="0" applyBorder="0" applyAlignment="0" applyProtection="0">
      <alignment wrapText="1"/>
    </xf>
    <xf numFmtId="220" fontId="1" fillId="0" borderId="0" applyFill="0" applyBorder="0" applyAlignment="0" applyProtection="0">
      <alignment wrapText="1"/>
    </xf>
    <xf numFmtId="220" fontId="1" fillId="0" borderId="0" applyFill="0" applyBorder="0" applyAlignment="0" applyProtection="0">
      <alignment wrapText="1"/>
    </xf>
    <xf numFmtId="220" fontId="1" fillId="0" borderId="0" applyFill="0" applyBorder="0" applyAlignment="0" applyProtection="0">
      <alignment wrapText="1"/>
    </xf>
    <xf numFmtId="220" fontId="1" fillId="0" borderId="0" applyFill="0" applyBorder="0" applyAlignment="0" applyProtection="0">
      <alignment wrapText="1"/>
    </xf>
    <xf numFmtId="220" fontId="1" fillId="0" borderId="0" applyFill="0" applyBorder="0" applyAlignment="0" applyProtection="0">
      <alignment wrapText="1"/>
    </xf>
    <xf numFmtId="0" fontId="1" fillId="0" borderId="0" applyNumberFormat="0" applyFill="0" applyBorder="0" applyProtection="0">
      <alignment horizontal="right" wrapText="1"/>
    </xf>
    <xf numFmtId="0" fontId="1" fillId="0" borderId="0" applyNumberFormat="0" applyFill="0" applyBorder="0" applyProtection="0">
      <alignment horizontal="right" wrapText="1"/>
    </xf>
    <xf numFmtId="0" fontId="1" fillId="0" borderId="0" applyNumberFormat="0" applyFill="0" applyBorder="0" applyProtection="0">
      <alignment horizontal="right" wrapText="1"/>
    </xf>
    <xf numFmtId="0" fontId="1" fillId="0" borderId="0" applyNumberFormat="0" applyFill="0" applyBorder="0" applyProtection="0">
      <alignment horizontal="right" wrapText="1"/>
    </xf>
    <xf numFmtId="0" fontId="1" fillId="0" borderId="0" applyNumberFormat="0" applyFill="0" applyBorder="0" applyProtection="0">
      <alignment horizontal="right" wrapText="1"/>
    </xf>
    <xf numFmtId="0" fontId="1" fillId="0" borderId="0" applyNumberFormat="0" applyFill="0" applyBorder="0" applyProtection="0">
      <alignment horizontal="right" wrapText="1"/>
    </xf>
    <xf numFmtId="0" fontId="1" fillId="0" borderId="0" applyNumberFormat="0" applyFill="0" applyBorder="0" applyProtection="0">
      <alignment horizontal="right" wrapText="1"/>
    </xf>
    <xf numFmtId="0" fontId="1" fillId="0" borderId="0" applyNumberFormat="0" applyFill="0" applyBorder="0" applyProtection="0">
      <alignment horizontal="right" wrapText="1"/>
    </xf>
    <xf numFmtId="0" fontId="1" fillId="0" borderId="0" applyNumberFormat="0" applyFill="0" applyBorder="0" applyProtection="0">
      <alignment horizontal="right" wrapText="1"/>
    </xf>
    <xf numFmtId="0" fontId="1" fillId="0" borderId="0" applyNumberFormat="0" applyFill="0" applyBorder="0" applyProtection="0">
      <alignment horizontal="right" wrapText="1"/>
    </xf>
    <xf numFmtId="0" fontId="1" fillId="0" borderId="0" applyNumberFormat="0" applyFill="0" applyBorder="0" applyProtection="0">
      <alignment horizontal="right" wrapText="1"/>
    </xf>
    <xf numFmtId="0" fontId="1" fillId="0" borderId="0" applyNumberFormat="0" applyFill="0" applyBorder="0" applyProtection="0">
      <alignment horizontal="right" wrapText="1"/>
    </xf>
    <xf numFmtId="0" fontId="1" fillId="0" borderId="0" applyNumberFormat="0" applyFill="0" applyBorder="0" applyProtection="0">
      <alignment horizontal="right" wrapText="1"/>
    </xf>
    <xf numFmtId="0" fontId="1" fillId="0" borderId="0" applyNumberFormat="0" applyFill="0" applyBorder="0">
      <alignment horizontal="right" wrapText="1"/>
    </xf>
    <xf numFmtId="0" fontId="1" fillId="0" borderId="0" applyNumberFormat="0" applyFill="0" applyBorder="0">
      <alignment horizontal="right" wrapText="1"/>
    </xf>
    <xf numFmtId="0" fontId="1" fillId="0" borderId="0" applyNumberFormat="0" applyFill="0" applyBorder="0">
      <alignment horizontal="right" wrapText="1"/>
    </xf>
    <xf numFmtId="0" fontId="1" fillId="0" borderId="0" applyNumberFormat="0" applyFill="0" applyBorder="0">
      <alignment horizontal="right" wrapText="1"/>
    </xf>
    <xf numFmtId="0" fontId="1" fillId="0" borderId="0" applyNumberFormat="0" applyFill="0" applyBorder="0">
      <alignment horizontal="right" wrapText="1"/>
    </xf>
    <xf numFmtId="0" fontId="1" fillId="0" borderId="0" applyNumberFormat="0" applyFill="0" applyBorder="0">
      <alignment horizontal="right" wrapText="1"/>
    </xf>
    <xf numFmtId="0" fontId="1" fillId="0" borderId="0" applyNumberFormat="0" applyFill="0" applyBorder="0">
      <alignment horizontal="right" wrapText="1"/>
    </xf>
    <xf numFmtId="0" fontId="1" fillId="0" borderId="0" applyNumberFormat="0" applyFill="0" applyBorder="0">
      <alignment horizontal="right" wrapText="1"/>
    </xf>
    <xf numFmtId="0" fontId="1" fillId="0" borderId="0" applyNumberFormat="0" applyFill="0" applyBorder="0">
      <alignment horizontal="right" wrapText="1"/>
    </xf>
    <xf numFmtId="0" fontId="1" fillId="0" borderId="0" applyNumberFormat="0" applyFill="0" applyBorder="0">
      <alignment horizontal="right" wrapText="1"/>
    </xf>
    <xf numFmtId="0" fontId="1" fillId="0" borderId="0" applyNumberFormat="0" applyFill="0" applyBorder="0">
      <alignment horizontal="right" wrapText="1"/>
    </xf>
    <xf numFmtId="0" fontId="1" fillId="0" borderId="0" applyNumberFormat="0" applyFill="0" applyBorder="0">
      <alignment horizontal="right" wrapText="1"/>
    </xf>
    <xf numFmtId="0" fontId="1" fillId="0" borderId="0" applyNumberFormat="0" applyFill="0" applyBorder="0">
      <alignment horizontal="right" wrapText="1"/>
    </xf>
    <xf numFmtId="17" fontId="1" fillId="0" borderId="0" applyFill="0" applyBorder="0">
      <alignment horizontal="right" wrapText="1"/>
    </xf>
    <xf numFmtId="17" fontId="1" fillId="0" borderId="0" applyFill="0" applyBorder="0">
      <alignment horizontal="right" wrapText="1"/>
    </xf>
    <xf numFmtId="17" fontId="1" fillId="0" borderId="0" applyFill="0" applyBorder="0">
      <alignment horizontal="right" wrapText="1"/>
    </xf>
    <xf numFmtId="17" fontId="1" fillId="0" borderId="0" applyFill="0" applyBorder="0">
      <alignment horizontal="right" wrapText="1"/>
    </xf>
    <xf numFmtId="17" fontId="1" fillId="0" borderId="0" applyFill="0" applyBorder="0">
      <alignment horizontal="right" wrapText="1"/>
    </xf>
    <xf numFmtId="17" fontId="1" fillId="0" borderId="0" applyFill="0" applyBorder="0">
      <alignment horizontal="right" wrapText="1"/>
    </xf>
    <xf numFmtId="17" fontId="1" fillId="0" borderId="0" applyFill="0" applyBorder="0">
      <alignment horizontal="right" wrapText="1"/>
    </xf>
    <xf numFmtId="17" fontId="1" fillId="0" borderId="0" applyFill="0" applyBorder="0">
      <alignment horizontal="right" wrapText="1"/>
    </xf>
    <xf numFmtId="17" fontId="1" fillId="0" borderId="0" applyFill="0" applyBorder="0">
      <alignment horizontal="right" wrapText="1"/>
    </xf>
    <xf numFmtId="17" fontId="1" fillId="0" borderId="0" applyFill="0" applyBorder="0">
      <alignment horizontal="right" wrapText="1"/>
    </xf>
    <xf numFmtId="17" fontId="1" fillId="0" borderId="0" applyFill="0" applyBorder="0">
      <alignment horizontal="right" wrapText="1"/>
    </xf>
    <xf numFmtId="17" fontId="1" fillId="0" borderId="0" applyFill="0" applyBorder="0">
      <alignment horizontal="right" wrapText="1"/>
    </xf>
    <xf numFmtId="17" fontId="1" fillId="0" borderId="0" applyFill="0" applyBorder="0">
      <alignment horizontal="right" wrapText="1"/>
    </xf>
    <xf numFmtId="17" fontId="1" fillId="0" borderId="0" applyFill="0" applyBorder="0">
      <alignment horizontal="right" wrapText="1"/>
    </xf>
    <xf numFmtId="17" fontId="1" fillId="0" borderId="0" applyFill="0" applyBorder="0">
      <alignment horizontal="right" wrapText="1"/>
    </xf>
    <xf numFmtId="17" fontId="1" fillId="0" borderId="0" applyFill="0" applyBorder="0">
      <alignment horizontal="right" wrapText="1"/>
    </xf>
    <xf numFmtId="17" fontId="1" fillId="0" borderId="0" applyFill="0" applyBorder="0">
      <alignment horizontal="right" wrapText="1"/>
    </xf>
    <xf numFmtId="221" fontId="1" fillId="0" borderId="0" applyFill="0" applyBorder="0" applyAlignment="0" applyProtection="0">
      <alignment wrapText="1"/>
    </xf>
    <xf numFmtId="221" fontId="1" fillId="0" borderId="0" applyFill="0" applyBorder="0" applyAlignment="0" applyProtection="0">
      <alignment wrapText="1"/>
    </xf>
    <xf numFmtId="221" fontId="1" fillId="0" borderId="0" applyFill="0" applyBorder="0" applyAlignment="0" applyProtection="0">
      <alignment wrapText="1"/>
    </xf>
    <xf numFmtId="221" fontId="1" fillId="0" borderId="0" applyFill="0" applyBorder="0" applyAlignment="0" applyProtection="0">
      <alignment wrapText="1"/>
    </xf>
    <xf numFmtId="221" fontId="1" fillId="0" borderId="0" applyFill="0" applyBorder="0" applyAlignment="0" applyProtection="0">
      <alignment wrapText="1"/>
    </xf>
    <xf numFmtId="221" fontId="1" fillId="0" borderId="0" applyFill="0" applyBorder="0" applyAlignment="0" applyProtection="0">
      <alignment wrapText="1"/>
    </xf>
    <xf numFmtId="221" fontId="1" fillId="0" borderId="0" applyFill="0" applyBorder="0" applyAlignment="0" applyProtection="0">
      <alignment wrapText="1"/>
    </xf>
    <xf numFmtId="221" fontId="1" fillId="0" borderId="0" applyFill="0" applyBorder="0" applyAlignment="0" applyProtection="0">
      <alignment wrapText="1"/>
    </xf>
    <xf numFmtId="221" fontId="1" fillId="0" borderId="0" applyFill="0" applyBorder="0" applyAlignment="0" applyProtection="0">
      <alignment wrapText="1"/>
    </xf>
    <xf numFmtId="221" fontId="1" fillId="0" borderId="0" applyFill="0" applyBorder="0" applyAlignment="0" applyProtection="0">
      <alignment wrapText="1"/>
    </xf>
    <xf numFmtId="221" fontId="1" fillId="0" borderId="0" applyFill="0" applyBorder="0" applyAlignment="0" applyProtection="0">
      <alignment wrapText="1"/>
    </xf>
    <xf numFmtId="221" fontId="1" fillId="0" borderId="0" applyFill="0" applyBorder="0" applyAlignment="0" applyProtection="0">
      <alignment wrapText="1"/>
    </xf>
    <xf numFmtId="221" fontId="1" fillId="0" borderId="0" applyFill="0" applyBorder="0" applyAlignment="0" applyProtection="0">
      <alignment wrapText="1"/>
    </xf>
    <xf numFmtId="0" fontId="2" fillId="0" borderId="0" applyNumberFormat="0" applyFill="0" applyBorder="0">
      <alignment horizontal="left" wrapText="1"/>
    </xf>
    <xf numFmtId="0" fontId="2" fillId="0" borderId="0" applyNumberFormat="0" applyFill="0" applyBorder="0">
      <alignment horizontal="left" wrapText="1"/>
    </xf>
    <xf numFmtId="0" fontId="2" fillId="0" borderId="0" applyNumberFormat="0" applyFill="0" applyBorder="0">
      <alignment horizontal="left" wrapText="1"/>
    </xf>
    <xf numFmtId="0" fontId="2" fillId="0" borderId="0" applyNumberFormat="0" applyFill="0" applyBorder="0">
      <alignment horizontal="left" wrapText="1"/>
    </xf>
    <xf numFmtId="0" fontId="3" fillId="0" borderId="0" applyNumberFormat="0" applyFill="0" applyBorder="0">
      <alignment horizontal="center" wrapText="1"/>
    </xf>
    <xf numFmtId="0" fontId="3" fillId="0" borderId="0" applyNumberFormat="0" applyFill="0" applyBorder="0">
      <alignment horizontal="center" wrapText="1"/>
    </xf>
    <xf numFmtId="0" fontId="3" fillId="0" borderId="0" applyNumberFormat="0" applyFill="0" applyBorder="0">
      <alignment horizontal="center" wrapText="1"/>
    </xf>
    <xf numFmtId="0" fontId="3" fillId="0" borderId="0" applyNumberFormat="0" applyFill="0" applyBorder="0">
      <alignment horizontal="center" wrapText="1"/>
    </xf>
    <xf numFmtId="0" fontId="3" fillId="0" borderId="0" applyNumberFormat="0" applyFill="0" applyBorder="0">
      <alignment horizontal="center" wrapText="1"/>
    </xf>
    <xf numFmtId="0" fontId="3" fillId="0" borderId="0" applyNumberFormat="0" applyFill="0" applyBorder="0">
      <alignment horizontal="center" wrapText="1"/>
    </xf>
    <xf numFmtId="0" fontId="3" fillId="0" borderId="0" applyNumberFormat="0" applyFill="0" applyBorder="0">
      <alignment horizontal="center" wrapText="1"/>
    </xf>
    <xf numFmtId="0" fontId="3" fillId="0" borderId="0" applyNumberFormat="0" applyFill="0" applyBorder="0">
      <alignment horizontal="center" wrapText="1"/>
    </xf>
    <xf numFmtId="0" fontId="3" fillId="0" borderId="0" applyNumberFormat="0" applyFill="0" applyBorder="0">
      <alignment horizontal="center" wrapText="1"/>
    </xf>
    <xf numFmtId="0" fontId="3" fillId="0" borderId="0" applyNumberFormat="0" applyFill="0" applyBorder="0">
      <alignment horizontal="center" wrapText="1"/>
    </xf>
    <xf numFmtId="0" fontId="3" fillId="0" borderId="0" applyNumberFormat="0" applyFill="0" applyBorder="0">
      <alignment horizontal="center" wrapText="1"/>
    </xf>
    <xf numFmtId="0" fontId="3" fillId="0" borderId="0" applyNumberFormat="0" applyFill="0" applyBorder="0">
      <alignment horizontal="center" wrapText="1"/>
    </xf>
    <xf numFmtId="0" fontId="3" fillId="0" borderId="0" applyNumberFormat="0" applyFill="0" applyBorder="0">
      <alignment horizontal="center" wrapText="1"/>
    </xf>
    <xf numFmtId="0" fontId="3" fillId="0" borderId="0" applyNumberFormat="0" applyFill="0" applyBorder="0">
      <alignment horizontal="center" wrapText="1"/>
    </xf>
    <xf numFmtId="0" fontId="3" fillId="0" borderId="0" applyNumberFormat="0" applyFill="0" applyBorder="0">
      <alignment horizontal="center" wrapText="1"/>
    </xf>
    <xf numFmtId="0" fontId="3" fillId="0" borderId="0" applyNumberFormat="0" applyFill="0" applyBorder="0">
      <alignment horizontal="center" wrapText="1"/>
    </xf>
    <xf numFmtId="0" fontId="3" fillId="0" borderId="0" applyNumberFormat="0" applyFill="0" applyBorder="0">
      <alignment horizontal="center" wrapText="1"/>
    </xf>
    <xf numFmtId="0" fontId="3" fillId="0" borderId="0" applyNumberFormat="0" applyFill="0" applyBorder="0">
      <alignment horizontal="center" wrapText="1"/>
    </xf>
    <xf numFmtId="0" fontId="3" fillId="0" borderId="0" applyNumberFormat="0" applyFill="0" applyBorder="0">
      <alignment horizontal="center" wrapText="1"/>
    </xf>
    <xf numFmtId="0" fontId="3" fillId="0" borderId="0" applyNumberFormat="0" applyFill="0" applyBorder="0">
      <alignment horizontal="center" wrapText="1"/>
    </xf>
    <xf numFmtId="0" fontId="3" fillId="0" borderId="0" applyNumberFormat="0" applyFill="0" applyBorder="0">
      <alignment horizontal="center" wrapText="1"/>
    </xf>
    <xf numFmtId="0" fontId="3" fillId="0" borderId="0" applyNumberFormat="0" applyFill="0" applyBorder="0">
      <alignment horizontal="center" wrapText="1"/>
    </xf>
    <xf numFmtId="0" fontId="3" fillId="0" borderId="0" applyNumberFormat="0" applyFill="0" applyBorder="0">
      <alignment horizontal="center" wrapText="1"/>
    </xf>
    <xf numFmtId="0" fontId="3" fillId="0" borderId="0" applyNumberFormat="0" applyFill="0" applyBorder="0">
      <alignment horizontal="center" wrapText="1"/>
    </xf>
    <xf numFmtId="0" fontId="3" fillId="0" borderId="0" applyNumberFormat="0" applyFill="0" applyBorder="0">
      <alignment horizontal="center" wrapText="1"/>
    </xf>
    <xf numFmtId="0" fontId="3" fillId="0" borderId="0" applyNumberFormat="0" applyFill="0" applyBorder="0">
      <alignment horizontal="center" wrapText="1"/>
    </xf>
    <xf numFmtId="222" fontId="240" fillId="0" borderId="0" applyNumberFormat="0" applyFill="0" applyBorder="0" applyAlignment="0" applyProtection="0">
      <alignment horizontal="right" vertical="center" wrapText="1"/>
    </xf>
    <xf numFmtId="0" fontId="241" fillId="0" borderId="0" applyNumberFormat="0" applyFill="0" applyBorder="0" applyAlignment="0" applyProtection="0"/>
    <xf numFmtId="0" fontId="242" fillId="0" borderId="0" applyNumberFormat="0" applyFill="0" applyBorder="0" applyAlignment="0" applyProtection="0">
      <protection locked="0"/>
    </xf>
    <xf numFmtId="0" fontId="243" fillId="0" borderId="11" applyNumberFormat="0" applyFill="0" applyProtection="0">
      <alignment horizontal="right"/>
    </xf>
    <xf numFmtId="0" fontId="243" fillId="0" borderId="11" applyNumberFormat="0" applyFill="0" applyProtection="0">
      <alignment horizontal="right"/>
    </xf>
    <xf numFmtId="0" fontId="243" fillId="0" borderId="11" applyNumberFormat="0" applyFill="0" applyProtection="0">
      <alignment horizontal="right"/>
    </xf>
    <xf numFmtId="0" fontId="243" fillId="0" borderId="11" applyNumberFormat="0" applyFill="0" applyProtection="0">
      <alignment horizontal="right"/>
    </xf>
    <xf numFmtId="0" fontId="243" fillId="0" borderId="11" applyNumberFormat="0" applyFill="0" applyProtection="0">
      <alignment horizontal="right"/>
    </xf>
    <xf numFmtId="0" fontId="243" fillId="0" borderId="11" applyNumberFormat="0" applyFill="0" applyProtection="0">
      <alignment horizontal="right"/>
    </xf>
    <xf numFmtId="0" fontId="243" fillId="0" borderId="11" applyNumberFormat="0" applyFill="0" applyProtection="0">
      <alignment horizontal="right"/>
    </xf>
    <xf numFmtId="0" fontId="243" fillId="0" borderId="11" applyNumberFormat="0" applyFill="0" applyProtection="0">
      <alignment horizontal="right"/>
    </xf>
    <xf numFmtId="0" fontId="243" fillId="0" borderId="11" applyNumberFormat="0" applyFill="0" applyProtection="0">
      <alignment horizontal="right"/>
    </xf>
    <xf numFmtId="0" fontId="243" fillId="0" borderId="11" applyNumberFormat="0" applyFill="0" applyProtection="0">
      <alignment horizontal="right"/>
    </xf>
    <xf numFmtId="0" fontId="243" fillId="0" borderId="11" applyNumberFormat="0" applyFill="0" applyProtection="0">
      <alignment horizontal="right"/>
    </xf>
    <xf numFmtId="0" fontId="243" fillId="0" borderId="11" applyNumberFormat="0" applyFill="0" applyProtection="0">
      <alignment horizontal="right"/>
    </xf>
    <xf numFmtId="0" fontId="243" fillId="0" borderId="11" applyNumberFormat="0" applyFill="0" applyProtection="0">
      <alignment horizontal="right"/>
    </xf>
    <xf numFmtId="0" fontId="243" fillId="0" borderId="11" applyNumberFormat="0" applyFill="0" applyProtection="0">
      <alignment horizontal="right"/>
    </xf>
    <xf numFmtId="0" fontId="243" fillId="0" borderId="11" applyNumberFormat="0" applyFill="0" applyProtection="0">
      <alignment horizontal="right"/>
    </xf>
    <xf numFmtId="0" fontId="243" fillId="0" borderId="11" applyNumberFormat="0" applyFill="0" applyProtection="0">
      <alignment horizontal="right"/>
    </xf>
    <xf numFmtId="0" fontId="243" fillId="0" borderId="11" applyNumberFormat="0" applyFill="0" applyProtection="0">
      <alignment horizontal="right"/>
    </xf>
    <xf numFmtId="0" fontId="243" fillId="0" borderId="11" applyNumberFormat="0" applyFill="0" applyProtection="0">
      <alignment horizontal="right"/>
    </xf>
    <xf numFmtId="0" fontId="243" fillId="0" borderId="11" applyNumberFormat="0" applyFill="0" applyProtection="0">
      <alignment horizontal="right"/>
    </xf>
    <xf numFmtId="0" fontId="243" fillId="0" borderId="11" applyNumberFormat="0" applyFill="0" applyProtection="0">
      <alignment horizontal="right"/>
    </xf>
    <xf numFmtId="0" fontId="243" fillId="0" borderId="11" applyNumberFormat="0" applyFill="0" applyProtection="0">
      <alignment horizontal="right"/>
    </xf>
    <xf numFmtId="0" fontId="243" fillId="0" borderId="11" applyNumberFormat="0" applyFill="0" applyProtection="0">
      <alignment horizontal="right"/>
    </xf>
    <xf numFmtId="0" fontId="243" fillId="0" borderId="11" applyNumberFormat="0" applyFill="0" applyProtection="0">
      <alignment horizontal="right"/>
    </xf>
    <xf numFmtId="0" fontId="78" fillId="0" borderId="0"/>
    <xf numFmtId="0" fontId="243" fillId="0" borderId="11" applyNumberFormat="0" applyFill="0" applyProtection="0">
      <alignment horizontal="right"/>
    </xf>
    <xf numFmtId="0" fontId="243" fillId="0" borderId="11" applyNumberFormat="0" applyFill="0" applyProtection="0">
      <alignment horizontal="right"/>
    </xf>
    <xf numFmtId="0" fontId="243" fillId="0" borderId="11" applyNumberFormat="0" applyFill="0" applyProtection="0">
      <alignment horizontal="right"/>
    </xf>
    <xf numFmtId="0" fontId="243" fillId="0" borderId="11" applyNumberFormat="0" applyFill="0" applyProtection="0">
      <alignment horizontal="right"/>
    </xf>
    <xf numFmtId="0" fontId="243" fillId="0" borderId="11" applyNumberFormat="0" applyFill="0" applyProtection="0">
      <alignment horizontal="right"/>
    </xf>
    <xf numFmtId="0" fontId="243" fillId="0" borderId="11" applyNumberFormat="0" applyFill="0" applyProtection="0">
      <alignment horizontal="right"/>
    </xf>
    <xf numFmtId="0" fontId="243" fillId="0" borderId="11" applyNumberFormat="0" applyFill="0" applyProtection="0">
      <alignment horizontal="right"/>
    </xf>
    <xf numFmtId="0" fontId="243" fillId="0" borderId="11" applyNumberFormat="0" applyFill="0" applyProtection="0">
      <alignment horizontal="right"/>
    </xf>
    <xf numFmtId="0" fontId="243" fillId="0" borderId="11" applyNumberFormat="0" applyFill="0" applyProtection="0">
      <alignment horizontal="right"/>
    </xf>
    <xf numFmtId="0" fontId="243" fillId="0" borderId="11" applyNumberFormat="0" applyFill="0" applyProtection="0">
      <alignment horizontal="right"/>
    </xf>
    <xf numFmtId="0" fontId="78" fillId="0" borderId="0"/>
    <xf numFmtId="0" fontId="243" fillId="0" borderId="11" applyNumberFormat="0" applyFill="0" applyProtection="0">
      <alignment horizontal="right"/>
    </xf>
    <xf numFmtId="0" fontId="243" fillId="0" borderId="11" applyNumberFormat="0" applyFill="0" applyProtection="0">
      <alignment horizontal="right"/>
    </xf>
    <xf numFmtId="0" fontId="243" fillId="0" borderId="11" applyNumberFormat="0" applyFill="0" applyProtection="0">
      <alignment horizontal="right"/>
    </xf>
    <xf numFmtId="0" fontId="243" fillId="0" borderId="11" applyNumberFormat="0" applyFill="0" applyProtection="0">
      <alignment horizontal="right"/>
    </xf>
    <xf numFmtId="0" fontId="243" fillId="0" borderId="11" applyNumberFormat="0" applyFill="0" applyProtection="0">
      <alignment horizontal="right"/>
    </xf>
    <xf numFmtId="0" fontId="243" fillId="0" borderId="11" applyNumberFormat="0" applyFill="0" applyProtection="0">
      <alignment horizontal="right"/>
    </xf>
    <xf numFmtId="0" fontId="243" fillId="0" borderId="11" applyNumberFormat="0" applyFill="0" applyProtection="0">
      <alignment horizontal="right"/>
    </xf>
    <xf numFmtId="0" fontId="243" fillId="0" borderId="11" applyNumberFormat="0" applyFill="0" applyProtection="0">
      <alignment horizontal="right"/>
    </xf>
    <xf numFmtId="0" fontId="243" fillId="0" borderId="11" applyNumberFormat="0" applyFill="0" applyProtection="0">
      <alignment horizontal="right"/>
    </xf>
    <xf numFmtId="0" fontId="243" fillId="0" borderId="11" applyNumberFormat="0" applyFill="0" applyProtection="0">
      <alignment horizontal="right"/>
    </xf>
    <xf numFmtId="0" fontId="78" fillId="0" borderId="0"/>
    <xf numFmtId="0" fontId="243" fillId="0" borderId="11" applyNumberFormat="0" applyFill="0" applyProtection="0">
      <alignment horizontal="right"/>
    </xf>
    <xf numFmtId="0" fontId="243" fillId="0" borderId="11" applyNumberFormat="0" applyFill="0" applyProtection="0">
      <alignment horizontal="right"/>
    </xf>
    <xf numFmtId="0" fontId="243" fillId="0" borderId="11" applyNumberFormat="0" applyFill="0" applyProtection="0">
      <alignment horizontal="right"/>
    </xf>
    <xf numFmtId="0" fontId="243" fillId="0" borderId="11" applyNumberFormat="0" applyFill="0" applyProtection="0">
      <alignment horizontal="right"/>
    </xf>
    <xf numFmtId="0" fontId="243" fillId="0" borderId="11" applyNumberFormat="0" applyFill="0" applyProtection="0">
      <alignment horizontal="right"/>
    </xf>
    <xf numFmtId="0" fontId="243" fillId="0" borderId="11" applyNumberFormat="0" applyFill="0" applyProtection="0">
      <alignment horizontal="right"/>
    </xf>
    <xf numFmtId="0" fontId="243" fillId="0" borderId="11" applyNumberFormat="0" applyFill="0" applyProtection="0">
      <alignment horizontal="right"/>
    </xf>
    <xf numFmtId="0" fontId="243" fillId="0" borderId="11" applyNumberFormat="0" applyFill="0" applyProtection="0">
      <alignment horizontal="right"/>
    </xf>
    <xf numFmtId="0" fontId="243" fillId="0" borderId="11" applyNumberFormat="0" applyFill="0" applyProtection="0">
      <alignment horizontal="right"/>
    </xf>
    <xf numFmtId="0" fontId="243" fillId="0" borderId="11" applyNumberFormat="0" applyFill="0" applyProtection="0">
      <alignment horizontal="right"/>
    </xf>
    <xf numFmtId="0" fontId="78" fillId="0" borderId="0"/>
    <xf numFmtId="0" fontId="243" fillId="0" borderId="11" applyNumberFormat="0" applyFill="0" applyProtection="0">
      <alignment horizontal="right"/>
    </xf>
    <xf numFmtId="0" fontId="243" fillId="0" borderId="11" applyNumberFormat="0" applyFill="0" applyProtection="0">
      <alignment horizontal="right"/>
    </xf>
    <xf numFmtId="0" fontId="243" fillId="0" borderId="11" applyNumberFormat="0" applyFill="0" applyProtection="0">
      <alignment horizontal="right"/>
    </xf>
    <xf numFmtId="0" fontId="243" fillId="0" borderId="11" applyNumberFormat="0" applyFill="0" applyProtection="0">
      <alignment horizontal="right"/>
    </xf>
    <xf numFmtId="0" fontId="243" fillId="0" borderId="11" applyNumberFormat="0" applyFill="0" applyProtection="0">
      <alignment horizontal="right"/>
    </xf>
    <xf numFmtId="0" fontId="243" fillId="0" borderId="11" applyNumberFormat="0" applyFill="0" applyProtection="0">
      <alignment horizontal="right"/>
    </xf>
    <xf numFmtId="0" fontId="243" fillId="0" borderId="11" applyNumberFormat="0" applyFill="0" applyProtection="0">
      <alignment horizontal="right"/>
    </xf>
    <xf numFmtId="0" fontId="243" fillId="0" borderId="11" applyNumberFormat="0" applyFill="0" applyProtection="0">
      <alignment horizontal="right"/>
    </xf>
    <xf numFmtId="0" fontId="243" fillId="0" borderId="11" applyNumberFormat="0" applyFill="0" applyProtection="0">
      <alignment horizontal="right"/>
    </xf>
    <xf numFmtId="0" fontId="78" fillId="0" borderId="0"/>
    <xf numFmtId="0" fontId="243" fillId="0" borderId="11" applyNumberFormat="0" applyFill="0" applyProtection="0">
      <alignment horizontal="right"/>
    </xf>
    <xf numFmtId="0" fontId="243" fillId="0" borderId="11" applyNumberFormat="0" applyFill="0" applyProtection="0">
      <alignment horizontal="right"/>
    </xf>
    <xf numFmtId="0" fontId="243" fillId="0" borderId="11" applyNumberFormat="0" applyFill="0" applyProtection="0">
      <alignment horizontal="right"/>
    </xf>
    <xf numFmtId="0" fontId="243" fillId="0" borderId="11" applyNumberFormat="0" applyFill="0" applyProtection="0">
      <alignment horizontal="right"/>
    </xf>
    <xf numFmtId="0" fontId="243" fillId="0" borderId="11" applyNumberFormat="0" applyFill="0" applyProtection="0">
      <alignment horizontal="right"/>
    </xf>
    <xf numFmtId="0" fontId="243" fillId="0" borderId="11" applyNumberFormat="0" applyFill="0" applyProtection="0">
      <alignment horizontal="right"/>
    </xf>
    <xf numFmtId="0" fontId="243" fillId="0" borderId="11" applyNumberFormat="0" applyFill="0" applyProtection="0">
      <alignment horizontal="right"/>
    </xf>
    <xf numFmtId="0" fontId="243" fillId="0" borderId="11" applyNumberFormat="0" applyFill="0" applyProtection="0">
      <alignment horizontal="right"/>
    </xf>
    <xf numFmtId="0" fontId="243" fillId="0" borderId="11" applyNumberFormat="0" applyFill="0" applyProtection="0">
      <alignment horizontal="right"/>
    </xf>
    <xf numFmtId="0" fontId="243" fillId="0" borderId="11" applyNumberFormat="0" applyFill="0" applyProtection="0">
      <alignment horizontal="right"/>
    </xf>
    <xf numFmtId="0" fontId="243" fillId="0" borderId="11" applyNumberFormat="0" applyFill="0" applyProtection="0">
      <alignment horizontal="right"/>
    </xf>
    <xf numFmtId="0" fontId="243" fillId="0" borderId="11" applyNumberFormat="0" applyFill="0" applyProtection="0">
      <alignment horizontal="right"/>
    </xf>
    <xf numFmtId="0" fontId="243" fillId="0" borderId="11" applyNumberFormat="0" applyFill="0" applyProtection="0">
      <alignment horizontal="right"/>
    </xf>
    <xf numFmtId="0" fontId="243" fillId="0" borderId="11" applyNumberFormat="0" applyFill="0" applyProtection="0">
      <alignment horizontal="right"/>
    </xf>
    <xf numFmtId="0" fontId="243" fillId="0" borderId="11" applyNumberFormat="0" applyFill="0" applyProtection="0">
      <alignment horizontal="right"/>
    </xf>
    <xf numFmtId="0" fontId="243" fillId="0" borderId="11" applyNumberFormat="0" applyFill="0" applyProtection="0">
      <alignment horizontal="right"/>
    </xf>
    <xf numFmtId="0" fontId="243" fillId="0" borderId="11" applyNumberFormat="0" applyFill="0" applyProtection="0">
      <alignment horizontal="right"/>
    </xf>
    <xf numFmtId="0" fontId="243" fillId="0" borderId="11" applyNumberFormat="0" applyFill="0" applyProtection="0">
      <alignment horizontal="right"/>
    </xf>
    <xf numFmtId="0" fontId="243" fillId="0" borderId="11" applyNumberFormat="0" applyFill="0" applyProtection="0">
      <alignment horizontal="right"/>
    </xf>
    <xf numFmtId="0" fontId="243" fillId="0" borderId="11" applyNumberFormat="0" applyFill="0" applyProtection="0">
      <alignment horizontal="right"/>
    </xf>
    <xf numFmtId="0" fontId="243" fillId="0" borderId="11" applyNumberFormat="0" applyFill="0" applyProtection="0">
      <alignment horizontal="right"/>
    </xf>
    <xf numFmtId="0" fontId="243" fillId="0" borderId="11" applyNumberFormat="0" applyFill="0" applyProtection="0">
      <alignment horizontal="right"/>
    </xf>
    <xf numFmtId="0" fontId="78" fillId="0" borderId="0"/>
    <xf numFmtId="0" fontId="243" fillId="0" borderId="11" applyNumberFormat="0" applyFill="0" applyProtection="0">
      <alignment horizontal="right"/>
    </xf>
    <xf numFmtId="0" fontId="243" fillId="0" borderId="11" applyNumberFormat="0" applyFill="0" applyProtection="0">
      <alignment horizontal="right"/>
    </xf>
    <xf numFmtId="0" fontId="243" fillId="0" borderId="11" applyNumberFormat="0" applyFill="0" applyProtection="0">
      <alignment horizontal="right"/>
    </xf>
    <xf numFmtId="0" fontId="243" fillId="0" borderId="11" applyNumberFormat="0" applyFill="0" applyProtection="0">
      <alignment horizontal="right"/>
    </xf>
    <xf numFmtId="0" fontId="243" fillId="0" borderId="11" applyNumberFormat="0" applyFill="0" applyProtection="0">
      <alignment horizontal="right"/>
    </xf>
    <xf numFmtId="0" fontId="243" fillId="0" borderId="11" applyNumberFormat="0" applyFill="0" applyProtection="0">
      <alignment horizontal="right"/>
    </xf>
    <xf numFmtId="0" fontId="243" fillId="0" borderId="11" applyNumberFormat="0" applyFill="0" applyProtection="0">
      <alignment horizontal="right"/>
    </xf>
    <xf numFmtId="0" fontId="243" fillId="0" borderId="11" applyNumberFormat="0" applyFill="0" applyProtection="0">
      <alignment horizontal="right"/>
    </xf>
    <xf numFmtId="0" fontId="243" fillId="0" borderId="11" applyNumberFormat="0" applyFill="0" applyProtection="0">
      <alignment horizontal="right"/>
    </xf>
    <xf numFmtId="0" fontId="243" fillId="0" borderId="11" applyNumberFormat="0" applyFill="0" applyProtection="0">
      <alignment horizontal="right"/>
    </xf>
    <xf numFmtId="0" fontId="78" fillId="0" borderId="0"/>
    <xf numFmtId="0" fontId="243" fillId="0" borderId="11" applyNumberFormat="0" applyFill="0" applyProtection="0">
      <alignment horizontal="right"/>
    </xf>
    <xf numFmtId="0" fontId="243" fillId="0" borderId="11" applyNumberFormat="0" applyFill="0" applyProtection="0">
      <alignment horizontal="right"/>
    </xf>
    <xf numFmtId="0" fontId="243" fillId="0" borderId="11" applyNumberFormat="0" applyFill="0" applyProtection="0">
      <alignment horizontal="right"/>
    </xf>
    <xf numFmtId="0" fontId="243" fillId="0" borderId="11" applyNumberFormat="0" applyFill="0" applyProtection="0">
      <alignment horizontal="right"/>
    </xf>
    <xf numFmtId="0" fontId="243" fillId="0" borderId="11" applyNumberFormat="0" applyFill="0" applyProtection="0">
      <alignment horizontal="right"/>
    </xf>
    <xf numFmtId="0" fontId="243" fillId="0" borderId="11" applyNumberFormat="0" applyFill="0" applyProtection="0">
      <alignment horizontal="right"/>
    </xf>
    <xf numFmtId="0" fontId="243" fillId="0" borderId="11" applyNumberFormat="0" applyFill="0" applyProtection="0">
      <alignment horizontal="right"/>
    </xf>
    <xf numFmtId="0" fontId="243" fillId="0" borderId="11" applyNumberFormat="0" applyFill="0" applyProtection="0">
      <alignment horizontal="right"/>
    </xf>
    <xf numFmtId="0" fontId="243" fillId="0" borderId="11" applyNumberFormat="0" applyFill="0" applyProtection="0">
      <alignment horizontal="right"/>
    </xf>
    <xf numFmtId="0" fontId="243" fillId="0" borderId="11" applyNumberFormat="0" applyFill="0" applyProtection="0">
      <alignment horizontal="right"/>
    </xf>
    <xf numFmtId="0" fontId="78" fillId="0" borderId="0"/>
    <xf numFmtId="0" fontId="243" fillId="0" borderId="11" applyNumberFormat="0" applyFill="0" applyProtection="0">
      <alignment horizontal="right"/>
    </xf>
    <xf numFmtId="0" fontId="243" fillId="0" borderId="11" applyNumberFormat="0" applyFill="0" applyProtection="0">
      <alignment horizontal="right"/>
    </xf>
    <xf numFmtId="0" fontId="243" fillId="0" borderId="11" applyNumberFormat="0" applyFill="0" applyProtection="0">
      <alignment horizontal="right"/>
    </xf>
    <xf numFmtId="0" fontId="243" fillId="0" borderId="11" applyNumberFormat="0" applyFill="0" applyProtection="0">
      <alignment horizontal="right"/>
    </xf>
    <xf numFmtId="0" fontId="243" fillId="0" borderId="11" applyNumberFormat="0" applyFill="0" applyProtection="0">
      <alignment horizontal="right"/>
    </xf>
    <xf numFmtId="0" fontId="243" fillId="0" borderId="11" applyNumberFormat="0" applyFill="0" applyProtection="0">
      <alignment horizontal="right"/>
    </xf>
    <xf numFmtId="0" fontId="243" fillId="0" borderId="11" applyNumberFormat="0" applyFill="0" applyProtection="0">
      <alignment horizontal="right"/>
    </xf>
    <xf numFmtId="0" fontId="243" fillId="0" borderId="11" applyNumberFormat="0" applyFill="0" applyProtection="0">
      <alignment horizontal="right"/>
    </xf>
    <xf numFmtId="0" fontId="243" fillId="0" borderId="11" applyNumberFormat="0" applyFill="0" applyProtection="0">
      <alignment horizontal="right"/>
    </xf>
    <xf numFmtId="0" fontId="243" fillId="0" borderId="11" applyNumberFormat="0" applyFill="0" applyProtection="0">
      <alignment horizontal="right"/>
    </xf>
    <xf numFmtId="0" fontId="78" fillId="0" borderId="0"/>
    <xf numFmtId="0" fontId="243" fillId="0" borderId="11" applyNumberFormat="0" applyFill="0" applyProtection="0">
      <alignment horizontal="right"/>
    </xf>
    <xf numFmtId="0" fontId="243" fillId="0" borderId="11" applyNumberFormat="0" applyFill="0" applyProtection="0">
      <alignment horizontal="right"/>
    </xf>
    <xf numFmtId="0" fontId="243" fillId="0" borderId="11" applyNumberFormat="0" applyFill="0" applyProtection="0">
      <alignment horizontal="right"/>
    </xf>
    <xf numFmtId="0" fontId="243" fillId="0" borderId="11" applyNumberFormat="0" applyFill="0" applyProtection="0">
      <alignment horizontal="right"/>
    </xf>
    <xf numFmtId="0" fontId="243" fillId="0" borderId="11" applyNumberFormat="0" applyFill="0" applyProtection="0">
      <alignment horizontal="right"/>
    </xf>
    <xf numFmtId="0" fontId="243" fillId="0" borderId="11" applyNumberFormat="0" applyFill="0" applyProtection="0">
      <alignment horizontal="right"/>
    </xf>
    <xf numFmtId="0" fontId="243" fillId="0" borderId="11" applyNumberFormat="0" applyFill="0" applyProtection="0">
      <alignment horizontal="right"/>
    </xf>
    <xf numFmtId="0" fontId="243" fillId="0" borderId="11" applyNumberFormat="0" applyFill="0" applyProtection="0">
      <alignment horizontal="right"/>
    </xf>
    <xf numFmtId="0" fontId="243" fillId="0" borderId="11" applyNumberFormat="0" applyFill="0" applyProtection="0">
      <alignment horizontal="right"/>
    </xf>
    <xf numFmtId="0" fontId="78" fillId="0" borderId="0"/>
    <xf numFmtId="0" fontId="243" fillId="0" borderId="11" applyNumberFormat="0" applyFill="0" applyProtection="0">
      <alignment horizontal="right"/>
    </xf>
    <xf numFmtId="0" fontId="244" fillId="0" borderId="95" applyNumberFormat="0" applyFill="0" applyAlignment="0" applyProtection="0"/>
    <xf numFmtId="0" fontId="244" fillId="0" borderId="95" applyNumberFormat="0" applyFill="0" applyAlignment="0" applyProtection="0"/>
    <xf numFmtId="0" fontId="244" fillId="0" borderId="95" applyNumberFormat="0" applyFill="0" applyAlignment="0" applyProtection="0"/>
    <xf numFmtId="0" fontId="244" fillId="0" borderId="95" applyNumberFormat="0" applyFill="0" applyAlignment="0" applyProtection="0"/>
    <xf numFmtId="0" fontId="244" fillId="0" borderId="95" applyNumberFormat="0" applyFill="0" applyAlignment="0" applyProtection="0"/>
    <xf numFmtId="0" fontId="244" fillId="0" borderId="95" applyNumberFormat="0" applyFill="0" applyAlignment="0" applyProtection="0"/>
    <xf numFmtId="0" fontId="244" fillId="0" borderId="95" applyNumberFormat="0" applyFill="0" applyAlignment="0" applyProtection="0"/>
    <xf numFmtId="0" fontId="244" fillId="0" borderId="95" applyNumberFormat="0" applyFill="0" applyAlignment="0" applyProtection="0"/>
    <xf numFmtId="0" fontId="244" fillId="0" borderId="95" applyNumberFormat="0" applyFill="0" applyAlignment="0" applyProtection="0"/>
    <xf numFmtId="0" fontId="244" fillId="0" borderId="95" applyNumberFormat="0" applyFill="0" applyAlignment="0" applyProtection="0"/>
    <xf numFmtId="0" fontId="244" fillId="0" borderId="95" applyNumberFormat="0" applyFill="0" applyAlignment="0" applyProtection="0"/>
    <xf numFmtId="0" fontId="244" fillId="0" borderId="95" applyNumberFormat="0" applyFill="0" applyAlignment="0" applyProtection="0"/>
    <xf numFmtId="0" fontId="244" fillId="0" borderId="95" applyNumberFormat="0" applyFill="0" applyAlignment="0" applyProtection="0"/>
    <xf numFmtId="0" fontId="244" fillId="0" borderId="95" applyNumberFormat="0" applyFill="0" applyAlignment="0" applyProtection="0"/>
    <xf numFmtId="0" fontId="244" fillId="0" borderId="95" applyNumberFormat="0" applyFill="0" applyAlignment="0" applyProtection="0"/>
    <xf numFmtId="0" fontId="244" fillId="0" borderId="95" applyNumberFormat="0" applyFill="0" applyAlignment="0" applyProtection="0"/>
    <xf numFmtId="0" fontId="244" fillId="0" borderId="95" applyNumberFormat="0" applyFill="0" applyAlignment="0" applyProtection="0"/>
    <xf numFmtId="0" fontId="244" fillId="0" borderId="95" applyNumberFormat="0" applyFill="0" applyAlignment="0" applyProtection="0"/>
    <xf numFmtId="0" fontId="244" fillId="0" borderId="95" applyNumberFormat="0" applyFill="0" applyAlignment="0" applyProtection="0"/>
    <xf numFmtId="0" fontId="244" fillId="0" borderId="95" applyNumberFormat="0" applyFill="0" applyAlignment="0" applyProtection="0"/>
    <xf numFmtId="0" fontId="244" fillId="0" borderId="95" applyNumberFormat="0" applyFill="0" applyAlignment="0" applyProtection="0"/>
    <xf numFmtId="0" fontId="244" fillId="0" borderId="95" applyNumberFormat="0" applyFill="0" applyAlignment="0" applyProtection="0"/>
    <xf numFmtId="0" fontId="244" fillId="0" borderId="95" applyNumberFormat="0" applyFill="0" applyAlignment="0" applyProtection="0"/>
    <xf numFmtId="0" fontId="78" fillId="0" borderId="0"/>
    <xf numFmtId="0" fontId="244" fillId="0" borderId="95" applyNumberFormat="0" applyFill="0" applyAlignment="0" applyProtection="0"/>
    <xf numFmtId="0" fontId="244" fillId="0" borderId="95" applyNumberFormat="0" applyFill="0" applyAlignment="0" applyProtection="0"/>
    <xf numFmtId="0" fontId="244" fillId="0" borderId="95" applyNumberFormat="0" applyFill="0" applyAlignment="0" applyProtection="0"/>
    <xf numFmtId="0" fontId="244" fillId="0" borderId="95" applyNumberFormat="0" applyFill="0" applyAlignment="0" applyProtection="0"/>
    <xf numFmtId="0" fontId="244" fillId="0" borderId="95" applyNumberFormat="0" applyFill="0" applyAlignment="0" applyProtection="0"/>
    <xf numFmtId="0" fontId="244" fillId="0" borderId="95" applyNumberFormat="0" applyFill="0" applyAlignment="0" applyProtection="0"/>
    <xf numFmtId="0" fontId="244" fillId="0" borderId="95" applyNumberFormat="0" applyFill="0" applyAlignment="0" applyProtection="0"/>
    <xf numFmtId="0" fontId="244" fillId="0" borderId="95" applyNumberFormat="0" applyFill="0" applyAlignment="0" applyProtection="0"/>
    <xf numFmtId="0" fontId="244" fillId="0" borderId="95" applyNumberFormat="0" applyFill="0" applyAlignment="0" applyProtection="0"/>
    <xf numFmtId="0" fontId="244" fillId="0" borderId="95" applyNumberFormat="0" applyFill="0" applyAlignment="0" applyProtection="0"/>
    <xf numFmtId="0" fontId="244" fillId="0" borderId="95" applyNumberFormat="0" applyFill="0" applyAlignment="0" applyProtection="0"/>
    <xf numFmtId="0" fontId="78" fillId="0" borderId="0"/>
    <xf numFmtId="0" fontId="244" fillId="0" borderId="95" applyNumberFormat="0" applyFill="0" applyAlignment="0" applyProtection="0"/>
    <xf numFmtId="0" fontId="244" fillId="0" borderId="95" applyNumberFormat="0" applyFill="0" applyAlignment="0" applyProtection="0"/>
    <xf numFmtId="0" fontId="244" fillId="0" borderId="95" applyNumberFormat="0" applyFill="0" applyAlignment="0" applyProtection="0"/>
    <xf numFmtId="0" fontId="244" fillId="0" borderId="95" applyNumberFormat="0" applyFill="0" applyAlignment="0" applyProtection="0"/>
    <xf numFmtId="0" fontId="244" fillId="0" borderId="95" applyNumberFormat="0" applyFill="0" applyAlignment="0" applyProtection="0"/>
    <xf numFmtId="0" fontId="244" fillId="0" borderId="95" applyNumberFormat="0" applyFill="0" applyAlignment="0" applyProtection="0"/>
    <xf numFmtId="0" fontId="244" fillId="0" borderId="95" applyNumberFormat="0" applyFill="0" applyAlignment="0" applyProtection="0"/>
    <xf numFmtId="0" fontId="244" fillId="0" borderId="95" applyNumberFormat="0" applyFill="0" applyAlignment="0" applyProtection="0"/>
    <xf numFmtId="0" fontId="244" fillId="0" borderId="95" applyNumberFormat="0" applyFill="0" applyAlignment="0" applyProtection="0"/>
    <xf numFmtId="0" fontId="244" fillId="0" borderId="95" applyNumberFormat="0" applyFill="0" applyAlignment="0" applyProtection="0"/>
    <xf numFmtId="0" fontId="244" fillId="0" borderId="95" applyNumberFormat="0" applyFill="0" applyAlignment="0" applyProtection="0"/>
    <xf numFmtId="0" fontId="78" fillId="0" borderId="0"/>
    <xf numFmtId="0" fontId="244" fillId="0" borderId="95" applyNumberFormat="0" applyFill="0" applyAlignment="0" applyProtection="0"/>
    <xf numFmtId="0" fontId="244" fillId="0" borderId="95" applyNumberFormat="0" applyFill="0" applyAlignment="0" applyProtection="0"/>
    <xf numFmtId="0" fontId="244" fillId="0" borderId="95" applyNumberFormat="0" applyFill="0" applyAlignment="0" applyProtection="0"/>
    <xf numFmtId="0" fontId="244" fillId="0" borderId="95" applyNumberFormat="0" applyFill="0" applyAlignment="0" applyProtection="0"/>
    <xf numFmtId="0" fontId="244" fillId="0" borderId="95" applyNumberFormat="0" applyFill="0" applyAlignment="0" applyProtection="0"/>
    <xf numFmtId="0" fontId="244" fillId="0" borderId="95" applyNumberFormat="0" applyFill="0" applyAlignment="0" applyProtection="0"/>
    <xf numFmtId="0" fontId="244" fillId="0" borderId="95" applyNumberFormat="0" applyFill="0" applyAlignment="0" applyProtection="0"/>
    <xf numFmtId="0" fontId="244" fillId="0" borderId="95" applyNumberFormat="0" applyFill="0" applyAlignment="0" applyProtection="0"/>
    <xf numFmtId="0" fontId="244" fillId="0" borderId="95" applyNumberFormat="0" applyFill="0" applyAlignment="0" applyProtection="0"/>
    <xf numFmtId="0" fontId="244" fillId="0" borderId="95" applyNumberFormat="0" applyFill="0" applyAlignment="0" applyProtection="0"/>
    <xf numFmtId="0" fontId="244" fillId="0" borderId="95" applyNumberFormat="0" applyFill="0" applyAlignment="0" applyProtection="0"/>
    <xf numFmtId="0" fontId="78" fillId="0" borderId="0"/>
    <xf numFmtId="0" fontId="244" fillId="0" borderId="95" applyNumberFormat="0" applyFill="0" applyAlignment="0" applyProtection="0"/>
    <xf numFmtId="0" fontId="244" fillId="0" borderId="95" applyNumberFormat="0" applyFill="0" applyAlignment="0" applyProtection="0"/>
    <xf numFmtId="0" fontId="244" fillId="0" borderId="95" applyNumberFormat="0" applyFill="0" applyAlignment="0" applyProtection="0"/>
    <xf numFmtId="0" fontId="244" fillId="0" borderId="95" applyNumberFormat="0" applyFill="0" applyAlignment="0" applyProtection="0"/>
    <xf numFmtId="0" fontId="244" fillId="0" borderId="95" applyNumberFormat="0" applyFill="0" applyAlignment="0" applyProtection="0"/>
    <xf numFmtId="0" fontId="244" fillId="0" borderId="95" applyNumberFormat="0" applyFill="0" applyAlignment="0" applyProtection="0"/>
    <xf numFmtId="0" fontId="244" fillId="0" borderId="95" applyNumberFormat="0" applyFill="0" applyAlignment="0" applyProtection="0"/>
    <xf numFmtId="0" fontId="244" fillId="0" borderId="95" applyNumberFormat="0" applyFill="0" applyAlignment="0" applyProtection="0"/>
    <xf numFmtId="0" fontId="244" fillId="0" borderId="95" applyNumberFormat="0" applyFill="0" applyAlignment="0" applyProtection="0"/>
    <xf numFmtId="0" fontId="244" fillId="0" borderId="95" applyNumberFormat="0" applyFill="0" applyAlignment="0" applyProtection="0"/>
    <xf numFmtId="0" fontId="78" fillId="0" borderId="0"/>
    <xf numFmtId="0" fontId="245" fillId="0" borderId="12" applyNumberFormat="0" applyFill="0" applyBorder="0">
      <alignment horizontal="left"/>
    </xf>
    <xf numFmtId="0" fontId="245" fillId="0" borderId="12" applyNumberFormat="0" applyFill="0" applyBorder="0">
      <alignment horizontal="left"/>
    </xf>
    <xf numFmtId="0" fontId="245" fillId="0" borderId="12" applyNumberFormat="0" applyFill="0" applyBorder="0">
      <alignment horizontal="left"/>
    </xf>
    <xf numFmtId="0" fontId="245" fillId="0" borderId="12" applyNumberFormat="0" applyFill="0" applyBorder="0">
      <alignment horizontal="left"/>
    </xf>
    <xf numFmtId="0" fontId="245" fillId="0" borderId="12" applyNumberFormat="0" applyFill="0" applyBorder="0">
      <alignment horizontal="left"/>
    </xf>
    <xf numFmtId="0" fontId="245" fillId="0" borderId="12" applyNumberFormat="0" applyFill="0" applyBorder="0">
      <alignment horizontal="left"/>
    </xf>
    <xf numFmtId="0" fontId="245" fillId="0" borderId="12" applyNumberFormat="0" applyFill="0" applyBorder="0">
      <alignment horizontal="left"/>
    </xf>
    <xf numFmtId="0" fontId="245" fillId="0" borderId="12" applyNumberFormat="0" applyFill="0" applyBorder="0">
      <alignment horizontal="left"/>
    </xf>
    <xf numFmtId="0" fontId="245" fillId="0" borderId="12" applyNumberFormat="0" applyFill="0" applyBorder="0">
      <alignment horizontal="left"/>
    </xf>
    <xf numFmtId="0" fontId="78" fillId="0" borderId="0"/>
    <xf numFmtId="0" fontId="245" fillId="0" borderId="12" applyNumberFormat="0" applyFill="0" applyBorder="0">
      <alignment horizontal="left"/>
    </xf>
    <xf numFmtId="0" fontId="245" fillId="0" borderId="12" applyNumberFormat="0" applyFill="0" applyBorder="0">
      <alignment horizontal="left"/>
    </xf>
    <xf numFmtId="0" fontId="245" fillId="0" borderId="12" applyNumberFormat="0" applyFill="0" applyBorder="0">
      <alignment horizontal="left"/>
    </xf>
    <xf numFmtId="0" fontId="245" fillId="0" borderId="12" applyNumberFormat="0" applyFill="0" applyBorder="0">
      <alignment horizontal="left"/>
    </xf>
    <xf numFmtId="0" fontId="245" fillId="0" borderId="12" applyNumberFormat="0" applyFill="0" applyBorder="0">
      <alignment horizontal="left"/>
    </xf>
    <xf numFmtId="0" fontId="245" fillId="0" borderId="12" applyNumberFormat="0" applyFill="0" applyBorder="0">
      <alignment horizontal="left"/>
    </xf>
    <xf numFmtId="0" fontId="245" fillId="0" borderId="12" applyNumberFormat="0" applyFill="0" applyBorder="0">
      <alignment horizontal="left"/>
    </xf>
    <xf numFmtId="0" fontId="78" fillId="0" borderId="0"/>
    <xf numFmtId="0" fontId="245" fillId="0" borderId="12" applyNumberFormat="0" applyFill="0" applyBorder="0">
      <alignment horizontal="left"/>
    </xf>
    <xf numFmtId="0" fontId="245" fillId="0" borderId="12" applyNumberFormat="0" applyFill="0" applyBorder="0">
      <alignment horizontal="left"/>
    </xf>
    <xf numFmtId="0" fontId="245" fillId="0" borderId="12" applyNumberFormat="0" applyFill="0" applyBorder="0">
      <alignment horizontal="left"/>
    </xf>
    <xf numFmtId="0" fontId="245" fillId="0" borderId="12" applyNumberFormat="0" applyFill="0" applyBorder="0">
      <alignment horizontal="left"/>
    </xf>
    <xf numFmtId="0" fontId="245" fillId="0" borderId="12" applyNumberFormat="0" applyFill="0" applyBorder="0">
      <alignment horizontal="left"/>
    </xf>
    <xf numFmtId="0" fontId="245" fillId="0" borderId="12" applyNumberFormat="0" applyFill="0" applyBorder="0">
      <alignment horizontal="left"/>
    </xf>
    <xf numFmtId="0" fontId="245" fillId="0" borderId="12" applyNumberFormat="0" applyFill="0" applyBorder="0">
      <alignment horizontal="left"/>
    </xf>
    <xf numFmtId="0" fontId="78" fillId="0" borderId="0"/>
    <xf numFmtId="0" fontId="245" fillId="0" borderId="12" applyNumberFormat="0" applyFill="0" applyBorder="0">
      <alignment horizontal="left"/>
    </xf>
    <xf numFmtId="0" fontId="245" fillId="0" borderId="12" applyNumberFormat="0" applyFill="0" applyBorder="0">
      <alignment horizontal="left"/>
    </xf>
    <xf numFmtId="0" fontId="245" fillId="0" borderId="12" applyNumberFormat="0" applyFill="0" applyBorder="0">
      <alignment horizontal="left"/>
    </xf>
    <xf numFmtId="0" fontId="245" fillId="0" borderId="12" applyNumberFormat="0" applyFill="0" applyBorder="0">
      <alignment horizontal="left"/>
    </xf>
    <xf numFmtId="0" fontId="245" fillId="0" borderId="12" applyNumberFormat="0" applyFill="0" applyBorder="0">
      <alignment horizontal="left"/>
    </xf>
    <xf numFmtId="0" fontId="245" fillId="0" borderId="12" applyNumberFormat="0" applyFill="0" applyBorder="0">
      <alignment horizontal="left"/>
    </xf>
    <xf numFmtId="0" fontId="245" fillId="0" borderId="12" applyNumberFormat="0" applyFill="0" applyBorder="0">
      <alignment horizontal="left"/>
    </xf>
    <xf numFmtId="0" fontId="78" fillId="0" borderId="0"/>
    <xf numFmtId="0" fontId="245" fillId="0" borderId="12" applyNumberFormat="0" applyFill="0" applyBorder="0">
      <alignment horizontal="left"/>
    </xf>
    <xf numFmtId="0" fontId="245" fillId="0" borderId="12" applyNumberFormat="0" applyFill="0" applyBorder="0">
      <alignment horizontal="left"/>
    </xf>
    <xf numFmtId="0" fontId="245" fillId="0" borderId="12" applyNumberFormat="0" applyFill="0" applyBorder="0">
      <alignment horizontal="left"/>
    </xf>
    <xf numFmtId="0" fontId="245" fillId="0" borderId="12" applyNumberFormat="0" applyFill="0" applyBorder="0">
      <alignment horizontal="left"/>
    </xf>
    <xf numFmtId="0" fontId="245" fillId="0" borderId="12" applyNumberFormat="0" applyFill="0" applyBorder="0">
      <alignment horizontal="left"/>
    </xf>
    <xf numFmtId="0" fontId="245" fillId="0" borderId="12" applyNumberFormat="0" applyFill="0" applyBorder="0">
      <alignment horizontal="left"/>
    </xf>
    <xf numFmtId="0" fontId="245" fillId="0" borderId="12" applyNumberFormat="0" applyFill="0" applyBorder="0">
      <alignment horizontal="left"/>
    </xf>
    <xf numFmtId="0" fontId="78" fillId="0" borderId="0"/>
    <xf numFmtId="0" fontId="245" fillId="0" borderId="12" applyNumberFormat="0" applyFill="0" applyBorder="0">
      <alignment horizontal="left"/>
    </xf>
    <xf numFmtId="0" fontId="245" fillId="0" borderId="12" applyNumberFormat="0" applyFill="0" applyBorder="0">
      <alignment horizontal="left"/>
    </xf>
    <xf numFmtId="0" fontId="245" fillId="0" borderId="12" applyNumberFormat="0" applyFill="0" applyBorder="0">
      <alignment horizontal="left"/>
    </xf>
    <xf numFmtId="0" fontId="245" fillId="0" borderId="12" applyNumberFormat="0" applyFill="0" applyBorder="0">
      <alignment horizontal="left"/>
    </xf>
    <xf numFmtId="0" fontId="245" fillId="0" borderId="12" applyNumberFormat="0" applyFill="0" applyBorder="0">
      <alignment horizontal="left"/>
    </xf>
    <xf numFmtId="0" fontId="245" fillId="0" borderId="12" applyNumberFormat="0" applyFill="0" applyBorder="0">
      <alignment horizontal="left"/>
    </xf>
    <xf numFmtId="0" fontId="78" fillId="0" borderId="0"/>
    <xf numFmtId="0" fontId="245" fillId="0" borderId="12" applyNumberFormat="0" applyFill="0" applyBorder="0">
      <alignment horizontal="left"/>
    </xf>
    <xf numFmtId="0" fontId="78" fillId="0" borderId="0"/>
    <xf numFmtId="0" fontId="245" fillId="0" borderId="12" applyNumberFormat="0" applyFill="0" applyBorder="0">
      <alignment horizontal="left"/>
    </xf>
    <xf numFmtId="0" fontId="245" fillId="0" borderId="12" applyNumberFormat="0" applyFill="0" applyBorder="0">
      <alignment horizontal="left"/>
    </xf>
    <xf numFmtId="0" fontId="245" fillId="0" borderId="12" applyNumberFormat="0" applyFill="0" applyBorder="0">
      <alignment horizontal="left"/>
    </xf>
    <xf numFmtId="0" fontId="245" fillId="0" borderId="12" applyNumberFormat="0" applyFill="0" applyBorder="0">
      <alignment horizontal="left"/>
    </xf>
    <xf numFmtId="0" fontId="245" fillId="0" borderId="12" applyNumberFormat="0" applyFill="0" applyBorder="0">
      <alignment horizontal="left"/>
    </xf>
    <xf numFmtId="0" fontId="245" fillId="0" borderId="12" applyNumberFormat="0" applyFill="0" applyBorder="0">
      <alignment horizontal="left"/>
    </xf>
    <xf numFmtId="0" fontId="245" fillId="0" borderId="12" applyNumberFormat="0" applyFill="0" applyBorder="0">
      <alignment horizontal="left"/>
    </xf>
    <xf numFmtId="0" fontId="78" fillId="0" borderId="0"/>
    <xf numFmtId="0" fontId="245" fillId="0" borderId="12" applyNumberFormat="0" applyFill="0" applyBorder="0">
      <alignment horizontal="left"/>
    </xf>
    <xf numFmtId="0" fontId="245" fillId="0" borderId="12" applyNumberFormat="0" applyFill="0" applyBorder="0">
      <alignment horizontal="left"/>
    </xf>
    <xf numFmtId="0" fontId="245" fillId="0" borderId="12" applyNumberFormat="0" applyFill="0" applyBorder="0">
      <alignment horizontal="left"/>
    </xf>
    <xf numFmtId="0" fontId="245" fillId="0" borderId="12" applyNumberFormat="0" applyFill="0" applyBorder="0">
      <alignment horizontal="left"/>
    </xf>
    <xf numFmtId="0" fontId="245" fillId="0" borderId="12" applyNumberFormat="0" applyFill="0" applyBorder="0">
      <alignment horizontal="left"/>
    </xf>
    <xf numFmtId="0" fontId="245" fillId="0" borderId="12" applyNumberFormat="0" applyFill="0" applyBorder="0">
      <alignment horizontal="left"/>
    </xf>
    <xf numFmtId="0" fontId="245" fillId="0" borderId="12" applyNumberFormat="0" applyFill="0" applyBorder="0">
      <alignment horizontal="left"/>
    </xf>
    <xf numFmtId="0" fontId="78" fillId="0" borderId="0"/>
    <xf numFmtId="0" fontId="245" fillId="0" borderId="12" applyNumberFormat="0" applyFill="0" applyBorder="0">
      <alignment horizontal="left"/>
    </xf>
    <xf numFmtId="0" fontId="245" fillId="0" borderId="12" applyNumberFormat="0" applyFill="0" applyBorder="0">
      <alignment horizontal="left"/>
    </xf>
    <xf numFmtId="0" fontId="245" fillId="0" borderId="12" applyNumberFormat="0" applyFill="0" applyBorder="0">
      <alignment horizontal="left"/>
    </xf>
    <xf numFmtId="0" fontId="245" fillId="0" borderId="12" applyNumberFormat="0" applyFill="0" applyBorder="0">
      <alignment horizontal="left"/>
    </xf>
    <xf numFmtId="0" fontId="245" fillId="0" borderId="12" applyNumberFormat="0" applyFill="0" applyBorder="0">
      <alignment horizontal="left"/>
    </xf>
    <xf numFmtId="0" fontId="245" fillId="0" borderId="12" applyNumberFormat="0" applyFill="0" applyBorder="0">
      <alignment horizontal="left"/>
    </xf>
    <xf numFmtId="0" fontId="245" fillId="0" borderId="12" applyNumberFormat="0" applyFill="0" applyBorder="0">
      <alignment horizontal="left"/>
    </xf>
    <xf numFmtId="0" fontId="78" fillId="0" borderId="0"/>
    <xf numFmtId="0" fontId="245" fillId="0" borderId="12" applyNumberFormat="0" applyFill="0" applyBorder="0">
      <alignment horizontal="left"/>
    </xf>
    <xf numFmtId="0" fontId="245" fillId="0" borderId="12" applyNumberFormat="0" applyFill="0" applyBorder="0">
      <alignment horizontal="left"/>
    </xf>
    <xf numFmtId="0" fontId="245" fillId="0" borderId="12" applyNumberFormat="0" applyFill="0" applyBorder="0">
      <alignment horizontal="left"/>
    </xf>
    <xf numFmtId="0" fontId="245" fillId="0" borderId="12" applyNumberFormat="0" applyFill="0" applyBorder="0">
      <alignment horizontal="left"/>
    </xf>
    <xf numFmtId="0" fontId="245" fillId="0" borderId="12" applyNumberFormat="0" applyFill="0" applyBorder="0">
      <alignment horizontal="left"/>
    </xf>
    <xf numFmtId="0" fontId="245" fillId="0" borderId="12" applyNumberFormat="0" applyFill="0" applyBorder="0">
      <alignment horizontal="left"/>
    </xf>
    <xf numFmtId="0" fontId="245" fillId="0" borderId="12" applyNumberFormat="0" applyFill="0" applyBorder="0">
      <alignment horizontal="left"/>
    </xf>
    <xf numFmtId="0" fontId="78" fillId="0" borderId="0"/>
    <xf numFmtId="0" fontId="245" fillId="0" borderId="12" applyNumberFormat="0" applyFill="0" applyBorder="0">
      <alignment horizontal="left"/>
    </xf>
    <xf numFmtId="0" fontId="245" fillId="0" borderId="12" applyNumberFormat="0" applyFill="0" applyBorder="0">
      <alignment horizontal="left"/>
    </xf>
    <xf numFmtId="0" fontId="245" fillId="0" borderId="12" applyNumberFormat="0" applyFill="0" applyBorder="0">
      <alignment horizontal="left"/>
    </xf>
    <xf numFmtId="0" fontId="245" fillId="0" borderId="12" applyNumberFormat="0" applyFill="0" applyBorder="0">
      <alignment horizontal="left"/>
    </xf>
    <xf numFmtId="0" fontId="245" fillId="0" borderId="12" applyNumberFormat="0" applyFill="0" applyBorder="0">
      <alignment horizontal="left"/>
    </xf>
    <xf numFmtId="0" fontId="245" fillId="0" borderId="12" applyNumberFormat="0" applyFill="0" applyBorder="0">
      <alignment horizontal="left"/>
    </xf>
    <xf numFmtId="0" fontId="245" fillId="0" borderId="12" applyNumberFormat="0" applyFill="0" applyBorder="0">
      <alignment horizontal="left"/>
    </xf>
    <xf numFmtId="0" fontId="78" fillId="0" borderId="0"/>
    <xf numFmtId="0" fontId="245" fillId="0" borderId="12" applyNumberFormat="0" applyFill="0" applyBorder="0">
      <alignment horizontal="left"/>
    </xf>
    <xf numFmtId="0" fontId="245" fillId="0" borderId="12" applyNumberFormat="0" applyFill="0" applyBorder="0">
      <alignment horizontal="left"/>
    </xf>
    <xf numFmtId="0" fontId="245" fillId="0" borderId="12" applyNumberFormat="0" applyFill="0" applyBorder="0">
      <alignment horizontal="left"/>
    </xf>
    <xf numFmtId="0" fontId="245" fillId="0" borderId="12" applyNumberFormat="0" applyFill="0" applyBorder="0">
      <alignment horizontal="left"/>
    </xf>
    <xf numFmtId="0" fontId="245" fillId="0" borderId="12" applyNumberFormat="0" applyFill="0" applyBorder="0">
      <alignment horizontal="left"/>
    </xf>
    <xf numFmtId="0" fontId="245" fillId="0" borderId="12" applyNumberFormat="0" applyFill="0" applyBorder="0">
      <alignment horizontal="left"/>
    </xf>
    <xf numFmtId="0" fontId="78" fillId="0" borderId="0"/>
    <xf numFmtId="0" fontId="245" fillId="0" borderId="12" applyNumberFormat="0" applyFill="0" applyBorder="0">
      <alignment horizontal="left"/>
    </xf>
    <xf numFmtId="202" fontId="1" fillId="125" borderId="1" applyFont="0">
      <alignment vertical="center"/>
    </xf>
    <xf numFmtId="1" fontId="1" fillId="125" borderId="1" applyFont="0">
      <alignment horizontal="right" vertical="center"/>
    </xf>
    <xf numFmtId="203" fontId="1" fillId="125" borderId="1" applyFont="0">
      <alignment vertical="center"/>
    </xf>
    <xf numFmtId="9" fontId="1" fillId="125" borderId="1" applyFont="0">
      <alignment horizontal="right" vertical="center"/>
    </xf>
    <xf numFmtId="204" fontId="1" fillId="125" borderId="1" applyFont="0">
      <alignment horizontal="right" vertical="center"/>
    </xf>
    <xf numFmtId="10" fontId="1" fillId="125" borderId="1" applyFont="0">
      <alignment horizontal="right" vertical="center"/>
    </xf>
    <xf numFmtId="0" fontId="1" fillId="125" borderId="1" applyFont="0">
      <alignment horizontal="center" vertical="center" wrapText="1"/>
    </xf>
    <xf numFmtId="49" fontId="1" fillId="125" borderId="1" applyFont="0">
      <alignment vertical="center"/>
    </xf>
    <xf numFmtId="203" fontId="1" fillId="126" borderId="1" applyFont="0">
      <alignment vertical="center"/>
    </xf>
    <xf numFmtId="9" fontId="1" fillId="126" borderId="1" applyFont="0">
      <alignment horizontal="right" vertical="center"/>
    </xf>
    <xf numFmtId="202" fontId="1" fillId="52" borderId="1">
      <alignment vertical="center"/>
    </xf>
    <xf numFmtId="203" fontId="1" fillId="52" borderId="1" applyFont="0">
      <alignment horizontal="right" vertical="center"/>
    </xf>
    <xf numFmtId="1" fontId="1" fillId="52" borderId="1" applyFont="0">
      <alignment horizontal="right" vertical="center"/>
    </xf>
    <xf numFmtId="203" fontId="1" fillId="52" borderId="1" applyFont="0">
      <alignment vertical="center"/>
    </xf>
    <xf numFmtId="172" fontId="1" fillId="52" borderId="1" applyFont="0">
      <alignment vertical="center"/>
    </xf>
    <xf numFmtId="10" fontId="1" fillId="52" borderId="1" applyFont="0">
      <alignment horizontal="right" vertical="center"/>
    </xf>
    <xf numFmtId="9" fontId="1" fillId="52" borderId="1" applyFont="0">
      <alignment horizontal="right" vertical="center"/>
    </xf>
    <xf numFmtId="204" fontId="1" fillId="52" borderId="1" applyFont="0">
      <alignment horizontal="right" vertical="center"/>
    </xf>
    <xf numFmtId="10" fontId="1" fillId="52" borderId="9" applyFont="0">
      <alignment horizontal="right" vertical="center"/>
    </xf>
    <xf numFmtId="0" fontId="1" fillId="52" borderId="1" applyFont="0">
      <alignment horizontal="center" vertical="center" wrapText="1"/>
    </xf>
    <xf numFmtId="49" fontId="1" fillId="52" borderId="1" applyFont="0">
      <alignment vertical="center"/>
    </xf>
    <xf numFmtId="0" fontId="214" fillId="0" borderId="96" applyNumberFormat="0" applyFill="0" applyAlignment="0" applyProtection="0"/>
    <xf numFmtId="0" fontId="152" fillId="3" borderId="75" applyNumberFormat="0" applyAlignment="0" applyProtection="0"/>
    <xf numFmtId="0" fontId="152" fillId="3" borderId="75" applyNumberFormat="0" applyAlignment="0" applyProtection="0"/>
    <xf numFmtId="0" fontId="152" fillId="3" borderId="75" applyNumberFormat="0" applyAlignment="0" applyProtection="0"/>
    <xf numFmtId="0" fontId="152" fillId="3" borderId="75" applyNumberFormat="0" applyAlignment="0" applyProtection="0"/>
    <xf numFmtId="0" fontId="152" fillId="3" borderId="75" applyNumberFormat="0" applyAlignment="0" applyProtection="0"/>
    <xf numFmtId="0" fontId="152" fillId="3" borderId="75" applyNumberFormat="0" applyAlignment="0" applyProtection="0"/>
    <xf numFmtId="0" fontId="152" fillId="3" borderId="75" applyNumberFormat="0" applyAlignment="0" applyProtection="0"/>
    <xf numFmtId="0" fontId="152" fillId="3" borderId="75" applyNumberFormat="0" applyAlignment="0" applyProtection="0"/>
    <xf numFmtId="0" fontId="152" fillId="3" borderId="75" applyNumberFormat="0" applyAlignment="0" applyProtection="0"/>
    <xf numFmtId="0" fontId="152" fillId="3" borderId="75" applyNumberFormat="0" applyAlignment="0" applyProtection="0"/>
    <xf numFmtId="0" fontId="152" fillId="3" borderId="75" applyNumberFormat="0" applyAlignment="0" applyProtection="0"/>
    <xf numFmtId="0" fontId="152" fillId="3" borderId="75" applyNumberFormat="0" applyAlignment="0" applyProtection="0"/>
    <xf numFmtId="0" fontId="78" fillId="0" borderId="0"/>
    <xf numFmtId="0" fontId="152" fillId="3" borderId="75" applyNumberFormat="0" applyAlignment="0" applyProtection="0"/>
    <xf numFmtId="0" fontId="152" fillId="3" borderId="75" applyNumberFormat="0" applyAlignment="0" applyProtection="0"/>
    <xf numFmtId="0" fontId="152" fillId="3" borderId="75" applyNumberFormat="0" applyAlignment="0" applyProtection="0"/>
    <xf numFmtId="0" fontId="152" fillId="3" borderId="75" applyNumberFormat="0" applyAlignment="0" applyProtection="0"/>
    <xf numFmtId="0" fontId="152" fillId="3" borderId="75" applyNumberFormat="0" applyAlignment="0" applyProtection="0"/>
    <xf numFmtId="0" fontId="152" fillId="3" borderId="75" applyNumberFormat="0" applyAlignment="0" applyProtection="0"/>
    <xf numFmtId="0" fontId="152" fillId="3" borderId="75" applyNumberFormat="0" applyAlignment="0" applyProtection="0"/>
    <xf numFmtId="0" fontId="152" fillId="3" borderId="75" applyNumberFormat="0" applyAlignment="0" applyProtection="0"/>
    <xf numFmtId="0" fontId="152" fillId="3" borderId="75" applyNumberFormat="0" applyAlignment="0" applyProtection="0"/>
    <xf numFmtId="0" fontId="152" fillId="3" borderId="75" applyNumberFormat="0" applyAlignment="0" applyProtection="0"/>
    <xf numFmtId="0" fontId="152" fillId="3" borderId="75" applyNumberFormat="0" applyAlignment="0" applyProtection="0"/>
    <xf numFmtId="0" fontId="78" fillId="0" borderId="0"/>
    <xf numFmtId="0" fontId="152" fillId="3" borderId="75" applyNumberFormat="0" applyAlignment="0" applyProtection="0"/>
    <xf numFmtId="0" fontId="152" fillId="3" borderId="75" applyNumberFormat="0" applyAlignment="0" applyProtection="0"/>
    <xf numFmtId="0" fontId="152" fillId="3" borderId="75" applyNumberFormat="0" applyAlignment="0" applyProtection="0"/>
    <xf numFmtId="0" fontId="152" fillId="3" borderId="75" applyNumberFormat="0" applyAlignment="0" applyProtection="0"/>
    <xf numFmtId="0" fontId="152" fillId="3" borderId="75" applyNumberFormat="0" applyAlignment="0" applyProtection="0"/>
    <xf numFmtId="0" fontId="152" fillId="3" borderId="75" applyNumberFormat="0" applyAlignment="0" applyProtection="0"/>
    <xf numFmtId="0" fontId="152" fillId="3" borderId="75" applyNumberFormat="0" applyAlignment="0" applyProtection="0"/>
    <xf numFmtId="0" fontId="152" fillId="3" borderId="75" applyNumberFormat="0" applyAlignment="0" applyProtection="0"/>
    <xf numFmtId="0" fontId="152" fillId="3" borderId="75" applyNumberFormat="0" applyAlignment="0" applyProtection="0"/>
    <xf numFmtId="0" fontId="152" fillId="3" borderId="75" applyNumberFormat="0" applyAlignment="0" applyProtection="0"/>
    <xf numFmtId="0" fontId="152" fillId="3" borderId="75" applyNumberFormat="0" applyAlignment="0" applyProtection="0"/>
    <xf numFmtId="0" fontId="78" fillId="0" borderId="0"/>
    <xf numFmtId="0" fontId="152" fillId="3" borderId="75" applyNumberFormat="0" applyAlignment="0" applyProtection="0"/>
    <xf numFmtId="0" fontId="152" fillId="3" borderId="75" applyNumberFormat="0" applyAlignment="0" applyProtection="0"/>
    <xf numFmtId="0" fontId="152" fillId="3" borderId="75" applyNumberFormat="0" applyAlignment="0" applyProtection="0"/>
    <xf numFmtId="0" fontId="152" fillId="3" borderId="75" applyNumberFormat="0" applyAlignment="0" applyProtection="0"/>
    <xf numFmtId="0" fontId="152" fillId="3" borderId="75" applyNumberFormat="0" applyAlignment="0" applyProtection="0"/>
    <xf numFmtId="0" fontId="152" fillId="3" borderId="75" applyNumberFormat="0" applyAlignment="0" applyProtection="0"/>
    <xf numFmtId="0" fontId="152" fillId="3" borderId="75" applyNumberFormat="0" applyAlignment="0" applyProtection="0"/>
    <xf numFmtId="0" fontId="152" fillId="3" borderId="75" applyNumberFormat="0" applyAlignment="0" applyProtection="0"/>
    <xf numFmtId="0" fontId="152" fillId="3" borderId="75" applyNumberFormat="0" applyAlignment="0" applyProtection="0"/>
    <xf numFmtId="0" fontId="152" fillId="3" borderId="75" applyNumberFormat="0" applyAlignment="0" applyProtection="0"/>
    <xf numFmtId="0" fontId="152" fillId="3" borderId="75" applyNumberFormat="0" applyAlignment="0" applyProtection="0"/>
    <xf numFmtId="0" fontId="78" fillId="0" borderId="0"/>
    <xf numFmtId="0" fontId="152" fillId="3" borderId="75" applyNumberFormat="0" applyAlignment="0" applyProtection="0"/>
    <xf numFmtId="0" fontId="152" fillId="3" borderId="75" applyNumberFormat="0" applyAlignment="0" applyProtection="0"/>
    <xf numFmtId="0" fontId="152" fillId="3" borderId="75" applyNumberFormat="0" applyAlignment="0" applyProtection="0"/>
    <xf numFmtId="0" fontId="152" fillId="3" borderId="75" applyNumberFormat="0" applyAlignment="0" applyProtection="0"/>
    <xf numFmtId="0" fontId="152" fillId="3" borderId="75" applyNumberFormat="0" applyAlignment="0" applyProtection="0"/>
    <xf numFmtId="0" fontId="152" fillId="3" borderId="75" applyNumberFormat="0" applyAlignment="0" applyProtection="0"/>
    <xf numFmtId="0" fontId="152" fillId="3" borderId="75" applyNumberFormat="0" applyAlignment="0" applyProtection="0"/>
    <xf numFmtId="0" fontId="152" fillId="3" borderId="75" applyNumberFormat="0" applyAlignment="0" applyProtection="0"/>
    <xf numFmtId="0" fontId="152" fillId="3" borderId="75" applyNumberFormat="0" applyAlignment="0" applyProtection="0"/>
    <xf numFmtId="0" fontId="152" fillId="3" borderId="75" applyNumberFormat="0" applyAlignment="0" applyProtection="0"/>
    <xf numFmtId="0" fontId="152" fillId="3" borderId="75" applyNumberFormat="0" applyAlignment="0" applyProtection="0"/>
    <xf numFmtId="0" fontId="78" fillId="0" borderId="0"/>
    <xf numFmtId="0" fontId="152" fillId="3" borderId="75" applyNumberFormat="0" applyAlignment="0" applyProtection="0"/>
    <xf numFmtId="0" fontId="152" fillId="3" borderId="75" applyNumberFormat="0" applyAlignment="0" applyProtection="0"/>
    <xf numFmtId="0" fontId="152" fillId="3" borderId="75" applyNumberFormat="0" applyAlignment="0" applyProtection="0"/>
    <xf numFmtId="0" fontId="152" fillId="3" borderId="75" applyNumberFormat="0" applyAlignment="0" applyProtection="0"/>
    <xf numFmtId="0" fontId="152" fillId="3" borderId="75" applyNumberFormat="0" applyAlignment="0" applyProtection="0"/>
    <xf numFmtId="0" fontId="152" fillId="3" borderId="75" applyNumberFormat="0" applyAlignment="0" applyProtection="0"/>
    <xf numFmtId="0" fontId="152" fillId="3" borderId="75" applyNumberFormat="0" applyAlignment="0" applyProtection="0"/>
    <xf numFmtId="0" fontId="152" fillId="3" borderId="75" applyNumberFormat="0" applyAlignment="0" applyProtection="0"/>
    <xf numFmtId="0" fontId="152" fillId="3" borderId="75" applyNumberFormat="0" applyAlignment="0" applyProtection="0"/>
    <xf numFmtId="0" fontId="152" fillId="3" borderId="75" applyNumberFormat="0" applyAlignment="0" applyProtection="0"/>
    <xf numFmtId="0" fontId="78" fillId="0" borderId="0"/>
    <xf numFmtId="0" fontId="3" fillId="2" borderId="0"/>
    <xf numFmtId="0" fontId="243" fillId="0" borderId="55" applyNumberFormat="0" applyProtection="0">
      <alignment horizontal="right"/>
    </xf>
    <xf numFmtId="0" fontId="243" fillId="0" borderId="55" applyNumberFormat="0" applyProtection="0">
      <alignment horizontal="right"/>
    </xf>
    <xf numFmtId="0" fontId="246" fillId="0" borderId="12" applyNumberFormat="0" applyFill="0" applyProtection="0"/>
    <xf numFmtId="0" fontId="246" fillId="0" borderId="12" applyNumberFormat="0" applyFill="0" applyProtection="0"/>
    <xf numFmtId="0" fontId="246" fillId="0" borderId="12" applyNumberFormat="0" applyFill="0" applyProtection="0"/>
    <xf numFmtId="0" fontId="246" fillId="0" borderId="12" applyNumberFormat="0" applyFill="0" applyProtection="0"/>
    <xf numFmtId="0" fontId="246" fillId="0" borderId="12" applyNumberFormat="0" applyFill="0" applyProtection="0"/>
    <xf numFmtId="0" fontId="246" fillId="0" borderId="12" applyNumberFormat="0" applyFill="0" applyProtection="0"/>
    <xf numFmtId="0" fontId="246" fillId="0" borderId="12" applyNumberFormat="0" applyFill="0" applyProtection="0"/>
    <xf numFmtId="0" fontId="246" fillId="0" borderId="12" applyNumberFormat="0" applyFill="0" applyProtection="0"/>
    <xf numFmtId="0" fontId="246" fillId="0" borderId="12" applyNumberFormat="0" applyFill="0" applyProtection="0"/>
    <xf numFmtId="0" fontId="246" fillId="0" borderId="12" applyNumberFormat="0" applyFill="0" applyProtection="0"/>
    <xf numFmtId="0" fontId="246" fillId="0" borderId="12" applyNumberFormat="0" applyFill="0" applyProtection="0"/>
    <xf numFmtId="0" fontId="78" fillId="0" borderId="0"/>
    <xf numFmtId="0" fontId="246" fillId="0" borderId="12" applyNumberFormat="0" applyFill="0" applyProtection="0"/>
    <xf numFmtId="0" fontId="246" fillId="0" borderId="12" applyNumberFormat="0" applyFill="0" applyProtection="0"/>
    <xf numFmtId="0" fontId="246" fillId="0" borderId="12" applyNumberFormat="0" applyFill="0" applyProtection="0"/>
    <xf numFmtId="0" fontId="246" fillId="0" borderId="12" applyNumberFormat="0" applyFill="0" applyProtection="0"/>
    <xf numFmtId="0" fontId="246" fillId="0" borderId="12" applyNumberFormat="0" applyFill="0" applyProtection="0"/>
    <xf numFmtId="0" fontId="246" fillId="0" borderId="12" applyNumberFormat="0" applyFill="0" applyProtection="0"/>
    <xf numFmtId="0" fontId="246" fillId="0" borderId="12" applyNumberFormat="0" applyFill="0" applyProtection="0"/>
    <xf numFmtId="0" fontId="78" fillId="0" borderId="0"/>
    <xf numFmtId="0" fontId="246" fillId="0" borderId="12" applyNumberFormat="0" applyFill="0" applyProtection="0"/>
    <xf numFmtId="0" fontId="246" fillId="0" borderId="12" applyNumberFormat="0" applyFill="0" applyProtection="0"/>
    <xf numFmtId="0" fontId="246" fillId="0" borderId="12" applyNumberFormat="0" applyFill="0" applyProtection="0"/>
    <xf numFmtId="0" fontId="246" fillId="0" borderId="12" applyNumberFormat="0" applyFill="0" applyProtection="0"/>
    <xf numFmtId="0" fontId="246" fillId="0" borderId="12" applyNumberFormat="0" applyFill="0" applyProtection="0"/>
    <xf numFmtId="0" fontId="246" fillId="0" borderId="12" applyNumberFormat="0" applyFill="0" applyProtection="0"/>
    <xf numFmtId="0" fontId="246" fillId="0" borderId="12" applyNumberFormat="0" applyFill="0" applyProtection="0"/>
    <xf numFmtId="0" fontId="78" fillId="0" borderId="0"/>
    <xf numFmtId="0" fontId="246" fillId="0" borderId="12" applyNumberFormat="0" applyFill="0" applyProtection="0"/>
    <xf numFmtId="0" fontId="246" fillId="0" borderId="12" applyNumberFormat="0" applyFill="0" applyProtection="0"/>
    <xf numFmtId="0" fontId="246" fillId="0" borderId="12" applyNumberFormat="0" applyFill="0" applyProtection="0"/>
    <xf numFmtId="0" fontId="246" fillId="0" borderId="12" applyNumberFormat="0" applyFill="0" applyProtection="0"/>
    <xf numFmtId="0" fontId="246" fillId="0" borderId="12" applyNumberFormat="0" applyFill="0" applyProtection="0"/>
    <xf numFmtId="0" fontId="246" fillId="0" borderId="12" applyNumberFormat="0" applyFill="0" applyProtection="0"/>
    <xf numFmtId="0" fontId="246" fillId="0" borderId="12" applyNumberFormat="0" applyFill="0" applyProtection="0"/>
    <xf numFmtId="0" fontId="78" fillId="0" borderId="0"/>
    <xf numFmtId="0" fontId="246" fillId="0" borderId="12" applyNumberFormat="0" applyFill="0" applyProtection="0"/>
    <xf numFmtId="0" fontId="246" fillId="0" borderId="12" applyNumberFormat="0" applyFill="0" applyProtection="0"/>
    <xf numFmtId="0" fontId="246" fillId="0" borderId="12" applyNumberFormat="0" applyFill="0" applyProtection="0"/>
    <xf numFmtId="0" fontId="246" fillId="0" borderId="12" applyNumberFormat="0" applyFill="0" applyProtection="0"/>
    <xf numFmtId="0" fontId="246" fillId="0" borderId="12" applyNumberFormat="0" applyFill="0" applyProtection="0"/>
    <xf numFmtId="0" fontId="246" fillId="0" borderId="12" applyNumberFormat="0" applyFill="0" applyProtection="0"/>
    <xf numFmtId="0" fontId="246" fillId="0" borderId="12" applyNumberFormat="0" applyFill="0" applyProtection="0"/>
    <xf numFmtId="0" fontId="78" fillId="0" borderId="0"/>
    <xf numFmtId="0" fontId="246" fillId="0" borderId="12" applyNumberFormat="0" applyFill="0" applyProtection="0"/>
    <xf numFmtId="0" fontId="246" fillId="0" borderId="12" applyNumberFormat="0" applyFill="0" applyProtection="0"/>
    <xf numFmtId="0" fontId="246" fillId="0" borderId="12" applyNumberFormat="0" applyFill="0" applyProtection="0"/>
    <xf numFmtId="0" fontId="246" fillId="0" borderId="12" applyNumberFormat="0" applyFill="0" applyProtection="0"/>
    <xf numFmtId="0" fontId="246" fillId="0" borderId="12" applyNumberFormat="0" applyFill="0" applyProtection="0"/>
    <xf numFmtId="0" fontId="246" fillId="0" borderId="12" applyNumberFormat="0" applyFill="0" applyProtection="0"/>
    <xf numFmtId="0" fontId="78" fillId="0" borderId="0"/>
    <xf numFmtId="0" fontId="246" fillId="0" borderId="12" applyNumberFormat="0" applyFill="0" applyProtection="0"/>
    <xf numFmtId="0" fontId="246" fillId="0" borderId="12" applyNumberFormat="0" applyFill="0" applyProtection="0"/>
    <xf numFmtId="0" fontId="246" fillId="0" borderId="12" applyNumberFormat="0" applyFill="0" applyProtection="0"/>
    <xf numFmtId="0" fontId="246" fillId="0" borderId="12" applyNumberFormat="0" applyFill="0" applyProtection="0"/>
    <xf numFmtId="0" fontId="246" fillId="0" borderId="12" applyNumberFormat="0" applyFill="0" applyProtection="0"/>
    <xf numFmtId="0" fontId="246" fillId="0" borderId="12" applyNumberFormat="0" applyFill="0" applyProtection="0"/>
    <xf numFmtId="0" fontId="246" fillId="0" borderId="12" applyNumberFormat="0" applyFill="0" applyProtection="0"/>
    <xf numFmtId="0" fontId="246" fillId="0" borderId="12" applyNumberFormat="0" applyFill="0" applyProtection="0"/>
    <xf numFmtId="0" fontId="78" fillId="0" borderId="0"/>
    <xf numFmtId="0" fontId="246" fillId="0" borderId="12" applyNumberFormat="0" applyFill="0" applyProtection="0"/>
    <xf numFmtId="0" fontId="246" fillId="0" borderId="12" applyNumberFormat="0" applyFill="0" applyProtection="0"/>
    <xf numFmtId="0" fontId="246" fillId="0" borderId="12" applyNumberFormat="0" applyFill="0" applyProtection="0"/>
    <xf numFmtId="0" fontId="246" fillId="0" borderId="12" applyNumberFormat="0" applyFill="0" applyProtection="0"/>
    <xf numFmtId="0" fontId="246" fillId="0" borderId="12" applyNumberFormat="0" applyFill="0" applyProtection="0"/>
    <xf numFmtId="0" fontId="246" fillId="0" borderId="12" applyNumberFormat="0" applyFill="0" applyProtection="0"/>
    <xf numFmtId="0" fontId="246" fillId="0" borderId="12" applyNumberFormat="0" applyFill="0" applyProtection="0"/>
    <xf numFmtId="0" fontId="78" fillId="0" borderId="0"/>
    <xf numFmtId="0" fontId="246" fillId="0" borderId="12" applyNumberFormat="0" applyFill="0" applyProtection="0"/>
    <xf numFmtId="0" fontId="246" fillId="0" borderId="12" applyNumberFormat="0" applyFill="0" applyProtection="0"/>
    <xf numFmtId="0" fontId="246" fillId="0" borderId="12" applyNumberFormat="0" applyFill="0" applyProtection="0"/>
    <xf numFmtId="0" fontId="246" fillId="0" borderId="12" applyNumberFormat="0" applyFill="0" applyProtection="0"/>
    <xf numFmtId="0" fontId="246" fillId="0" borderId="12" applyNumberFormat="0" applyFill="0" applyProtection="0"/>
    <xf numFmtId="0" fontId="246" fillId="0" borderId="12" applyNumberFormat="0" applyFill="0" applyProtection="0"/>
    <xf numFmtId="0" fontId="246" fillId="0" borderId="12" applyNumberFormat="0" applyFill="0" applyProtection="0"/>
    <xf numFmtId="0" fontId="78" fillId="0" borderId="0"/>
    <xf numFmtId="0" fontId="246" fillId="0" borderId="12" applyNumberFormat="0" applyFill="0" applyProtection="0"/>
    <xf numFmtId="0" fontId="246" fillId="0" borderId="12" applyNumberFormat="0" applyFill="0" applyProtection="0"/>
    <xf numFmtId="0" fontId="246" fillId="0" borderId="12" applyNumberFormat="0" applyFill="0" applyProtection="0"/>
    <xf numFmtId="0" fontId="246" fillId="0" borderId="12" applyNumberFormat="0" applyFill="0" applyProtection="0"/>
    <xf numFmtId="0" fontId="246" fillId="0" borderId="12" applyNumberFormat="0" applyFill="0" applyProtection="0"/>
    <xf numFmtId="0" fontId="246" fillId="0" borderId="12" applyNumberFormat="0" applyFill="0" applyProtection="0"/>
    <xf numFmtId="0" fontId="246" fillId="0" borderId="12" applyNumberFormat="0" applyFill="0" applyProtection="0"/>
    <xf numFmtId="0" fontId="78" fillId="0" borderId="0"/>
    <xf numFmtId="0" fontId="246" fillId="0" borderId="12" applyNumberFormat="0" applyFill="0" applyProtection="0"/>
    <xf numFmtId="0" fontId="246" fillId="0" borderId="12" applyNumberFormat="0" applyFill="0" applyProtection="0"/>
    <xf numFmtId="0" fontId="246" fillId="0" borderId="12" applyNumberFormat="0" applyFill="0" applyProtection="0"/>
    <xf numFmtId="0" fontId="246" fillId="0" borderId="12" applyNumberFormat="0" applyFill="0" applyProtection="0"/>
    <xf numFmtId="0" fontId="246" fillId="0" borderId="12" applyNumberFormat="0" applyFill="0" applyProtection="0"/>
    <xf numFmtId="0" fontId="246" fillId="0" borderId="12" applyNumberFormat="0" applyFill="0" applyProtection="0"/>
    <xf numFmtId="0" fontId="246" fillId="0" borderId="12" applyNumberFormat="0" applyFill="0" applyProtection="0"/>
    <xf numFmtId="0" fontId="78" fillId="0" borderId="0"/>
    <xf numFmtId="0" fontId="246" fillId="0" borderId="12" applyNumberFormat="0" applyFill="0" applyProtection="0"/>
    <xf numFmtId="0" fontId="246" fillId="0" borderId="12" applyNumberFormat="0" applyFill="0" applyProtection="0"/>
    <xf numFmtId="0" fontId="246" fillId="0" borderId="12" applyNumberFormat="0" applyFill="0" applyProtection="0"/>
    <xf numFmtId="0" fontId="246" fillId="0" borderId="12" applyNumberFormat="0" applyFill="0" applyProtection="0"/>
    <xf numFmtId="0" fontId="246" fillId="0" borderId="12" applyNumberFormat="0" applyFill="0" applyProtection="0"/>
    <xf numFmtId="0" fontId="246" fillId="0" borderId="12" applyNumberFormat="0" applyFill="0" applyProtection="0"/>
    <xf numFmtId="0" fontId="78" fillId="0" borderId="0"/>
    <xf numFmtId="0" fontId="246" fillId="0" borderId="12" applyNumberFormat="0" applyFill="0" applyProtection="0"/>
    <xf numFmtId="0" fontId="246" fillId="0" borderId="12" applyNumberFormat="0" applyFill="0" applyProtection="0"/>
    <xf numFmtId="0" fontId="246" fillId="0" borderId="12" applyNumberFormat="0" applyFill="0" applyProtection="0"/>
    <xf numFmtId="0" fontId="246" fillId="0" borderId="12" applyNumberFormat="0" applyFill="0" applyProtection="0"/>
    <xf numFmtId="0" fontId="246" fillId="0" borderId="12" applyNumberFormat="0" applyFill="0" applyProtection="0"/>
    <xf numFmtId="0" fontId="246" fillId="0" borderId="12" applyNumberFormat="0" applyFill="0" applyProtection="0"/>
    <xf numFmtId="0" fontId="246" fillId="0" borderId="12" applyNumberFormat="0" applyFill="0" applyProtection="0"/>
    <xf numFmtId="0" fontId="246" fillId="0" borderId="12" applyNumberFormat="0" applyFill="0" applyProtection="0"/>
    <xf numFmtId="0" fontId="246" fillId="0" borderId="12" applyNumberFormat="0" applyFill="0" applyProtection="0"/>
    <xf numFmtId="0" fontId="246" fillId="0" borderId="12" applyNumberFormat="0" applyFill="0" applyProtection="0"/>
    <xf numFmtId="0" fontId="246" fillId="0" borderId="12" applyNumberFormat="0" applyFill="0" applyProtection="0"/>
    <xf numFmtId="0" fontId="246" fillId="0" borderId="12" applyNumberFormat="0" applyFill="0" applyProtection="0"/>
    <xf numFmtId="0" fontId="246" fillId="0" borderId="12" applyNumberFormat="0" applyFill="0" applyProtection="0"/>
    <xf numFmtId="0" fontId="246" fillId="0" borderId="12" applyNumberFormat="0" applyFill="0" applyProtection="0"/>
    <xf numFmtId="0" fontId="246" fillId="0" borderId="12" applyNumberFormat="0" applyFill="0" applyProtection="0"/>
    <xf numFmtId="0" fontId="246" fillId="0" borderId="12" applyNumberFormat="0" applyFill="0" applyProtection="0"/>
    <xf numFmtId="0" fontId="78" fillId="0" borderId="0"/>
    <xf numFmtId="0" fontId="246" fillId="0" borderId="12" applyNumberFormat="0" applyFill="0" applyProtection="0"/>
    <xf numFmtId="0" fontId="246" fillId="0" borderId="12" applyNumberFormat="0" applyFill="0" applyProtection="0"/>
    <xf numFmtId="0" fontId="246" fillId="0" borderId="12" applyNumberFormat="0" applyFill="0" applyProtection="0"/>
    <xf numFmtId="0" fontId="246" fillId="0" borderId="12" applyNumberFormat="0" applyFill="0" applyProtection="0"/>
    <xf numFmtId="0" fontId="246" fillId="0" borderId="12" applyNumberFormat="0" applyFill="0" applyProtection="0"/>
    <xf numFmtId="0" fontId="246" fillId="0" borderId="12" applyNumberFormat="0" applyFill="0" applyProtection="0"/>
    <xf numFmtId="0" fontId="246" fillId="0" borderId="12" applyNumberFormat="0" applyFill="0" applyProtection="0"/>
    <xf numFmtId="0" fontId="78" fillId="0" borderId="0"/>
    <xf numFmtId="0" fontId="246" fillId="0" borderId="12" applyNumberFormat="0" applyFill="0" applyProtection="0"/>
    <xf numFmtId="0" fontId="246" fillId="0" borderId="12" applyNumberFormat="0" applyFill="0" applyProtection="0"/>
    <xf numFmtId="0" fontId="246" fillId="0" borderId="12" applyNumberFormat="0" applyFill="0" applyProtection="0"/>
    <xf numFmtId="0" fontId="246" fillId="0" borderId="12" applyNumberFormat="0" applyFill="0" applyProtection="0"/>
    <xf numFmtId="0" fontId="246" fillId="0" borderId="12" applyNumberFormat="0" applyFill="0" applyProtection="0"/>
    <xf numFmtId="0" fontId="246" fillId="0" borderId="12" applyNumberFormat="0" applyFill="0" applyProtection="0"/>
    <xf numFmtId="0" fontId="246" fillId="0" borderId="12" applyNumberFormat="0" applyFill="0" applyProtection="0"/>
    <xf numFmtId="0" fontId="78" fillId="0" borderId="0"/>
    <xf numFmtId="0" fontId="246" fillId="0" borderId="12" applyNumberFormat="0" applyFill="0" applyProtection="0"/>
    <xf numFmtId="0" fontId="246" fillId="0" borderId="12" applyNumberFormat="0" applyFill="0" applyProtection="0"/>
    <xf numFmtId="0" fontId="246" fillId="0" borderId="12" applyNumberFormat="0" applyFill="0" applyProtection="0"/>
    <xf numFmtId="0" fontId="246" fillId="0" borderId="12" applyNumberFormat="0" applyFill="0" applyProtection="0"/>
    <xf numFmtId="0" fontId="246" fillId="0" borderId="12" applyNumberFormat="0" applyFill="0" applyProtection="0"/>
    <xf numFmtId="0" fontId="246" fillId="0" borderId="12" applyNumberFormat="0" applyFill="0" applyProtection="0"/>
    <xf numFmtId="0" fontId="246" fillId="0" borderId="12" applyNumberFormat="0" applyFill="0" applyProtection="0"/>
    <xf numFmtId="0" fontId="78" fillId="0" borderId="0"/>
    <xf numFmtId="0" fontId="246" fillId="0" borderId="12" applyNumberFormat="0" applyFill="0" applyProtection="0"/>
    <xf numFmtId="0" fontId="246" fillId="0" borderId="12" applyNumberFormat="0" applyFill="0" applyProtection="0"/>
    <xf numFmtId="0" fontId="246" fillId="0" borderId="12" applyNumberFormat="0" applyFill="0" applyProtection="0"/>
    <xf numFmtId="0" fontId="246" fillId="0" borderId="12" applyNumberFormat="0" applyFill="0" applyProtection="0"/>
    <xf numFmtId="0" fontId="246" fillId="0" borderId="12" applyNumberFormat="0" applyFill="0" applyProtection="0"/>
    <xf numFmtId="0" fontId="246" fillId="0" borderId="12" applyNumberFormat="0" applyFill="0" applyProtection="0"/>
    <xf numFmtId="0" fontId="78" fillId="0" borderId="0"/>
    <xf numFmtId="0" fontId="246" fillId="0" borderId="12" applyNumberFormat="0" applyFill="0" applyProtection="0"/>
    <xf numFmtId="0" fontId="246" fillId="0" borderId="12" applyNumberFormat="0" applyFill="0" applyProtection="0"/>
    <xf numFmtId="0" fontId="246" fillId="0" borderId="12" applyNumberFormat="0" applyFill="0" applyProtection="0"/>
    <xf numFmtId="0" fontId="246" fillId="0" borderId="12" applyNumberFormat="0" applyFill="0" applyProtection="0"/>
    <xf numFmtId="0" fontId="246" fillId="0" borderId="12" applyNumberFormat="0" applyFill="0" applyProtection="0"/>
    <xf numFmtId="0" fontId="246" fillId="0" borderId="12" applyNumberFormat="0" applyFill="0" applyProtection="0"/>
    <xf numFmtId="0" fontId="246" fillId="0" borderId="12" applyNumberFormat="0" applyFill="0" applyProtection="0"/>
    <xf numFmtId="0" fontId="246" fillId="0" borderId="12" applyNumberFormat="0" applyFill="0" applyProtection="0"/>
    <xf numFmtId="0" fontId="78" fillId="0" borderId="0"/>
    <xf numFmtId="0" fontId="246" fillId="0" borderId="12" applyNumberFormat="0" applyFill="0" applyProtection="0"/>
    <xf numFmtId="0" fontId="246" fillId="0" borderId="12" applyNumberFormat="0" applyFill="0" applyProtection="0"/>
    <xf numFmtId="0" fontId="246" fillId="0" borderId="12" applyNumberFormat="0" applyFill="0" applyProtection="0"/>
    <xf numFmtId="0" fontId="246" fillId="0" borderId="12" applyNumberFormat="0" applyFill="0" applyProtection="0"/>
    <xf numFmtId="0" fontId="246" fillId="0" borderId="12" applyNumberFormat="0" applyFill="0" applyProtection="0"/>
    <xf numFmtId="0" fontId="246" fillId="0" borderId="12" applyNumberFormat="0" applyFill="0" applyProtection="0"/>
    <xf numFmtId="0" fontId="246" fillId="0" borderId="12" applyNumberFormat="0" applyFill="0" applyProtection="0"/>
    <xf numFmtId="0" fontId="78" fillId="0" borderId="0"/>
    <xf numFmtId="0" fontId="246" fillId="0" borderId="12" applyNumberFormat="0" applyFill="0" applyProtection="0"/>
    <xf numFmtId="0" fontId="246" fillId="0" borderId="12" applyNumberFormat="0" applyFill="0" applyProtection="0"/>
    <xf numFmtId="0" fontId="246" fillId="0" borderId="12" applyNumberFormat="0" applyFill="0" applyProtection="0"/>
    <xf numFmtId="0" fontId="246" fillId="0" borderId="12" applyNumberFormat="0" applyFill="0" applyProtection="0"/>
    <xf numFmtId="0" fontId="246" fillId="0" borderId="12" applyNumberFormat="0" applyFill="0" applyProtection="0"/>
    <xf numFmtId="0" fontId="246" fillId="0" borderId="12" applyNumberFormat="0" applyFill="0" applyProtection="0"/>
    <xf numFmtId="0" fontId="246" fillId="0" borderId="12" applyNumberFormat="0" applyFill="0" applyProtection="0"/>
    <xf numFmtId="0" fontId="78" fillId="0" borderId="0"/>
    <xf numFmtId="0" fontId="246" fillId="0" borderId="12" applyNumberFormat="0" applyFill="0" applyProtection="0"/>
    <xf numFmtId="0" fontId="246" fillId="0" borderId="12" applyNumberFormat="0" applyFill="0" applyProtection="0"/>
    <xf numFmtId="0" fontId="246" fillId="0" borderId="12" applyNumberFormat="0" applyFill="0" applyProtection="0"/>
    <xf numFmtId="0" fontId="246" fillId="0" borderId="12" applyNumberFormat="0" applyFill="0" applyProtection="0"/>
    <xf numFmtId="0" fontId="246" fillId="0" borderId="12" applyNumberFormat="0" applyFill="0" applyProtection="0"/>
    <xf numFmtId="0" fontId="246" fillId="0" borderId="12" applyNumberFormat="0" applyFill="0" applyProtection="0"/>
    <xf numFmtId="0" fontId="246" fillId="0" borderId="12" applyNumberFormat="0" applyFill="0" applyProtection="0"/>
    <xf numFmtId="0" fontId="78" fillId="0" borderId="0"/>
    <xf numFmtId="0" fontId="246" fillId="0" borderId="12" applyNumberFormat="0" applyFill="0" applyProtection="0"/>
    <xf numFmtId="0" fontId="246" fillId="0" borderId="12" applyNumberFormat="0" applyFill="0" applyProtection="0"/>
    <xf numFmtId="0" fontId="246" fillId="0" borderId="12" applyNumberFormat="0" applyFill="0" applyProtection="0"/>
    <xf numFmtId="0" fontId="246" fillId="0" borderId="12" applyNumberFormat="0" applyFill="0" applyProtection="0"/>
    <xf numFmtId="0" fontId="246" fillId="0" borderId="12" applyNumberFormat="0" applyFill="0" applyProtection="0"/>
    <xf numFmtId="0" fontId="246" fillId="0" borderId="12" applyNumberFormat="0" applyFill="0" applyProtection="0"/>
    <xf numFmtId="0" fontId="246" fillId="0" borderId="12" applyNumberFormat="0" applyFill="0" applyProtection="0"/>
    <xf numFmtId="0" fontId="78" fillId="0" borderId="0"/>
    <xf numFmtId="0" fontId="246" fillId="0" borderId="12" applyNumberFormat="0" applyFill="0" applyProtection="0"/>
    <xf numFmtId="0" fontId="246" fillId="0" borderId="12" applyNumberFormat="0" applyFill="0" applyProtection="0"/>
    <xf numFmtId="0" fontId="246" fillId="0" borderId="12" applyNumberFormat="0" applyFill="0" applyProtection="0"/>
    <xf numFmtId="0" fontId="246" fillId="0" borderId="12" applyNumberFormat="0" applyFill="0" applyProtection="0"/>
    <xf numFmtId="0" fontId="246" fillId="0" borderId="12" applyNumberFormat="0" applyFill="0" applyProtection="0"/>
    <xf numFmtId="0" fontId="246" fillId="0" borderId="12" applyNumberFormat="0" applyFill="0" applyProtection="0"/>
    <xf numFmtId="0" fontId="78" fillId="0" borderId="0"/>
    <xf numFmtId="0" fontId="247" fillId="0" borderId="0">
      <alignment vertical="center"/>
    </xf>
    <xf numFmtId="0" fontId="247" fillId="0" borderId="0">
      <alignment vertical="center"/>
    </xf>
    <xf numFmtId="0" fontId="194" fillId="0" borderId="0">
      <alignment vertical="center"/>
    </xf>
    <xf numFmtId="0" fontId="194" fillId="0" borderId="0">
      <alignment vertical="center"/>
    </xf>
    <xf numFmtId="0" fontId="201" fillId="0" borderId="0">
      <alignment vertical="center"/>
    </xf>
    <xf numFmtId="0" fontId="201" fillId="0" borderId="0">
      <alignment vertical="center"/>
    </xf>
    <xf numFmtId="0" fontId="248" fillId="0" borderId="0" applyNumberFormat="0" applyFill="0" applyBorder="0">
      <alignment horizontal="left"/>
    </xf>
    <xf numFmtId="0" fontId="188" fillId="0" borderId="0" applyNumberFormat="0" applyFill="0" applyBorder="0" applyAlignment="0" applyProtection="0"/>
    <xf numFmtId="0" fontId="186" fillId="0" borderId="0" applyNumberFormat="0" applyFill="0" applyBorder="0" applyAlignment="0" applyProtection="0"/>
    <xf numFmtId="0" fontId="249" fillId="106" borderId="78" applyNumberFormat="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250" fillId="0" borderId="0" applyNumberFormat="0" applyFill="0" applyBorder="0" applyAlignment="0" applyProtection="0"/>
    <xf numFmtId="0" fontId="251" fillId="0" borderId="0" applyNumberFormat="0" applyFill="0" applyBorder="0" applyAlignment="0" applyProtection="0"/>
    <xf numFmtId="0" fontId="251" fillId="0" borderId="0" applyNumberFormat="0" applyFill="0" applyBorder="0" applyAlignment="0" applyProtection="0"/>
    <xf numFmtId="0" fontId="250" fillId="0" borderId="0" applyNumberFormat="0" applyFill="0" applyBorder="0" applyAlignment="0" applyProtection="0"/>
    <xf numFmtId="0" fontId="250" fillId="0" borderId="0" applyNumberFormat="0" applyFill="0" applyBorder="0" applyAlignment="0" applyProtection="0"/>
    <xf numFmtId="0" fontId="250" fillId="0" borderId="0" applyNumberFormat="0" applyFill="0" applyBorder="0" applyAlignment="0" applyProtection="0"/>
    <xf numFmtId="0" fontId="250" fillId="0" borderId="0" applyNumberFormat="0" applyFill="0" applyBorder="0" applyAlignment="0" applyProtection="0"/>
    <xf numFmtId="0" fontId="250" fillId="0" borderId="0" applyNumberFormat="0" applyFill="0" applyBorder="0" applyAlignment="0" applyProtection="0"/>
    <xf numFmtId="0" fontId="250" fillId="0" borderId="0" applyNumberFormat="0" applyFill="0" applyBorder="0" applyAlignment="0" applyProtection="0"/>
    <xf numFmtId="0" fontId="250" fillId="0" borderId="0" applyNumberFormat="0" applyFill="0" applyBorder="0" applyAlignment="0" applyProtection="0"/>
    <xf numFmtId="0" fontId="168" fillId="0" borderId="0" applyNumberFormat="0" applyFill="0" applyBorder="0" applyAlignment="0" applyProtection="0"/>
    <xf numFmtId="0" fontId="168" fillId="0" borderId="0" applyNumberFormat="0" applyFill="0" applyBorder="0" applyAlignment="0" applyProtection="0"/>
    <xf numFmtId="0" fontId="169" fillId="0" borderId="80" applyNumberFormat="0" applyFill="0" applyAlignment="0" applyProtection="0"/>
    <xf numFmtId="0" fontId="170" fillId="0" borderId="81" applyNumberFormat="0" applyFill="0" applyAlignment="0" applyProtection="0"/>
    <xf numFmtId="0" fontId="171" fillId="0" borderId="82" applyNumberFormat="0" applyFill="0" applyAlignment="0" applyProtection="0"/>
    <xf numFmtId="0" fontId="168" fillId="0" borderId="0" applyNumberFormat="0" applyFill="0" applyBorder="0" applyAlignment="0" applyProtection="0"/>
    <xf numFmtId="0" fontId="13" fillId="0" borderId="71" applyNumberFormat="0" applyFill="0" applyAlignment="0" applyProtection="0"/>
    <xf numFmtId="0" fontId="252" fillId="0" borderId="71" applyNumberFormat="0" applyFill="0" applyAlignment="0" applyProtection="0"/>
    <xf numFmtId="0" fontId="13" fillId="0" borderId="71" applyNumberFormat="0" applyFill="0" applyAlignment="0" applyProtection="0"/>
    <xf numFmtId="0" fontId="253" fillId="0" borderId="97" applyNumberFormat="0" applyFill="0" applyAlignment="0" applyProtection="0"/>
    <xf numFmtId="0" fontId="252" fillId="0" borderId="71"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78" fillId="0" borderId="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78" fillId="0" borderId="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78" fillId="0" borderId="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78" fillId="0" borderId="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78" fillId="0" borderId="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78" fillId="0" borderId="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78" fillId="0" borderId="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78" fillId="0" borderId="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78" fillId="0" borderId="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78" fillId="0" borderId="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78" fillId="0" borderId="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78" fillId="0" borderId="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78" fillId="0" borderId="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78" fillId="0" borderId="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78" fillId="0" borderId="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78" fillId="0" borderId="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78" fillId="0" borderId="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78" fillId="0" borderId="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78" fillId="0" borderId="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78" fillId="0" borderId="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78" fillId="0" borderId="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78" fillId="0" borderId="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78" fillId="0" borderId="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78" fillId="0" borderId="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78" fillId="0" borderId="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78" fillId="0" borderId="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78" fillId="0" borderId="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78" fillId="0" borderId="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78" fillId="0" borderId="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78" fillId="0" borderId="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253" fillId="0" borderId="97" applyNumberFormat="0" applyFill="0" applyAlignment="0" applyProtection="0"/>
    <xf numFmtId="0" fontId="78" fillId="0" borderId="0"/>
    <xf numFmtId="0" fontId="253" fillId="0" borderId="98" applyNumberFormat="0" applyFill="0" applyAlignment="0" applyProtection="0"/>
    <xf numFmtId="0" fontId="253" fillId="0" borderId="98" applyNumberFormat="0" applyFill="0" applyAlignment="0" applyProtection="0"/>
    <xf numFmtId="0" fontId="253" fillId="0" borderId="98" applyNumberFormat="0" applyFill="0" applyAlignment="0" applyProtection="0"/>
    <xf numFmtId="0" fontId="253" fillId="0" borderId="98" applyNumberFormat="0" applyFill="0" applyAlignment="0" applyProtection="0"/>
    <xf numFmtId="0" fontId="253" fillId="0" borderId="98" applyNumberFormat="0" applyFill="0" applyAlignment="0" applyProtection="0"/>
    <xf numFmtId="0" fontId="253" fillId="0" borderId="98" applyNumberFormat="0" applyFill="0" applyAlignment="0" applyProtection="0"/>
    <xf numFmtId="0" fontId="253" fillId="0" borderId="98" applyNumberFormat="0" applyFill="0" applyAlignment="0" applyProtection="0"/>
    <xf numFmtId="0" fontId="253" fillId="0" borderId="98" applyNumberFormat="0" applyFill="0" applyAlignment="0" applyProtection="0"/>
    <xf numFmtId="0" fontId="253" fillId="0" borderId="98" applyNumberFormat="0" applyFill="0" applyAlignment="0" applyProtection="0"/>
    <xf numFmtId="0" fontId="253" fillId="0" borderId="98" applyNumberFormat="0" applyFill="0" applyAlignment="0" applyProtection="0"/>
    <xf numFmtId="0" fontId="253" fillId="0" borderId="98" applyNumberFormat="0" applyFill="0" applyAlignment="0" applyProtection="0"/>
    <xf numFmtId="0" fontId="253" fillId="0" borderId="98" applyNumberFormat="0" applyFill="0" applyAlignment="0" applyProtection="0"/>
    <xf numFmtId="0" fontId="253" fillId="0" borderId="98" applyNumberFormat="0" applyFill="0" applyAlignment="0" applyProtection="0"/>
    <xf numFmtId="0" fontId="253" fillId="0" borderId="98" applyNumberFormat="0" applyFill="0" applyAlignment="0" applyProtection="0"/>
    <xf numFmtId="0" fontId="253" fillId="0" borderId="98" applyNumberFormat="0" applyFill="0" applyAlignment="0" applyProtection="0"/>
    <xf numFmtId="0" fontId="253" fillId="0" borderId="98" applyNumberFormat="0" applyFill="0" applyAlignment="0" applyProtection="0"/>
    <xf numFmtId="0" fontId="253" fillId="0" borderId="98" applyNumberFormat="0" applyFill="0" applyAlignment="0" applyProtection="0"/>
    <xf numFmtId="0" fontId="253" fillId="0" borderId="98" applyNumberFormat="0" applyFill="0" applyAlignment="0" applyProtection="0"/>
    <xf numFmtId="0" fontId="253" fillId="0" borderId="98" applyNumberFormat="0" applyFill="0" applyAlignment="0" applyProtection="0"/>
    <xf numFmtId="0" fontId="253" fillId="0" borderId="98" applyNumberFormat="0" applyFill="0" applyAlignment="0" applyProtection="0"/>
    <xf numFmtId="0" fontId="253" fillId="0" borderId="98" applyNumberFormat="0" applyFill="0" applyAlignment="0" applyProtection="0"/>
    <xf numFmtId="0" fontId="253" fillId="0" borderId="98" applyNumberFormat="0" applyFill="0" applyAlignment="0" applyProtection="0"/>
    <xf numFmtId="0" fontId="253" fillId="0" borderId="98" applyNumberFormat="0" applyFill="0" applyAlignment="0" applyProtection="0"/>
    <xf numFmtId="0" fontId="253" fillId="0" borderId="98" applyNumberFormat="0" applyFill="0" applyAlignment="0" applyProtection="0"/>
    <xf numFmtId="0" fontId="253" fillId="0" borderId="98" applyNumberFormat="0" applyFill="0" applyAlignment="0" applyProtection="0"/>
    <xf numFmtId="0" fontId="253" fillId="0" borderId="98" applyNumberFormat="0" applyFill="0" applyAlignment="0" applyProtection="0"/>
    <xf numFmtId="0" fontId="253" fillId="0" borderId="98" applyNumberFormat="0" applyFill="0" applyAlignment="0" applyProtection="0"/>
    <xf numFmtId="0" fontId="253" fillId="0" borderId="98" applyNumberFormat="0" applyFill="0" applyAlignment="0" applyProtection="0"/>
    <xf numFmtId="0" fontId="253" fillId="0" borderId="98" applyNumberFormat="0" applyFill="0" applyAlignment="0" applyProtection="0"/>
    <xf numFmtId="0" fontId="253" fillId="0" borderId="98" applyNumberFormat="0" applyFill="0" applyAlignment="0" applyProtection="0"/>
    <xf numFmtId="0" fontId="253" fillId="0" borderId="98" applyNumberFormat="0" applyFill="0" applyAlignment="0" applyProtection="0"/>
    <xf numFmtId="0" fontId="253" fillId="0" borderId="98" applyNumberFormat="0" applyFill="0" applyAlignment="0" applyProtection="0"/>
    <xf numFmtId="0" fontId="253" fillId="0" borderId="98" applyNumberFormat="0" applyFill="0" applyAlignment="0" applyProtection="0"/>
    <xf numFmtId="0" fontId="253" fillId="0" borderId="98" applyNumberFormat="0" applyFill="0" applyAlignment="0" applyProtection="0"/>
    <xf numFmtId="0" fontId="78" fillId="0" borderId="0"/>
    <xf numFmtId="0" fontId="253" fillId="0" borderId="98" applyNumberFormat="0" applyFill="0" applyAlignment="0" applyProtection="0"/>
    <xf numFmtId="0" fontId="253" fillId="0" borderId="98" applyNumberFormat="0" applyFill="0" applyAlignment="0" applyProtection="0"/>
    <xf numFmtId="0" fontId="253" fillId="0" borderId="98" applyNumberFormat="0" applyFill="0" applyAlignment="0" applyProtection="0"/>
    <xf numFmtId="0" fontId="253" fillId="0" borderId="98" applyNumberFormat="0" applyFill="0" applyAlignment="0" applyProtection="0"/>
    <xf numFmtId="0" fontId="253" fillId="0" borderId="98" applyNumberFormat="0" applyFill="0" applyAlignment="0" applyProtection="0"/>
    <xf numFmtId="0" fontId="253" fillId="0" borderId="98" applyNumberFormat="0" applyFill="0" applyAlignment="0" applyProtection="0"/>
    <xf numFmtId="0" fontId="253" fillId="0" borderId="98" applyNumberFormat="0" applyFill="0" applyAlignment="0" applyProtection="0"/>
    <xf numFmtId="0" fontId="253" fillId="0" borderId="98" applyNumberFormat="0" applyFill="0" applyAlignment="0" applyProtection="0"/>
    <xf numFmtId="0" fontId="253" fillId="0" borderId="98" applyNumberFormat="0" applyFill="0" applyAlignment="0" applyProtection="0"/>
    <xf numFmtId="0" fontId="253" fillId="0" borderId="98" applyNumberFormat="0" applyFill="0" applyAlignment="0" applyProtection="0"/>
    <xf numFmtId="0" fontId="253" fillId="0" borderId="98" applyNumberFormat="0" applyFill="0" applyAlignment="0" applyProtection="0"/>
    <xf numFmtId="0" fontId="78" fillId="0" borderId="0"/>
    <xf numFmtId="0" fontId="253" fillId="0" borderId="98" applyNumberFormat="0" applyFill="0" applyAlignment="0" applyProtection="0"/>
    <xf numFmtId="0" fontId="253" fillId="0" borderId="98" applyNumberFormat="0" applyFill="0" applyAlignment="0" applyProtection="0"/>
    <xf numFmtId="0" fontId="253" fillId="0" borderId="98" applyNumberFormat="0" applyFill="0" applyAlignment="0" applyProtection="0"/>
    <xf numFmtId="0" fontId="253" fillId="0" borderId="98" applyNumberFormat="0" applyFill="0" applyAlignment="0" applyProtection="0"/>
    <xf numFmtId="0" fontId="253" fillId="0" borderId="98" applyNumberFormat="0" applyFill="0" applyAlignment="0" applyProtection="0"/>
    <xf numFmtId="0" fontId="253" fillId="0" borderId="98" applyNumberFormat="0" applyFill="0" applyAlignment="0" applyProtection="0"/>
    <xf numFmtId="0" fontId="253" fillId="0" borderId="98" applyNumberFormat="0" applyFill="0" applyAlignment="0" applyProtection="0"/>
    <xf numFmtId="0" fontId="253" fillId="0" borderId="98" applyNumberFormat="0" applyFill="0" applyAlignment="0" applyProtection="0"/>
    <xf numFmtId="0" fontId="253" fillId="0" borderId="98" applyNumberFormat="0" applyFill="0" applyAlignment="0" applyProtection="0"/>
    <xf numFmtId="0" fontId="253" fillId="0" borderId="98" applyNumberFormat="0" applyFill="0" applyAlignment="0" applyProtection="0"/>
    <xf numFmtId="0" fontId="253" fillId="0" borderId="98" applyNumberFormat="0" applyFill="0" applyAlignment="0" applyProtection="0"/>
    <xf numFmtId="0" fontId="78" fillId="0" borderId="0"/>
    <xf numFmtId="0" fontId="253" fillId="0" borderId="98" applyNumberFormat="0" applyFill="0" applyAlignment="0" applyProtection="0"/>
    <xf numFmtId="0" fontId="253" fillId="0" borderId="98" applyNumberFormat="0" applyFill="0" applyAlignment="0" applyProtection="0"/>
    <xf numFmtId="0" fontId="253" fillId="0" borderId="98" applyNumberFormat="0" applyFill="0" applyAlignment="0" applyProtection="0"/>
    <xf numFmtId="0" fontId="253" fillId="0" borderId="98" applyNumberFormat="0" applyFill="0" applyAlignment="0" applyProtection="0"/>
    <xf numFmtId="0" fontId="253" fillId="0" borderId="98" applyNumberFormat="0" applyFill="0" applyAlignment="0" applyProtection="0"/>
    <xf numFmtId="0" fontId="253" fillId="0" borderId="98" applyNumberFormat="0" applyFill="0" applyAlignment="0" applyProtection="0"/>
    <xf numFmtId="0" fontId="253" fillId="0" borderId="98" applyNumberFormat="0" applyFill="0" applyAlignment="0" applyProtection="0"/>
    <xf numFmtId="0" fontId="253" fillId="0" borderId="98" applyNumberFormat="0" applyFill="0" applyAlignment="0" applyProtection="0"/>
    <xf numFmtId="0" fontId="253" fillId="0" borderId="98" applyNumberFormat="0" applyFill="0" applyAlignment="0" applyProtection="0"/>
    <xf numFmtId="0" fontId="253" fillId="0" borderId="98" applyNumberFormat="0" applyFill="0" applyAlignment="0" applyProtection="0"/>
    <xf numFmtId="0" fontId="78" fillId="0" borderId="0"/>
    <xf numFmtId="43" fontId="1" fillId="0" borderId="0" applyFont="0" applyFill="0" applyBorder="0" applyAlignment="0" applyProtection="0"/>
    <xf numFmtId="171" fontId="1" fillId="0" borderId="0" applyFont="0" applyFill="0" applyBorder="0" applyAlignment="0" applyProtection="0"/>
    <xf numFmtId="43" fontId="173"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171" fontId="174" fillId="0" borderId="0" applyFont="0" applyFill="0" applyBorder="0" applyAlignment="0" applyProtection="0"/>
    <xf numFmtId="171" fontId="174" fillId="0" borderId="0" applyFont="0" applyFill="0" applyBorder="0" applyAlignment="0" applyProtection="0"/>
    <xf numFmtId="171" fontId="174" fillId="0" borderId="0" applyFont="0" applyFill="0" applyBorder="0" applyAlignment="0" applyProtection="0"/>
    <xf numFmtId="171" fontId="174" fillId="0" borderId="0" applyFont="0" applyFill="0" applyBorder="0" applyAlignment="0" applyProtection="0"/>
    <xf numFmtId="171" fontId="174" fillId="0" borderId="0" applyFont="0" applyFill="0" applyBorder="0" applyAlignment="0" applyProtection="0"/>
    <xf numFmtId="171" fontId="174" fillId="0" borderId="0" applyFont="0" applyFill="0" applyBorder="0" applyAlignment="0" applyProtection="0"/>
    <xf numFmtId="171" fontId="174" fillId="0" borderId="0" applyFont="0" applyFill="0" applyBorder="0" applyAlignment="0" applyProtection="0"/>
    <xf numFmtId="171" fontId="174" fillId="0" borderId="0" applyFont="0" applyFill="0" applyBorder="0" applyAlignment="0" applyProtection="0"/>
    <xf numFmtId="171" fontId="1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17" fillId="79" borderId="76" applyNumberFormat="0" applyAlignment="0" applyProtection="0"/>
    <xf numFmtId="0" fontId="217" fillId="79" borderId="76" applyNumberFormat="0" applyAlignment="0" applyProtection="0"/>
    <xf numFmtId="0" fontId="217" fillId="79" borderId="76" applyNumberFormat="0" applyAlignment="0" applyProtection="0"/>
    <xf numFmtId="0" fontId="217" fillId="79" borderId="76" applyNumberFormat="0" applyAlignment="0" applyProtection="0"/>
    <xf numFmtId="0" fontId="217" fillId="79" borderId="76" applyNumberFormat="0" applyAlignment="0" applyProtection="0"/>
    <xf numFmtId="0" fontId="217" fillId="79" borderId="76" applyNumberFormat="0" applyAlignment="0" applyProtection="0"/>
    <xf numFmtId="0" fontId="217" fillId="79" borderId="76" applyNumberFormat="0" applyAlignment="0" applyProtection="0"/>
    <xf numFmtId="0" fontId="217" fillId="79" borderId="76" applyNumberFormat="0" applyAlignment="0" applyProtection="0"/>
    <xf numFmtId="0" fontId="217" fillId="79" borderId="76" applyNumberFormat="0" applyAlignment="0" applyProtection="0"/>
    <xf numFmtId="0" fontId="217" fillId="79" borderId="76" applyNumberFormat="0" applyAlignment="0" applyProtection="0"/>
    <xf numFmtId="0" fontId="217" fillId="79" borderId="76" applyNumberFormat="0" applyAlignment="0" applyProtection="0"/>
    <xf numFmtId="0" fontId="217" fillId="79" borderId="76" applyNumberFormat="0" applyAlignment="0" applyProtection="0"/>
    <xf numFmtId="0" fontId="217" fillId="79" borderId="76" applyNumberFormat="0" applyAlignment="0" applyProtection="0"/>
    <xf numFmtId="0" fontId="217" fillId="79" borderId="76" applyNumberFormat="0" applyAlignment="0" applyProtection="0"/>
    <xf numFmtId="0" fontId="217" fillId="79" borderId="76" applyNumberFormat="0" applyAlignment="0" applyProtection="0"/>
    <xf numFmtId="0" fontId="217" fillId="79" borderId="76" applyNumberFormat="0" applyAlignment="0" applyProtection="0"/>
    <xf numFmtId="0" fontId="217" fillId="79" borderId="76" applyNumberFormat="0" applyAlignment="0" applyProtection="0"/>
    <xf numFmtId="0" fontId="217" fillId="79" borderId="76" applyNumberFormat="0" applyAlignment="0" applyProtection="0"/>
    <xf numFmtId="0" fontId="217" fillId="79" borderId="76" applyNumberFormat="0" applyAlignment="0" applyProtection="0"/>
    <xf numFmtId="0" fontId="217" fillId="79" borderId="76" applyNumberFormat="0" applyAlignment="0" applyProtection="0"/>
    <xf numFmtId="0" fontId="217" fillId="79" borderId="76" applyNumberFormat="0" applyAlignment="0" applyProtection="0"/>
    <xf numFmtId="0" fontId="217" fillId="79" borderId="76" applyNumberFormat="0" applyAlignment="0" applyProtection="0"/>
    <xf numFmtId="0" fontId="217" fillId="79" borderId="76" applyNumberFormat="0" applyAlignment="0" applyProtection="0"/>
    <xf numFmtId="0" fontId="217" fillId="79" borderId="76" applyNumberFormat="0" applyAlignment="0" applyProtection="0"/>
    <xf numFmtId="0" fontId="217" fillId="79" borderId="76" applyNumberFormat="0" applyAlignment="0" applyProtection="0"/>
    <xf numFmtId="0" fontId="217" fillId="79" borderId="76" applyNumberFormat="0" applyAlignment="0" applyProtection="0"/>
    <xf numFmtId="0" fontId="217" fillId="79" borderId="76" applyNumberFormat="0" applyAlignment="0" applyProtection="0"/>
    <xf numFmtId="0" fontId="217" fillId="79" borderId="76" applyNumberFormat="0" applyAlignment="0" applyProtection="0"/>
    <xf numFmtId="0" fontId="217" fillId="79" borderId="76" applyNumberFormat="0" applyAlignment="0" applyProtection="0"/>
    <xf numFmtId="0" fontId="217" fillId="79" borderId="76" applyNumberFormat="0" applyAlignment="0" applyProtection="0"/>
    <xf numFmtId="0" fontId="217" fillId="79" borderId="76" applyNumberFormat="0" applyAlignment="0" applyProtection="0"/>
    <xf numFmtId="0" fontId="217" fillId="79" borderId="76" applyNumberFormat="0" applyAlignment="0" applyProtection="0"/>
    <xf numFmtId="0" fontId="217" fillId="79" borderId="76" applyNumberFormat="0" applyAlignment="0" applyProtection="0"/>
    <xf numFmtId="0" fontId="217" fillId="79" borderId="76" applyNumberFormat="0" applyAlignment="0" applyProtection="0"/>
    <xf numFmtId="0" fontId="78" fillId="0" borderId="0"/>
    <xf numFmtId="0" fontId="217" fillId="79" borderId="76" applyNumberFormat="0" applyAlignment="0" applyProtection="0"/>
    <xf numFmtId="0" fontId="217" fillId="79" borderId="76" applyNumberFormat="0" applyAlignment="0" applyProtection="0"/>
    <xf numFmtId="0" fontId="217" fillId="79" borderId="76" applyNumberFormat="0" applyAlignment="0" applyProtection="0"/>
    <xf numFmtId="0" fontId="217" fillId="79" borderId="76" applyNumberFormat="0" applyAlignment="0" applyProtection="0"/>
    <xf numFmtId="0" fontId="217" fillId="79" borderId="76" applyNumberFormat="0" applyAlignment="0" applyProtection="0"/>
    <xf numFmtId="0" fontId="217" fillId="79" borderId="76" applyNumberFormat="0" applyAlignment="0" applyProtection="0"/>
    <xf numFmtId="0" fontId="217" fillId="79" borderId="76" applyNumberFormat="0" applyAlignment="0" applyProtection="0"/>
    <xf numFmtId="0" fontId="217" fillId="79" borderId="76" applyNumberFormat="0" applyAlignment="0" applyProtection="0"/>
    <xf numFmtId="0" fontId="217" fillId="79" borderId="76" applyNumberFormat="0" applyAlignment="0" applyProtection="0"/>
    <xf numFmtId="0" fontId="217" fillId="79" borderId="76" applyNumberFormat="0" applyAlignment="0" applyProtection="0"/>
    <xf numFmtId="0" fontId="217" fillId="79" borderId="76" applyNumberFormat="0" applyAlignment="0" applyProtection="0"/>
    <xf numFmtId="0" fontId="78" fillId="0" borderId="0"/>
    <xf numFmtId="0" fontId="217" fillId="79" borderId="76" applyNumberFormat="0" applyAlignment="0" applyProtection="0"/>
    <xf numFmtId="0" fontId="217" fillId="79" borderId="76" applyNumberFormat="0" applyAlignment="0" applyProtection="0"/>
    <xf numFmtId="0" fontId="217" fillId="79" borderId="76" applyNumberFormat="0" applyAlignment="0" applyProtection="0"/>
    <xf numFmtId="0" fontId="217" fillId="79" borderId="76" applyNumberFormat="0" applyAlignment="0" applyProtection="0"/>
    <xf numFmtId="0" fontId="217" fillId="79" borderId="76" applyNumberFormat="0" applyAlignment="0" applyProtection="0"/>
    <xf numFmtId="0" fontId="217" fillId="79" borderId="76" applyNumberFormat="0" applyAlignment="0" applyProtection="0"/>
    <xf numFmtId="0" fontId="217" fillId="79" borderId="76" applyNumberFormat="0" applyAlignment="0" applyProtection="0"/>
    <xf numFmtId="0" fontId="217" fillId="79" borderId="76" applyNumberFormat="0" applyAlignment="0" applyProtection="0"/>
    <xf numFmtId="0" fontId="217" fillId="79" borderId="76" applyNumberFormat="0" applyAlignment="0" applyProtection="0"/>
    <xf numFmtId="0" fontId="217" fillId="79" borderId="76" applyNumberFormat="0" applyAlignment="0" applyProtection="0"/>
    <xf numFmtId="0" fontId="217" fillId="79" borderId="76" applyNumberFormat="0" applyAlignment="0" applyProtection="0"/>
    <xf numFmtId="0" fontId="78" fillId="0" borderId="0"/>
    <xf numFmtId="0" fontId="217" fillId="79" borderId="76" applyNumberFormat="0" applyAlignment="0" applyProtection="0"/>
    <xf numFmtId="0" fontId="217" fillId="79" borderId="76" applyNumberFormat="0" applyAlignment="0" applyProtection="0"/>
    <xf numFmtId="0" fontId="217" fillId="79" borderId="76" applyNumberFormat="0" applyAlignment="0" applyProtection="0"/>
    <xf numFmtId="0" fontId="217" fillId="79" borderId="76" applyNumberFormat="0" applyAlignment="0" applyProtection="0"/>
    <xf numFmtId="0" fontId="217" fillId="79" borderId="76" applyNumberFormat="0" applyAlignment="0" applyProtection="0"/>
    <xf numFmtId="0" fontId="217" fillId="79" borderId="76" applyNumberFormat="0" applyAlignment="0" applyProtection="0"/>
    <xf numFmtId="0" fontId="217" fillId="79" borderId="76" applyNumberFormat="0" applyAlignment="0" applyProtection="0"/>
    <xf numFmtId="0" fontId="217" fillId="79" borderId="76" applyNumberFormat="0" applyAlignment="0" applyProtection="0"/>
    <xf numFmtId="0" fontId="217" fillId="79" borderId="76" applyNumberFormat="0" applyAlignment="0" applyProtection="0"/>
    <xf numFmtId="0" fontId="217" fillId="79" borderId="76" applyNumberFormat="0" applyAlignment="0" applyProtection="0"/>
    <xf numFmtId="0" fontId="78" fillId="0" borderId="0"/>
    <xf numFmtId="0" fontId="143" fillId="103" borderId="0" applyNumberFormat="0" applyBorder="0" applyAlignment="0" applyProtection="0"/>
    <xf numFmtId="0" fontId="143" fillId="120" borderId="0" applyNumberFormat="0" applyBorder="0" applyAlignment="0" applyProtection="0"/>
    <xf numFmtId="0" fontId="143" fillId="127" borderId="0" applyNumberFormat="0" applyBorder="0" applyAlignment="0" applyProtection="0"/>
    <xf numFmtId="0" fontId="143" fillId="95" borderId="0" applyNumberFormat="0" applyBorder="0" applyAlignment="0" applyProtection="0"/>
    <xf numFmtId="0" fontId="143" fillId="91" borderId="0" applyNumberFormat="0" applyBorder="0" applyAlignment="0" applyProtection="0"/>
    <xf numFmtId="0" fontId="143" fillId="93" borderId="0" applyNumberFormat="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88"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88" fillId="0" borderId="0" applyNumberFormat="0" applyFill="0" applyBorder="0" applyAlignment="0" applyProtection="0"/>
    <xf numFmtId="0" fontId="254" fillId="0" borderId="0" applyNumberFormat="0" applyFill="0" applyBorder="0" applyAlignment="0" applyProtection="0"/>
    <xf numFmtId="0" fontId="254"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206" fontId="1" fillId="0" borderId="0" applyFont="0" applyFill="0" applyBorder="0" applyAlignment="0" applyProtection="0"/>
    <xf numFmtId="207" fontId="1" fillId="0" borderId="0" applyFont="0" applyFill="0" applyBorder="0" applyAlignment="0" applyProtection="0"/>
    <xf numFmtId="1" fontId="255" fillId="0" borderId="10" applyFill="0" applyProtection="0">
      <alignment horizontal="right"/>
    </xf>
    <xf numFmtId="1" fontId="255" fillId="0" borderId="10" applyFill="0" applyProtection="0">
      <alignment horizontal="right"/>
    </xf>
    <xf numFmtId="1" fontId="255" fillId="0" borderId="10" applyFill="0" applyProtection="0">
      <alignment horizontal="right"/>
    </xf>
    <xf numFmtId="1" fontId="255" fillId="0" borderId="10" applyFill="0" applyProtection="0">
      <alignment horizontal="right"/>
    </xf>
    <xf numFmtId="1" fontId="255" fillId="0" borderId="10" applyFill="0" applyProtection="0">
      <alignment horizontal="right"/>
    </xf>
    <xf numFmtId="1" fontId="255" fillId="0" borderId="10" applyFill="0" applyProtection="0">
      <alignment horizontal="right"/>
    </xf>
    <xf numFmtId="1" fontId="255" fillId="0" borderId="10" applyFill="0" applyProtection="0">
      <alignment horizontal="right"/>
    </xf>
    <xf numFmtId="1" fontId="255" fillId="0" borderId="10" applyFill="0" applyProtection="0">
      <alignment horizontal="right"/>
    </xf>
    <xf numFmtId="1" fontId="255" fillId="0" borderId="10" applyFill="0" applyProtection="0">
      <alignment horizontal="right"/>
    </xf>
    <xf numFmtId="1" fontId="255" fillId="0" borderId="10" applyFill="0" applyProtection="0">
      <alignment horizontal="right"/>
    </xf>
    <xf numFmtId="1" fontId="255" fillId="0" borderId="10" applyFill="0" applyProtection="0">
      <alignment horizontal="right"/>
    </xf>
    <xf numFmtId="1" fontId="255" fillId="0" borderId="10" applyFill="0" applyProtection="0">
      <alignment horizontal="right"/>
    </xf>
    <xf numFmtId="1" fontId="255" fillId="0" borderId="10" applyFill="0" applyProtection="0">
      <alignment horizontal="right"/>
    </xf>
    <xf numFmtId="1" fontId="255" fillId="0" borderId="10" applyFill="0" applyProtection="0">
      <alignment horizontal="right"/>
    </xf>
    <xf numFmtId="1" fontId="255" fillId="0" borderId="10" applyFill="0" applyProtection="0">
      <alignment horizontal="right"/>
    </xf>
    <xf numFmtId="1" fontId="255" fillId="0" borderId="10" applyFill="0" applyProtection="0">
      <alignment horizontal="right"/>
    </xf>
    <xf numFmtId="1" fontId="255" fillId="0" borderId="10" applyFill="0" applyProtection="0">
      <alignment horizontal="right"/>
    </xf>
    <xf numFmtId="1" fontId="255" fillId="0" borderId="10" applyFill="0" applyProtection="0">
      <alignment horizontal="right"/>
    </xf>
    <xf numFmtId="1" fontId="255" fillId="0" borderId="10" applyFill="0" applyProtection="0">
      <alignment horizontal="right"/>
    </xf>
    <xf numFmtId="1" fontId="255" fillId="0" borderId="10" applyFill="0" applyProtection="0">
      <alignment horizontal="right"/>
    </xf>
    <xf numFmtId="1" fontId="255" fillId="0" borderId="10" applyFill="0" applyProtection="0">
      <alignment horizontal="right"/>
    </xf>
    <xf numFmtId="1" fontId="255" fillId="0" borderId="10" applyFill="0" applyProtection="0">
      <alignment horizontal="right"/>
    </xf>
    <xf numFmtId="1" fontId="255" fillId="0" borderId="10" applyFill="0" applyProtection="0">
      <alignment horizontal="right"/>
    </xf>
    <xf numFmtId="0" fontId="78" fillId="0" borderId="0"/>
    <xf numFmtId="1" fontId="255" fillId="0" borderId="10" applyFill="0" applyProtection="0">
      <alignment horizontal="right"/>
    </xf>
    <xf numFmtId="1" fontId="255" fillId="0" borderId="10" applyFill="0" applyProtection="0">
      <alignment horizontal="right"/>
    </xf>
    <xf numFmtId="1" fontId="255" fillId="0" borderId="10" applyFill="0" applyProtection="0">
      <alignment horizontal="right"/>
    </xf>
    <xf numFmtId="1" fontId="255" fillId="0" borderId="10" applyFill="0" applyProtection="0">
      <alignment horizontal="right"/>
    </xf>
    <xf numFmtId="1" fontId="255" fillId="0" borderId="10" applyFill="0" applyProtection="0">
      <alignment horizontal="right"/>
    </xf>
    <xf numFmtId="1" fontId="255" fillId="0" borderId="10" applyFill="0" applyProtection="0">
      <alignment horizontal="right"/>
    </xf>
    <xf numFmtId="1" fontId="255" fillId="0" borderId="10" applyFill="0" applyProtection="0">
      <alignment horizontal="right"/>
    </xf>
    <xf numFmtId="0" fontId="78" fillId="0" borderId="0"/>
    <xf numFmtId="1" fontId="255" fillId="0" borderId="10" applyFill="0" applyProtection="0">
      <alignment horizontal="right"/>
    </xf>
    <xf numFmtId="1" fontId="255" fillId="0" borderId="10" applyFill="0" applyProtection="0">
      <alignment horizontal="right"/>
    </xf>
    <xf numFmtId="1" fontId="255" fillId="0" borderId="10" applyFill="0" applyProtection="0">
      <alignment horizontal="right"/>
    </xf>
    <xf numFmtId="1" fontId="255" fillId="0" borderId="10" applyFill="0" applyProtection="0">
      <alignment horizontal="right"/>
    </xf>
    <xf numFmtId="1" fontId="255" fillId="0" borderId="10" applyFill="0" applyProtection="0">
      <alignment horizontal="right"/>
    </xf>
    <xf numFmtId="1" fontId="255" fillId="0" borderId="10" applyFill="0" applyProtection="0">
      <alignment horizontal="right"/>
    </xf>
    <xf numFmtId="1" fontId="255" fillId="0" borderId="10" applyFill="0" applyProtection="0">
      <alignment horizontal="right"/>
    </xf>
    <xf numFmtId="0" fontId="78" fillId="0" borderId="0"/>
    <xf numFmtId="1" fontId="255" fillId="0" borderId="10" applyFill="0" applyProtection="0">
      <alignment horizontal="right"/>
    </xf>
    <xf numFmtId="1" fontId="255" fillId="0" borderId="10" applyFill="0" applyProtection="0">
      <alignment horizontal="right"/>
    </xf>
    <xf numFmtId="1" fontId="255" fillId="0" borderId="10" applyFill="0" applyProtection="0">
      <alignment horizontal="right"/>
    </xf>
    <xf numFmtId="1" fontId="255" fillId="0" borderId="10" applyFill="0" applyProtection="0">
      <alignment horizontal="right"/>
    </xf>
    <xf numFmtId="1" fontId="255" fillId="0" borderId="10" applyFill="0" applyProtection="0">
      <alignment horizontal="right"/>
    </xf>
    <xf numFmtId="1" fontId="255" fillId="0" borderId="10" applyFill="0" applyProtection="0">
      <alignment horizontal="right"/>
    </xf>
    <xf numFmtId="0" fontId="78" fillId="0" borderId="0"/>
    <xf numFmtId="1" fontId="255" fillId="0" borderId="10" applyFill="0" applyProtection="0">
      <alignment horizontal="right"/>
    </xf>
    <xf numFmtId="1" fontId="255" fillId="0" borderId="10" applyFill="0" applyProtection="0">
      <alignment horizontal="right"/>
    </xf>
    <xf numFmtId="1" fontId="255" fillId="0" borderId="10" applyFill="0" applyProtection="0">
      <alignment horizontal="right"/>
    </xf>
    <xf numFmtId="1" fontId="255" fillId="0" borderId="10" applyFill="0" applyProtection="0">
      <alignment horizontal="right"/>
    </xf>
    <xf numFmtId="1" fontId="255" fillId="0" borderId="10" applyFill="0" applyProtection="0">
      <alignment horizontal="right"/>
    </xf>
    <xf numFmtId="1" fontId="255" fillId="0" borderId="10" applyFill="0" applyProtection="0">
      <alignment horizontal="right"/>
    </xf>
    <xf numFmtId="1" fontId="255" fillId="0" borderId="10" applyFill="0" applyProtection="0">
      <alignment horizontal="right"/>
    </xf>
    <xf numFmtId="1" fontId="255" fillId="0" borderId="10" applyFill="0" applyProtection="0">
      <alignment horizontal="right"/>
    </xf>
    <xf numFmtId="1" fontId="255" fillId="0" borderId="10" applyFill="0" applyProtection="0">
      <alignment horizontal="right"/>
    </xf>
    <xf numFmtId="1" fontId="255" fillId="0" borderId="10" applyFill="0" applyProtection="0">
      <alignment horizontal="right"/>
    </xf>
    <xf numFmtId="1" fontId="255" fillId="0" borderId="10" applyFill="0" applyProtection="0">
      <alignment horizontal="right"/>
    </xf>
    <xf numFmtId="1" fontId="255" fillId="0" borderId="10" applyFill="0" applyProtection="0">
      <alignment horizontal="right"/>
    </xf>
    <xf numFmtId="1" fontId="255" fillId="0" borderId="10" applyFill="0" applyProtection="0">
      <alignment horizontal="right"/>
    </xf>
    <xf numFmtId="1" fontId="255" fillId="0" borderId="10" applyFill="0" applyProtection="0">
      <alignment horizontal="right"/>
    </xf>
    <xf numFmtId="1" fontId="255" fillId="0" borderId="10" applyFill="0" applyProtection="0">
      <alignment horizontal="right"/>
    </xf>
    <xf numFmtId="1" fontId="255" fillId="0" borderId="10" applyFill="0" applyProtection="0">
      <alignment horizontal="right"/>
    </xf>
    <xf numFmtId="1" fontId="255" fillId="0" borderId="10" applyFill="0" applyProtection="0">
      <alignment horizontal="right"/>
    </xf>
    <xf numFmtId="1" fontId="255" fillId="0" borderId="10" applyFill="0" applyProtection="0">
      <alignment horizontal="right"/>
    </xf>
    <xf numFmtId="1" fontId="255" fillId="0" borderId="10" applyFill="0" applyProtection="0">
      <alignment horizontal="right"/>
    </xf>
    <xf numFmtId="1" fontId="255" fillId="0" borderId="10" applyFill="0" applyProtection="0">
      <alignment horizontal="right"/>
    </xf>
    <xf numFmtId="1" fontId="255" fillId="0" borderId="10" applyFill="0" applyProtection="0">
      <alignment horizontal="right"/>
    </xf>
    <xf numFmtId="0" fontId="78" fillId="0" borderId="0"/>
    <xf numFmtId="1" fontId="255" fillId="0" borderId="10" applyFill="0" applyProtection="0">
      <alignment horizontal="right"/>
    </xf>
    <xf numFmtId="1" fontId="255" fillId="0" borderId="10" applyFill="0" applyProtection="0">
      <alignment horizontal="right"/>
    </xf>
    <xf numFmtId="1" fontId="255" fillId="0" borderId="10" applyFill="0" applyProtection="0">
      <alignment horizontal="right"/>
    </xf>
    <xf numFmtId="1" fontId="255" fillId="0" borderId="10" applyFill="0" applyProtection="0">
      <alignment horizontal="right"/>
    </xf>
    <xf numFmtId="1" fontId="255" fillId="0" borderId="10" applyFill="0" applyProtection="0">
      <alignment horizontal="right"/>
    </xf>
    <xf numFmtId="1" fontId="255" fillId="0" borderId="10" applyFill="0" applyProtection="0">
      <alignment horizontal="right"/>
    </xf>
    <xf numFmtId="1" fontId="255" fillId="0" borderId="10" applyFill="0" applyProtection="0">
      <alignment horizontal="right"/>
    </xf>
    <xf numFmtId="0" fontId="78" fillId="0" borderId="0"/>
    <xf numFmtId="1" fontId="255" fillId="0" borderId="10" applyFill="0" applyProtection="0">
      <alignment horizontal="right"/>
    </xf>
    <xf numFmtId="1" fontId="255" fillId="0" borderId="10" applyFill="0" applyProtection="0">
      <alignment horizontal="right"/>
    </xf>
    <xf numFmtId="1" fontId="255" fillId="0" borderId="10" applyFill="0" applyProtection="0">
      <alignment horizontal="right"/>
    </xf>
    <xf numFmtId="1" fontId="255" fillId="0" borderId="10" applyFill="0" applyProtection="0">
      <alignment horizontal="right"/>
    </xf>
    <xf numFmtId="1" fontId="255" fillId="0" borderId="10" applyFill="0" applyProtection="0">
      <alignment horizontal="right"/>
    </xf>
    <xf numFmtId="1" fontId="255" fillId="0" borderId="10" applyFill="0" applyProtection="0">
      <alignment horizontal="right"/>
    </xf>
    <xf numFmtId="1" fontId="255" fillId="0" borderId="10" applyFill="0" applyProtection="0">
      <alignment horizontal="right"/>
    </xf>
    <xf numFmtId="0" fontId="78" fillId="0" borderId="0"/>
    <xf numFmtId="1" fontId="255" fillId="0" borderId="10" applyFill="0" applyProtection="0">
      <alignment horizontal="right"/>
    </xf>
    <xf numFmtId="1" fontId="255" fillId="0" borderId="10" applyFill="0" applyProtection="0">
      <alignment horizontal="right"/>
    </xf>
    <xf numFmtId="1" fontId="255" fillId="0" borderId="10" applyFill="0" applyProtection="0">
      <alignment horizontal="right"/>
    </xf>
    <xf numFmtId="1" fontId="255" fillId="0" borderId="10" applyFill="0" applyProtection="0">
      <alignment horizontal="right"/>
    </xf>
    <xf numFmtId="1" fontId="255" fillId="0" borderId="10" applyFill="0" applyProtection="0">
      <alignment horizontal="right"/>
    </xf>
    <xf numFmtId="1" fontId="255" fillId="0" borderId="10" applyFill="0" applyProtection="0">
      <alignment horizontal="right"/>
    </xf>
    <xf numFmtId="0" fontId="78" fillId="0" borderId="0"/>
    <xf numFmtId="0" fontId="253" fillId="0" borderId="98" applyNumberFormat="0" applyFill="0" applyAlignment="0" applyProtection="0"/>
    <xf numFmtId="0" fontId="253" fillId="0" borderId="98" applyNumberFormat="0" applyFill="0" applyAlignment="0" applyProtection="0"/>
    <xf numFmtId="0" fontId="253" fillId="0" borderId="98" applyNumberFormat="0" applyFill="0" applyAlignment="0" applyProtection="0"/>
    <xf numFmtId="0" fontId="253" fillId="0" borderId="98" applyNumberFormat="0" applyFill="0" applyAlignment="0" applyProtection="0"/>
    <xf numFmtId="0" fontId="253" fillId="0" borderId="98" applyNumberFormat="0" applyFill="0" applyAlignment="0" applyProtection="0"/>
    <xf numFmtId="0" fontId="253" fillId="0" borderId="98" applyNumberFormat="0" applyFill="0" applyAlignment="0" applyProtection="0"/>
    <xf numFmtId="0" fontId="253" fillId="0" borderId="98" applyNumberFormat="0" applyFill="0" applyAlignment="0" applyProtection="0"/>
    <xf numFmtId="0" fontId="253" fillId="0" borderId="98" applyNumberFormat="0" applyFill="0" applyAlignment="0" applyProtection="0"/>
    <xf numFmtId="0" fontId="253" fillId="0" borderId="98" applyNumberFormat="0" applyFill="0" applyAlignment="0" applyProtection="0"/>
    <xf numFmtId="0" fontId="253" fillId="0" borderId="98" applyNumberFormat="0" applyFill="0" applyAlignment="0" applyProtection="0"/>
    <xf numFmtId="0" fontId="253" fillId="0" borderId="98" applyNumberFormat="0" applyFill="0" applyAlignment="0" applyProtection="0"/>
    <xf numFmtId="0" fontId="253" fillId="0" borderId="98" applyNumberFormat="0" applyFill="0" applyAlignment="0" applyProtection="0"/>
    <xf numFmtId="0" fontId="78" fillId="0" borderId="0"/>
    <xf numFmtId="0" fontId="253" fillId="0" borderId="98" applyNumberFormat="0" applyFill="0" applyAlignment="0" applyProtection="0"/>
    <xf numFmtId="0" fontId="253" fillId="0" borderId="98" applyNumberFormat="0" applyFill="0" applyAlignment="0" applyProtection="0"/>
    <xf numFmtId="0" fontId="253" fillId="0" borderId="98" applyNumberFormat="0" applyFill="0" applyAlignment="0" applyProtection="0"/>
    <xf numFmtId="0" fontId="253" fillId="0" borderId="98" applyNumberFormat="0" applyFill="0" applyAlignment="0" applyProtection="0"/>
    <xf numFmtId="0" fontId="253" fillId="0" borderId="98" applyNumberFormat="0" applyFill="0" applyAlignment="0" applyProtection="0"/>
    <xf numFmtId="0" fontId="253" fillId="0" borderId="98" applyNumberFormat="0" applyFill="0" applyAlignment="0" applyProtection="0"/>
    <xf numFmtId="0" fontId="253" fillId="0" borderId="98" applyNumberFormat="0" applyFill="0" applyAlignment="0" applyProtection="0"/>
    <xf numFmtId="0" fontId="253" fillId="0" borderId="98" applyNumberFormat="0" applyFill="0" applyAlignment="0" applyProtection="0"/>
    <xf numFmtId="0" fontId="253" fillId="0" borderId="98" applyNumberFormat="0" applyFill="0" applyAlignment="0" applyProtection="0"/>
    <xf numFmtId="0" fontId="253" fillId="0" borderId="98" applyNumberFormat="0" applyFill="0" applyAlignment="0" applyProtection="0"/>
    <xf numFmtId="0" fontId="253" fillId="0" borderId="98" applyNumberFormat="0" applyFill="0" applyAlignment="0" applyProtection="0"/>
    <xf numFmtId="0" fontId="78" fillId="0" borderId="0"/>
    <xf numFmtId="0" fontId="253" fillId="0" borderId="98" applyNumberFormat="0" applyFill="0" applyAlignment="0" applyProtection="0"/>
    <xf numFmtId="0" fontId="253" fillId="0" borderId="98" applyNumberFormat="0" applyFill="0" applyAlignment="0" applyProtection="0"/>
    <xf numFmtId="0" fontId="253" fillId="0" borderId="98" applyNumberFormat="0" applyFill="0" applyAlignment="0" applyProtection="0"/>
    <xf numFmtId="0" fontId="253" fillId="0" borderId="98" applyNumberFormat="0" applyFill="0" applyAlignment="0" applyProtection="0"/>
    <xf numFmtId="0" fontId="253" fillId="0" borderId="98" applyNumberFormat="0" applyFill="0" applyAlignment="0" applyProtection="0"/>
    <xf numFmtId="0" fontId="253" fillId="0" borderId="98" applyNumberFormat="0" applyFill="0" applyAlignment="0" applyProtection="0"/>
    <xf numFmtId="0" fontId="253" fillId="0" borderId="98" applyNumberFormat="0" applyFill="0" applyAlignment="0" applyProtection="0"/>
    <xf numFmtId="0" fontId="253" fillId="0" borderId="98" applyNumberFormat="0" applyFill="0" applyAlignment="0" applyProtection="0"/>
    <xf numFmtId="0" fontId="253" fillId="0" borderId="98" applyNumberFormat="0" applyFill="0" applyAlignment="0" applyProtection="0"/>
    <xf numFmtId="0" fontId="253" fillId="0" borderId="98" applyNumberFormat="0" applyFill="0" applyAlignment="0" applyProtection="0"/>
    <xf numFmtId="0" fontId="253" fillId="0" borderId="98" applyNumberFormat="0" applyFill="0" applyAlignment="0" applyProtection="0"/>
    <xf numFmtId="0" fontId="78" fillId="0" borderId="0"/>
    <xf numFmtId="0" fontId="253" fillId="0" borderId="98" applyNumberFormat="0" applyFill="0" applyAlignment="0" applyProtection="0"/>
    <xf numFmtId="0" fontId="253" fillId="0" borderId="98" applyNumberFormat="0" applyFill="0" applyAlignment="0" applyProtection="0"/>
    <xf numFmtId="0" fontId="253" fillId="0" borderId="98" applyNumberFormat="0" applyFill="0" applyAlignment="0" applyProtection="0"/>
    <xf numFmtId="0" fontId="253" fillId="0" borderId="98" applyNumberFormat="0" applyFill="0" applyAlignment="0" applyProtection="0"/>
    <xf numFmtId="0" fontId="253" fillId="0" borderId="98" applyNumberFormat="0" applyFill="0" applyAlignment="0" applyProtection="0"/>
    <xf numFmtId="0" fontId="253" fillId="0" borderId="98" applyNumberFormat="0" applyFill="0" applyAlignment="0" applyProtection="0"/>
    <xf numFmtId="0" fontId="253" fillId="0" borderId="98" applyNumberFormat="0" applyFill="0" applyAlignment="0" applyProtection="0"/>
    <xf numFmtId="0" fontId="253" fillId="0" borderId="98" applyNumberFormat="0" applyFill="0" applyAlignment="0" applyProtection="0"/>
    <xf numFmtId="0" fontId="253" fillId="0" borderId="98" applyNumberFormat="0" applyFill="0" applyAlignment="0" applyProtection="0"/>
    <xf numFmtId="0" fontId="253" fillId="0" borderId="98" applyNumberFormat="0" applyFill="0" applyAlignment="0" applyProtection="0"/>
    <xf numFmtId="0" fontId="253" fillId="0" borderId="98" applyNumberFormat="0" applyFill="0" applyAlignment="0" applyProtection="0"/>
    <xf numFmtId="0" fontId="78" fillId="0" borderId="0"/>
    <xf numFmtId="0" fontId="253" fillId="0" borderId="98" applyNumberFormat="0" applyFill="0" applyAlignment="0" applyProtection="0"/>
    <xf numFmtId="0" fontId="253" fillId="0" borderId="98" applyNumberFormat="0" applyFill="0" applyAlignment="0" applyProtection="0"/>
    <xf numFmtId="0" fontId="253" fillId="0" borderId="98" applyNumberFormat="0" applyFill="0" applyAlignment="0" applyProtection="0"/>
    <xf numFmtId="0" fontId="253" fillId="0" borderId="98" applyNumberFormat="0" applyFill="0" applyAlignment="0" applyProtection="0"/>
    <xf numFmtId="0" fontId="253" fillId="0" borderId="98" applyNumberFormat="0" applyFill="0" applyAlignment="0" applyProtection="0"/>
    <xf numFmtId="0" fontId="253" fillId="0" borderId="98" applyNumberFormat="0" applyFill="0" applyAlignment="0" applyProtection="0"/>
    <xf numFmtId="0" fontId="253" fillId="0" borderId="98" applyNumberFormat="0" applyFill="0" applyAlignment="0" applyProtection="0"/>
    <xf numFmtId="0" fontId="253" fillId="0" borderId="98" applyNumberFormat="0" applyFill="0" applyAlignment="0" applyProtection="0"/>
    <xf numFmtId="0" fontId="253" fillId="0" borderId="98" applyNumberFormat="0" applyFill="0" applyAlignment="0" applyProtection="0"/>
    <xf numFmtId="0" fontId="253" fillId="0" borderId="98" applyNumberFormat="0" applyFill="0" applyAlignment="0" applyProtection="0"/>
    <xf numFmtId="0" fontId="253" fillId="0" borderId="98" applyNumberFormat="0" applyFill="0" applyAlignment="0" applyProtection="0"/>
    <xf numFmtId="0" fontId="78" fillId="0" borderId="0"/>
    <xf numFmtId="0" fontId="253" fillId="0" borderId="98" applyNumberFormat="0" applyFill="0" applyAlignment="0" applyProtection="0"/>
    <xf numFmtId="0" fontId="253" fillId="0" borderId="98" applyNumberFormat="0" applyFill="0" applyAlignment="0" applyProtection="0"/>
    <xf numFmtId="0" fontId="253" fillId="0" borderId="98" applyNumberFormat="0" applyFill="0" applyAlignment="0" applyProtection="0"/>
    <xf numFmtId="0" fontId="253" fillId="0" borderId="98" applyNumberFormat="0" applyFill="0" applyAlignment="0" applyProtection="0"/>
    <xf numFmtId="0" fontId="253" fillId="0" borderId="98" applyNumberFormat="0" applyFill="0" applyAlignment="0" applyProtection="0"/>
    <xf numFmtId="0" fontId="253" fillId="0" borderId="98" applyNumberFormat="0" applyFill="0" applyAlignment="0" applyProtection="0"/>
    <xf numFmtId="0" fontId="253" fillId="0" borderId="98" applyNumberFormat="0" applyFill="0" applyAlignment="0" applyProtection="0"/>
    <xf numFmtId="0" fontId="253" fillId="0" borderId="98" applyNumberFormat="0" applyFill="0" applyAlignment="0" applyProtection="0"/>
    <xf numFmtId="0" fontId="253" fillId="0" borderId="98" applyNumberFormat="0" applyFill="0" applyAlignment="0" applyProtection="0"/>
    <xf numFmtId="0" fontId="253" fillId="0" borderId="98" applyNumberFormat="0" applyFill="0" applyAlignment="0" applyProtection="0"/>
    <xf numFmtId="0" fontId="78" fillId="0" borderId="0"/>
    <xf numFmtId="9" fontId="256" fillId="0" borderId="0">
      <alignment horizontal="right"/>
    </xf>
    <xf numFmtId="1" fontId="257" fillId="0" borderId="0" applyFont="0" applyFill="0" applyBorder="0" applyAlignment="0">
      <protection locked="0"/>
    </xf>
    <xf numFmtId="0" fontId="1" fillId="0" borderId="0"/>
    <xf numFmtId="0" fontId="1" fillId="0" borderId="0"/>
    <xf numFmtId="0" fontId="1" fillId="0" borderId="0"/>
    <xf numFmtId="223" fontId="69" fillId="0" borderId="0" applyFont="0" applyFill="0" applyBorder="0" applyAlignment="0" applyProtection="0"/>
    <xf numFmtId="223" fontId="69" fillId="0" borderId="0" applyFont="0" applyFill="0" applyBorder="0" applyAlignment="0" applyProtection="0"/>
    <xf numFmtId="224" fontId="69" fillId="0" borderId="0" applyFont="0" applyFill="0" applyBorder="0" applyAlignment="0" applyProtection="0"/>
    <xf numFmtId="224" fontId="69"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xf numFmtId="0" fontId="1" fillId="0" borderId="0"/>
    <xf numFmtId="0" fontId="1" fillId="0" borderId="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225" fontId="69" fillId="0" borderId="0" applyFont="0" applyFill="0" applyBorder="0" applyAlignment="0" applyProtection="0"/>
    <xf numFmtId="225" fontId="69" fillId="0" borderId="0" applyFont="0" applyFill="0" applyBorder="0" applyAlignment="0" applyProtection="0"/>
    <xf numFmtId="225" fontId="69" fillId="0" borderId="0" applyFont="0" applyFill="0" applyBorder="0" applyAlignment="0" applyProtection="0"/>
    <xf numFmtId="225" fontId="69" fillId="0" borderId="0" applyFont="0" applyFill="0" applyBorder="0" applyAlignment="0" applyProtection="0"/>
    <xf numFmtId="225" fontId="69" fillId="0" borderId="0" applyFont="0" applyFill="0" applyBorder="0" applyAlignment="0" applyProtection="0"/>
    <xf numFmtId="225" fontId="69" fillId="0" borderId="0" applyFont="0" applyFill="0" applyBorder="0" applyAlignment="0" applyProtection="0"/>
    <xf numFmtId="225" fontId="69" fillId="0" borderId="0" applyFont="0" applyFill="0" applyBorder="0" applyAlignment="0" applyProtection="0"/>
    <xf numFmtId="225" fontId="69"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226" fontId="69" fillId="0" borderId="0" applyFont="0" applyFill="0" applyBorder="0" applyAlignment="0" applyProtection="0"/>
    <xf numFmtId="226" fontId="69" fillId="0" borderId="0" applyFont="0" applyFill="0" applyBorder="0" applyAlignment="0" applyProtection="0"/>
    <xf numFmtId="226" fontId="69" fillId="0" borderId="0" applyFont="0" applyFill="0" applyBorder="0" applyAlignment="0" applyProtection="0"/>
    <xf numFmtId="226" fontId="69" fillId="0" borderId="0" applyFont="0" applyFill="0" applyBorder="0" applyAlignment="0" applyProtection="0"/>
    <xf numFmtId="226" fontId="69" fillId="0" borderId="0" applyFont="0" applyFill="0" applyBorder="0" applyAlignment="0" applyProtection="0"/>
    <xf numFmtId="226" fontId="69" fillId="0" borderId="0" applyFont="0" applyFill="0" applyBorder="0" applyAlignment="0" applyProtection="0"/>
    <xf numFmtId="226" fontId="69" fillId="0" borderId="0" applyFont="0" applyFill="0" applyBorder="0" applyAlignment="0" applyProtection="0"/>
    <xf numFmtId="226" fontId="69"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39" fontId="1" fillId="0" borderId="0" applyFont="0" applyFill="0" applyBorder="0" applyAlignment="0" applyProtection="0"/>
    <xf numFmtId="39" fontId="1" fillId="0" borderId="0" applyFont="0" applyFill="0" applyBorder="0" applyAlignment="0" applyProtection="0"/>
    <xf numFmtId="39" fontId="1" fillId="0" borderId="0" applyFont="0" applyFill="0" applyBorder="0" applyAlignment="0" applyProtection="0"/>
    <xf numFmtId="39" fontId="1" fillId="0" borderId="0" applyFont="0" applyFill="0" applyBorder="0" applyAlignment="0" applyProtection="0"/>
    <xf numFmtId="39" fontId="1" fillId="0" borderId="0" applyFont="0" applyFill="0" applyBorder="0" applyAlignment="0" applyProtection="0"/>
    <xf numFmtId="39" fontId="1" fillId="0" borderId="0" applyFont="0" applyFill="0" applyBorder="0" applyAlignment="0" applyProtection="0"/>
    <xf numFmtId="39" fontId="1" fillId="0" borderId="0" applyFont="0" applyFill="0" applyBorder="0" applyAlignment="0" applyProtection="0"/>
    <xf numFmtId="227" fontId="69" fillId="0" borderId="0" applyFont="0" applyFill="0" applyBorder="0" applyAlignment="0" applyProtection="0"/>
    <xf numFmtId="227" fontId="69" fillId="0" borderId="0" applyFont="0" applyFill="0" applyBorder="0" applyAlignment="0" applyProtection="0"/>
    <xf numFmtId="227" fontId="69" fillId="0" borderId="0" applyFont="0" applyFill="0" applyBorder="0" applyAlignment="0" applyProtection="0"/>
    <xf numFmtId="227" fontId="69" fillId="0" borderId="0" applyFont="0" applyFill="0" applyBorder="0" applyAlignment="0" applyProtection="0"/>
    <xf numFmtId="227" fontId="69" fillId="0" borderId="0" applyFont="0" applyFill="0" applyBorder="0" applyAlignment="0" applyProtection="0"/>
    <xf numFmtId="227" fontId="69" fillId="0" borderId="0" applyFont="0" applyFill="0" applyBorder="0" applyAlignment="0" applyProtection="0"/>
    <xf numFmtId="227" fontId="69" fillId="0" borderId="0" applyFont="0" applyFill="0" applyBorder="0" applyAlignment="0" applyProtection="0"/>
    <xf numFmtId="227" fontId="69" fillId="0" borderId="0" applyFont="0" applyFill="0" applyBorder="0" applyAlignment="0" applyProtection="0"/>
    <xf numFmtId="39" fontId="1" fillId="0" borderId="0" applyFont="0" applyFill="0" applyBorder="0" applyAlignment="0" applyProtection="0"/>
    <xf numFmtId="39" fontId="1"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228" fontId="69" fillId="0" borderId="0" applyFont="0" applyFill="0" applyBorder="0" applyAlignment="0" applyProtection="0"/>
    <xf numFmtId="228" fontId="69"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258" fillId="0" borderId="0" applyNumberFormat="0" applyFill="0" applyBorder="0" applyAlignment="0" applyProtection="0"/>
    <xf numFmtId="0" fontId="258" fillId="0" borderId="0" applyNumberFormat="0" applyFill="0" applyBorder="0" applyAlignment="0" applyProtection="0"/>
    <xf numFmtId="0" fontId="258" fillId="0" borderId="0" applyNumberFormat="0" applyFill="0" applyBorder="0" applyAlignment="0" applyProtection="0"/>
    <xf numFmtId="0" fontId="258" fillId="0" borderId="0" applyNumberFormat="0" applyFill="0" applyBorder="0" applyAlignment="0" applyProtection="0"/>
    <xf numFmtId="0" fontId="258" fillId="0" borderId="0" applyNumberFormat="0" applyFill="0" applyBorder="0" applyAlignment="0" applyProtection="0"/>
    <xf numFmtId="0" fontId="1" fillId="117" borderId="0" applyNumberFormat="0" applyFont="0" applyAlignment="0" applyProtection="0"/>
    <xf numFmtId="0" fontId="1" fillId="117" borderId="0" applyNumberFormat="0" applyFont="0" applyAlignment="0" applyProtection="0"/>
    <xf numFmtId="0" fontId="1" fillId="117" borderId="0" applyNumberFormat="0" applyFont="0" applyAlignment="0" applyProtection="0"/>
    <xf numFmtId="0" fontId="1" fillId="117" borderId="0" applyNumberFormat="0" applyFont="0" applyAlignment="0" applyProtection="0"/>
    <xf numFmtId="0" fontId="1" fillId="117" borderId="0" applyNumberFormat="0" applyFont="0" applyAlignment="0" applyProtection="0"/>
    <xf numFmtId="0" fontId="1" fillId="117" borderId="0" applyNumberFormat="0" applyFont="0" applyAlignment="0" applyProtection="0"/>
    <xf numFmtId="0" fontId="1" fillId="117" borderId="0" applyNumberFormat="0" applyFont="0" applyAlignment="0" applyProtection="0"/>
    <xf numFmtId="0" fontId="1" fillId="117" borderId="0" applyNumberFormat="0" applyFont="0" applyAlignment="0" applyProtection="0"/>
    <xf numFmtId="0" fontId="1" fillId="117" borderId="0" applyNumberFormat="0" applyFont="0" applyAlignment="0" applyProtection="0"/>
    <xf numFmtId="0" fontId="1" fillId="117" borderId="0" applyNumberFormat="0" applyFont="0" applyAlignment="0" applyProtection="0"/>
    <xf numFmtId="0" fontId="1" fillId="117" borderId="0" applyNumberFormat="0" applyFont="0" applyAlignment="0" applyProtection="0"/>
    <xf numFmtId="0" fontId="1" fillId="117" borderId="0" applyNumberFormat="0" applyFont="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xf numFmtId="0" fontId="1" fillId="0" borderId="0"/>
    <xf numFmtId="0" fontId="1" fillId="0" borderId="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229" fontId="69" fillId="0" borderId="0" applyFont="0" applyFill="0" applyBorder="0" applyAlignment="0" applyProtection="0"/>
    <xf numFmtId="229" fontId="69" fillId="0" borderId="0" applyFont="0" applyFill="0" applyBorder="0" applyAlignment="0" applyProtection="0"/>
    <xf numFmtId="229" fontId="69" fillId="0" borderId="0" applyFont="0" applyFill="0" applyBorder="0" applyAlignment="0" applyProtection="0"/>
    <xf numFmtId="229" fontId="69" fillId="0" borderId="0" applyFont="0" applyFill="0" applyBorder="0" applyAlignment="0" applyProtection="0"/>
    <xf numFmtId="229" fontId="69" fillId="0" borderId="0" applyFont="0" applyFill="0" applyBorder="0" applyAlignment="0" applyProtection="0"/>
    <xf numFmtId="229" fontId="69" fillId="0" borderId="0" applyFont="0" applyFill="0" applyBorder="0" applyAlignment="0" applyProtection="0"/>
    <xf numFmtId="229" fontId="69" fillId="0" borderId="0" applyFont="0" applyFill="0" applyBorder="0" applyAlignment="0" applyProtection="0"/>
    <xf numFmtId="229" fontId="69"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230" fontId="69" fillId="0" borderId="0" applyFont="0" applyFill="0" applyBorder="0" applyProtection="0">
      <alignment horizontal="right"/>
    </xf>
    <xf numFmtId="230" fontId="69" fillId="0" borderId="0" applyFont="0" applyFill="0" applyBorder="0" applyProtection="0">
      <alignment horizontal="right"/>
    </xf>
    <xf numFmtId="230" fontId="69" fillId="0" borderId="0" applyFont="0" applyFill="0" applyBorder="0" applyProtection="0">
      <alignment horizontal="right"/>
    </xf>
    <xf numFmtId="230" fontId="69" fillId="0" borderId="0" applyFont="0" applyFill="0" applyBorder="0" applyProtection="0">
      <alignment horizontal="right"/>
    </xf>
    <xf numFmtId="230" fontId="69" fillId="0" borderId="0" applyFont="0" applyFill="0" applyBorder="0" applyProtection="0">
      <alignment horizontal="right"/>
    </xf>
    <xf numFmtId="230" fontId="69" fillId="0" borderId="0" applyFont="0" applyFill="0" applyBorder="0" applyProtection="0">
      <alignment horizontal="right"/>
    </xf>
    <xf numFmtId="230" fontId="69" fillId="0" borderId="0" applyFont="0" applyFill="0" applyBorder="0" applyProtection="0">
      <alignment horizontal="right"/>
    </xf>
    <xf numFmtId="230" fontId="69" fillId="0" borderId="0" applyFont="0" applyFill="0" applyBorder="0" applyProtection="0">
      <alignment horizontal="right"/>
    </xf>
    <xf numFmtId="176" fontId="1" fillId="0" borderId="0" applyFont="0" applyFill="0" applyBorder="0" applyAlignment="0" applyProtection="0"/>
    <xf numFmtId="176"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Fon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259" fillId="0" borderId="0" applyNumberFormat="0" applyFill="0" applyBorder="0" applyProtection="0">
      <alignment vertical="top"/>
    </xf>
    <xf numFmtId="0" fontId="259" fillId="0" borderId="0" applyNumberFormat="0" applyFill="0" applyBorder="0" applyProtection="0">
      <alignment vertical="top"/>
    </xf>
    <xf numFmtId="0" fontId="259" fillId="0" borderId="0" applyNumberFormat="0" applyFill="0" applyBorder="0" applyProtection="0">
      <alignment vertical="top"/>
    </xf>
    <xf numFmtId="0" fontId="259" fillId="0" borderId="0" applyNumberFormat="0" applyFill="0" applyBorder="0" applyProtection="0">
      <alignment vertical="top"/>
    </xf>
    <xf numFmtId="0" fontId="259" fillId="0" borderId="0" applyNumberFormat="0" applyFill="0" applyBorder="0" applyProtection="0">
      <alignment vertical="top"/>
    </xf>
    <xf numFmtId="0" fontId="1" fillId="0" borderId="0"/>
    <xf numFmtId="0" fontId="1" fillId="0" borderId="0"/>
    <xf numFmtId="0" fontId="1" fillId="0" borderId="0"/>
    <xf numFmtId="0" fontId="140" fillId="0" borderId="99" applyNumberFormat="0" applyFill="0" applyAlignment="0" applyProtection="0"/>
    <xf numFmtId="0" fontId="140" fillId="0" borderId="99" applyNumberFormat="0" applyFill="0" applyAlignment="0" applyProtection="0"/>
    <xf numFmtId="0" fontId="260" fillId="0" borderId="100" applyNumberFormat="0" applyFill="0" applyProtection="0">
      <alignment horizontal="center"/>
    </xf>
    <xf numFmtId="0" fontId="260" fillId="0" borderId="0" applyNumberFormat="0" applyFill="0" applyBorder="0" applyProtection="0">
      <alignment horizontal="left"/>
    </xf>
    <xf numFmtId="0" fontId="261" fillId="0" borderId="0" applyNumberFormat="0" applyFill="0" applyBorder="0" applyProtection="0">
      <alignment horizontal="centerContinuous"/>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231" fontId="135" fillId="0" borderId="0">
      <alignment vertical="center"/>
    </xf>
    <xf numFmtId="231" fontId="135" fillId="0" borderId="0">
      <alignment vertical="center"/>
    </xf>
    <xf numFmtId="231" fontId="135" fillId="0" borderId="0">
      <alignment vertical="center"/>
    </xf>
    <xf numFmtId="231" fontId="135" fillId="0" borderId="0">
      <alignment vertical="center"/>
    </xf>
    <xf numFmtId="231" fontId="135" fillId="0" borderId="0">
      <alignment vertical="center"/>
    </xf>
    <xf numFmtId="231" fontId="135" fillId="0" borderId="0">
      <alignment vertical="center"/>
    </xf>
    <xf numFmtId="231" fontId="135" fillId="0" borderId="0">
      <alignment vertical="center"/>
    </xf>
    <xf numFmtId="231" fontId="135" fillId="0" borderId="0">
      <alignment vertical="center"/>
    </xf>
    <xf numFmtId="231" fontId="135" fillId="0" borderId="0">
      <alignment vertical="center"/>
    </xf>
    <xf numFmtId="231" fontId="135" fillId="0" borderId="0">
      <alignment vertical="center"/>
    </xf>
    <xf numFmtId="231" fontId="135" fillId="0" borderId="0">
      <alignment vertical="center"/>
    </xf>
    <xf numFmtId="0" fontId="140" fillId="130" borderId="0" applyNumberFormat="0" applyBorder="0" applyAlignment="0" applyProtection="0"/>
    <xf numFmtId="0" fontId="140" fillId="130" borderId="0" applyNumberFormat="0" applyBorder="0" applyAlignment="0" applyProtection="0"/>
    <xf numFmtId="0" fontId="140" fillId="130" borderId="0" applyNumberFormat="0" applyBorder="0" applyAlignment="0" applyProtection="0"/>
    <xf numFmtId="0" fontId="140" fillId="130" borderId="0" applyNumberFormat="0" applyBorder="0" applyAlignment="0" applyProtection="0"/>
    <xf numFmtId="0" fontId="140" fillId="128" borderId="0" applyNumberFormat="0" applyBorder="0" applyAlignment="0" applyProtection="0"/>
    <xf numFmtId="0" fontId="140" fillId="128" borderId="0" applyNumberFormat="0" applyBorder="0" applyAlignment="0" applyProtection="0"/>
    <xf numFmtId="0" fontId="140" fillId="129" borderId="0" applyNumberFormat="0" applyBorder="0" applyAlignment="0" applyProtection="0"/>
    <xf numFmtId="0" fontId="140" fillId="129" borderId="0" applyNumberFormat="0" applyBorder="0" applyAlignment="0" applyProtection="0"/>
    <xf numFmtId="0" fontId="140" fillId="130" borderId="0" applyNumberFormat="0" applyBorder="0" applyAlignment="0" applyProtection="0"/>
    <xf numFmtId="0" fontId="140" fillId="130" borderId="0" applyNumberFormat="0" applyBorder="0" applyAlignment="0" applyProtection="0"/>
    <xf numFmtId="0" fontId="78" fillId="129" borderId="0" applyNumberFormat="0" applyBorder="0" applyAlignment="0" applyProtection="0"/>
    <xf numFmtId="0" fontId="78" fillId="130" borderId="0" applyNumberFormat="0" applyBorder="0" applyAlignment="0" applyProtection="0"/>
    <xf numFmtId="0" fontId="78" fillId="130" borderId="0" applyNumberFormat="0" applyBorder="0" applyAlignment="0" applyProtection="0"/>
    <xf numFmtId="0" fontId="78" fillId="128" borderId="0" applyNumberFormat="0" applyBorder="0" applyAlignment="0" applyProtection="0"/>
    <xf numFmtId="0" fontId="78" fillId="129" borderId="0" applyNumberFormat="0" applyBorder="0" applyAlignment="0" applyProtection="0"/>
    <xf numFmtId="0" fontId="78" fillId="130" borderId="0" applyNumberFormat="0" applyBorder="0" applyAlignment="0" applyProtection="0"/>
    <xf numFmtId="0" fontId="140" fillId="129" borderId="0" applyNumberFormat="0" applyBorder="0" applyAlignment="0" applyProtection="0"/>
    <xf numFmtId="0" fontId="140" fillId="129" borderId="0" applyNumberFormat="0" applyBorder="0" applyAlignment="0" applyProtection="0"/>
    <xf numFmtId="0" fontId="140" fillId="130" borderId="0" applyNumberFormat="0" applyBorder="0" applyAlignment="0" applyProtection="0"/>
    <xf numFmtId="0" fontId="140" fillId="130" borderId="0" applyNumberFormat="0" applyBorder="0" applyAlignment="0" applyProtection="0"/>
    <xf numFmtId="0" fontId="140" fillId="130" borderId="0" applyNumberFormat="0" applyBorder="0" applyAlignment="0" applyProtection="0"/>
    <xf numFmtId="0" fontId="140" fillId="130" borderId="0" applyNumberFormat="0" applyBorder="0" applyAlignment="0" applyProtection="0"/>
    <xf numFmtId="0" fontId="140" fillId="3" borderId="0" applyNumberFormat="0" applyBorder="0" applyAlignment="0" applyProtection="0"/>
    <xf numFmtId="0" fontId="140" fillId="3" borderId="0" applyNumberFormat="0" applyBorder="0" applyAlignment="0" applyProtection="0"/>
    <xf numFmtId="0" fontId="140" fillId="129" borderId="0" applyNumberFormat="0" applyBorder="0" applyAlignment="0" applyProtection="0"/>
    <xf numFmtId="0" fontId="140" fillId="129" borderId="0" applyNumberFormat="0" applyBorder="0" applyAlignment="0" applyProtection="0"/>
    <xf numFmtId="0" fontId="140" fillId="130" borderId="0" applyNumberFormat="0" applyBorder="0" applyAlignment="0" applyProtection="0"/>
    <xf numFmtId="0" fontId="140" fillId="130" borderId="0" applyNumberFormat="0" applyBorder="0" applyAlignment="0" applyProtection="0"/>
    <xf numFmtId="0" fontId="78" fillId="129" borderId="0" applyNumberFormat="0" applyBorder="0" applyAlignment="0" applyProtection="0"/>
    <xf numFmtId="0" fontId="78" fillId="130" borderId="0" applyNumberFormat="0" applyBorder="0" applyAlignment="0" applyProtection="0"/>
    <xf numFmtId="0" fontId="78" fillId="130" borderId="0" applyNumberFormat="0" applyBorder="0" applyAlignment="0" applyProtection="0"/>
    <xf numFmtId="0" fontId="78" fillId="3" borderId="0" applyNumberFormat="0" applyBorder="0" applyAlignment="0" applyProtection="0"/>
    <xf numFmtId="0" fontId="78" fillId="129" borderId="0" applyNumberFormat="0" applyBorder="0" applyAlignment="0" applyProtection="0"/>
    <xf numFmtId="0" fontId="78" fillId="130" borderId="0" applyNumberFormat="0" applyBorder="0" applyAlignment="0" applyProtection="0"/>
    <xf numFmtId="0" fontId="146" fillId="105" borderId="0" applyNumberFormat="0" applyFont="0" applyBorder="0"/>
    <xf numFmtId="0" fontId="153" fillId="128" borderId="76" applyNumberFormat="0" applyAlignment="0" applyProtection="0"/>
    <xf numFmtId="0" fontId="153" fillId="128" borderId="76" applyNumberFormat="0" applyAlignment="0" applyProtection="0"/>
    <xf numFmtId="43" fontId="174" fillId="0" borderId="0" applyFont="0" applyFill="0" applyBorder="0" applyAlignment="0" applyProtection="0"/>
    <xf numFmtId="43" fontId="174" fillId="0" borderId="0" applyFont="0" applyFill="0" applyBorder="0" applyAlignment="0" applyProtection="0"/>
    <xf numFmtId="43" fontId="174" fillId="0" borderId="0" applyFont="0" applyFill="0" applyBorder="0" applyAlignment="0" applyProtection="0"/>
    <xf numFmtId="43" fontId="174" fillId="0" borderId="0" applyFont="0" applyFill="0" applyBorder="0" applyAlignment="0" applyProtection="0"/>
    <xf numFmtId="43" fontId="174" fillId="0" borderId="0" applyFont="0" applyFill="0" applyBorder="0" applyAlignment="0" applyProtection="0"/>
    <xf numFmtId="43" fontId="174" fillId="0" borderId="0" applyFont="0" applyFill="0" applyBorder="0" applyAlignment="0" applyProtection="0"/>
    <xf numFmtId="43" fontId="174" fillId="0" borderId="0" applyFont="0" applyFill="0" applyBorder="0" applyAlignment="0" applyProtection="0"/>
    <xf numFmtId="43" fontId="174" fillId="0" borderId="0" applyFont="0" applyFill="0" applyBorder="0" applyAlignment="0" applyProtection="0"/>
    <xf numFmtId="43" fontId="174" fillId="0" borderId="0" applyFont="0" applyFill="0" applyBorder="0" applyAlignment="0" applyProtection="0"/>
    <xf numFmtId="43" fontId="174" fillId="0" borderId="0" applyFont="0" applyFill="0" applyBorder="0" applyAlignment="0" applyProtection="0"/>
    <xf numFmtId="43" fontId="174" fillId="0" borderId="0" applyFont="0" applyFill="0" applyBorder="0" applyAlignment="0" applyProtection="0"/>
    <xf numFmtId="43" fontId="174" fillId="0" borderId="0" applyFont="0" applyFill="0" applyBorder="0" applyAlignment="0" applyProtection="0"/>
    <xf numFmtId="43" fontId="175" fillId="0" borderId="0" applyFont="0" applyFill="0" applyBorder="0" applyAlignment="0" applyProtection="0"/>
    <xf numFmtId="43" fontId="175" fillId="0" borderId="0" applyFont="0" applyFill="0" applyBorder="0" applyAlignment="0" applyProtection="0"/>
    <xf numFmtId="191" fontId="1" fillId="0" borderId="0" applyFont="0" applyFill="0" applyBorder="0" applyProtection="0"/>
    <xf numFmtId="191" fontId="1" fillId="0" borderId="0" applyFont="0" applyFill="0" applyBorder="0" applyProtection="0"/>
    <xf numFmtId="191" fontId="1" fillId="0" borderId="0" applyFont="0" applyFill="0" applyBorder="0" applyProtection="0"/>
    <xf numFmtId="196" fontId="55" fillId="0" borderId="0" applyFont="0" applyFill="0" applyBorder="0" applyProtection="0"/>
    <xf numFmtId="0" fontId="69" fillId="109" borderId="11" applyNumberFormat="0" applyFont="0" applyBorder="0" applyProtection="0"/>
    <xf numFmtId="0" fontId="69" fillId="109" borderId="11" applyNumberFormat="0" applyFont="0" applyBorder="0" applyProtection="0"/>
    <xf numFmtId="0" fontId="196" fillId="130" borderId="0" applyNumberFormat="0" applyBorder="0" applyAlignment="0" applyProtection="0"/>
    <xf numFmtId="0" fontId="154" fillId="130" borderId="76" applyNumberFormat="0" applyAlignment="0" applyProtection="0"/>
    <xf numFmtId="0" fontId="154" fillId="130" borderId="76" applyNumberFormat="0" applyAlignment="0" applyProtection="0"/>
    <xf numFmtId="0" fontId="217" fillId="2" borderId="76" applyNumberFormat="0" applyAlignment="0" applyProtection="0"/>
    <xf numFmtId="0" fontId="154" fillId="117" borderId="75" applyNumberFormat="0" applyAlignment="0" applyProtection="0"/>
    <xf numFmtId="0" fontId="218" fillId="0" borderId="90" applyNumberFormat="0" applyFill="0" applyAlignment="0" applyProtection="0"/>
    <xf numFmtId="43" fontId="174" fillId="0" borderId="0" applyFont="0" applyFill="0" applyBorder="0" applyAlignment="0" applyProtection="0"/>
    <xf numFmtId="43" fontId="174" fillId="0" borderId="0" applyFont="0" applyFill="0" applyBorder="0" applyAlignment="0" applyProtection="0"/>
    <xf numFmtId="43" fontId="174" fillId="0" borderId="0" applyFont="0" applyFill="0" applyBorder="0" applyAlignment="0" applyProtection="0"/>
    <xf numFmtId="43" fontId="174" fillId="0" borderId="0" applyFont="0" applyFill="0" applyBorder="0" applyAlignment="0" applyProtection="0"/>
    <xf numFmtId="43" fontId="174" fillId="0" borderId="0" applyFont="0" applyFill="0" applyBorder="0" applyAlignment="0" applyProtection="0"/>
    <xf numFmtId="43" fontId="174" fillId="0" borderId="0" applyFont="0" applyFill="0" applyBorder="0" applyAlignment="0" applyProtection="0"/>
    <xf numFmtId="43" fontId="174" fillId="0" borderId="0" applyFont="0" applyFill="0" applyBorder="0" applyAlignment="0" applyProtection="0"/>
    <xf numFmtId="43" fontId="174" fillId="0" borderId="0" applyFont="0" applyFill="0" applyBorder="0" applyAlignment="0" applyProtection="0"/>
    <xf numFmtId="43" fontId="174" fillId="0" borderId="0" applyFont="0" applyFill="0" applyBorder="0" applyAlignment="0" applyProtection="0"/>
    <xf numFmtId="43" fontId="69" fillId="0" borderId="0" applyFont="0" applyFill="0" applyBorder="0" applyAlignment="0" applyProtection="0"/>
    <xf numFmtId="43" fontId="78" fillId="0" borderId="0" applyFont="0" applyFill="0" applyBorder="0" applyAlignment="0" applyProtection="0"/>
    <xf numFmtId="43" fontId="1"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175"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174" fillId="0" borderId="0" applyFont="0" applyFill="0" applyBorder="0" applyAlignment="0" applyProtection="0"/>
    <xf numFmtId="43" fontId="174" fillId="0" borderId="0" applyFont="0" applyFill="0" applyBorder="0" applyAlignment="0" applyProtection="0"/>
    <xf numFmtId="43" fontId="174" fillId="0" borderId="0" applyFont="0" applyFill="0" applyBorder="0" applyAlignment="0" applyProtection="0"/>
    <xf numFmtId="43" fontId="174" fillId="0" borderId="0" applyFont="0" applyFill="0" applyBorder="0" applyAlignment="0" applyProtection="0"/>
    <xf numFmtId="43" fontId="174" fillId="0" borderId="0" applyFont="0" applyFill="0" applyBorder="0" applyAlignment="0" applyProtection="0"/>
    <xf numFmtId="43" fontId="174" fillId="0" borderId="0" applyFont="0" applyFill="0" applyBorder="0" applyAlignment="0" applyProtection="0"/>
    <xf numFmtId="43" fontId="174" fillId="0" borderId="0" applyFont="0" applyFill="0" applyBorder="0" applyAlignment="0" applyProtection="0"/>
    <xf numFmtId="43" fontId="1" fillId="0" borderId="0" applyFont="0" applyFill="0" applyBorder="0" applyAlignment="0" applyProtection="0"/>
    <xf numFmtId="43" fontId="174" fillId="0" borderId="0" applyFont="0" applyFill="0" applyBorder="0" applyAlignment="0" applyProtection="0"/>
    <xf numFmtId="43" fontId="174" fillId="0" borderId="0" applyFont="0" applyFill="0" applyBorder="0" applyAlignment="0" applyProtection="0"/>
    <xf numFmtId="43" fontId="174" fillId="0" borderId="0" applyFont="0" applyFill="0" applyBorder="0" applyAlignment="0" applyProtection="0"/>
    <xf numFmtId="43" fontId="198" fillId="0" borderId="0" applyFont="0" applyFill="0" applyBorder="0" applyAlignment="0" applyProtection="0"/>
    <xf numFmtId="43" fontId="174" fillId="0" borderId="0" applyFont="0" applyFill="0" applyBorder="0" applyAlignment="0" applyProtection="0"/>
    <xf numFmtId="0" fontId="78" fillId="130" borderId="86" applyNumberFormat="0" applyFont="0" applyAlignment="0" applyProtection="0"/>
    <xf numFmtId="0" fontId="78" fillId="130" borderId="86" applyNumberFormat="0" applyFont="0" applyAlignment="0" applyProtection="0"/>
    <xf numFmtId="0" fontId="78" fillId="130" borderId="86" applyNumberFormat="0" applyFont="0" applyAlignment="0" applyProtection="0"/>
    <xf numFmtId="0" fontId="78" fillId="130" borderId="86" applyNumberFormat="0" applyFont="0" applyAlignment="0" applyProtection="0"/>
    <xf numFmtId="0" fontId="1" fillId="130" borderId="86" applyNumberFormat="0" applyFont="0" applyAlignment="0" applyProtection="0"/>
    <xf numFmtId="0" fontId="1" fillId="130" borderId="86" applyNumberFormat="0" applyFont="0" applyAlignment="0" applyProtection="0"/>
    <xf numFmtId="0" fontId="78" fillId="0" borderId="0"/>
    <xf numFmtId="0" fontId="78" fillId="0" borderId="0"/>
    <xf numFmtId="0" fontId="140" fillId="0" borderId="0"/>
    <xf numFmtId="0" fontId="140" fillId="0" borderId="0"/>
    <xf numFmtId="0" fontId="262" fillId="0" borderId="0"/>
    <xf numFmtId="0" fontId="140" fillId="0" borderId="0"/>
    <xf numFmtId="0" fontId="140" fillId="0" borderId="0"/>
    <xf numFmtId="0" fontId="140" fillId="0" borderId="0"/>
    <xf numFmtId="0" fontId="140" fillId="0" borderId="0"/>
    <xf numFmtId="0" fontId="140" fillId="0" borderId="0"/>
    <xf numFmtId="0" fontId="1" fillId="77" borderId="0" applyNumberFormat="0" applyFont="0" applyAlignment="0" applyProtection="0"/>
    <xf numFmtId="0" fontId="1" fillId="77" borderId="0" applyNumberFormat="0" applyFont="0" applyAlignment="0" applyProtection="0"/>
    <xf numFmtId="173" fontId="1" fillId="0" borderId="0"/>
    <xf numFmtId="173" fontId="1" fillId="0" borderId="0"/>
    <xf numFmtId="0" fontId="78" fillId="66" borderId="0" applyNumberFormat="0" applyBorder="0" applyAlignment="0" applyProtection="0"/>
    <xf numFmtId="0" fontId="78" fillId="67" borderId="0" applyNumberFormat="0" applyBorder="0" applyAlignment="0" applyProtection="0"/>
    <xf numFmtId="0" fontId="78" fillId="60" borderId="0" applyNumberFormat="0" applyBorder="0" applyAlignment="0" applyProtection="0"/>
    <xf numFmtId="0" fontId="78" fillId="58" borderId="0" applyNumberFormat="0" applyBorder="0" applyAlignment="0" applyProtection="0"/>
    <xf numFmtId="0" fontId="78" fillId="64" borderId="0" applyNumberFormat="0" applyBorder="0" applyAlignment="0" applyProtection="0"/>
    <xf numFmtId="0" fontId="78" fillId="60" borderId="0" applyNumberFormat="0" applyBorder="0" applyAlignment="0" applyProtection="0"/>
    <xf numFmtId="231" fontId="78" fillId="69" borderId="0" applyNumberFormat="0" applyBorder="0" applyAlignment="0" applyProtection="0"/>
    <xf numFmtId="0" fontId="140" fillId="69" borderId="0" applyNumberFormat="0" applyBorder="0" applyAlignment="0" applyProtection="0"/>
    <xf numFmtId="231" fontId="78" fillId="69" borderId="0" applyNumberFormat="0" applyBorder="0" applyAlignment="0" applyProtection="0"/>
    <xf numFmtId="0" fontId="140" fillId="69" borderId="0" applyNumberFormat="0" applyBorder="0" applyAlignment="0" applyProtection="0"/>
    <xf numFmtId="231" fontId="78" fillId="69" borderId="0" applyNumberFormat="0" applyBorder="0" applyAlignment="0" applyProtection="0"/>
    <xf numFmtId="231" fontId="78" fillId="66"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6" borderId="0" applyNumberFormat="0" applyBorder="0" applyAlignment="0" applyProtection="0"/>
    <xf numFmtId="231" fontId="78" fillId="66" borderId="0" applyNumberFormat="0" applyBorder="0" applyAlignment="0" applyProtection="0"/>
    <xf numFmtId="231" fontId="78" fillId="66" borderId="0" applyNumberFormat="0" applyBorder="0" applyAlignment="0" applyProtection="0"/>
    <xf numFmtId="231" fontId="78" fillId="66"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0" fontId="78" fillId="69" borderId="0" applyNumberFormat="0" applyBorder="0" applyAlignment="0" applyProtection="0"/>
    <xf numFmtId="0" fontId="78" fillId="69" borderId="0" applyNumberFormat="0" applyBorder="0" applyAlignment="0" applyProtection="0"/>
    <xf numFmtId="0" fontId="78" fillId="69" borderId="0" applyNumberFormat="0" applyBorder="0" applyAlignment="0" applyProtection="0"/>
    <xf numFmtId="0" fontId="78" fillId="69" borderId="0" applyNumberFormat="0" applyBorder="0" applyAlignment="0" applyProtection="0"/>
    <xf numFmtId="0" fontId="78" fillId="69" borderId="0" applyNumberFormat="0" applyBorder="0" applyAlignment="0" applyProtection="0"/>
    <xf numFmtId="0" fontId="78" fillId="69" borderId="0" applyNumberFormat="0" applyBorder="0" applyAlignment="0" applyProtection="0"/>
    <xf numFmtId="0" fontId="78" fillId="69" borderId="0" applyNumberFormat="0" applyBorder="0" applyAlignment="0" applyProtection="0"/>
    <xf numFmtId="0" fontId="78" fillId="69" borderId="0" applyNumberFormat="0" applyBorder="0" applyAlignment="0" applyProtection="0"/>
    <xf numFmtId="0" fontId="78" fillId="69" borderId="0" applyNumberFormat="0" applyBorder="0" applyAlignment="0" applyProtection="0"/>
    <xf numFmtId="0" fontId="78" fillId="69" borderId="0" applyNumberFormat="0" applyBorder="0" applyAlignment="0" applyProtection="0"/>
    <xf numFmtId="0" fontId="78" fillId="69" borderId="0" applyNumberFormat="0" applyBorder="0" applyAlignment="0" applyProtection="0"/>
    <xf numFmtId="0"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0" fontId="139" fillId="69" borderId="0" applyNumberFormat="0" applyBorder="0" applyAlignment="0" applyProtection="0"/>
    <xf numFmtId="0" fontId="78" fillId="69" borderId="0" applyNumberFormat="0" applyBorder="0" applyAlignment="0" applyProtection="0"/>
    <xf numFmtId="0" fontId="139" fillId="69" borderId="0" applyNumberFormat="0" applyBorder="0" applyAlignment="0" applyProtection="0"/>
    <xf numFmtId="0" fontId="139" fillId="69" borderId="0" applyNumberFormat="0" applyBorder="0" applyAlignment="0" applyProtection="0"/>
    <xf numFmtId="0" fontId="139" fillId="69" borderId="0" applyNumberFormat="0" applyBorder="0" applyAlignment="0" applyProtection="0"/>
    <xf numFmtId="0" fontId="139" fillId="69" borderId="0" applyNumberFormat="0" applyBorder="0" applyAlignment="0" applyProtection="0"/>
    <xf numFmtId="0" fontId="139" fillId="69" borderId="0" applyNumberFormat="0" applyBorder="0" applyAlignment="0" applyProtection="0"/>
    <xf numFmtId="0" fontId="139" fillId="69" borderId="0" applyNumberFormat="0" applyBorder="0" applyAlignment="0" applyProtection="0"/>
    <xf numFmtId="0" fontId="139" fillId="69" borderId="0" applyNumberFormat="0" applyBorder="0" applyAlignment="0" applyProtection="0"/>
    <xf numFmtId="0" fontId="139" fillId="69" borderId="0" applyNumberFormat="0" applyBorder="0" applyAlignment="0" applyProtection="0"/>
    <xf numFmtId="0" fontId="78" fillId="69" borderId="0" applyNumberFormat="0" applyBorder="0" applyAlignment="0" applyProtection="0"/>
    <xf numFmtId="0" fontId="139" fillId="69" borderId="0" applyNumberFormat="0" applyBorder="0" applyAlignment="0" applyProtection="0"/>
    <xf numFmtId="0" fontId="78" fillId="69" borderId="0" applyNumberFormat="0" applyBorder="0" applyAlignment="0" applyProtection="0"/>
    <xf numFmtId="0" fontId="78" fillId="69" borderId="0" applyNumberFormat="0" applyBorder="0" applyAlignment="0" applyProtection="0"/>
    <xf numFmtId="0" fontId="139" fillId="69" borderId="0" applyNumberFormat="0" applyBorder="0" applyAlignment="0" applyProtection="0"/>
    <xf numFmtId="0" fontId="78" fillId="69" borderId="0" applyNumberFormat="0" applyBorder="0" applyAlignment="0" applyProtection="0"/>
    <xf numFmtId="0" fontId="78" fillId="69" borderId="0" applyNumberFormat="0" applyBorder="0" applyAlignment="0" applyProtection="0"/>
    <xf numFmtId="0" fontId="78" fillId="69" borderId="0" applyNumberFormat="0" applyBorder="0" applyAlignment="0" applyProtection="0"/>
    <xf numFmtId="0" fontId="78" fillId="69" borderId="0" applyNumberFormat="0" applyBorder="0" applyAlignment="0" applyProtection="0"/>
    <xf numFmtId="0" fontId="78" fillId="69" borderId="0" applyNumberFormat="0" applyBorder="0" applyAlignment="0" applyProtection="0"/>
    <xf numFmtId="0" fontId="78" fillId="69" borderId="0" applyNumberFormat="0" applyBorder="0" applyAlignment="0" applyProtection="0"/>
    <xf numFmtId="0" fontId="139"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0" fontId="78" fillId="69" borderId="0" applyNumberFormat="0" applyBorder="0" applyAlignment="0" applyProtection="0"/>
    <xf numFmtId="0"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0" fontId="139" fillId="69" borderId="0" applyNumberFormat="0" applyBorder="0" applyAlignment="0" applyProtection="0"/>
    <xf numFmtId="0" fontId="139" fillId="69" borderId="0" applyNumberFormat="0" applyBorder="0" applyAlignment="0" applyProtection="0"/>
    <xf numFmtId="231" fontId="139" fillId="69" borderId="0" applyNumberFormat="0" applyBorder="0" applyAlignment="0" applyProtection="0"/>
    <xf numFmtId="0" fontId="139" fillId="69" borderId="0" applyNumberFormat="0" applyBorder="0" applyAlignment="0" applyProtection="0"/>
    <xf numFmtId="0" fontId="139" fillId="69" borderId="0" applyNumberFormat="0" applyBorder="0" applyAlignment="0" applyProtection="0"/>
    <xf numFmtId="231" fontId="139" fillId="69" borderId="0" applyNumberFormat="0" applyBorder="0" applyAlignment="0" applyProtection="0"/>
    <xf numFmtId="0" fontId="78" fillId="69" borderId="0" applyNumberFormat="0" applyBorder="0" applyAlignment="0" applyProtection="0"/>
    <xf numFmtId="0" fontId="78" fillId="69" borderId="0" applyNumberFormat="0" applyBorder="0" applyAlignment="0" applyProtection="0"/>
    <xf numFmtId="0" fontId="78" fillId="69" borderId="0" applyNumberFormat="0" applyBorder="0" applyAlignment="0" applyProtection="0"/>
    <xf numFmtId="0" fontId="78" fillId="69" borderId="0" applyNumberFormat="0" applyBorder="0" applyAlignment="0" applyProtection="0"/>
    <xf numFmtId="0" fontId="78" fillId="69" borderId="0" applyNumberFormat="0" applyBorder="0" applyAlignment="0" applyProtection="0"/>
    <xf numFmtId="0" fontId="78" fillId="69" borderId="0" applyNumberFormat="0" applyBorder="0" applyAlignment="0" applyProtection="0"/>
    <xf numFmtId="0" fontId="78" fillId="59" borderId="0" applyNumberFormat="0" applyBorder="0" applyAlignment="0" applyProtection="0"/>
    <xf numFmtId="0" fontId="78" fillId="59" borderId="0" applyNumberFormat="0" applyBorder="0" applyAlignment="0" applyProtection="0"/>
    <xf numFmtId="0" fontId="78" fillId="59" borderId="0" applyNumberFormat="0" applyBorder="0" applyAlignment="0" applyProtection="0"/>
    <xf numFmtId="0" fontId="78" fillId="59" borderId="0" applyNumberFormat="0" applyBorder="0" applyAlignment="0" applyProtection="0"/>
    <xf numFmtId="0" fontId="78" fillId="59" borderId="0" applyNumberFormat="0" applyBorder="0" applyAlignment="0" applyProtection="0"/>
    <xf numFmtId="0" fontId="78" fillId="59" borderId="0" applyNumberFormat="0" applyBorder="0" applyAlignment="0" applyProtection="0"/>
    <xf numFmtId="0" fontId="78" fillId="59" borderId="0" applyNumberFormat="0" applyBorder="0" applyAlignment="0" applyProtection="0"/>
    <xf numFmtId="0" fontId="78" fillId="59" borderId="0" applyNumberFormat="0" applyBorder="0" applyAlignment="0" applyProtection="0"/>
    <xf numFmtId="0" fontId="78" fillId="59" borderId="0" applyNumberFormat="0" applyBorder="0" applyAlignment="0" applyProtection="0"/>
    <xf numFmtId="0" fontId="78" fillId="59" borderId="0" applyNumberFormat="0" applyBorder="0" applyAlignment="0" applyProtection="0"/>
    <xf numFmtId="0" fontId="78" fillId="59" borderId="0" applyNumberFormat="0" applyBorder="0" applyAlignment="0" applyProtection="0"/>
    <xf numFmtId="0" fontId="78" fillId="59" borderId="0" applyNumberFormat="0" applyBorder="0" applyAlignment="0" applyProtection="0"/>
    <xf numFmtId="0" fontId="78" fillId="59" borderId="0" applyNumberFormat="0" applyBorder="0" applyAlignment="0" applyProtection="0"/>
    <xf numFmtId="0" fontId="78" fillId="59" borderId="0" applyNumberFormat="0" applyBorder="0" applyAlignment="0" applyProtection="0"/>
    <xf numFmtId="0" fontId="78" fillId="59" borderId="0" applyNumberFormat="0" applyBorder="0" applyAlignment="0" applyProtection="0"/>
    <xf numFmtId="0" fontId="78" fillId="59" borderId="0" applyNumberFormat="0" applyBorder="0" applyAlignment="0" applyProtection="0"/>
    <xf numFmtId="0" fontId="78" fillId="59" borderId="0" applyNumberFormat="0" applyBorder="0" applyAlignment="0" applyProtection="0"/>
    <xf numFmtId="0" fontId="78" fillId="59" borderId="0" applyNumberFormat="0" applyBorder="0" applyAlignment="0" applyProtection="0"/>
    <xf numFmtId="0" fontId="78" fillId="59" borderId="0" applyNumberFormat="0" applyBorder="0" applyAlignment="0" applyProtection="0"/>
    <xf numFmtId="0" fontId="78" fillId="59" borderId="0" applyNumberFormat="0" applyBorder="0" applyAlignment="0" applyProtection="0"/>
    <xf numFmtId="0" fontId="78" fillId="59" borderId="0" applyNumberFormat="0" applyBorder="0" applyAlignment="0" applyProtection="0"/>
    <xf numFmtId="0" fontId="78" fillId="59" borderId="0" applyNumberFormat="0" applyBorder="0" applyAlignment="0" applyProtection="0"/>
    <xf numFmtId="0" fontId="78" fillId="59" borderId="0" applyNumberFormat="0" applyBorder="0" applyAlignment="0" applyProtection="0"/>
    <xf numFmtId="0" fontId="78" fillId="59" borderId="0" applyNumberFormat="0" applyBorder="0" applyAlignment="0" applyProtection="0"/>
    <xf numFmtId="0" fontId="78" fillId="59" borderId="0" applyNumberFormat="0" applyBorder="0" applyAlignment="0" applyProtection="0"/>
    <xf numFmtId="0" fontId="78" fillId="59" borderId="0" applyNumberFormat="0" applyBorder="0" applyAlignment="0" applyProtection="0"/>
    <xf numFmtId="0" fontId="78" fillId="59" borderId="0" applyNumberFormat="0" applyBorder="0" applyAlignment="0" applyProtection="0"/>
    <xf numFmtId="0" fontId="78" fillId="59" borderId="0" applyNumberFormat="0" applyBorder="0" applyAlignment="0" applyProtection="0"/>
    <xf numFmtId="0" fontId="78" fillId="59" borderId="0" applyNumberFormat="0" applyBorder="0" applyAlignment="0" applyProtection="0"/>
    <xf numFmtId="0" fontId="78" fillId="59" borderId="0" applyNumberFormat="0" applyBorder="0" applyAlignment="0" applyProtection="0"/>
    <xf numFmtId="0" fontId="78" fillId="59" borderId="0" applyNumberFormat="0" applyBorder="0" applyAlignment="0" applyProtection="0"/>
    <xf numFmtId="0" fontId="78" fillId="59" borderId="0" applyNumberFormat="0" applyBorder="0" applyAlignment="0" applyProtection="0"/>
    <xf numFmtId="0" fontId="78" fillId="59" borderId="0" applyNumberFormat="0" applyBorder="0" applyAlignment="0" applyProtection="0"/>
    <xf numFmtId="0" fontId="78" fillId="59" borderId="0" applyNumberFormat="0" applyBorder="0" applyAlignment="0" applyProtection="0"/>
    <xf numFmtId="0" fontId="78" fillId="58" borderId="0" applyNumberFormat="0" applyBorder="0" applyAlignment="0" applyProtection="0"/>
    <xf numFmtId="0" fontId="78" fillId="58" borderId="0" applyNumberFormat="0" applyBorder="0" applyAlignment="0" applyProtection="0"/>
    <xf numFmtId="0" fontId="78" fillId="58" borderId="0" applyNumberFormat="0" applyBorder="0" applyAlignment="0" applyProtection="0"/>
    <xf numFmtId="0" fontId="78" fillId="67" borderId="0" applyNumberFormat="0" applyBorder="0" applyAlignment="0" applyProtection="0"/>
    <xf numFmtId="0" fontId="140" fillId="59" borderId="0" applyNumberFormat="0" applyBorder="0" applyAlignment="0" applyProtection="0"/>
    <xf numFmtId="0" fontId="140" fillId="59" borderId="0" applyNumberFormat="0" applyBorder="0" applyAlignment="0" applyProtection="0"/>
    <xf numFmtId="0" fontId="78" fillId="67" borderId="0" applyNumberFormat="0" applyBorder="0" applyAlignment="0" applyProtection="0"/>
    <xf numFmtId="0" fontId="78" fillId="67" borderId="0" applyNumberFormat="0" applyBorder="0" applyAlignment="0" applyProtection="0"/>
    <xf numFmtId="0" fontId="235" fillId="67" borderId="0" applyNumberFormat="0" applyBorder="0" applyAlignment="0" applyProtection="0"/>
    <xf numFmtId="231" fontId="78" fillId="67" borderId="0" applyNumberFormat="0" applyBorder="0" applyAlignment="0" applyProtection="0"/>
    <xf numFmtId="231" fontId="139" fillId="59" borderId="0" applyNumberFormat="0" applyBorder="0" applyAlignment="0" applyProtection="0"/>
    <xf numFmtId="0" fontId="139" fillId="59" borderId="0" applyNumberFormat="0" applyBorder="0" applyAlignment="0" applyProtection="0"/>
    <xf numFmtId="0" fontId="139" fillId="59" borderId="0" applyNumberFormat="0" applyBorder="0" applyAlignment="0" applyProtection="0"/>
    <xf numFmtId="231" fontId="139" fillId="59" borderId="0" applyNumberFormat="0" applyBorder="0" applyAlignment="0" applyProtection="0"/>
    <xf numFmtId="0" fontId="78" fillId="59" borderId="0" applyNumberFormat="0" applyBorder="0" applyAlignment="0" applyProtection="0"/>
    <xf numFmtId="0" fontId="78" fillId="59" borderId="0" applyNumberFormat="0" applyBorder="0" applyAlignment="0" applyProtection="0"/>
    <xf numFmtId="0" fontId="78" fillId="59" borderId="0" applyNumberFormat="0" applyBorder="0" applyAlignment="0" applyProtection="0"/>
    <xf numFmtId="0" fontId="78" fillId="59" borderId="0" applyNumberFormat="0" applyBorder="0" applyAlignment="0" applyProtection="0"/>
    <xf numFmtId="0" fontId="78" fillId="59" borderId="0" applyNumberFormat="0" applyBorder="0" applyAlignment="0" applyProtection="0"/>
    <xf numFmtId="0" fontId="78" fillId="59" borderId="0" applyNumberFormat="0" applyBorder="0" applyAlignment="0" applyProtection="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171" fontId="18" fillId="0" borderId="0" applyFont="0" applyFill="0" applyBorder="0" applyAlignment="0" applyProtection="0"/>
    <xf numFmtId="9" fontId="18" fillId="0" borderId="0" applyFont="0" applyFill="0" applyBorder="0" applyAlignment="0" applyProtection="0"/>
    <xf numFmtId="0" fontId="4" fillId="2" borderId="3" applyNumberFormat="0" applyFill="0" applyBorder="0" applyAlignment="0" applyProtection="0">
      <alignment horizontal="left"/>
    </xf>
    <xf numFmtId="0" fontId="1" fillId="0" borderId="0">
      <alignment vertical="center"/>
    </xf>
    <xf numFmtId="0" fontId="2" fillId="0" borderId="0" applyNumberFormat="0" applyFill="0" applyBorder="0" applyAlignment="0" applyProtection="0"/>
    <xf numFmtId="0" fontId="78" fillId="128" borderId="0" applyNumberFormat="0" applyBorder="0" applyAlignment="0" applyProtection="0"/>
    <xf numFmtId="0" fontId="78" fillId="128" borderId="0" applyNumberFormat="0" applyBorder="0" applyAlignment="0" applyProtection="0"/>
    <xf numFmtId="0" fontId="78" fillId="128" borderId="0" applyNumberFormat="0" applyBorder="0" applyAlignment="0" applyProtection="0"/>
    <xf numFmtId="0" fontId="78" fillId="128" borderId="0" applyNumberFormat="0" applyBorder="0" applyAlignment="0" applyProtection="0"/>
    <xf numFmtId="0" fontId="78" fillId="128" borderId="0" applyNumberFormat="0" applyBorder="0" applyAlignment="0" applyProtection="0"/>
    <xf numFmtId="0" fontId="78" fillId="128" borderId="0" applyNumberFormat="0" applyBorder="0" applyAlignment="0" applyProtection="0"/>
    <xf numFmtId="0" fontId="78" fillId="55" borderId="0" applyNumberFormat="0" applyBorder="0" applyAlignment="0" applyProtection="0"/>
    <xf numFmtId="0" fontId="78" fillId="55" borderId="0" applyNumberFormat="0" applyBorder="0" applyAlignment="0" applyProtection="0"/>
    <xf numFmtId="0" fontId="78" fillId="55" borderId="0" applyNumberFormat="0" applyBorder="0" applyAlignment="0" applyProtection="0"/>
    <xf numFmtId="0" fontId="78" fillId="55" borderId="0" applyNumberFormat="0" applyBorder="0" applyAlignment="0" applyProtection="0"/>
    <xf numFmtId="0" fontId="78" fillId="55" borderId="0" applyNumberFormat="0" applyBorder="0" applyAlignment="0" applyProtection="0"/>
    <xf numFmtId="0" fontId="78" fillId="55" borderId="0" applyNumberFormat="0" applyBorder="0" applyAlignment="0" applyProtection="0"/>
    <xf numFmtId="0" fontId="78" fillId="115" borderId="0" applyNumberFormat="0" applyBorder="0" applyAlignment="0" applyProtection="0"/>
    <xf numFmtId="0" fontId="78" fillId="115" borderId="0" applyNumberFormat="0" applyBorder="0" applyAlignment="0" applyProtection="0"/>
    <xf numFmtId="0" fontId="78" fillId="115" borderId="0" applyNumberFormat="0" applyBorder="0" applyAlignment="0" applyProtection="0"/>
    <xf numFmtId="0" fontId="78" fillId="115" borderId="0" applyNumberFormat="0" applyBorder="0" applyAlignment="0" applyProtection="0"/>
    <xf numFmtId="0" fontId="78" fillId="115" borderId="0" applyNumberFormat="0" applyBorder="0" applyAlignment="0" applyProtection="0"/>
    <xf numFmtId="0" fontId="78" fillId="115" borderId="0" applyNumberFormat="0" applyBorder="0" applyAlignment="0" applyProtection="0"/>
    <xf numFmtId="0" fontId="78" fillId="2" borderId="0" applyNumberFormat="0" applyBorder="0" applyAlignment="0" applyProtection="0"/>
    <xf numFmtId="0" fontId="78" fillId="2" borderId="0" applyNumberFormat="0" applyBorder="0" applyAlignment="0" applyProtection="0"/>
    <xf numFmtId="0" fontId="78" fillId="2" borderId="0" applyNumberFormat="0" applyBorder="0" applyAlignment="0" applyProtection="0"/>
    <xf numFmtId="0" fontId="78" fillId="2" borderId="0" applyNumberFormat="0" applyBorder="0" applyAlignment="0" applyProtection="0"/>
    <xf numFmtId="0" fontId="78" fillId="2" borderId="0" applyNumberFormat="0" applyBorder="0" applyAlignment="0" applyProtection="0"/>
    <xf numFmtId="0" fontId="78" fillId="2" borderId="0" applyNumberFormat="0" applyBorder="0" applyAlignment="0" applyProtection="0"/>
    <xf numFmtId="0" fontId="78" fillId="128" borderId="0" applyNumberFormat="0" applyBorder="0" applyAlignment="0" applyProtection="0"/>
    <xf numFmtId="0" fontId="78" fillId="128" borderId="0" applyNumberFormat="0" applyBorder="0" applyAlignment="0" applyProtection="0"/>
    <xf numFmtId="0" fontId="78" fillId="128" borderId="0" applyNumberFormat="0" applyBorder="0" applyAlignment="0" applyProtection="0"/>
    <xf numFmtId="0" fontId="78" fillId="128" borderId="0" applyNumberFormat="0" applyBorder="0" applyAlignment="0" applyProtection="0"/>
    <xf numFmtId="0" fontId="78" fillId="128" borderId="0" applyNumberFormat="0" applyBorder="0" applyAlignment="0" applyProtection="0"/>
    <xf numFmtId="0" fontId="78" fillId="128" borderId="0" applyNumberFormat="0" applyBorder="0" applyAlignment="0" applyProtection="0"/>
    <xf numFmtId="0" fontId="78" fillId="55" borderId="0" applyNumberFormat="0" applyBorder="0" applyAlignment="0" applyProtection="0"/>
    <xf numFmtId="0" fontId="78" fillId="55" borderId="0" applyNumberFormat="0" applyBorder="0" applyAlignment="0" applyProtection="0"/>
    <xf numFmtId="0" fontId="78" fillId="55" borderId="0" applyNumberFormat="0" applyBorder="0" applyAlignment="0" applyProtection="0"/>
    <xf numFmtId="0" fontId="78" fillId="55" borderId="0" applyNumberFormat="0" applyBorder="0" applyAlignment="0" applyProtection="0"/>
    <xf numFmtId="0" fontId="78" fillId="55" borderId="0" applyNumberFormat="0" applyBorder="0" applyAlignment="0" applyProtection="0"/>
    <xf numFmtId="0" fontId="78" fillId="55" borderId="0" applyNumberFormat="0" applyBorder="0" applyAlignment="0" applyProtection="0"/>
    <xf numFmtId="0" fontId="78" fillId="57" borderId="0" applyNumberFormat="0" applyBorder="0" applyAlignment="0" applyProtection="0"/>
    <xf numFmtId="0" fontId="78" fillId="74" borderId="0" applyNumberFormat="0" applyBorder="0" applyAlignment="0" applyProtection="0"/>
    <xf numFmtId="0" fontId="78" fillId="115" borderId="0" applyNumberFormat="0" applyBorder="0" applyAlignment="0" applyProtection="0"/>
    <xf numFmtId="0" fontId="78" fillId="55" borderId="0" applyNumberFormat="0" applyBorder="0" applyAlignment="0" applyProtection="0"/>
    <xf numFmtId="0" fontId="78" fillId="54" borderId="0" applyNumberFormat="0" applyBorder="0" applyAlignment="0" applyProtection="0"/>
    <xf numFmtId="0" fontId="78" fillId="115" borderId="0" applyNumberFormat="0" applyBorder="0" applyAlignment="0" applyProtection="0"/>
    <xf numFmtId="0" fontId="208" fillId="0" borderId="74" applyNumberFormat="0" applyFill="0" applyAlignment="0" applyProtection="0"/>
    <xf numFmtId="0" fontId="208" fillId="0" borderId="0" applyNumberFormat="0" applyFill="0" applyBorder="0" applyAlignment="0" applyProtection="0"/>
    <xf numFmtId="0" fontId="78" fillId="128" borderId="0" applyNumberFormat="0" applyBorder="0" applyAlignment="0" applyProtection="0"/>
    <xf numFmtId="0" fontId="78" fillId="128" borderId="0" applyNumberFormat="0" applyBorder="0" applyAlignment="0" applyProtection="0"/>
    <xf numFmtId="0" fontId="78" fillId="128" borderId="0" applyNumberFormat="0" applyBorder="0" applyAlignment="0" applyProtection="0"/>
    <xf numFmtId="0" fontId="78" fillId="128" borderId="0" applyNumberFormat="0" applyBorder="0" applyAlignment="0" applyProtection="0"/>
    <xf numFmtId="0" fontId="78" fillId="128" borderId="0" applyNumberFormat="0" applyBorder="0" applyAlignment="0" applyProtection="0"/>
    <xf numFmtId="0" fontId="78" fillId="128" borderId="0" applyNumberFormat="0" applyBorder="0" applyAlignment="0" applyProtection="0"/>
    <xf numFmtId="0" fontId="78" fillId="74" borderId="0" applyNumberFormat="0" applyBorder="0" applyAlignment="0" applyProtection="0"/>
    <xf numFmtId="0" fontId="78" fillId="74" borderId="0" applyNumberFormat="0" applyBorder="0" applyAlignment="0" applyProtection="0"/>
    <xf numFmtId="0" fontId="78" fillId="74" borderId="0" applyNumberFormat="0" applyBorder="0" applyAlignment="0" applyProtection="0"/>
    <xf numFmtId="0" fontId="78" fillId="74" borderId="0" applyNumberFormat="0" applyBorder="0" applyAlignment="0" applyProtection="0"/>
    <xf numFmtId="0" fontId="78" fillId="74" borderId="0" applyNumberFormat="0" applyBorder="0" applyAlignment="0" applyProtection="0"/>
    <xf numFmtId="0" fontId="78" fillId="74" borderId="0" applyNumberFormat="0" applyBorder="0" applyAlignment="0" applyProtection="0"/>
    <xf numFmtId="0" fontId="78" fillId="117" borderId="0" applyNumberFormat="0" applyBorder="0" applyAlignment="0" applyProtection="0"/>
    <xf numFmtId="0" fontId="78" fillId="117" borderId="0" applyNumberFormat="0" applyBorder="0" applyAlignment="0" applyProtection="0"/>
    <xf numFmtId="0" fontId="78" fillId="117" borderId="0" applyNumberFormat="0" applyBorder="0" applyAlignment="0" applyProtection="0"/>
    <xf numFmtId="0" fontId="78" fillId="117" borderId="0" applyNumberFormat="0" applyBorder="0" applyAlignment="0" applyProtection="0"/>
    <xf numFmtId="0" fontId="78" fillId="117" borderId="0" applyNumberFormat="0" applyBorder="0" applyAlignment="0" applyProtection="0"/>
    <xf numFmtId="0" fontId="78" fillId="117" borderId="0" applyNumberFormat="0" applyBorder="0" applyAlignment="0" applyProtection="0"/>
    <xf numFmtId="0" fontId="78" fillId="3" borderId="0" applyNumberFormat="0" applyBorder="0" applyAlignment="0" applyProtection="0"/>
    <xf numFmtId="0" fontId="78" fillId="3" borderId="0" applyNumberFormat="0" applyBorder="0" applyAlignment="0" applyProtection="0"/>
    <xf numFmtId="0" fontId="78" fillId="3" borderId="0" applyNumberFormat="0" applyBorder="0" applyAlignment="0" applyProtection="0"/>
    <xf numFmtId="0" fontId="78" fillId="3" borderId="0" applyNumberFormat="0" applyBorder="0" applyAlignment="0" applyProtection="0"/>
    <xf numFmtId="0" fontId="78" fillId="3" borderId="0" applyNumberFormat="0" applyBorder="0" applyAlignment="0" applyProtection="0"/>
    <xf numFmtId="0" fontId="78" fillId="3" borderId="0" applyNumberFormat="0" applyBorder="0" applyAlignment="0" applyProtection="0"/>
    <xf numFmtId="0" fontId="78" fillId="128" borderId="0" applyNumberFormat="0" applyBorder="0" applyAlignment="0" applyProtection="0"/>
    <xf numFmtId="0" fontId="78" fillId="128" borderId="0" applyNumberFormat="0" applyBorder="0" applyAlignment="0" applyProtection="0"/>
    <xf numFmtId="0" fontId="78" fillId="128" borderId="0" applyNumberFormat="0" applyBorder="0" applyAlignment="0" applyProtection="0"/>
    <xf numFmtId="0" fontId="78" fillId="128" borderId="0" applyNumberFormat="0" applyBorder="0" applyAlignment="0" applyProtection="0"/>
    <xf numFmtId="0" fontId="78" fillId="128" borderId="0" applyNumberFormat="0" applyBorder="0" applyAlignment="0" applyProtection="0"/>
    <xf numFmtId="0" fontId="78" fillId="128" borderId="0" applyNumberFormat="0" applyBorder="0" applyAlignment="0" applyProtection="0"/>
    <xf numFmtId="0" fontId="78" fillId="55" borderId="0" applyNumberFormat="0" applyBorder="0" applyAlignment="0" applyProtection="0"/>
    <xf numFmtId="0" fontId="78" fillId="55" borderId="0" applyNumberFormat="0" applyBorder="0" applyAlignment="0" applyProtection="0"/>
    <xf numFmtId="0" fontId="78" fillId="55" borderId="0" applyNumberFormat="0" applyBorder="0" applyAlignment="0" applyProtection="0"/>
    <xf numFmtId="0" fontId="78" fillId="55" borderId="0" applyNumberFormat="0" applyBorder="0" applyAlignment="0" applyProtection="0"/>
    <xf numFmtId="0" fontId="78" fillId="55" borderId="0" applyNumberFormat="0" applyBorder="0" applyAlignment="0" applyProtection="0"/>
    <xf numFmtId="0" fontId="78" fillId="55" borderId="0" applyNumberFormat="0" applyBorder="0" applyAlignment="0" applyProtection="0"/>
    <xf numFmtId="0" fontId="78" fillId="54" borderId="0" applyNumberFormat="0" applyBorder="0" applyAlignment="0" applyProtection="0"/>
    <xf numFmtId="0" fontId="78" fillId="74" borderId="0" applyNumberFormat="0" applyBorder="0" applyAlignment="0" applyProtection="0"/>
    <xf numFmtId="0" fontId="78" fillId="117" borderId="0" applyNumberFormat="0" applyBorder="0" applyAlignment="0" applyProtection="0"/>
    <xf numFmtId="0" fontId="78" fillId="52" borderId="0" applyNumberFormat="0" applyBorder="0" applyAlignment="0" applyProtection="0"/>
    <xf numFmtId="0" fontId="78" fillId="54" borderId="0" applyNumberFormat="0" applyBorder="0" applyAlignment="0" applyProtection="0"/>
    <xf numFmtId="0" fontId="78" fillId="115" borderId="0" applyNumberFormat="0" applyBorder="0" applyAlignment="0" applyProtection="0"/>
    <xf numFmtId="0" fontId="263" fillId="129" borderId="0" applyNumberFormat="0" applyBorder="0" applyAlignment="0" applyProtection="0"/>
    <xf numFmtId="0" fontId="143" fillId="89" borderId="0" applyNumberFormat="0" applyBorder="0" applyAlignment="0" applyProtection="0"/>
    <xf numFmtId="0" fontId="143" fillId="89" borderId="0" applyNumberFormat="0" applyBorder="0" applyAlignment="0" applyProtection="0"/>
    <xf numFmtId="0" fontId="143" fillId="89" borderId="0" applyNumberFormat="0" applyBorder="0" applyAlignment="0" applyProtection="0"/>
    <xf numFmtId="0" fontId="143" fillId="89" borderId="0" applyNumberFormat="0" applyBorder="0" applyAlignment="0" applyProtection="0"/>
    <xf numFmtId="0" fontId="143" fillId="89" borderId="0" applyNumberFormat="0" applyBorder="0" applyAlignment="0" applyProtection="0"/>
    <xf numFmtId="0" fontId="143" fillId="89" borderId="0" applyNumberFormat="0" applyBorder="0" applyAlignment="0" applyProtection="0"/>
    <xf numFmtId="0" fontId="263" fillId="130" borderId="0" applyNumberFormat="0" applyBorder="0" applyAlignment="0" applyProtection="0"/>
    <xf numFmtId="0" fontId="143" fillId="74" borderId="0" applyNumberFormat="0" applyBorder="0" applyAlignment="0" applyProtection="0"/>
    <xf numFmtId="0" fontId="143" fillId="74" borderId="0" applyNumberFormat="0" applyBorder="0" applyAlignment="0" applyProtection="0"/>
    <xf numFmtId="0" fontId="143" fillId="74" borderId="0" applyNumberFormat="0" applyBorder="0" applyAlignment="0" applyProtection="0"/>
    <xf numFmtId="0" fontId="143" fillId="74" borderId="0" applyNumberFormat="0" applyBorder="0" applyAlignment="0" applyProtection="0"/>
    <xf numFmtId="0" fontId="143" fillId="74" borderId="0" applyNumberFormat="0" applyBorder="0" applyAlignment="0" applyProtection="0"/>
    <xf numFmtId="0" fontId="143" fillId="74" borderId="0" applyNumberFormat="0" applyBorder="0" applyAlignment="0" applyProtection="0"/>
    <xf numFmtId="0" fontId="263" fillId="130" borderId="0" applyNumberFormat="0" applyBorder="0" applyAlignment="0" applyProtection="0"/>
    <xf numFmtId="0" fontId="143" fillId="131" borderId="0" applyNumberFormat="0" applyBorder="0" applyAlignment="0" applyProtection="0"/>
    <xf numFmtId="0" fontId="143" fillId="131" borderId="0" applyNumberFormat="0" applyBorder="0" applyAlignment="0" applyProtection="0"/>
    <xf numFmtId="0" fontId="143" fillId="131" borderId="0" applyNumberFormat="0" applyBorder="0" applyAlignment="0" applyProtection="0"/>
    <xf numFmtId="0" fontId="143" fillId="131" borderId="0" applyNumberFormat="0" applyBorder="0" applyAlignment="0" applyProtection="0"/>
    <xf numFmtId="0" fontId="143" fillId="131" borderId="0" applyNumberFormat="0" applyBorder="0" applyAlignment="0" applyProtection="0"/>
    <xf numFmtId="0" fontId="143" fillId="131" borderId="0" applyNumberFormat="0" applyBorder="0" applyAlignment="0" applyProtection="0"/>
    <xf numFmtId="0" fontId="263" fillId="3" borderId="0" applyNumberFormat="0" applyBorder="0" applyAlignment="0" applyProtection="0"/>
    <xf numFmtId="0" fontId="143" fillId="3" borderId="0" applyNumberFormat="0" applyBorder="0" applyAlignment="0" applyProtection="0"/>
    <xf numFmtId="0" fontId="143" fillId="3" borderId="0" applyNumberFormat="0" applyBorder="0" applyAlignment="0" applyProtection="0"/>
    <xf numFmtId="0" fontId="143" fillId="3" borderId="0" applyNumberFormat="0" applyBorder="0" applyAlignment="0" applyProtection="0"/>
    <xf numFmtId="0" fontId="143" fillId="3" borderId="0" applyNumberFormat="0" applyBorder="0" applyAlignment="0" applyProtection="0"/>
    <xf numFmtId="0" fontId="143" fillId="3" borderId="0" applyNumberFormat="0" applyBorder="0" applyAlignment="0" applyProtection="0"/>
    <xf numFmtId="0" fontId="143" fillId="3" borderId="0" applyNumberFormat="0" applyBorder="0" applyAlignment="0" applyProtection="0"/>
    <xf numFmtId="0" fontId="263" fillId="129" borderId="0" applyNumberFormat="0" applyBorder="0" applyAlignment="0" applyProtection="0"/>
    <xf numFmtId="0" fontId="143" fillId="89" borderId="0" applyNumberFormat="0" applyBorder="0" applyAlignment="0" applyProtection="0"/>
    <xf numFmtId="0" fontId="143" fillId="89" borderId="0" applyNumberFormat="0" applyBorder="0" applyAlignment="0" applyProtection="0"/>
    <xf numFmtId="0" fontId="143" fillId="89" borderId="0" applyNumberFormat="0" applyBorder="0" applyAlignment="0" applyProtection="0"/>
    <xf numFmtId="0" fontId="143" fillId="89" borderId="0" applyNumberFormat="0" applyBorder="0" applyAlignment="0" applyProtection="0"/>
    <xf numFmtId="0" fontId="143" fillId="89" borderId="0" applyNumberFormat="0" applyBorder="0" applyAlignment="0" applyProtection="0"/>
    <xf numFmtId="0" fontId="143" fillId="89" borderId="0" applyNumberFormat="0" applyBorder="0" applyAlignment="0" applyProtection="0"/>
    <xf numFmtId="0" fontId="263" fillId="130" borderId="0" applyNumberFormat="0" applyBorder="0" applyAlignment="0" applyProtection="0"/>
    <xf numFmtId="0" fontId="143" fillId="55" borderId="0" applyNumberFormat="0" applyBorder="0" applyAlignment="0" applyProtection="0"/>
    <xf numFmtId="0" fontId="143" fillId="55" borderId="0" applyNumberFormat="0" applyBorder="0" applyAlignment="0" applyProtection="0"/>
    <xf numFmtId="0" fontId="143" fillId="55" borderId="0" applyNumberFormat="0" applyBorder="0" applyAlignment="0" applyProtection="0"/>
    <xf numFmtId="0" fontId="143" fillId="55" borderId="0" applyNumberFormat="0" applyBorder="0" applyAlignment="0" applyProtection="0"/>
    <xf numFmtId="0" fontId="143" fillId="55" borderId="0" applyNumberFormat="0" applyBorder="0" applyAlignment="0" applyProtection="0"/>
    <xf numFmtId="0" fontId="143" fillId="55" borderId="0" applyNumberFormat="0" applyBorder="0" applyAlignment="0" applyProtection="0"/>
    <xf numFmtId="0" fontId="143" fillId="54" borderId="0" applyNumberFormat="0" applyBorder="0" applyAlignment="0" applyProtection="0"/>
    <xf numFmtId="0" fontId="143" fillId="104" borderId="0" applyNumberFormat="0" applyBorder="0" applyAlignment="0" applyProtection="0"/>
    <xf numFmtId="0" fontId="143" fillId="76" borderId="0" applyNumberFormat="0" applyBorder="0" applyAlignment="0" applyProtection="0"/>
    <xf numFmtId="0" fontId="143" fillId="52" borderId="0" applyNumberFormat="0" applyBorder="0" applyAlignment="0" applyProtection="0"/>
    <xf numFmtId="0" fontId="143" fillId="54" borderId="0" applyNumberFormat="0" applyBorder="0" applyAlignment="0" applyProtection="0"/>
    <xf numFmtId="0" fontId="143" fillId="74" borderId="0" applyNumberFormat="0" applyBorder="0" applyAlignment="0" applyProtection="0"/>
    <xf numFmtId="0" fontId="143" fillId="129" borderId="0" applyNumberFormat="0" applyBorder="0" applyAlignment="0" applyProtection="0"/>
    <xf numFmtId="0" fontId="143" fillId="130" borderId="0" applyNumberFormat="0" applyBorder="0" applyAlignment="0" applyProtection="0"/>
    <xf numFmtId="0" fontId="143" fillId="130" borderId="0" applyNumberFormat="0" applyBorder="0" applyAlignment="0" applyProtection="0"/>
    <xf numFmtId="0" fontId="143" fillId="3" borderId="0" applyNumberFormat="0" applyBorder="0" applyAlignment="0" applyProtection="0"/>
    <xf numFmtId="0" fontId="143" fillId="129" borderId="0" applyNumberFormat="0" applyBorder="0" applyAlignment="0" applyProtection="0"/>
    <xf numFmtId="0" fontId="143" fillId="130" borderId="0" applyNumberFormat="0" applyBorder="0" applyAlignment="0" applyProtection="0"/>
    <xf numFmtId="0" fontId="263" fillId="132" borderId="0" applyNumberFormat="0" applyBorder="0" applyAlignment="0" applyProtection="0"/>
    <xf numFmtId="0" fontId="143" fillId="133" borderId="0" applyNumberFormat="0" applyBorder="0" applyAlignment="0" applyProtection="0"/>
    <xf numFmtId="0" fontId="143" fillId="133" borderId="0" applyNumberFormat="0" applyBorder="0" applyAlignment="0" applyProtection="0"/>
    <xf numFmtId="0" fontId="143" fillId="133" borderId="0" applyNumberFormat="0" applyBorder="0" applyAlignment="0" applyProtection="0"/>
    <xf numFmtId="0" fontId="143" fillId="133" borderId="0" applyNumberFormat="0" applyBorder="0" applyAlignment="0" applyProtection="0"/>
    <xf numFmtId="0" fontId="143" fillId="133" borderId="0" applyNumberFormat="0" applyBorder="0" applyAlignment="0" applyProtection="0"/>
    <xf numFmtId="0" fontId="143" fillId="133" borderId="0" applyNumberFormat="0" applyBorder="0" applyAlignment="0" applyProtection="0"/>
    <xf numFmtId="0" fontId="143" fillId="133" borderId="0" applyNumberFormat="0" applyBorder="0" applyAlignment="0" applyProtection="0"/>
    <xf numFmtId="0" fontId="263" fillId="134" borderId="0" applyNumberFormat="0" applyBorder="0" applyAlignment="0" applyProtection="0"/>
    <xf numFmtId="0" fontId="143" fillId="135" borderId="0" applyNumberFormat="0" applyBorder="0" applyAlignment="0" applyProtection="0"/>
    <xf numFmtId="0" fontId="143" fillId="135" borderId="0" applyNumberFormat="0" applyBorder="0" applyAlignment="0" applyProtection="0"/>
    <xf numFmtId="0" fontId="143" fillId="135" borderId="0" applyNumberFormat="0" applyBorder="0" applyAlignment="0" applyProtection="0"/>
    <xf numFmtId="0" fontId="143" fillId="135" borderId="0" applyNumberFormat="0" applyBorder="0" applyAlignment="0" applyProtection="0"/>
    <xf numFmtId="0" fontId="143" fillId="135" borderId="0" applyNumberFormat="0" applyBorder="0" applyAlignment="0" applyProtection="0"/>
    <xf numFmtId="0" fontId="143" fillId="135" borderId="0" applyNumberFormat="0" applyBorder="0" applyAlignment="0" applyProtection="0"/>
    <xf numFmtId="0" fontId="143" fillId="135" borderId="0" applyNumberFormat="0" applyBorder="0" applyAlignment="0" applyProtection="0"/>
    <xf numFmtId="0" fontId="263" fillId="114" borderId="0" applyNumberFormat="0" applyBorder="0" applyAlignment="0" applyProtection="0"/>
    <xf numFmtId="0" fontId="143" fillId="131" borderId="0" applyNumberFormat="0" applyBorder="0" applyAlignment="0" applyProtection="0"/>
    <xf numFmtId="0" fontId="143" fillId="131" borderId="0" applyNumberFormat="0" applyBorder="0" applyAlignment="0" applyProtection="0"/>
    <xf numFmtId="0" fontId="143" fillId="131" borderId="0" applyNumberFormat="0" applyBorder="0" applyAlignment="0" applyProtection="0"/>
    <xf numFmtId="0" fontId="143" fillId="131" borderId="0" applyNumberFormat="0" applyBorder="0" applyAlignment="0" applyProtection="0"/>
    <xf numFmtId="0" fontId="143" fillId="131" borderId="0" applyNumberFormat="0" applyBorder="0" applyAlignment="0" applyProtection="0"/>
    <xf numFmtId="0" fontId="143" fillId="131" borderId="0" applyNumberFormat="0" applyBorder="0" applyAlignment="0" applyProtection="0"/>
    <xf numFmtId="0" fontId="143" fillId="131" borderId="0" applyNumberFormat="0" applyBorder="0" applyAlignment="0" applyProtection="0"/>
    <xf numFmtId="0" fontId="263" fillId="98" borderId="0" applyNumberFormat="0" applyBorder="0" applyAlignment="0" applyProtection="0"/>
    <xf numFmtId="0" fontId="143" fillId="112" borderId="0" applyNumberFormat="0" applyBorder="0" applyAlignment="0" applyProtection="0"/>
    <xf numFmtId="0" fontId="143" fillId="112" borderId="0" applyNumberFormat="0" applyBorder="0" applyAlignment="0" applyProtection="0"/>
    <xf numFmtId="0" fontId="143" fillId="112" borderId="0" applyNumberFormat="0" applyBorder="0" applyAlignment="0" applyProtection="0"/>
    <xf numFmtId="0" fontId="143" fillId="112" borderId="0" applyNumberFormat="0" applyBorder="0" applyAlignment="0" applyProtection="0"/>
    <xf numFmtId="0" fontId="143" fillId="112" borderId="0" applyNumberFormat="0" applyBorder="0" applyAlignment="0" applyProtection="0"/>
    <xf numFmtId="0" fontId="143" fillId="112" borderId="0" applyNumberFormat="0" applyBorder="0" applyAlignment="0" applyProtection="0"/>
    <xf numFmtId="0" fontId="143" fillId="112" borderId="0" applyNumberFormat="0" applyBorder="0" applyAlignment="0" applyProtection="0"/>
    <xf numFmtId="0" fontId="263" fillId="132" borderId="0" applyNumberFormat="0" applyBorder="0" applyAlignment="0" applyProtection="0"/>
    <xf numFmtId="0" fontId="143" fillId="133" borderId="0" applyNumberFormat="0" applyBorder="0" applyAlignment="0" applyProtection="0"/>
    <xf numFmtId="0" fontId="143" fillId="133" borderId="0" applyNumberFormat="0" applyBorder="0" applyAlignment="0" applyProtection="0"/>
    <xf numFmtId="0" fontId="143" fillId="133" borderId="0" applyNumberFormat="0" applyBorder="0" applyAlignment="0" applyProtection="0"/>
    <xf numFmtId="0" fontId="143" fillId="133" borderId="0" applyNumberFormat="0" applyBorder="0" applyAlignment="0" applyProtection="0"/>
    <xf numFmtId="0" fontId="143" fillId="133" borderId="0" applyNumberFormat="0" applyBorder="0" applyAlignment="0" applyProtection="0"/>
    <xf numFmtId="0" fontId="143" fillId="133" borderId="0" applyNumberFormat="0" applyBorder="0" applyAlignment="0" applyProtection="0"/>
    <xf numFmtId="0" fontId="143" fillId="133" borderId="0" applyNumberFormat="0" applyBorder="0" applyAlignment="0" applyProtection="0"/>
    <xf numFmtId="0" fontId="263" fillId="136" borderId="0" applyNumberFormat="0" applyBorder="0" applyAlignment="0" applyProtection="0"/>
    <xf numFmtId="0" fontId="143" fillId="135" borderId="0" applyNumberFormat="0" applyBorder="0" applyAlignment="0" applyProtection="0"/>
    <xf numFmtId="0" fontId="143" fillId="135" borderId="0" applyNumberFormat="0" applyBorder="0" applyAlignment="0" applyProtection="0"/>
    <xf numFmtId="0" fontId="143" fillId="135" borderId="0" applyNumberFormat="0" applyBorder="0" applyAlignment="0" applyProtection="0"/>
    <xf numFmtId="0" fontId="143" fillId="135" borderId="0" applyNumberFormat="0" applyBorder="0" applyAlignment="0" applyProtection="0"/>
    <xf numFmtId="0" fontId="143" fillId="135" borderId="0" applyNumberFormat="0" applyBorder="0" applyAlignment="0" applyProtection="0"/>
    <xf numFmtId="0" fontId="143" fillId="135" borderId="0" applyNumberFormat="0" applyBorder="0" applyAlignment="0" applyProtection="0"/>
    <xf numFmtId="0" fontId="143" fillId="135" borderId="0" applyNumberFormat="0" applyBorder="0" applyAlignment="0" applyProtection="0"/>
    <xf numFmtId="0" fontId="146" fillId="105" borderId="0" applyNumberFormat="0" applyFont="0" applyBorder="0"/>
    <xf numFmtId="0" fontId="264" fillId="0" borderId="0"/>
    <xf numFmtId="0" fontId="186" fillId="0" borderId="0" applyNumberFormat="0" applyFill="0" applyBorder="0" applyAlignment="0" applyProtection="0"/>
    <xf numFmtId="0" fontId="266" fillId="108" borderId="0" applyNumberFormat="0" applyBorder="0" applyAlignment="0" applyProtection="0"/>
    <xf numFmtId="0" fontId="151" fillId="52" borderId="0" applyNumberFormat="0" applyBorder="0" applyAlignment="0" applyProtection="0"/>
    <xf numFmtId="0" fontId="151" fillId="52" borderId="0" applyNumberFormat="0" applyBorder="0" applyAlignment="0" applyProtection="0"/>
    <xf numFmtId="0" fontId="151" fillId="52" borderId="0" applyNumberFormat="0" applyBorder="0" applyAlignment="0" applyProtection="0"/>
    <xf numFmtId="0" fontId="151" fillId="52" borderId="0" applyNumberFormat="0" applyBorder="0" applyAlignment="0" applyProtection="0"/>
    <xf numFmtId="0" fontId="151" fillId="52" borderId="0" applyNumberFormat="0" applyBorder="0" applyAlignment="0" applyProtection="0"/>
    <xf numFmtId="0" fontId="151" fillId="52" borderId="0" applyNumberFormat="0" applyBorder="0" applyAlignment="0" applyProtection="0"/>
    <xf numFmtId="0" fontId="267" fillId="0" borderId="0" applyNumberFormat="0" applyFill="0" applyBorder="0">
      <alignment horizontal="left"/>
    </xf>
    <xf numFmtId="0" fontId="182" fillId="53" borderId="0" applyNumberFormat="0" applyBorder="0" applyAlignment="0" applyProtection="0"/>
    <xf numFmtId="0" fontId="268" fillId="128" borderId="76" applyNumberFormat="0" applyAlignment="0" applyProtection="0"/>
    <xf numFmtId="0" fontId="270" fillId="3" borderId="78" applyNumberFormat="0" applyAlignment="0" applyProtection="0"/>
    <xf numFmtId="0" fontId="163" fillId="108" borderId="78" applyNumberFormat="0" applyAlignment="0" applyProtection="0"/>
    <xf numFmtId="0" fontId="163" fillId="108" borderId="78" applyNumberFormat="0" applyAlignment="0" applyProtection="0"/>
    <xf numFmtId="0" fontId="163" fillId="108" borderId="78" applyNumberFormat="0" applyAlignment="0" applyProtection="0"/>
    <xf numFmtId="0" fontId="163" fillId="108" borderId="78" applyNumberFormat="0" applyAlignment="0" applyProtection="0"/>
    <xf numFmtId="0" fontId="163" fillId="108" borderId="78" applyNumberFormat="0" applyAlignment="0" applyProtection="0"/>
    <xf numFmtId="0" fontId="163" fillId="108" borderId="78" applyNumberFormat="0" applyAlignment="0" applyProtection="0"/>
    <xf numFmtId="43" fontId="1" fillId="0" borderId="0" applyFont="0" applyFill="0" applyBorder="0" applyAlignment="0" applyProtection="0"/>
    <xf numFmtId="191" fontId="1" fillId="0" borderId="0" applyFont="0" applyFill="0" applyBorder="0" applyProtection="0"/>
    <xf numFmtId="191" fontId="1" fillId="0" borderId="0" applyFont="0" applyFill="0" applyBorder="0" applyProtection="0"/>
    <xf numFmtId="191" fontId="1" fillId="0" borderId="0" applyFont="0" applyFill="0" applyBorder="0" applyProtection="0"/>
    <xf numFmtId="191" fontId="1" fillId="0" borderId="0" applyFont="0" applyFill="0" applyBorder="0" applyProtection="0"/>
    <xf numFmtId="191" fontId="1" fillId="0" borderId="0" applyFont="0" applyFill="0" applyBorder="0" applyProtection="0"/>
    <xf numFmtId="191" fontId="1" fillId="0" borderId="0" applyFont="0" applyFill="0" applyBorder="0" applyProtection="0"/>
    <xf numFmtId="191" fontId="1" fillId="0" borderId="0" applyFont="0" applyFill="0" applyBorder="0" applyProtection="0"/>
    <xf numFmtId="191" fontId="1" fillId="0" borderId="0" applyFont="0" applyFill="0" applyBorder="0" applyProtection="0"/>
    <xf numFmtId="191" fontId="1" fillId="0" borderId="0" applyFont="0" applyFill="0" applyBorder="0" applyProtection="0"/>
    <xf numFmtId="191" fontId="1" fillId="0" borderId="0" applyFont="0" applyFill="0" applyBorder="0" applyProtection="0"/>
    <xf numFmtId="0" fontId="269" fillId="130" borderId="0">
      <alignment vertical="center"/>
    </xf>
    <xf numFmtId="196" fontId="55" fillId="0" borderId="0" applyFont="0" applyFill="0" applyBorder="0" applyProtection="0"/>
    <xf numFmtId="0" fontId="265" fillId="108" borderId="0" applyNumberFormat="0" applyBorder="0" applyAlignment="0" applyProtection="0"/>
    <xf numFmtId="0" fontId="272" fillId="0" borderId="0" applyNumberFormat="0" applyFill="0" applyBorder="0" applyAlignment="0" applyProtection="0"/>
    <xf numFmtId="0" fontId="189" fillId="0" borderId="0" applyNumberFormat="0" applyFill="0" applyBorder="0">
      <protection locked="0"/>
    </xf>
    <xf numFmtId="0" fontId="271" fillId="0" borderId="0" applyNumberFormat="0" applyFill="0" applyBorder="0" applyAlignment="0" applyProtection="0"/>
    <xf numFmtId="0" fontId="161" fillId="54" borderId="0" applyNumberFormat="0" applyBorder="0" applyAlignment="0" applyProtection="0"/>
    <xf numFmtId="0" fontId="196" fillId="130" borderId="0" applyNumberFormat="0" applyBorder="0" applyAlignment="0" applyProtection="0"/>
    <xf numFmtId="0" fontId="273" fillId="130" borderId="0" applyNumberFormat="0" applyBorder="0" applyAlignment="0" applyProtection="0"/>
    <xf numFmtId="0" fontId="274" fillId="0" borderId="101" applyNumberFormat="0" applyFill="0" applyAlignment="0" applyProtection="0"/>
    <xf numFmtId="0" fontId="275" fillId="0" borderId="102" applyNumberFormat="0" applyFill="0" applyAlignment="0" applyProtection="0"/>
    <xf numFmtId="0" fontId="276" fillId="0" borderId="103" applyNumberFormat="0" applyFill="0" applyAlignment="0" applyProtection="0"/>
    <xf numFmtId="0" fontId="276" fillId="0" borderId="0" applyNumberFormat="0" applyFill="0" applyBorder="0" applyAlignment="0" applyProtection="0"/>
    <xf numFmtId="0" fontId="277" fillId="0" borderId="0" applyNumberFormat="0" applyFill="0" applyBorder="0" applyAlignment="0" applyProtection="0"/>
    <xf numFmtId="0" fontId="209" fillId="0" borderId="0" applyNumberFormat="0" applyFill="0" applyBorder="0">
      <protection locked="0"/>
    </xf>
    <xf numFmtId="0" fontId="278" fillId="130" borderId="76" applyNumberFormat="0" applyAlignment="0" applyProtection="0"/>
    <xf numFmtId="0" fontId="188" fillId="0" borderId="0" applyNumberFormat="0" applyFill="0" applyBorder="0" applyAlignment="0" applyProtection="0"/>
    <xf numFmtId="0" fontId="218" fillId="0" borderId="90" applyNumberFormat="0" applyFill="0" applyAlignment="0" applyProtection="0"/>
    <xf numFmtId="0" fontId="279" fillId="0" borderId="1" applyNumberFormat="0" applyFill="0" applyBorder="0">
      <alignment horizontal="center"/>
    </xf>
    <xf numFmtId="43" fontId="174" fillId="0" borderId="0" applyFont="0" applyFill="0" applyBorder="0" applyAlignment="0" applyProtection="0"/>
    <xf numFmtId="43" fontId="78" fillId="0" borderId="0" applyFont="0" applyFill="0" applyBorder="0" applyAlignment="0" applyProtection="0"/>
    <xf numFmtId="0" fontId="163" fillId="3" borderId="78" applyNumberFormat="0" applyAlignment="0" applyProtection="0"/>
    <xf numFmtId="0" fontId="281" fillId="0" borderId="1" applyNumberFormat="0" applyFill="0" applyBorder="0">
      <alignment horizontal="left"/>
    </xf>
    <xf numFmtId="0" fontId="282" fillId="0" borderId="90" applyNumberFormat="0" applyFill="0" applyAlignment="0" applyProtection="0"/>
    <xf numFmtId="0" fontId="1" fillId="130" borderId="86" applyNumberFormat="0" applyFont="0" applyAlignment="0" applyProtection="0"/>
    <xf numFmtId="0" fontId="1" fillId="130" borderId="86" applyNumberFormat="0" applyFont="0" applyAlignment="0" applyProtection="0"/>
    <xf numFmtId="0" fontId="1" fillId="130" borderId="86" applyNumberFormat="0" applyFont="0" applyAlignment="0" applyProtection="0"/>
    <xf numFmtId="0" fontId="1" fillId="130" borderId="86" applyNumberFormat="0" applyFont="0" applyAlignment="0" applyProtection="0"/>
    <xf numFmtId="0" fontId="1" fillId="130" borderId="86" applyNumberFormat="0" applyFont="0" applyAlignment="0" applyProtection="0"/>
    <xf numFmtId="0" fontId="1" fillId="130" borderId="86" applyNumberFormat="0" applyFont="0" applyAlignment="0" applyProtection="0"/>
    <xf numFmtId="0" fontId="1" fillId="130" borderId="86" applyNumberFormat="0" applyFont="0" applyAlignment="0" applyProtection="0"/>
    <xf numFmtId="0" fontId="1" fillId="130" borderId="86" applyNumberFormat="0" applyFont="0" applyAlignment="0" applyProtection="0"/>
    <xf numFmtId="0" fontId="1" fillId="130" borderId="86" applyNumberFormat="0" applyFont="0" applyAlignment="0" applyProtection="0"/>
    <xf numFmtId="0" fontId="1" fillId="130" borderId="86" applyNumberFormat="0" applyFont="0" applyAlignment="0" applyProtection="0"/>
    <xf numFmtId="0" fontId="1" fillId="130" borderId="86" applyNumberFormat="0" applyFont="0" applyAlignment="0" applyProtection="0"/>
    <xf numFmtId="0" fontId="1" fillId="130" borderId="86" applyNumberFormat="0" applyFont="0" applyAlignment="0" applyProtection="0"/>
    <xf numFmtId="0" fontId="1" fillId="130" borderId="86" applyNumberFormat="0" applyFont="0" applyAlignment="0" applyProtection="0"/>
    <xf numFmtId="0" fontId="283" fillId="130" borderId="0" applyNumberFormat="0" applyBorder="0" applyAlignment="0" applyProtection="0"/>
    <xf numFmtId="0" fontId="225" fillId="117" borderId="0" applyNumberFormat="0" applyBorder="0" applyAlignment="0" applyProtection="0"/>
    <xf numFmtId="0" fontId="225" fillId="117" borderId="0" applyNumberFormat="0" applyBorder="0" applyAlignment="0" applyProtection="0"/>
    <xf numFmtId="0" fontId="225" fillId="117" borderId="0" applyNumberFormat="0" applyBorder="0" applyAlignment="0" applyProtection="0"/>
    <xf numFmtId="0" fontId="225" fillId="117" borderId="0" applyNumberFormat="0" applyBorder="0" applyAlignment="0" applyProtection="0"/>
    <xf numFmtId="0" fontId="225" fillId="117" borderId="0" applyNumberFormat="0" applyBorder="0" applyAlignment="0" applyProtection="0"/>
    <xf numFmtId="0" fontId="225" fillId="117" borderId="0" applyNumberFormat="0" applyBorder="0" applyAlignment="0" applyProtection="0"/>
    <xf numFmtId="0" fontId="225" fillId="117" borderId="0" applyNumberFormat="0" applyBorder="0" applyAlignment="0" applyProtection="0"/>
    <xf numFmtId="0" fontId="284" fillId="117" borderId="0" applyNumberFormat="0" applyBorder="0" applyAlignment="0" applyProtection="0"/>
    <xf numFmtId="0" fontId="262" fillId="0" borderId="0"/>
    <xf numFmtId="0" fontId="262" fillId="0" borderId="0"/>
    <xf numFmtId="0" fontId="262" fillId="0" borderId="0"/>
    <xf numFmtId="0" fontId="262" fillId="0" borderId="0"/>
    <xf numFmtId="0" fontId="262" fillId="0" borderId="0"/>
    <xf numFmtId="0" fontId="187" fillId="0" borderId="0"/>
    <xf numFmtId="0" fontId="262" fillId="0" borderId="0"/>
    <xf numFmtId="0" fontId="262" fillId="0" borderId="0"/>
    <xf numFmtId="0" fontId="262" fillId="0" borderId="0"/>
    <xf numFmtId="0" fontId="262" fillId="0" borderId="0"/>
    <xf numFmtId="0" fontId="262" fillId="0" borderId="0"/>
    <xf numFmtId="0" fontId="262" fillId="0" borderId="0"/>
    <xf numFmtId="0" fontId="78" fillId="0" borderId="0"/>
    <xf numFmtId="0" fontId="78" fillId="0" borderId="0"/>
    <xf numFmtId="0" fontId="187" fillId="0" borderId="0"/>
    <xf numFmtId="0" fontId="78" fillId="0" borderId="0"/>
    <xf numFmtId="0" fontId="78" fillId="0" borderId="0"/>
    <xf numFmtId="0" fontId="78" fillId="0" borderId="0"/>
    <xf numFmtId="0" fontId="262" fillId="0" borderId="0"/>
    <xf numFmtId="0" fontId="262" fillId="0" borderId="0"/>
    <xf numFmtId="0" fontId="262" fillId="0" borderId="0"/>
    <xf numFmtId="0" fontId="262" fillId="0" borderId="0"/>
    <xf numFmtId="0" fontId="78" fillId="0" borderId="0"/>
    <xf numFmtId="0" fontId="78" fillId="0" borderId="0"/>
    <xf numFmtId="0" fontId="78" fillId="0" borderId="0"/>
    <xf numFmtId="0" fontId="78" fillId="0" borderId="0"/>
    <xf numFmtId="171" fontId="18" fillId="0" borderId="0" applyFont="0" applyFill="0" applyBorder="0" applyAlignment="0" applyProtection="0"/>
    <xf numFmtId="0" fontId="73" fillId="0" borderId="0"/>
    <xf numFmtId="9" fontId="18" fillId="0" borderId="0" applyFont="0" applyFill="0" applyBorder="0" applyAlignment="0" applyProtection="0"/>
    <xf numFmtId="0" fontId="138" fillId="0" borderId="0"/>
    <xf numFmtId="0" fontId="138" fillId="0" borderId="0"/>
    <xf numFmtId="0" fontId="29" fillId="0" borderId="0"/>
    <xf numFmtId="0" fontId="18" fillId="0" borderId="0"/>
    <xf numFmtId="0" fontId="18" fillId="0" borderId="0"/>
    <xf numFmtId="171" fontId="29" fillId="0" borderId="0" applyFont="0" applyFill="0" applyBorder="0" applyAlignment="0" applyProtection="0"/>
    <xf numFmtId="9" fontId="29" fillId="0" borderId="0" applyFont="0" applyFill="0" applyBorder="0" applyAlignment="0" applyProtection="0"/>
    <xf numFmtId="0" fontId="18" fillId="0" borderId="0"/>
    <xf numFmtId="0" fontId="18" fillId="0" borderId="0"/>
    <xf numFmtId="0" fontId="18" fillId="0" borderId="0"/>
    <xf numFmtId="0" fontId="138" fillId="0" borderId="0"/>
    <xf numFmtId="0" fontId="18" fillId="0" borderId="0"/>
    <xf numFmtId="9" fontId="13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43" fontId="69" fillId="0" borderId="0" applyFont="0" applyFill="0" applyBorder="0" applyAlignment="0" applyProtection="0"/>
    <xf numFmtId="43" fontId="69" fillId="0" borderId="0" applyFont="0" applyFill="0" applyBorder="0" applyAlignment="0" applyProtection="0"/>
    <xf numFmtId="0" fontId="138" fillId="0" borderId="0"/>
    <xf numFmtId="171" fontId="138" fillId="0" borderId="0" applyFont="0" applyFill="0" applyBorder="0" applyAlignment="0" applyProtection="0"/>
    <xf numFmtId="0" fontId="69" fillId="0" borderId="0"/>
    <xf numFmtId="0" fontId="69" fillId="0" borderId="0"/>
    <xf numFmtId="9" fontId="138" fillId="0" borderId="0" applyFont="0" applyFill="0" applyBorder="0" applyAlignment="0" applyProtection="0"/>
    <xf numFmtId="9" fontId="138" fillId="0" borderId="0" applyFont="0" applyFill="0" applyBorder="0" applyAlignment="0" applyProtection="0"/>
    <xf numFmtId="9" fontId="69" fillId="0" borderId="0" applyFont="0" applyFill="0" applyBorder="0" applyAlignment="0" applyProtection="0"/>
    <xf numFmtId="0" fontId="18" fillId="0" borderId="0"/>
    <xf numFmtId="171" fontId="18" fillId="0" borderId="0" applyFont="0" applyFill="0" applyBorder="0" applyAlignment="0" applyProtection="0"/>
    <xf numFmtId="9" fontId="18" fillId="0" borderId="0" applyFont="0" applyFill="0" applyBorder="0" applyAlignment="0" applyProtection="0"/>
    <xf numFmtId="0" fontId="221" fillId="0" borderId="126" applyNumberFormat="0" applyFill="0" applyBorder="0">
      <alignment horizontal="left"/>
    </xf>
    <xf numFmtId="0" fontId="243" fillId="0" borderId="131" applyNumberFormat="0" applyFill="0" applyProtection="0">
      <alignment horizontal="right"/>
    </xf>
    <xf numFmtId="0" fontId="18" fillId="0" borderId="0"/>
    <xf numFmtId="43" fontId="138" fillId="0" borderId="0" applyFont="0" applyFill="0" applyBorder="0" applyAlignment="0" applyProtection="0"/>
    <xf numFmtId="0" fontId="138" fillId="0" borderId="0"/>
    <xf numFmtId="43" fontId="138" fillId="0" borderId="0" applyFont="0" applyFill="0" applyBorder="0" applyAlignment="0" applyProtection="0"/>
    <xf numFmtId="0" fontId="138" fillId="0" borderId="0"/>
    <xf numFmtId="171" fontId="138" fillId="0" borderId="0" applyFont="0" applyFill="0" applyBorder="0" applyAlignment="0" applyProtection="0"/>
    <xf numFmtId="0" fontId="29" fillId="0" borderId="0"/>
    <xf numFmtId="0" fontId="138" fillId="0" borderId="0"/>
    <xf numFmtId="0" fontId="138" fillId="0" borderId="0"/>
    <xf numFmtId="171" fontId="138" fillId="0" borderId="0" applyFont="0" applyFill="0" applyBorder="0" applyAlignment="0" applyProtection="0"/>
    <xf numFmtId="0" fontId="138" fillId="0" borderId="0"/>
    <xf numFmtId="0" fontId="138" fillId="0" borderId="0"/>
    <xf numFmtId="0" fontId="138" fillId="0" borderId="0"/>
    <xf numFmtId="171" fontId="138" fillId="0" borderId="0" applyFont="0" applyFill="0" applyBorder="0" applyAlignment="0" applyProtection="0"/>
    <xf numFmtId="0" fontId="138" fillId="0" borderId="0"/>
    <xf numFmtId="171" fontId="138" fillId="0" borderId="0" applyFont="0" applyFill="0" applyBorder="0" applyAlignment="0" applyProtection="0"/>
    <xf numFmtId="0" fontId="138" fillId="0" borderId="0"/>
    <xf numFmtId="171" fontId="138" fillId="0" borderId="0" applyFont="0" applyFill="0" applyBorder="0" applyAlignment="0" applyProtection="0"/>
    <xf numFmtId="0" fontId="138" fillId="0" borderId="0"/>
    <xf numFmtId="1" fontId="255" fillId="0" borderId="107" applyFill="0" applyProtection="0">
      <alignment horizontal="right"/>
    </xf>
    <xf numFmtId="1" fontId="255" fillId="0" borderId="107" applyFill="0" applyProtection="0">
      <alignment horizontal="right"/>
    </xf>
    <xf numFmtId="0" fontId="253" fillId="0" borderId="114" applyNumberFormat="0" applyFill="0" applyAlignment="0" applyProtection="0"/>
    <xf numFmtId="0" fontId="253" fillId="0" borderId="113" applyNumberFormat="0" applyFill="0" applyAlignment="0" applyProtection="0"/>
    <xf numFmtId="0" fontId="253" fillId="0" borderId="113" applyNumberFormat="0" applyFill="0" applyAlignment="0" applyProtection="0"/>
    <xf numFmtId="0" fontId="253" fillId="0" borderId="113" applyNumberFormat="0" applyFill="0" applyAlignment="0" applyProtection="0"/>
    <xf numFmtId="0" fontId="243" fillId="0" borderId="109" applyNumberFormat="0" applyFill="0" applyProtection="0">
      <alignment horizontal="right"/>
    </xf>
    <xf numFmtId="0" fontId="236" fillId="62" borderId="108" applyNumberFormat="0" applyAlignment="0" applyProtection="0"/>
    <xf numFmtId="0" fontId="217" fillId="3" borderId="111" applyNumberFormat="0" applyAlignment="0" applyProtection="0"/>
    <xf numFmtId="0" fontId="180" fillId="60" borderId="110" applyNumberFormat="0" applyFont="0" applyAlignment="0" applyProtection="0"/>
    <xf numFmtId="0" fontId="217" fillId="62" borderId="111" applyNumberFormat="0" applyAlignment="0" applyProtection="0"/>
    <xf numFmtId="0" fontId="217" fillId="62" borderId="111" applyNumberFormat="0" applyAlignment="0" applyProtection="0"/>
    <xf numFmtId="0" fontId="217" fillId="62" borderId="111" applyNumberFormat="0" applyAlignment="0" applyProtection="0"/>
    <xf numFmtId="0" fontId="1" fillId="60" borderId="110" applyNumberFormat="0" applyFont="0" applyAlignment="0" applyProtection="0"/>
    <xf numFmtId="0" fontId="1" fillId="115" borderId="110" applyNumberFormat="0" applyFont="0" applyAlignment="0" applyProtection="0"/>
    <xf numFmtId="0" fontId="3" fillId="0" borderId="0"/>
    <xf numFmtId="0" fontId="1" fillId="0" borderId="0"/>
    <xf numFmtId="0" fontId="1" fillId="0" borderId="0"/>
    <xf numFmtId="0" fontId="227" fillId="71" borderId="107" applyFont="0" applyBorder="0"/>
    <xf numFmtId="0" fontId="217" fillId="3" borderId="111" applyNumberFormat="0" applyAlignment="0" applyProtection="0"/>
    <xf numFmtId="0" fontId="1" fillId="115" borderId="110" applyNumberFormat="0" applyFont="0" applyAlignment="0" applyProtection="0"/>
    <xf numFmtId="0" fontId="1" fillId="115" borderId="110" applyNumberFormat="0" applyFont="0" applyAlignment="0" applyProtection="0"/>
    <xf numFmtId="0" fontId="154" fillId="58" borderId="108" applyNumberFormat="0" applyAlignment="0" applyProtection="0"/>
    <xf numFmtId="0" fontId="2" fillId="0" borderId="107">
      <alignment horizontal="left" vertical="center"/>
    </xf>
    <xf numFmtId="0" fontId="198" fillId="0" borderId="110" applyNumberFormat="0" applyFont="0" applyFill="0" applyAlignment="0" applyProtection="0"/>
    <xf numFmtId="198" fontId="69" fillId="109" borderId="109" applyNumberFormat="0" applyFont="0" applyBorder="0" applyAlignment="0" applyProtection="0">
      <alignment horizontal="right"/>
    </xf>
    <xf numFmtId="198" fontId="69" fillId="109" borderId="109" applyNumberFormat="0" applyFont="0" applyBorder="0" applyAlignment="0" applyProtection="0">
      <alignment horizontal="right"/>
    </xf>
    <xf numFmtId="0" fontId="154" fillId="55" borderId="108" applyNumberFormat="0" applyAlignment="0" applyProtection="0"/>
    <xf numFmtId="0" fontId="152" fillId="3" borderId="108" applyNumberFormat="0" applyAlignment="0" applyProtection="0"/>
    <xf numFmtId="0" fontId="152" fillId="62" borderId="108" applyNumberFormat="0" applyAlignment="0" applyProtection="0"/>
    <xf numFmtId="0" fontId="154" fillId="55" borderId="108" applyNumberFormat="0" applyAlignment="0" applyProtection="0"/>
    <xf numFmtId="0" fontId="152" fillId="79" borderId="108" applyNumberFormat="0" applyAlignment="0" applyProtection="0"/>
    <xf numFmtId="180" fontId="147" fillId="105" borderId="107" applyFont="0">
      <alignment horizontal="right"/>
    </xf>
    <xf numFmtId="180" fontId="147" fillId="105" borderId="107" applyFont="0">
      <alignment horizontal="right"/>
    </xf>
    <xf numFmtId="43" fontId="1" fillId="0" borderId="0" applyFont="0" applyFill="0" applyBorder="0" applyAlignment="0" applyProtection="0"/>
    <xf numFmtId="43" fontId="173" fillId="0" borderId="0" applyFont="0" applyFill="0" applyBorder="0" applyAlignment="0" applyProtection="0"/>
    <xf numFmtId="171" fontId="175" fillId="0" borderId="0" applyFont="0" applyFill="0" applyBorder="0" applyAlignment="0" applyProtection="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39" fillId="0" borderId="0"/>
    <xf numFmtId="0" fontId="1" fillId="0" borderId="0"/>
    <xf numFmtId="0" fontId="139" fillId="0" borderId="0"/>
    <xf numFmtId="9" fontId="1" fillId="0" borderId="0" applyFont="0" applyFill="0" applyBorder="0" applyAlignment="0" applyProtection="0"/>
    <xf numFmtId="9" fontId="235" fillId="0" borderId="0" applyFont="0" applyFill="0" applyBorder="0" applyAlignment="0" applyProtection="0"/>
    <xf numFmtId="9" fontId="17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8" fillId="0" borderId="0" applyFont="0" applyFill="0" applyBorder="0" applyAlignment="0" applyProtection="0"/>
    <xf numFmtId="0" fontId="18" fillId="0" borderId="0"/>
    <xf numFmtId="9" fontId="69" fillId="0" borderId="0" applyFont="0" applyFill="0" applyBorder="0" applyAlignment="0" applyProtection="0"/>
    <xf numFmtId="9" fontId="138" fillId="0" borderId="0" applyFont="0" applyFill="0" applyBorder="0" applyAlignment="0" applyProtection="0"/>
    <xf numFmtId="0" fontId="69" fillId="0" borderId="0"/>
    <xf numFmtId="0" fontId="138" fillId="0" borderId="0"/>
    <xf numFmtId="43" fontId="69" fillId="0" borderId="0" applyFont="0" applyFill="0" applyBorder="0" applyAlignment="0" applyProtection="0"/>
    <xf numFmtId="43" fontId="69"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38" fillId="0" borderId="0" applyFont="0" applyFill="0" applyBorder="0" applyAlignment="0" applyProtection="0"/>
    <xf numFmtId="0" fontId="18" fillId="0" borderId="0"/>
    <xf numFmtId="0" fontId="138" fillId="0" borderId="0"/>
    <xf numFmtId="0" fontId="18" fillId="0" borderId="0"/>
    <xf numFmtId="0" fontId="18" fillId="0" borderId="0"/>
    <xf numFmtId="9" fontId="29" fillId="0" borderId="0" applyFont="0" applyFill="0" applyBorder="0" applyAlignment="0" applyProtection="0"/>
    <xf numFmtId="0" fontId="18" fillId="0" borderId="0"/>
    <xf numFmtId="0" fontId="18" fillId="0" borderId="0"/>
    <xf numFmtId="0" fontId="18" fillId="0" borderId="0"/>
    <xf numFmtId="0" fontId="29" fillId="0" borderId="0"/>
    <xf numFmtId="0" fontId="138" fillId="0" borderId="0"/>
    <xf numFmtId="9" fontId="138" fillId="0" borderId="0" applyFont="0" applyFill="0" applyBorder="0" applyAlignment="0" applyProtection="0"/>
    <xf numFmtId="0" fontId="29" fillId="0" borderId="0"/>
    <xf numFmtId="171" fontId="138" fillId="0" borderId="0" applyFont="0" applyFill="0" applyBorder="0" applyAlignment="0" applyProtection="0"/>
    <xf numFmtId="171" fontId="138" fillId="0" borderId="0" applyFont="0" applyFill="0" applyBorder="0" applyAlignment="0" applyProtection="0"/>
    <xf numFmtId="0" fontId="138" fillId="0" borderId="0"/>
    <xf numFmtId="9" fontId="138" fillId="0" borderId="0" applyFont="0" applyFill="0" applyBorder="0" applyAlignment="0" applyProtection="0"/>
    <xf numFmtId="171" fontId="138" fillId="0" borderId="0" applyFont="0" applyFill="0" applyBorder="0" applyAlignment="0" applyProtection="0"/>
    <xf numFmtId="9" fontId="138" fillId="0" borderId="0" applyFont="0" applyFill="0" applyBorder="0" applyAlignment="0" applyProtection="0"/>
    <xf numFmtId="171" fontId="138" fillId="0" borderId="0" applyFont="0" applyFill="0" applyBorder="0" applyAlignment="0" applyProtection="0"/>
    <xf numFmtId="0" fontId="138" fillId="0" borderId="0"/>
    <xf numFmtId="9" fontId="138" fillId="0" borderId="0" applyFont="0" applyFill="0" applyBorder="0" applyAlignment="0" applyProtection="0"/>
    <xf numFmtId="171" fontId="138" fillId="0" borderId="0" applyFont="0" applyFill="0" applyBorder="0" applyAlignment="0" applyProtection="0"/>
    <xf numFmtId="0" fontId="138" fillId="0" borderId="0"/>
    <xf numFmtId="9" fontId="138" fillId="0" borderId="0" applyFont="0" applyFill="0" applyBorder="0" applyAlignment="0" applyProtection="0"/>
    <xf numFmtId="171" fontId="138" fillId="0" borderId="0" applyFont="0" applyFill="0" applyBorder="0" applyAlignment="0" applyProtection="0"/>
    <xf numFmtId="0" fontId="138" fillId="0" borderId="0"/>
    <xf numFmtId="9" fontId="138" fillId="0" borderId="0" applyFont="0" applyFill="0" applyBorder="0" applyAlignment="0" applyProtection="0"/>
    <xf numFmtId="171" fontId="138" fillId="0" borderId="0" applyFont="0" applyFill="0" applyBorder="0" applyAlignment="0" applyProtection="0"/>
    <xf numFmtId="9" fontId="18" fillId="0" borderId="0" applyFont="0" applyFill="0" applyBorder="0" applyAlignment="0" applyProtection="0"/>
    <xf numFmtId="0" fontId="138" fillId="0" borderId="0"/>
    <xf numFmtId="0" fontId="1" fillId="0" borderId="0" applyNumberFormat="0" applyFont="0" applyFill="0" applyBorder="0" applyAlignment="0" applyProtection="0"/>
    <xf numFmtId="9" fontId="138" fillId="0" borderId="0" applyFont="0" applyFill="0" applyBorder="0" applyAlignment="0" applyProtection="0"/>
    <xf numFmtId="171" fontId="138" fillId="0" borderId="0" applyFont="0" applyFill="0" applyBorder="0" applyAlignment="0" applyProtection="0"/>
    <xf numFmtId="0" fontId="138" fillId="0" borderId="0"/>
    <xf numFmtId="9" fontId="138" fillId="0" borderId="0" applyFont="0" applyFill="0" applyBorder="0" applyAlignment="0" applyProtection="0"/>
    <xf numFmtId="171" fontId="138" fillId="0" borderId="0" applyFont="0" applyFill="0" applyBorder="0" applyAlignment="0" applyProtection="0"/>
    <xf numFmtId="0" fontId="138" fillId="0" borderId="0"/>
    <xf numFmtId="9" fontId="138" fillId="0" borderId="0" applyFont="0" applyFill="0" applyBorder="0" applyAlignment="0" applyProtection="0"/>
    <xf numFmtId="9" fontId="138" fillId="0" borderId="0" applyFont="0" applyFill="0" applyBorder="0" applyAlignment="0" applyProtection="0"/>
    <xf numFmtId="171" fontId="138" fillId="0" borderId="0" applyFont="0" applyFill="0" applyBorder="0" applyAlignment="0" applyProtection="0"/>
    <xf numFmtId="0" fontId="138" fillId="0" borderId="0"/>
    <xf numFmtId="171" fontId="138" fillId="0" borderId="0" applyFont="0" applyFill="0" applyBorder="0" applyAlignment="0" applyProtection="0"/>
    <xf numFmtId="0" fontId="138" fillId="0" borderId="0"/>
    <xf numFmtId="9" fontId="138" fillId="0" borderId="0" applyFont="0" applyFill="0" applyBorder="0" applyAlignment="0" applyProtection="0"/>
    <xf numFmtId="171" fontId="138" fillId="0" borderId="0" applyFont="0" applyFill="0" applyBorder="0" applyAlignment="0" applyProtection="0"/>
    <xf numFmtId="0" fontId="138" fillId="0" borderId="0"/>
    <xf numFmtId="9" fontId="138" fillId="0" borderId="0" applyFont="0" applyFill="0" applyBorder="0" applyAlignment="0" applyProtection="0"/>
    <xf numFmtId="171" fontId="138" fillId="0" borderId="0" applyFont="0" applyFill="0" applyBorder="0" applyAlignment="0" applyProtection="0"/>
    <xf numFmtId="0" fontId="138" fillId="0" borderId="0"/>
    <xf numFmtId="9" fontId="138" fillId="0" borderId="0" applyFont="0" applyFill="0" applyBorder="0" applyAlignment="0" applyProtection="0"/>
    <xf numFmtId="171" fontId="138" fillId="0" borderId="0" applyFont="0" applyFill="0" applyBorder="0" applyAlignment="0" applyProtection="0"/>
    <xf numFmtId="0" fontId="138" fillId="0" borderId="0"/>
    <xf numFmtId="9" fontId="138" fillId="0" borderId="0" applyFont="0" applyFill="0" applyBorder="0" applyAlignment="0" applyProtection="0"/>
    <xf numFmtId="171" fontId="138" fillId="0" borderId="0" applyFont="0" applyFill="0" applyBorder="0" applyAlignment="0" applyProtection="0"/>
    <xf numFmtId="0" fontId="138" fillId="0" borderId="0"/>
    <xf numFmtId="9" fontId="138" fillId="0" borderId="0" applyFont="0" applyFill="0" applyBorder="0" applyAlignment="0" applyProtection="0"/>
    <xf numFmtId="171" fontId="138" fillId="0" borderId="0" applyFont="0" applyFill="0" applyBorder="0" applyAlignment="0" applyProtection="0"/>
    <xf numFmtId="0" fontId="138" fillId="0" borderId="0"/>
    <xf numFmtId="9" fontId="138" fillId="0" borderId="0" applyFont="0" applyFill="0" applyBorder="0" applyAlignment="0" applyProtection="0"/>
    <xf numFmtId="171" fontId="138" fillId="0" borderId="0" applyFont="0" applyFill="0" applyBorder="0" applyAlignment="0" applyProtection="0"/>
    <xf numFmtId="0" fontId="138" fillId="0" borderId="0"/>
    <xf numFmtId="9" fontId="138" fillId="0" borderId="0" applyFont="0" applyFill="0" applyBorder="0" applyAlignment="0" applyProtection="0"/>
    <xf numFmtId="171" fontId="138" fillId="0" borderId="0" applyFont="0" applyFill="0" applyBorder="0" applyAlignment="0" applyProtection="0"/>
    <xf numFmtId="0" fontId="138" fillId="0" borderId="0"/>
    <xf numFmtId="0" fontId="138" fillId="0" borderId="0"/>
    <xf numFmtId="9" fontId="138" fillId="0" borderId="0" applyFont="0" applyFill="0" applyBorder="0" applyAlignment="0" applyProtection="0"/>
    <xf numFmtId="171" fontId="138" fillId="0" borderId="0" applyFont="0" applyFill="0" applyBorder="0" applyAlignment="0" applyProtection="0"/>
    <xf numFmtId="9" fontId="138" fillId="0" borderId="0" applyFont="0" applyFill="0" applyBorder="0" applyAlignment="0" applyProtection="0"/>
    <xf numFmtId="171" fontId="138" fillId="0" borderId="0" applyFont="0" applyFill="0" applyBorder="0" applyAlignment="0" applyProtection="0"/>
    <xf numFmtId="0" fontId="138" fillId="0" borderId="0"/>
    <xf numFmtId="9" fontId="138" fillId="0" borderId="0" applyFont="0" applyFill="0" applyBorder="0" applyAlignment="0" applyProtection="0"/>
    <xf numFmtId="171" fontId="138" fillId="0" borderId="0" applyFont="0" applyFill="0" applyBorder="0" applyAlignment="0" applyProtection="0"/>
    <xf numFmtId="0" fontId="138" fillId="0" borderId="0"/>
    <xf numFmtId="9" fontId="138" fillId="0" borderId="0" applyFont="0" applyFill="0" applyBorder="0" applyAlignment="0" applyProtection="0"/>
    <xf numFmtId="171" fontId="138" fillId="0" borderId="0" applyFont="0" applyFill="0" applyBorder="0" applyAlignment="0" applyProtection="0"/>
    <xf numFmtId="0" fontId="138" fillId="0" borderId="0"/>
    <xf numFmtId="9" fontId="138" fillId="0" borderId="0" applyFont="0" applyFill="0" applyBorder="0" applyAlignment="0" applyProtection="0"/>
    <xf numFmtId="171" fontId="138" fillId="0" borderId="0" applyFont="0" applyFill="0" applyBorder="0" applyAlignment="0" applyProtection="0"/>
    <xf numFmtId="0" fontId="138" fillId="0" borderId="0"/>
    <xf numFmtId="9" fontId="138" fillId="0" borderId="0" applyFont="0" applyFill="0" applyBorder="0" applyAlignment="0" applyProtection="0"/>
    <xf numFmtId="171" fontId="138" fillId="0" borderId="0" applyFont="0" applyFill="0" applyBorder="0" applyAlignment="0" applyProtection="0"/>
    <xf numFmtId="0" fontId="138" fillId="0" borderId="0"/>
    <xf numFmtId="9" fontId="138" fillId="0" borderId="0" applyFont="0" applyFill="0" applyBorder="0" applyAlignment="0" applyProtection="0"/>
    <xf numFmtId="171" fontId="138" fillId="0" borderId="0" applyFont="0" applyFill="0" applyBorder="0" applyAlignment="0" applyProtection="0"/>
    <xf numFmtId="0" fontId="138" fillId="0" borderId="0"/>
    <xf numFmtId="9" fontId="138" fillId="0" borderId="0" applyFont="0" applyFill="0" applyBorder="0" applyAlignment="0" applyProtection="0"/>
    <xf numFmtId="171" fontId="138" fillId="0" borderId="0" applyFont="0" applyFill="0" applyBorder="0" applyAlignment="0" applyProtection="0"/>
    <xf numFmtId="0" fontId="138" fillId="0" borderId="0"/>
    <xf numFmtId="9" fontId="138" fillId="0" borderId="0" applyFont="0" applyFill="0" applyBorder="0" applyAlignment="0" applyProtection="0"/>
    <xf numFmtId="171" fontId="138" fillId="0" borderId="0" applyFont="0" applyFill="0" applyBorder="0" applyAlignment="0" applyProtection="0"/>
    <xf numFmtId="0" fontId="138" fillId="0" borderId="0"/>
    <xf numFmtId="9" fontId="138" fillId="0" borderId="0" applyFont="0" applyFill="0" applyBorder="0" applyAlignment="0" applyProtection="0"/>
    <xf numFmtId="171" fontId="138" fillId="0" borderId="0" applyFont="0" applyFill="0" applyBorder="0" applyAlignment="0" applyProtection="0"/>
    <xf numFmtId="0" fontId="138" fillId="0" borderId="0"/>
    <xf numFmtId="0" fontId="138" fillId="0" borderId="0"/>
    <xf numFmtId="9" fontId="138" fillId="0" borderId="0" applyFont="0" applyFill="0" applyBorder="0" applyAlignment="0" applyProtection="0"/>
    <xf numFmtId="171" fontId="138" fillId="0" borderId="0" applyFont="0" applyFill="0" applyBorder="0" applyAlignment="0" applyProtection="0"/>
    <xf numFmtId="0" fontId="285" fillId="0" borderId="0" applyNumberFormat="0" applyBorder="0" applyAlignment="0"/>
    <xf numFmtId="0" fontId="138" fillId="0" borderId="0"/>
    <xf numFmtId="171" fontId="138" fillId="0" borderId="0" applyFont="0" applyFill="0" applyBorder="0" applyAlignment="0" applyProtection="0"/>
    <xf numFmtId="0" fontId="29" fillId="0" borderId="0"/>
    <xf numFmtId="171" fontId="29" fillId="0" borderId="0" applyFont="0" applyFill="0" applyBorder="0" applyAlignment="0" applyProtection="0"/>
    <xf numFmtId="0" fontId="29" fillId="0" borderId="0"/>
    <xf numFmtId="0" fontId="69" fillId="0" borderId="0"/>
    <xf numFmtId="0" fontId="69" fillId="0" borderId="0"/>
    <xf numFmtId="0" fontId="69" fillId="0" borderId="0"/>
    <xf numFmtId="0" fontId="69" fillId="0" borderId="0"/>
    <xf numFmtId="171" fontId="29" fillId="0" borderId="0" applyFont="0" applyFill="0" applyBorder="0" applyAlignment="0" applyProtection="0"/>
    <xf numFmtId="0" fontId="29" fillId="0" borderId="0"/>
    <xf numFmtId="0" fontId="286" fillId="0" borderId="0" applyNumberFormat="0" applyFill="0" applyBorder="0" applyAlignment="0" applyProtection="0"/>
    <xf numFmtId="171" fontId="29" fillId="0" borderId="0" applyFont="0" applyFill="0" applyBorder="0" applyAlignment="0" applyProtection="0"/>
    <xf numFmtId="0" fontId="29" fillId="0" borderId="0"/>
    <xf numFmtId="0" fontId="286" fillId="0" borderId="0" applyNumberFormat="0" applyFill="0" applyBorder="0" applyAlignment="0" applyProtection="0"/>
    <xf numFmtId="0" fontId="69" fillId="0" borderId="0"/>
    <xf numFmtId="171" fontId="29" fillId="0" borderId="0" applyFont="0" applyFill="0" applyBorder="0" applyAlignment="0" applyProtection="0"/>
    <xf numFmtId="0" fontId="29" fillId="0" borderId="0"/>
    <xf numFmtId="0" fontId="286" fillId="0" borderId="0" applyNumberFormat="0" applyFill="0" applyBorder="0" applyAlignment="0" applyProtection="0"/>
    <xf numFmtId="0" fontId="69" fillId="0" borderId="0"/>
    <xf numFmtId="171" fontId="29" fillId="0" borderId="0" applyFont="0" applyFill="0" applyBorder="0" applyAlignment="0" applyProtection="0"/>
    <xf numFmtId="0" fontId="29" fillId="0" borderId="0"/>
    <xf numFmtId="0" fontId="286" fillId="0" borderId="0" applyNumberFormat="0" applyFill="0" applyBorder="0" applyAlignment="0" applyProtection="0"/>
    <xf numFmtId="0" fontId="69" fillId="0" borderId="0"/>
    <xf numFmtId="171" fontId="29" fillId="0" borderId="0" applyFont="0" applyFill="0" applyBorder="0" applyAlignment="0" applyProtection="0"/>
    <xf numFmtId="0" fontId="29" fillId="0" borderId="0"/>
    <xf numFmtId="0" fontId="286" fillId="0" borderId="0" applyNumberFormat="0" applyFill="0" applyBorder="0" applyAlignment="0" applyProtection="0"/>
    <xf numFmtId="0" fontId="69" fillId="0" borderId="0"/>
    <xf numFmtId="0" fontId="286" fillId="0" borderId="0" applyNumberFormat="0" applyFill="0" applyBorder="0" applyAlignment="0" applyProtection="0"/>
    <xf numFmtId="171" fontId="29" fillId="0" borderId="0" applyFont="0" applyFill="0" applyBorder="0" applyAlignment="0" applyProtection="0"/>
    <xf numFmtId="0" fontId="29" fillId="0" borderId="0"/>
    <xf numFmtId="171" fontId="29" fillId="0" borderId="0" applyFont="0" applyFill="0" applyBorder="0" applyAlignment="0" applyProtection="0"/>
    <xf numFmtId="0" fontId="69" fillId="0" borderId="0"/>
    <xf numFmtId="0" fontId="29" fillId="0" borderId="0"/>
    <xf numFmtId="171" fontId="29" fillId="0" borderId="0" applyFont="0" applyFill="0" applyBorder="0" applyAlignment="0" applyProtection="0"/>
    <xf numFmtId="0" fontId="69" fillId="0" borderId="0"/>
    <xf numFmtId="171" fontId="29" fillId="0" borderId="0" applyFont="0" applyFill="0" applyBorder="0" applyAlignment="0" applyProtection="0"/>
    <xf numFmtId="0" fontId="18" fillId="0" borderId="0"/>
    <xf numFmtId="171" fontId="18" fillId="0" borderId="0" applyFont="0" applyFill="0" applyBorder="0" applyAlignment="0" applyProtection="0"/>
    <xf numFmtId="0" fontId="29" fillId="0" borderId="0"/>
    <xf numFmtId="0" fontId="138" fillId="0" borderId="0"/>
    <xf numFmtId="0" fontId="138" fillId="0" borderId="0"/>
    <xf numFmtId="0" fontId="18" fillId="0" borderId="0"/>
    <xf numFmtId="9" fontId="18" fillId="0" borderId="0" applyFont="0" applyFill="0" applyBorder="0" applyAlignment="0" applyProtection="0"/>
    <xf numFmtId="171" fontId="18" fillId="0" borderId="0" applyFont="0" applyFill="0" applyBorder="0" applyAlignment="0" applyProtection="0"/>
    <xf numFmtId="9" fontId="18" fillId="0" borderId="0" applyFont="0" applyFill="0" applyBorder="0" applyAlignment="0" applyProtection="0"/>
    <xf numFmtId="0" fontId="138" fillId="0" borderId="0"/>
    <xf numFmtId="0" fontId="138" fillId="0" borderId="0"/>
    <xf numFmtId="0" fontId="138" fillId="0" borderId="0"/>
    <xf numFmtId="0" fontId="138" fillId="0" borderId="0"/>
    <xf numFmtId="0" fontId="29" fillId="0" borderId="0"/>
    <xf numFmtId="0" fontId="18" fillId="0" borderId="0"/>
    <xf numFmtId="0" fontId="18" fillId="28" borderId="0" applyNumberFormat="0" applyBorder="0" applyAlignment="0" applyProtection="0"/>
    <xf numFmtId="0" fontId="18" fillId="32" borderId="0" applyNumberFormat="0" applyBorder="0" applyAlignment="0" applyProtection="0"/>
    <xf numFmtId="0" fontId="18" fillId="36" borderId="0" applyNumberFormat="0" applyBorder="0" applyAlignment="0" applyProtection="0"/>
    <xf numFmtId="0" fontId="18" fillId="40" borderId="0" applyNumberFormat="0" applyBorder="0" applyAlignment="0" applyProtection="0"/>
    <xf numFmtId="0" fontId="18" fillId="44" borderId="0" applyNumberFormat="0" applyBorder="0" applyAlignment="0" applyProtection="0"/>
    <xf numFmtId="0" fontId="18" fillId="48" borderId="0" applyNumberFormat="0" applyBorder="0" applyAlignment="0" applyProtection="0"/>
    <xf numFmtId="0" fontId="18" fillId="29" borderId="0" applyNumberFormat="0" applyBorder="0" applyAlignment="0" applyProtection="0"/>
    <xf numFmtId="0" fontId="18" fillId="33" borderId="0" applyNumberFormat="0" applyBorder="0" applyAlignment="0" applyProtection="0"/>
    <xf numFmtId="0" fontId="18" fillId="37" borderId="0" applyNumberFormat="0" applyBorder="0" applyAlignment="0" applyProtection="0"/>
    <xf numFmtId="0" fontId="18" fillId="41" borderId="0" applyNumberFormat="0" applyBorder="0" applyAlignment="0" applyProtection="0"/>
    <xf numFmtId="0" fontId="18" fillId="45" borderId="0" applyNumberFormat="0" applyBorder="0" applyAlignment="0" applyProtection="0"/>
    <xf numFmtId="0" fontId="18" fillId="49" borderId="0" applyNumberFormat="0" applyBorder="0" applyAlignment="0" applyProtection="0"/>
    <xf numFmtId="0" fontId="131" fillId="30" borderId="0" applyNumberFormat="0" applyBorder="0" applyAlignment="0" applyProtection="0"/>
    <xf numFmtId="0" fontId="131" fillId="34" borderId="0" applyNumberFormat="0" applyBorder="0" applyAlignment="0" applyProtection="0"/>
    <xf numFmtId="0" fontId="131" fillId="38" borderId="0" applyNumberFormat="0" applyBorder="0" applyAlignment="0" applyProtection="0"/>
    <xf numFmtId="0" fontId="131" fillId="42" borderId="0" applyNumberFormat="0" applyBorder="0" applyAlignment="0" applyProtection="0"/>
    <xf numFmtId="0" fontId="131" fillId="46" borderId="0" applyNumberFormat="0" applyBorder="0" applyAlignment="0" applyProtection="0"/>
    <xf numFmtId="0" fontId="131" fillId="50" borderId="0" applyNumberFormat="0" applyBorder="0" applyAlignment="0" applyProtection="0"/>
    <xf numFmtId="0" fontId="127" fillId="24" borderId="66" applyNumberFormat="0" applyAlignment="0" applyProtection="0"/>
    <xf numFmtId="0" fontId="124" fillId="21" borderId="0" applyNumberFormat="0" applyBorder="0" applyAlignment="0" applyProtection="0"/>
    <xf numFmtId="0" fontId="130" fillId="0" borderId="0" applyNumberFormat="0" applyFill="0" applyBorder="0" applyAlignment="0" applyProtection="0"/>
    <xf numFmtId="0" fontId="123" fillId="20" borderId="0" applyNumberFormat="0" applyBorder="0" applyAlignment="0" applyProtection="0"/>
    <xf numFmtId="0" fontId="125" fillId="23" borderId="66" applyNumberFormat="0" applyAlignment="0" applyProtection="0"/>
    <xf numFmtId="0" fontId="128" fillId="0" borderId="68" applyNumberFormat="0" applyFill="0" applyAlignment="0" applyProtection="0"/>
    <xf numFmtId="0" fontId="129" fillId="25" borderId="69" applyNumberFormat="0" applyAlignment="0" applyProtection="0"/>
    <xf numFmtId="0" fontId="18" fillId="26" borderId="70" applyNumberFormat="0" applyFont="0" applyAlignment="0" applyProtection="0"/>
    <xf numFmtId="0" fontId="133" fillId="22" borderId="0" applyNumberFormat="0" applyBorder="0" applyAlignment="0" applyProtection="0"/>
    <xf numFmtId="0" fontId="120" fillId="0" borderId="63" applyNumberFormat="0" applyFill="0" applyAlignment="0" applyProtection="0"/>
    <xf numFmtId="0" fontId="121" fillId="0" borderId="64" applyNumberFormat="0" applyFill="0" applyAlignment="0" applyProtection="0"/>
    <xf numFmtId="0" fontId="122" fillId="0" borderId="65" applyNumberFormat="0" applyFill="0" applyAlignment="0" applyProtection="0"/>
    <xf numFmtId="0" fontId="122" fillId="0" borderId="0" applyNumberFormat="0" applyFill="0" applyBorder="0" applyAlignment="0" applyProtection="0"/>
    <xf numFmtId="0" fontId="132" fillId="0" borderId="0" applyNumberFormat="0" applyFill="0" applyBorder="0" applyAlignment="0" applyProtection="0"/>
    <xf numFmtId="0" fontId="13" fillId="0" borderId="71" applyNumberFormat="0" applyFill="0" applyAlignment="0" applyProtection="0"/>
    <xf numFmtId="0" fontId="126" fillId="24" borderId="67" applyNumberFormat="0" applyAlignment="0" applyProtection="0"/>
    <xf numFmtId="0" fontId="131" fillId="27" borderId="0" applyNumberFormat="0" applyBorder="0" applyAlignment="0" applyProtection="0"/>
    <xf numFmtId="0" fontId="131" fillId="31" borderId="0" applyNumberFormat="0" applyBorder="0" applyAlignment="0" applyProtection="0"/>
    <xf numFmtId="0" fontId="131" fillId="35" borderId="0" applyNumberFormat="0" applyBorder="0" applyAlignment="0" applyProtection="0"/>
    <xf numFmtId="0" fontId="131" fillId="39" borderId="0" applyNumberFormat="0" applyBorder="0" applyAlignment="0" applyProtection="0"/>
    <xf numFmtId="0" fontId="131" fillId="43" borderId="0" applyNumberFormat="0" applyBorder="0" applyAlignment="0" applyProtection="0"/>
    <xf numFmtId="0" fontId="131" fillId="47" borderId="0" applyNumberFormat="0" applyBorder="0" applyAlignment="0" applyProtection="0"/>
    <xf numFmtId="0" fontId="15" fillId="0" borderId="0" applyNumberFormat="0" applyFill="0" applyBorder="0" applyAlignment="0" applyProtection="0"/>
    <xf numFmtId="171" fontId="138" fillId="0" borderId="0" applyFont="0" applyFill="0" applyBorder="0" applyAlignment="0" applyProtection="0"/>
    <xf numFmtId="9" fontId="138" fillId="0" borderId="0" applyFont="0" applyFill="0" applyBorder="0" applyAlignment="0" applyProtection="0"/>
    <xf numFmtId="0" fontId="29" fillId="0" borderId="0"/>
    <xf numFmtId="0" fontId="29" fillId="0" borderId="0"/>
    <xf numFmtId="0" fontId="18" fillId="37" borderId="0" applyNumberFormat="0" applyBorder="0" applyAlignment="0" applyProtection="0"/>
    <xf numFmtId="43" fontId="138" fillId="0" borderId="0" applyFont="0" applyFill="0" applyBorder="0" applyAlignment="0" applyProtection="0"/>
    <xf numFmtId="0" fontId="29" fillId="0" borderId="0"/>
    <xf numFmtId="43" fontId="138" fillId="0" borderId="0" applyFont="0" applyFill="0" applyBorder="0" applyAlignment="0" applyProtection="0"/>
    <xf numFmtId="43" fontId="138" fillId="0" borderId="0" applyFont="0" applyFill="0" applyBorder="0" applyAlignment="0" applyProtection="0"/>
    <xf numFmtId="43" fontId="138" fillId="0" borderId="0" applyFont="0" applyFill="0" applyBorder="0" applyAlignment="0" applyProtection="0"/>
    <xf numFmtId="43" fontId="138" fillId="0" borderId="0" applyFont="0" applyFill="0" applyBorder="0" applyAlignment="0" applyProtection="0"/>
    <xf numFmtId="43" fontId="138" fillId="0" borderId="0" applyFont="0" applyFill="0" applyBorder="0" applyAlignment="0" applyProtection="0"/>
    <xf numFmtId="43" fontId="138" fillId="0" borderId="0" applyFont="0" applyFill="0" applyBorder="0" applyAlignment="0" applyProtection="0"/>
    <xf numFmtId="43" fontId="138" fillId="0" borderId="0" applyFont="0" applyFill="0" applyBorder="0" applyAlignment="0" applyProtection="0"/>
    <xf numFmtId="0" fontId="18" fillId="0" borderId="0"/>
    <xf numFmtId="9" fontId="18" fillId="0" borderId="0" applyFont="0" applyFill="0" applyBorder="0" applyAlignment="0" applyProtection="0"/>
    <xf numFmtId="43" fontId="18" fillId="0" borderId="0" applyFont="0" applyFill="0" applyBorder="0" applyAlignment="0" applyProtection="0"/>
    <xf numFmtId="43" fontId="138" fillId="0" borderId="0" applyFont="0" applyFill="0" applyBorder="0" applyAlignment="0" applyProtection="0"/>
    <xf numFmtId="0" fontId="286" fillId="0" borderId="0" applyNumberFormat="0" applyFill="0" applyBorder="0" applyAlignment="0" applyProtection="0"/>
    <xf numFmtId="43" fontId="138" fillId="0" borderId="0" applyFont="0" applyFill="0" applyBorder="0" applyAlignment="0" applyProtection="0"/>
    <xf numFmtId="0" fontId="18" fillId="48" borderId="0" applyNumberFormat="0" applyBorder="0" applyAlignment="0" applyProtection="0"/>
    <xf numFmtId="43" fontId="138" fillId="0" borderId="0" applyFont="0" applyFill="0" applyBorder="0" applyAlignment="0" applyProtection="0"/>
    <xf numFmtId="43" fontId="138" fillId="0" borderId="0" applyFont="0" applyFill="0" applyBorder="0" applyAlignment="0" applyProtection="0"/>
    <xf numFmtId="0" fontId="138" fillId="0" borderId="0"/>
    <xf numFmtId="43" fontId="138" fillId="0" borderId="0" applyFont="0" applyFill="0" applyBorder="0" applyAlignment="0" applyProtection="0"/>
    <xf numFmtId="0" fontId="285" fillId="0" borderId="0" applyNumberFormat="0" applyBorder="0" applyAlignment="0"/>
    <xf numFmtId="9" fontId="285" fillId="0" borderId="0" applyFont="0" applyFill="0" applyBorder="0" applyAlignment="0" applyProtection="0"/>
    <xf numFmtId="0" fontId="18" fillId="0" borderId="0"/>
    <xf numFmtId="0" fontId="18" fillId="41" borderId="0" applyNumberFormat="0" applyBorder="0" applyAlignment="0" applyProtection="0"/>
    <xf numFmtId="0" fontId="138" fillId="0" borderId="0"/>
    <xf numFmtId="9" fontId="138" fillId="0" borderId="0" applyFont="0" applyFill="0" applyBorder="0" applyAlignment="0" applyProtection="0"/>
    <xf numFmtId="43" fontId="138" fillId="0" borderId="0" applyFont="0" applyFill="0" applyBorder="0" applyAlignment="0" applyProtection="0"/>
    <xf numFmtId="0" fontId="138" fillId="0" borderId="0"/>
    <xf numFmtId="9" fontId="138" fillId="0" borderId="0" applyFont="0" applyFill="0" applyBorder="0" applyAlignment="0" applyProtection="0"/>
    <xf numFmtId="43" fontId="138" fillId="0" borderId="0" applyFont="0" applyFill="0" applyBorder="0" applyAlignment="0" applyProtection="0"/>
    <xf numFmtId="0" fontId="138" fillId="0" borderId="0"/>
    <xf numFmtId="9" fontId="138" fillId="0" borderId="0" applyFont="0" applyFill="0" applyBorder="0" applyAlignment="0" applyProtection="0"/>
    <xf numFmtId="43" fontId="138" fillId="0" borderId="0" applyFont="0" applyFill="0" applyBorder="0" applyAlignment="0" applyProtection="0"/>
    <xf numFmtId="0" fontId="138" fillId="0" borderId="0"/>
    <xf numFmtId="9" fontId="138" fillId="0" borderId="0" applyFont="0" applyFill="0" applyBorder="0" applyAlignment="0" applyProtection="0"/>
    <xf numFmtId="43" fontId="138" fillId="0" borderId="0" applyFont="0" applyFill="0" applyBorder="0" applyAlignment="0" applyProtection="0"/>
    <xf numFmtId="0" fontId="138" fillId="0" borderId="0"/>
    <xf numFmtId="9" fontId="138" fillId="0" borderId="0" applyFont="0" applyFill="0" applyBorder="0" applyAlignment="0" applyProtection="0"/>
    <xf numFmtId="43" fontId="138" fillId="0" borderId="0" applyFont="0" applyFill="0" applyBorder="0" applyAlignment="0" applyProtection="0"/>
    <xf numFmtId="43" fontId="138" fillId="0" borderId="0" applyFont="0" applyFill="0" applyBorder="0" applyAlignment="0" applyProtection="0"/>
    <xf numFmtId="0" fontId="138" fillId="0" borderId="0"/>
    <xf numFmtId="43" fontId="138" fillId="0" borderId="0" applyFont="0" applyFill="0" applyBorder="0" applyAlignment="0" applyProtection="0"/>
    <xf numFmtId="0" fontId="138" fillId="0" borderId="0"/>
    <xf numFmtId="43" fontId="138" fillId="0" borderId="0" applyFont="0" applyFill="0" applyBorder="0" applyAlignment="0" applyProtection="0"/>
    <xf numFmtId="0" fontId="138" fillId="0" borderId="0"/>
    <xf numFmtId="0" fontId="18" fillId="32" borderId="0" applyNumberFormat="0" applyBorder="0" applyAlignment="0" applyProtection="0"/>
    <xf numFmtId="43" fontId="138" fillId="0" borderId="0" applyFont="0" applyFill="0" applyBorder="0" applyAlignment="0" applyProtection="0"/>
    <xf numFmtId="0" fontId="138" fillId="0" borderId="0"/>
    <xf numFmtId="43" fontId="138" fillId="0" borderId="0" applyFont="0" applyFill="0" applyBorder="0" applyAlignment="0" applyProtection="0"/>
    <xf numFmtId="0" fontId="138" fillId="0" borderId="0"/>
    <xf numFmtId="9" fontId="138" fillId="0" borderId="0" applyFont="0" applyFill="0" applyBorder="0" applyAlignment="0" applyProtection="0"/>
    <xf numFmtId="43" fontId="138" fillId="0" borderId="0" applyFont="0" applyFill="0" applyBorder="0" applyAlignment="0" applyProtection="0"/>
    <xf numFmtId="43" fontId="138" fillId="0" borderId="0" applyFont="0" applyFill="0" applyBorder="0" applyAlignment="0" applyProtection="0"/>
    <xf numFmtId="0" fontId="138" fillId="0" borderId="0"/>
    <xf numFmtId="43" fontId="138" fillId="0" borderId="0" applyFont="0" applyFill="0" applyBorder="0" applyAlignment="0" applyProtection="0"/>
    <xf numFmtId="43" fontId="138" fillId="0" borderId="0" applyFont="0" applyFill="0" applyBorder="0" applyAlignment="0" applyProtection="0"/>
    <xf numFmtId="43" fontId="138" fillId="0" borderId="0" applyFont="0" applyFill="0" applyBorder="0" applyAlignment="0" applyProtection="0"/>
    <xf numFmtId="43" fontId="138" fillId="0" borderId="0" applyFont="0" applyFill="0" applyBorder="0" applyAlignment="0" applyProtection="0"/>
    <xf numFmtId="43" fontId="138" fillId="0" borderId="0" applyFont="0" applyFill="0" applyBorder="0" applyAlignment="0" applyProtection="0"/>
    <xf numFmtId="43" fontId="138" fillId="0" borderId="0" applyFont="0" applyFill="0" applyBorder="0" applyAlignment="0" applyProtection="0"/>
    <xf numFmtId="43" fontId="138" fillId="0" borderId="0" applyFont="0" applyFill="0" applyBorder="0" applyAlignment="0" applyProtection="0"/>
    <xf numFmtId="0" fontId="138" fillId="0" borderId="0"/>
    <xf numFmtId="43" fontId="138" fillId="0" borderId="0" applyFont="0" applyFill="0" applyBorder="0" applyAlignment="0" applyProtection="0"/>
    <xf numFmtId="43" fontId="138" fillId="0" borderId="0" applyFont="0" applyFill="0" applyBorder="0" applyAlignment="0" applyProtection="0"/>
    <xf numFmtId="43" fontId="138" fillId="0" borderId="0" applyFont="0" applyFill="0" applyBorder="0" applyAlignment="0" applyProtection="0"/>
    <xf numFmtId="43" fontId="138" fillId="0" borderId="0" applyFont="0" applyFill="0" applyBorder="0" applyAlignment="0" applyProtection="0"/>
    <xf numFmtId="0" fontId="138" fillId="0" borderId="0"/>
    <xf numFmtId="43" fontId="138" fillId="0" borderId="0" applyFont="0" applyFill="0" applyBorder="0" applyAlignment="0" applyProtection="0"/>
    <xf numFmtId="43" fontId="138" fillId="0" borderId="0" applyFont="0" applyFill="0" applyBorder="0" applyAlignment="0" applyProtection="0"/>
    <xf numFmtId="43" fontId="138" fillId="0" borderId="0" applyFont="0" applyFill="0" applyBorder="0" applyAlignment="0" applyProtection="0"/>
    <xf numFmtId="43" fontId="138" fillId="0" borderId="0" applyFont="0" applyFill="0" applyBorder="0" applyAlignment="0" applyProtection="0"/>
    <xf numFmtId="43" fontId="138" fillId="0" borderId="0" applyFont="0" applyFill="0" applyBorder="0" applyAlignment="0" applyProtection="0"/>
    <xf numFmtId="43" fontId="138" fillId="0" borderId="0" applyFont="0" applyFill="0" applyBorder="0" applyAlignment="0" applyProtection="0"/>
    <xf numFmtId="0" fontId="138" fillId="0" borderId="0"/>
    <xf numFmtId="0" fontId="18" fillId="44" borderId="0" applyNumberFormat="0" applyBorder="0" applyAlignment="0" applyProtection="0"/>
    <xf numFmtId="43" fontId="138" fillId="0" borderId="0" applyFont="0" applyFill="0" applyBorder="0" applyAlignment="0" applyProtection="0"/>
    <xf numFmtId="43" fontId="138" fillId="0" borderId="0" applyFont="0" applyFill="0" applyBorder="0" applyAlignment="0" applyProtection="0"/>
    <xf numFmtId="0" fontId="138" fillId="0" borderId="0"/>
    <xf numFmtId="43" fontId="138" fillId="0" borderId="0" applyFont="0" applyFill="0" applyBorder="0" applyAlignment="0" applyProtection="0"/>
    <xf numFmtId="0" fontId="286" fillId="0" borderId="0" applyNumberFormat="0" applyFill="0" applyBorder="0" applyAlignment="0" applyProtection="0"/>
    <xf numFmtId="0" fontId="18" fillId="28" borderId="0" applyNumberFormat="0" applyBorder="0" applyAlignment="0" applyProtection="0"/>
    <xf numFmtId="0" fontId="18" fillId="32" borderId="0" applyNumberFormat="0" applyBorder="0" applyAlignment="0" applyProtection="0"/>
    <xf numFmtId="0" fontId="18" fillId="36" borderId="0" applyNumberFormat="0" applyBorder="0" applyAlignment="0" applyProtection="0"/>
    <xf numFmtId="0" fontId="18" fillId="40" borderId="0" applyNumberFormat="0" applyBorder="0" applyAlignment="0" applyProtection="0"/>
    <xf numFmtId="0" fontId="18" fillId="44" borderId="0" applyNumberFormat="0" applyBorder="0" applyAlignment="0" applyProtection="0"/>
    <xf numFmtId="0" fontId="18" fillId="48" borderId="0" applyNumberFormat="0" applyBorder="0" applyAlignment="0" applyProtection="0"/>
    <xf numFmtId="0" fontId="18" fillId="29" borderId="0" applyNumberFormat="0" applyBorder="0" applyAlignment="0" applyProtection="0"/>
    <xf numFmtId="0" fontId="18" fillId="33" borderId="0" applyNumberFormat="0" applyBorder="0" applyAlignment="0" applyProtection="0"/>
    <xf numFmtId="0" fontId="18" fillId="37" borderId="0" applyNumberFormat="0" applyBorder="0" applyAlignment="0" applyProtection="0"/>
    <xf numFmtId="0" fontId="18" fillId="41" borderId="0" applyNumberFormat="0" applyBorder="0" applyAlignment="0" applyProtection="0"/>
    <xf numFmtId="0" fontId="18" fillId="45" borderId="0" applyNumberFormat="0" applyBorder="0" applyAlignment="0" applyProtection="0"/>
    <xf numFmtId="0" fontId="18" fillId="49" borderId="0" applyNumberFormat="0" applyBorder="0" applyAlignment="0" applyProtection="0"/>
    <xf numFmtId="0" fontId="18" fillId="26" borderId="70" applyNumberFormat="0" applyFont="0" applyAlignment="0" applyProtection="0"/>
    <xf numFmtId="0" fontId="138" fillId="0" borderId="0"/>
    <xf numFmtId="0" fontId="29" fillId="0" borderId="0"/>
    <xf numFmtId="0" fontId="18" fillId="36" borderId="0" applyNumberFormat="0" applyBorder="0" applyAlignment="0" applyProtection="0"/>
    <xf numFmtId="0" fontId="29" fillId="0" borderId="0"/>
    <xf numFmtId="0" fontId="18" fillId="49" borderId="0" applyNumberFormat="0" applyBorder="0" applyAlignment="0" applyProtection="0"/>
    <xf numFmtId="0" fontId="18" fillId="33" borderId="0" applyNumberFormat="0" applyBorder="0" applyAlignment="0" applyProtection="0"/>
    <xf numFmtId="0" fontId="138" fillId="0" borderId="0"/>
    <xf numFmtId="0" fontId="18" fillId="45" borderId="0" applyNumberFormat="0" applyBorder="0" applyAlignment="0" applyProtection="0"/>
    <xf numFmtId="0" fontId="18" fillId="29" borderId="0" applyNumberFormat="0" applyBorder="0" applyAlignment="0" applyProtection="0"/>
    <xf numFmtId="0" fontId="18" fillId="40" borderId="0" applyNumberFormat="0" applyBorder="0" applyAlignment="0" applyProtection="0"/>
    <xf numFmtId="0" fontId="138" fillId="0" borderId="0"/>
    <xf numFmtId="0" fontId="18" fillId="28" borderId="0" applyNumberFormat="0" applyBorder="0" applyAlignment="0" applyProtection="0"/>
    <xf numFmtId="0" fontId="286" fillId="0" borderId="0" applyNumberFormat="0" applyFill="0" applyBorder="0" applyAlignment="0" applyProtection="0"/>
    <xf numFmtId="0" fontId="18" fillId="28" borderId="0" applyNumberFormat="0" applyBorder="0" applyAlignment="0" applyProtection="0"/>
    <xf numFmtId="0" fontId="18" fillId="32" borderId="0" applyNumberFormat="0" applyBorder="0" applyAlignment="0" applyProtection="0"/>
    <xf numFmtId="0" fontId="18" fillId="36" borderId="0" applyNumberFormat="0" applyBorder="0" applyAlignment="0" applyProtection="0"/>
    <xf numFmtId="0" fontId="18" fillId="40" borderId="0" applyNumberFormat="0" applyBorder="0" applyAlignment="0" applyProtection="0"/>
    <xf numFmtId="0" fontId="18" fillId="44" borderId="0" applyNumberFormat="0" applyBorder="0" applyAlignment="0" applyProtection="0"/>
    <xf numFmtId="0" fontId="18" fillId="48" borderId="0" applyNumberFormat="0" applyBorder="0" applyAlignment="0" applyProtection="0"/>
    <xf numFmtId="0" fontId="18" fillId="29" borderId="0" applyNumberFormat="0" applyBorder="0" applyAlignment="0" applyProtection="0"/>
    <xf numFmtId="0" fontId="18" fillId="33" borderId="0" applyNumberFormat="0" applyBorder="0" applyAlignment="0" applyProtection="0"/>
    <xf numFmtId="0" fontId="18" fillId="37" borderId="0" applyNumberFormat="0" applyBorder="0" applyAlignment="0" applyProtection="0"/>
    <xf numFmtId="0" fontId="18" fillId="41" borderId="0" applyNumberFormat="0" applyBorder="0" applyAlignment="0" applyProtection="0"/>
    <xf numFmtId="0" fontId="18" fillId="45" borderId="0" applyNumberFormat="0" applyBorder="0" applyAlignment="0" applyProtection="0"/>
    <xf numFmtId="0" fontId="18" fillId="49" borderId="0" applyNumberFormat="0" applyBorder="0" applyAlignment="0" applyProtection="0"/>
    <xf numFmtId="0" fontId="18" fillId="26" borderId="70" applyNumberFormat="0" applyFont="0" applyAlignment="0" applyProtection="0"/>
    <xf numFmtId="0" fontId="18" fillId="26" borderId="70" applyNumberFormat="0" applyFont="0" applyAlignment="0" applyProtection="0"/>
    <xf numFmtId="0" fontId="29" fillId="0" borderId="0"/>
    <xf numFmtId="0" fontId="29" fillId="0" borderId="0"/>
    <xf numFmtId="0" fontId="18" fillId="0" borderId="0"/>
    <xf numFmtId="0" fontId="18" fillId="0" borderId="0"/>
    <xf numFmtId="0" fontId="18" fillId="0" borderId="0"/>
    <xf numFmtId="0" fontId="18" fillId="0" borderId="0"/>
    <xf numFmtId="0" fontId="18" fillId="0" borderId="0"/>
    <xf numFmtId="0" fontId="18" fillId="0" borderId="0"/>
    <xf numFmtId="9" fontId="18" fillId="0" borderId="0" applyFont="0" applyFill="0" applyBorder="0" applyAlignment="0" applyProtection="0"/>
    <xf numFmtId="9" fontId="18" fillId="0" borderId="0" applyFont="0" applyFill="0" applyBorder="0" applyAlignment="0" applyProtection="0"/>
    <xf numFmtId="0" fontId="243" fillId="0" borderId="109" applyNumberFormat="0" applyFill="0" applyProtection="0">
      <alignment horizontal="right"/>
    </xf>
    <xf numFmtId="0" fontId="18" fillId="0" borderId="0"/>
    <xf numFmtId="171" fontId="18" fillId="0" borderId="0" applyFont="0" applyFill="0" applyBorder="0" applyAlignment="0" applyProtection="0"/>
    <xf numFmtId="9" fontId="18" fillId="0" borderId="0" applyFont="0" applyFill="0" applyBorder="0" applyAlignment="0" applyProtection="0"/>
    <xf numFmtId="0" fontId="220" fillId="0" borderId="126" applyNumberFormat="0" applyFill="0" applyBorder="0">
      <alignment horizontal="center"/>
    </xf>
    <xf numFmtId="0" fontId="29" fillId="0" borderId="0"/>
    <xf numFmtId="0" fontId="138" fillId="0" borderId="0"/>
    <xf numFmtId="0" fontId="138" fillId="0" borderId="0"/>
    <xf numFmtId="43" fontId="138" fillId="0" borderId="0" applyFont="0" applyFill="0" applyBorder="0" applyAlignment="0" applyProtection="0"/>
    <xf numFmtId="0" fontId="138" fillId="0" borderId="0"/>
    <xf numFmtId="0" fontId="138" fillId="0" borderId="0"/>
    <xf numFmtId="0" fontId="138" fillId="0" borderId="0"/>
    <xf numFmtId="0" fontId="138" fillId="0" borderId="0"/>
    <xf numFmtId="0" fontId="138" fillId="0" borderId="0"/>
    <xf numFmtId="9" fontId="138" fillId="0" borderId="0" applyFont="0" applyFill="0" applyBorder="0" applyAlignment="0" applyProtection="0"/>
    <xf numFmtId="0" fontId="138" fillId="0" borderId="0"/>
    <xf numFmtId="0" fontId="138" fillId="0" borderId="0"/>
    <xf numFmtId="0" fontId="29" fillId="0" borderId="0"/>
    <xf numFmtId="0" fontId="29" fillId="0" borderId="0"/>
    <xf numFmtId="0" fontId="138" fillId="0" borderId="0"/>
    <xf numFmtId="0" fontId="138" fillId="0" borderId="0"/>
    <xf numFmtId="0" fontId="138" fillId="0" borderId="0"/>
    <xf numFmtId="171" fontId="138" fillId="0" borderId="0" applyFont="0" applyFill="0" applyBorder="0" applyAlignment="0" applyProtection="0"/>
    <xf numFmtId="0" fontId="138" fillId="0" borderId="0"/>
    <xf numFmtId="0" fontId="138" fillId="0" borderId="0"/>
    <xf numFmtId="0" fontId="138" fillId="0" borderId="0"/>
    <xf numFmtId="0" fontId="253" fillId="0" borderId="114" applyNumberFormat="0" applyFill="0" applyAlignment="0" applyProtection="0"/>
    <xf numFmtId="0" fontId="217" fillId="79" borderId="111" applyNumberFormat="0" applyAlignment="0" applyProtection="0"/>
    <xf numFmtId="0" fontId="253" fillId="0" borderId="113" applyNumberFormat="0" applyFill="0" applyAlignment="0" applyProtection="0"/>
    <xf numFmtId="0" fontId="253" fillId="0" borderId="113" applyNumberFormat="0" applyFill="0" applyAlignment="0" applyProtection="0"/>
    <xf numFmtId="0" fontId="253" fillId="0" borderId="113" applyNumberFormat="0" applyFill="0" applyAlignment="0" applyProtection="0"/>
    <xf numFmtId="0" fontId="253" fillId="0" borderId="113" applyNumberFormat="0" applyFill="0" applyAlignment="0" applyProtection="0"/>
    <xf numFmtId="0" fontId="253" fillId="0" borderId="113" applyNumberFormat="0" applyFill="0" applyAlignment="0" applyProtection="0"/>
    <xf numFmtId="0" fontId="152" fillId="3" borderId="108" applyNumberFormat="0" applyAlignment="0" applyProtection="0"/>
    <xf numFmtId="0" fontId="243" fillId="0" borderId="109" applyNumberFormat="0" applyFill="0" applyProtection="0">
      <alignment horizontal="right"/>
    </xf>
    <xf numFmtId="0" fontId="244" fillId="0" borderId="112" applyNumberFormat="0" applyFill="0" applyAlignment="0" applyProtection="0"/>
    <xf numFmtId="0" fontId="221" fillId="0" borderId="104" applyNumberFormat="0" applyFill="0" applyBorder="0">
      <alignment horizontal="left"/>
    </xf>
    <xf numFmtId="0" fontId="220" fillId="0" borderId="104" applyNumberFormat="0" applyFill="0" applyBorder="0">
      <alignment horizontal="center"/>
    </xf>
    <xf numFmtId="0" fontId="217" fillId="62" borderId="111" applyNumberFormat="0" applyAlignment="0" applyProtection="0"/>
    <xf numFmtId="0" fontId="217" fillId="62" borderId="111" applyNumberFormat="0" applyAlignment="0" applyProtection="0"/>
    <xf numFmtId="0" fontId="217" fillId="62" borderId="111" applyNumberFormat="0" applyAlignment="0" applyProtection="0"/>
    <xf numFmtId="0" fontId="217" fillId="62" borderId="111" applyNumberFormat="0" applyAlignment="0" applyProtection="0"/>
    <xf numFmtId="0" fontId="217" fillId="62" borderId="111" applyNumberFormat="0" applyAlignment="0" applyProtection="0"/>
    <xf numFmtId="0" fontId="140" fillId="60" borderId="110" applyNumberFormat="0" applyFont="0" applyAlignment="0" applyProtection="0"/>
    <xf numFmtId="0" fontId="1" fillId="115" borderId="110" applyNumberFormat="0" applyFont="0" applyAlignment="0" applyProtection="0"/>
    <xf numFmtId="0" fontId="1" fillId="60" borderId="110" applyNumberFormat="0" applyFont="0" applyAlignment="0" applyProtection="0"/>
    <xf numFmtId="0" fontId="215" fillId="62" borderId="111" applyNumberFormat="0" applyAlignment="0" applyProtection="0"/>
    <xf numFmtId="0" fontId="216" fillId="77" borderId="108" applyNumberFormat="0" applyAlignment="0" applyProtection="0"/>
    <xf numFmtId="0" fontId="154" fillId="58" borderId="108" applyNumberFormat="0" applyAlignment="0" applyProtection="0"/>
    <xf numFmtId="3" fontId="1" fillId="114" borderId="104" applyFont="0">
      <alignment horizontal="right" vertical="center"/>
      <protection locked="0"/>
    </xf>
    <xf numFmtId="180" fontId="147" fillId="105" borderId="107" applyFont="0">
      <alignment horizontal="right"/>
    </xf>
    <xf numFmtId="180" fontId="147" fillId="105" borderId="107" applyFont="0">
      <alignment horizontal="right"/>
    </xf>
    <xf numFmtId="0" fontId="152" fillId="79" borderId="108" applyNumberFormat="0" applyAlignment="0" applyProtection="0"/>
    <xf numFmtId="0" fontId="154" fillId="55" borderId="108" applyNumberFormat="0" applyAlignment="0" applyProtection="0"/>
    <xf numFmtId="3" fontId="1" fillId="55" borderId="104" applyFont="0" applyProtection="0">
      <alignment horizontal="right" vertical="center"/>
    </xf>
    <xf numFmtId="0" fontId="152" fillId="62" borderId="108" applyNumberFormat="0" applyAlignment="0" applyProtection="0"/>
    <xf numFmtId="0" fontId="152" fillId="3" borderId="108" applyNumberFormat="0" applyAlignment="0" applyProtection="0"/>
    <xf numFmtId="3" fontId="69" fillId="0" borderId="104" applyBorder="0">
      <alignment horizontal="right" vertical="center" indent="1"/>
      <protection locked="0"/>
    </xf>
    <xf numFmtId="0" fontId="193" fillId="3" borderId="104">
      <alignment vertical="center"/>
    </xf>
    <xf numFmtId="0" fontId="192" fillId="111" borderId="104">
      <alignment horizontal="center" vertical="center" wrapText="1"/>
    </xf>
    <xf numFmtId="0" fontId="192" fillId="101" borderId="104">
      <alignment horizontal="center" vertical="center" wrapText="1"/>
    </xf>
    <xf numFmtId="3" fontId="69" fillId="4" borderId="104">
      <alignment horizontal="right" vertical="center" indent="1"/>
    </xf>
    <xf numFmtId="0" fontId="154" fillId="55" borderId="108" applyNumberFormat="0" applyAlignment="0" applyProtection="0"/>
    <xf numFmtId="198" fontId="69" fillId="109" borderId="109" applyNumberFormat="0" applyFont="0" applyBorder="0" applyAlignment="0" applyProtection="0">
      <alignment horizontal="right"/>
    </xf>
    <xf numFmtId="198" fontId="69" fillId="109" borderId="109" applyNumberFormat="0" applyFont="0" applyBorder="0" applyAlignment="0" applyProtection="0">
      <alignment horizontal="right"/>
    </xf>
    <xf numFmtId="0" fontId="198" fillId="0" borderId="110" applyNumberFormat="0" applyFont="0" applyFill="0" applyAlignment="0" applyProtection="0"/>
    <xf numFmtId="0" fontId="2" fillId="0" borderId="107">
      <alignment horizontal="left" vertical="center"/>
    </xf>
    <xf numFmtId="0" fontId="165" fillId="65" borderId="105" applyBorder="0"/>
    <xf numFmtId="0" fontId="1" fillId="55" borderId="106" applyNumberFormat="0" applyFont="0" applyBorder="0" applyProtection="0">
      <alignment horizontal="left" vertical="center"/>
    </xf>
    <xf numFmtId="0" fontId="154" fillId="58" borderId="108" applyNumberFormat="0" applyAlignment="0" applyProtection="0"/>
    <xf numFmtId="0" fontId="154" fillId="58" borderId="108" applyNumberFormat="0" applyAlignment="0" applyProtection="0"/>
    <xf numFmtId="0" fontId="215" fillId="62" borderId="111" applyNumberFormat="0" applyAlignment="0" applyProtection="0"/>
    <xf numFmtId="0" fontId="216" fillId="77" borderId="108" applyNumberFormat="0" applyAlignment="0" applyProtection="0"/>
    <xf numFmtId="0" fontId="1" fillId="115" borderId="110" applyNumberFormat="0" applyFont="0" applyAlignment="0" applyProtection="0"/>
    <xf numFmtId="0" fontId="217" fillId="3" borderId="111" applyNumberFormat="0" applyAlignment="0" applyProtection="0"/>
    <xf numFmtId="3" fontId="69" fillId="4" borderId="104">
      <alignment horizontal="right" vertical="center" indent="1"/>
    </xf>
    <xf numFmtId="0" fontId="192" fillId="101" borderId="104">
      <alignment horizontal="center" vertical="center" wrapText="1"/>
    </xf>
    <xf numFmtId="0" fontId="192" fillId="111" borderId="104">
      <alignment horizontal="center" vertical="center" wrapText="1"/>
    </xf>
    <xf numFmtId="0" fontId="193" fillId="3" borderId="104">
      <alignment vertical="center"/>
    </xf>
    <xf numFmtId="3" fontId="69" fillId="0" borderId="104" applyBorder="0">
      <alignment horizontal="right" vertical="center" indent="1"/>
      <protection locked="0"/>
    </xf>
    <xf numFmtId="0" fontId="1" fillId="3" borderId="104" applyNumberFormat="0" applyFont="0" applyBorder="0" applyProtection="0">
      <alignment horizontal="center" vertical="center"/>
    </xf>
    <xf numFmtId="0" fontId="1" fillId="60" borderId="110" applyNumberFormat="0" applyFont="0" applyAlignment="0" applyProtection="0"/>
    <xf numFmtId="3" fontId="1" fillId="55" borderId="104" applyFont="0" applyProtection="0">
      <alignment horizontal="right" vertical="center"/>
    </xf>
    <xf numFmtId="0" fontId="227" fillId="71" borderId="107" applyFont="0" applyBorder="0"/>
    <xf numFmtId="3" fontId="1" fillId="114" borderId="104" applyFont="0">
      <alignment horizontal="right" vertical="center"/>
      <protection locked="0"/>
    </xf>
    <xf numFmtId="0" fontId="220" fillId="0" borderId="104" applyNumberFormat="0" applyFill="0" applyBorder="0">
      <alignment horizontal="center"/>
    </xf>
    <xf numFmtId="171" fontId="18" fillId="0" borderId="0" applyFont="0" applyFill="0" applyBorder="0" applyAlignment="0" applyProtection="0"/>
    <xf numFmtId="0" fontId="221" fillId="0" borderId="104" applyNumberFormat="0" applyFill="0" applyBorder="0">
      <alignment horizontal="left"/>
    </xf>
    <xf numFmtId="0" fontId="1" fillId="115" borderId="110" applyNumberFormat="0" applyFont="0" applyAlignment="0" applyProtection="0"/>
    <xf numFmtId="0" fontId="1" fillId="115" borderId="110" applyNumberFormat="0" applyFont="0" applyAlignment="0" applyProtection="0"/>
    <xf numFmtId="0" fontId="1" fillId="60" borderId="110" applyNumberFormat="0" applyFont="0" applyAlignment="0" applyProtection="0"/>
    <xf numFmtId="0" fontId="140" fillId="60" borderId="110" applyNumberFormat="0" applyFont="0" applyAlignment="0" applyProtection="0"/>
    <xf numFmtId="0" fontId="217" fillId="62" borderId="111" applyNumberFormat="0" applyAlignment="0" applyProtection="0"/>
    <xf numFmtId="0" fontId="217" fillId="62" borderId="111" applyNumberFormat="0" applyAlignment="0" applyProtection="0"/>
    <xf numFmtId="0" fontId="217" fillId="62" borderId="111" applyNumberFormat="0" applyAlignment="0" applyProtection="0"/>
    <xf numFmtId="0" fontId="217" fillId="62" borderId="111" applyNumberFormat="0" applyAlignment="0" applyProtection="0"/>
    <xf numFmtId="0" fontId="217" fillId="62" borderId="111" applyNumberFormat="0" applyAlignment="0" applyProtection="0"/>
    <xf numFmtId="0" fontId="217" fillId="62" borderId="111" applyNumberFormat="0" applyAlignment="0" applyProtection="0"/>
    <xf numFmtId="0" fontId="217" fillId="62" borderId="111" applyNumberFormat="0" applyAlignment="0" applyProtection="0"/>
    <xf numFmtId="0" fontId="217" fillId="62" borderId="111" applyNumberFormat="0" applyAlignment="0" applyProtection="0"/>
    <xf numFmtId="0" fontId="180" fillId="60" borderId="110" applyNumberFormat="0" applyFont="0" applyAlignment="0" applyProtection="0"/>
    <xf numFmtId="0" fontId="217" fillId="3" borderId="111" applyNumberFormat="0" applyAlignment="0" applyProtection="0"/>
    <xf numFmtId="0" fontId="236" fillId="62" borderId="108" applyNumberFormat="0" applyAlignment="0" applyProtection="0"/>
    <xf numFmtId="0" fontId="18" fillId="36" borderId="0" applyNumberFormat="0" applyBorder="0" applyAlignment="0" applyProtection="0"/>
    <xf numFmtId="0" fontId="18" fillId="40" borderId="0" applyNumberFormat="0" applyBorder="0" applyAlignment="0" applyProtection="0"/>
    <xf numFmtId="0" fontId="18" fillId="29" borderId="0" applyNumberFormat="0" applyBorder="0" applyAlignment="0" applyProtection="0"/>
    <xf numFmtId="0" fontId="18" fillId="33" borderId="0" applyNumberFormat="0" applyBorder="0" applyAlignment="0" applyProtection="0"/>
    <xf numFmtId="0" fontId="18" fillId="37" borderId="0" applyNumberFormat="0" applyBorder="0" applyAlignment="0" applyProtection="0"/>
    <xf numFmtId="0" fontId="18" fillId="41" borderId="0" applyNumberFormat="0" applyBorder="0" applyAlignment="0" applyProtection="0"/>
    <xf numFmtId="0" fontId="18" fillId="45" borderId="0" applyNumberFormat="0" applyBorder="0" applyAlignment="0" applyProtection="0"/>
    <xf numFmtId="0" fontId="18" fillId="49" borderId="0" applyNumberFormat="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0" fontId="152" fillId="3" borderId="108" applyNumberFormat="0" applyAlignment="0" applyProtection="0"/>
    <xf numFmtId="0" fontId="243" fillId="0" borderId="109" applyNumberFormat="0" applyFill="0" applyProtection="0">
      <alignment horizontal="right"/>
    </xf>
    <xf numFmtId="0" fontId="244" fillId="0" borderId="112" applyNumberFormat="0" applyFill="0" applyAlignment="0" applyProtection="0"/>
    <xf numFmtId="0" fontId="253" fillId="0" borderId="113" applyNumberFormat="0" applyFill="0" applyAlignment="0" applyProtection="0"/>
    <xf numFmtId="0" fontId="253" fillId="0" borderId="113" applyNumberFormat="0" applyFill="0" applyAlignment="0" applyProtection="0"/>
    <xf numFmtId="0" fontId="253" fillId="0" borderId="113" applyNumberFormat="0" applyFill="0" applyAlignment="0" applyProtection="0"/>
    <xf numFmtId="0" fontId="253" fillId="0" borderId="113" applyNumberFormat="0" applyFill="0" applyAlignment="0" applyProtection="0"/>
    <xf numFmtId="0" fontId="253" fillId="0" borderId="113" applyNumberFormat="0" applyFill="0" applyAlignment="0" applyProtection="0"/>
    <xf numFmtId="0" fontId="253" fillId="0" borderId="113" applyNumberFormat="0" applyFill="0" applyAlignment="0" applyProtection="0"/>
    <xf numFmtId="0" fontId="253" fillId="0" borderId="114" applyNumberFormat="0" applyFill="0" applyAlignment="0" applyProtection="0"/>
    <xf numFmtId="3" fontId="1" fillId="2" borderId="104" applyFont="0">
      <alignment horizontal="right" vertical="center"/>
    </xf>
    <xf numFmtId="0" fontId="217" fillId="79" borderId="111" applyNumberFormat="0" applyAlignment="0" applyProtection="0"/>
    <xf numFmtId="0" fontId="18" fillId="0" borderId="0"/>
    <xf numFmtId="1" fontId="255" fillId="0" borderId="107" applyFill="0" applyProtection="0">
      <alignment horizontal="right"/>
    </xf>
    <xf numFmtId="1" fontId="255" fillId="0" borderId="107" applyFill="0" applyProtection="0">
      <alignment horizontal="right"/>
    </xf>
    <xf numFmtId="0" fontId="253" fillId="0" borderId="114" applyNumberFormat="0" applyFill="0" applyAlignment="0" applyProtection="0"/>
    <xf numFmtId="0" fontId="18" fillId="28" borderId="0" applyNumberFormat="0" applyBorder="0" applyAlignment="0" applyProtection="0"/>
    <xf numFmtId="0" fontId="18" fillId="32" borderId="0" applyNumberFormat="0" applyBorder="0" applyAlignment="0" applyProtection="0"/>
    <xf numFmtId="0" fontId="18" fillId="36" borderId="0" applyNumberFormat="0" applyBorder="0" applyAlignment="0" applyProtection="0"/>
    <xf numFmtId="0" fontId="18" fillId="40" borderId="0" applyNumberFormat="0" applyBorder="0" applyAlignment="0" applyProtection="0"/>
    <xf numFmtId="0" fontId="18" fillId="44" borderId="0" applyNumberFormat="0" applyBorder="0" applyAlignment="0" applyProtection="0"/>
    <xf numFmtId="0" fontId="18" fillId="48" borderId="0" applyNumberFormat="0" applyBorder="0" applyAlignment="0" applyProtection="0"/>
    <xf numFmtId="0" fontId="18" fillId="29" borderId="0" applyNumberFormat="0" applyBorder="0" applyAlignment="0" applyProtection="0"/>
    <xf numFmtId="0" fontId="18" fillId="33" borderId="0" applyNumberFormat="0" applyBorder="0" applyAlignment="0" applyProtection="0"/>
    <xf numFmtId="0" fontId="18" fillId="37" borderId="0" applyNumberFormat="0" applyBorder="0" applyAlignment="0" applyProtection="0"/>
    <xf numFmtId="0" fontId="18" fillId="41" borderId="0" applyNumberFormat="0" applyBorder="0" applyAlignment="0" applyProtection="0"/>
    <xf numFmtId="0" fontId="18" fillId="45" borderId="0" applyNumberFormat="0" applyBorder="0" applyAlignment="0" applyProtection="0"/>
    <xf numFmtId="0" fontId="18" fillId="49" borderId="0" applyNumberFormat="0" applyBorder="0" applyAlignment="0" applyProtection="0"/>
    <xf numFmtId="0" fontId="18" fillId="26" borderId="70" applyNumberFormat="0" applyFont="0" applyAlignment="0" applyProtection="0"/>
    <xf numFmtId="0" fontId="243" fillId="0" borderId="55" applyNumberFormat="0" applyProtection="0">
      <alignment horizontal="right"/>
    </xf>
    <xf numFmtId="0" fontId="243" fillId="0" borderId="55" applyNumberFormat="0" applyProtection="0">
      <alignment horizontal="right"/>
    </xf>
    <xf numFmtId="0" fontId="69" fillId="0" borderId="0"/>
    <xf numFmtId="0" fontId="18" fillId="0" borderId="0"/>
    <xf numFmtId="0" fontId="138" fillId="0" borderId="0"/>
    <xf numFmtId="0" fontId="29" fillId="0" borderId="0"/>
    <xf numFmtId="0" fontId="138" fillId="0" borderId="0"/>
    <xf numFmtId="0" fontId="18" fillId="0" borderId="0"/>
    <xf numFmtId="0" fontId="253" fillId="0" borderId="113" applyNumberFormat="0" applyFill="0" applyAlignment="0" applyProtection="0"/>
    <xf numFmtId="9" fontId="18" fillId="0" borderId="0" applyFont="0" applyFill="0" applyBorder="0" applyAlignment="0" applyProtection="0"/>
    <xf numFmtId="0" fontId="18" fillId="0" borderId="0"/>
    <xf numFmtId="171" fontId="18" fillId="0" borderId="0" applyFont="0" applyFill="0" applyBorder="0" applyAlignment="0" applyProtection="0"/>
    <xf numFmtId="0" fontId="18" fillId="0" borderId="0"/>
    <xf numFmtId="9" fontId="18" fillId="0" borderId="0" applyFont="0" applyFill="0" applyBorder="0" applyAlignment="0" applyProtection="0"/>
    <xf numFmtId="171" fontId="18" fillId="0" borderId="0" applyFont="0" applyFill="0" applyBorder="0" applyAlignment="0" applyProtection="0"/>
    <xf numFmtId="9" fontId="18" fillId="0" borderId="0" applyFont="0" applyFill="0" applyBorder="0" applyAlignment="0" applyProtection="0"/>
    <xf numFmtId="0" fontId="18" fillId="0" borderId="0"/>
    <xf numFmtId="0" fontId="18" fillId="28" borderId="0" applyNumberFormat="0" applyBorder="0" applyAlignment="0" applyProtection="0"/>
    <xf numFmtId="0" fontId="18" fillId="32" borderId="0" applyNumberFormat="0" applyBorder="0" applyAlignment="0" applyProtection="0"/>
    <xf numFmtId="0" fontId="18" fillId="36" borderId="0" applyNumberFormat="0" applyBorder="0" applyAlignment="0" applyProtection="0"/>
    <xf numFmtId="0" fontId="18" fillId="40" borderId="0" applyNumberFormat="0" applyBorder="0" applyAlignment="0" applyProtection="0"/>
    <xf numFmtId="0" fontId="18" fillId="44" borderId="0" applyNumberFormat="0" applyBorder="0" applyAlignment="0" applyProtection="0"/>
    <xf numFmtId="0" fontId="18" fillId="48" borderId="0" applyNumberFormat="0" applyBorder="0" applyAlignment="0" applyProtection="0"/>
    <xf numFmtId="0" fontId="18" fillId="29" borderId="0" applyNumberFormat="0" applyBorder="0" applyAlignment="0" applyProtection="0"/>
    <xf numFmtId="0" fontId="18" fillId="33" borderId="0" applyNumberFormat="0" applyBorder="0" applyAlignment="0" applyProtection="0"/>
    <xf numFmtId="0" fontId="18" fillId="37" borderId="0" applyNumberFormat="0" applyBorder="0" applyAlignment="0" applyProtection="0"/>
    <xf numFmtId="0" fontId="18" fillId="41" borderId="0" applyNumberFormat="0" applyBorder="0" applyAlignment="0" applyProtection="0"/>
    <xf numFmtId="0" fontId="18" fillId="45" borderId="0" applyNumberFormat="0" applyBorder="0" applyAlignment="0" applyProtection="0"/>
    <xf numFmtId="0" fontId="18" fillId="49" borderId="0" applyNumberFormat="0" applyBorder="0" applyAlignment="0" applyProtection="0"/>
    <xf numFmtId="0" fontId="1" fillId="3" borderId="104" applyNumberFormat="0" applyFont="0" applyBorder="0" applyProtection="0">
      <alignment horizontal="center" vertical="center"/>
    </xf>
    <xf numFmtId="0" fontId="1" fillId="115" borderId="110" applyNumberFormat="0" applyFont="0" applyAlignment="0" applyProtection="0"/>
    <xf numFmtId="0" fontId="18" fillId="26" borderId="70" applyNumberFormat="0" applyFont="0" applyAlignment="0" applyProtection="0"/>
    <xf numFmtId="0" fontId="18" fillId="26" borderId="70" applyNumberFormat="0" applyFont="0" applyAlignment="0" applyProtection="0"/>
    <xf numFmtId="0" fontId="18" fillId="28" borderId="0" applyNumberFormat="0" applyBorder="0" applyAlignment="0" applyProtection="0"/>
    <xf numFmtId="0" fontId="18" fillId="37" borderId="0" applyNumberFormat="0" applyBorder="0" applyAlignment="0" applyProtection="0"/>
    <xf numFmtId="0" fontId="18" fillId="0" borderId="0"/>
    <xf numFmtId="9" fontId="18" fillId="0" borderId="0" applyFont="0" applyFill="0" applyBorder="0" applyAlignment="0" applyProtection="0"/>
    <xf numFmtId="43" fontId="18" fillId="0" borderId="0" applyFont="0" applyFill="0" applyBorder="0" applyAlignment="0" applyProtection="0"/>
    <xf numFmtId="0" fontId="18" fillId="48" borderId="0" applyNumberFormat="0" applyBorder="0" applyAlignment="0" applyProtection="0"/>
    <xf numFmtId="0" fontId="18" fillId="0" borderId="0"/>
    <xf numFmtId="0" fontId="18" fillId="41" borderId="0" applyNumberFormat="0" applyBorder="0" applyAlignment="0" applyProtection="0"/>
    <xf numFmtId="0" fontId="18" fillId="32" borderId="0" applyNumberFormat="0" applyBorder="0" applyAlignment="0" applyProtection="0"/>
    <xf numFmtId="0" fontId="18" fillId="44" borderId="0" applyNumberFormat="0" applyBorder="0" applyAlignment="0" applyProtection="0"/>
    <xf numFmtId="0" fontId="18" fillId="28" borderId="0" applyNumberFormat="0" applyBorder="0" applyAlignment="0" applyProtection="0"/>
    <xf numFmtId="0" fontId="18" fillId="32" borderId="0" applyNumberFormat="0" applyBorder="0" applyAlignment="0" applyProtection="0"/>
    <xf numFmtId="0" fontId="18" fillId="36" borderId="0" applyNumberFormat="0" applyBorder="0" applyAlignment="0" applyProtection="0"/>
    <xf numFmtId="0" fontId="18" fillId="40" borderId="0" applyNumberFormat="0" applyBorder="0" applyAlignment="0" applyProtection="0"/>
    <xf numFmtId="0" fontId="18" fillId="44" borderId="0" applyNumberFormat="0" applyBorder="0" applyAlignment="0" applyProtection="0"/>
    <xf numFmtId="0" fontId="18" fillId="48" borderId="0" applyNumberFormat="0" applyBorder="0" applyAlignment="0" applyProtection="0"/>
    <xf numFmtId="0" fontId="18" fillId="29" borderId="0" applyNumberFormat="0" applyBorder="0" applyAlignment="0" applyProtection="0"/>
    <xf numFmtId="0" fontId="18" fillId="33" borderId="0" applyNumberFormat="0" applyBorder="0" applyAlignment="0" applyProtection="0"/>
    <xf numFmtId="0" fontId="18" fillId="37" borderId="0" applyNumberFormat="0" applyBorder="0" applyAlignment="0" applyProtection="0"/>
    <xf numFmtId="0" fontId="18" fillId="41" borderId="0" applyNumberFormat="0" applyBorder="0" applyAlignment="0" applyProtection="0"/>
    <xf numFmtId="0" fontId="18" fillId="45" borderId="0" applyNumberFormat="0" applyBorder="0" applyAlignment="0" applyProtection="0"/>
    <xf numFmtId="0" fontId="18" fillId="49" borderId="0" applyNumberFormat="0" applyBorder="0" applyAlignment="0" applyProtection="0"/>
    <xf numFmtId="0" fontId="18" fillId="26" borderId="70" applyNumberFormat="0" applyFont="0" applyAlignment="0" applyProtection="0"/>
    <xf numFmtId="0" fontId="18" fillId="36" borderId="0" applyNumberFormat="0" applyBorder="0" applyAlignment="0" applyProtection="0"/>
    <xf numFmtId="0" fontId="18" fillId="32" borderId="0" applyNumberFormat="0" applyBorder="0" applyAlignment="0" applyProtection="0"/>
    <xf numFmtId="0" fontId="18" fillId="49" borderId="0" applyNumberFormat="0" applyBorder="0" applyAlignment="0" applyProtection="0"/>
    <xf numFmtId="0" fontId="18" fillId="33" borderId="0" applyNumberFormat="0" applyBorder="0" applyAlignment="0" applyProtection="0"/>
    <xf numFmtId="0" fontId="18" fillId="45" borderId="0" applyNumberFormat="0" applyBorder="0" applyAlignment="0" applyProtection="0"/>
    <xf numFmtId="0" fontId="18" fillId="29" borderId="0" applyNumberFormat="0" applyBorder="0" applyAlignment="0" applyProtection="0"/>
    <xf numFmtId="0" fontId="18" fillId="40"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32" borderId="0" applyNumberFormat="0" applyBorder="0" applyAlignment="0" applyProtection="0"/>
    <xf numFmtId="0" fontId="18" fillId="36" borderId="0" applyNumberFormat="0" applyBorder="0" applyAlignment="0" applyProtection="0"/>
    <xf numFmtId="0" fontId="18" fillId="40" borderId="0" applyNumberFormat="0" applyBorder="0" applyAlignment="0" applyProtection="0"/>
    <xf numFmtId="0" fontId="18" fillId="44" borderId="0" applyNumberFormat="0" applyBorder="0" applyAlignment="0" applyProtection="0"/>
    <xf numFmtId="0" fontId="18" fillId="48" borderId="0" applyNumberFormat="0" applyBorder="0" applyAlignment="0" applyProtection="0"/>
    <xf numFmtId="0" fontId="18" fillId="29" borderId="0" applyNumberFormat="0" applyBorder="0" applyAlignment="0" applyProtection="0"/>
    <xf numFmtId="0" fontId="18" fillId="33" borderId="0" applyNumberFormat="0" applyBorder="0" applyAlignment="0" applyProtection="0"/>
    <xf numFmtId="0" fontId="18" fillId="37" borderId="0" applyNumberFormat="0" applyBorder="0" applyAlignment="0" applyProtection="0"/>
    <xf numFmtId="0" fontId="18" fillId="41" borderId="0" applyNumberFormat="0" applyBorder="0" applyAlignment="0" applyProtection="0"/>
    <xf numFmtId="0" fontId="18" fillId="45" borderId="0" applyNumberFormat="0" applyBorder="0" applyAlignment="0" applyProtection="0"/>
    <xf numFmtId="0" fontId="18" fillId="49" borderId="0" applyNumberFormat="0" applyBorder="0" applyAlignment="0" applyProtection="0"/>
    <xf numFmtId="0" fontId="18" fillId="26" borderId="70" applyNumberFormat="0" applyFont="0" applyAlignment="0" applyProtection="0"/>
    <xf numFmtId="0" fontId="18" fillId="26" borderId="70" applyNumberFormat="0" applyFont="0" applyAlignment="0" applyProtection="0"/>
    <xf numFmtId="0" fontId="18" fillId="48" borderId="0" applyNumberFormat="0" applyBorder="0" applyAlignment="0" applyProtection="0"/>
    <xf numFmtId="0" fontId="18" fillId="44" borderId="0" applyNumberFormat="0" applyBorder="0" applyAlignment="0" applyProtection="0"/>
    <xf numFmtId="3" fontId="1" fillId="2" borderId="104" applyFont="0">
      <alignment horizontal="right" vertical="center"/>
    </xf>
    <xf numFmtId="0" fontId="18" fillId="0" borderId="0"/>
    <xf numFmtId="0" fontId="18" fillId="28" borderId="0" applyNumberFormat="0" applyBorder="0" applyAlignment="0" applyProtection="0"/>
    <xf numFmtId="0" fontId="18" fillId="32" borderId="0" applyNumberFormat="0" applyBorder="0" applyAlignment="0" applyProtection="0"/>
    <xf numFmtId="0" fontId="18" fillId="36" borderId="0" applyNumberFormat="0" applyBorder="0" applyAlignment="0" applyProtection="0"/>
    <xf numFmtId="0" fontId="18" fillId="40" borderId="0" applyNumberFormat="0" applyBorder="0" applyAlignment="0" applyProtection="0"/>
    <xf numFmtId="0" fontId="18" fillId="44" borderId="0" applyNumberFormat="0" applyBorder="0" applyAlignment="0" applyProtection="0"/>
    <xf numFmtId="0" fontId="18" fillId="48" borderId="0" applyNumberFormat="0" applyBorder="0" applyAlignment="0" applyProtection="0"/>
    <xf numFmtId="0" fontId="18" fillId="29" borderId="0" applyNumberFormat="0" applyBorder="0" applyAlignment="0" applyProtection="0"/>
    <xf numFmtId="0" fontId="18" fillId="33" borderId="0" applyNumberFormat="0" applyBorder="0" applyAlignment="0" applyProtection="0"/>
    <xf numFmtId="0" fontId="18" fillId="37" borderId="0" applyNumberFormat="0" applyBorder="0" applyAlignment="0" applyProtection="0"/>
    <xf numFmtId="0" fontId="18" fillId="41" borderId="0" applyNumberFormat="0" applyBorder="0" applyAlignment="0" applyProtection="0"/>
    <xf numFmtId="0" fontId="18" fillId="45" borderId="0" applyNumberFormat="0" applyBorder="0" applyAlignment="0" applyProtection="0"/>
    <xf numFmtId="0" fontId="18" fillId="49" borderId="0" applyNumberFormat="0" applyBorder="0" applyAlignment="0" applyProtection="0"/>
    <xf numFmtId="0" fontId="18" fillId="26" borderId="70" applyNumberFormat="0" applyFont="0" applyAlignment="0" applyProtection="0"/>
    <xf numFmtId="0" fontId="18" fillId="0" borderId="0"/>
    <xf numFmtId="0" fontId="18" fillId="28" borderId="0" applyNumberFormat="0" applyBorder="0" applyAlignment="0" applyProtection="0"/>
    <xf numFmtId="0" fontId="18" fillId="32" borderId="0" applyNumberFormat="0" applyBorder="0" applyAlignment="0" applyProtection="0"/>
    <xf numFmtId="0" fontId="18" fillId="36" borderId="0" applyNumberFormat="0" applyBorder="0" applyAlignment="0" applyProtection="0"/>
    <xf numFmtId="0" fontId="18" fillId="40" borderId="0" applyNumberFormat="0" applyBorder="0" applyAlignment="0" applyProtection="0"/>
    <xf numFmtId="0" fontId="18" fillId="44" borderId="0" applyNumberFormat="0" applyBorder="0" applyAlignment="0" applyProtection="0"/>
    <xf numFmtId="0" fontId="18" fillId="48" borderId="0" applyNumberFormat="0" applyBorder="0" applyAlignment="0" applyProtection="0"/>
    <xf numFmtId="0" fontId="18" fillId="29" borderId="0" applyNumberFormat="0" applyBorder="0" applyAlignment="0" applyProtection="0"/>
    <xf numFmtId="0" fontId="18" fillId="33" borderId="0" applyNumberFormat="0" applyBorder="0" applyAlignment="0" applyProtection="0"/>
    <xf numFmtId="0" fontId="18" fillId="37" borderId="0" applyNumberFormat="0" applyBorder="0" applyAlignment="0" applyProtection="0"/>
    <xf numFmtId="0" fontId="18" fillId="41" borderId="0" applyNumberFormat="0" applyBorder="0" applyAlignment="0" applyProtection="0"/>
    <xf numFmtId="0" fontId="18" fillId="45" borderId="0" applyNumberFormat="0" applyBorder="0" applyAlignment="0" applyProtection="0"/>
    <xf numFmtId="0" fontId="18" fillId="49" borderId="0" applyNumberFormat="0" applyBorder="0" applyAlignment="0" applyProtection="0"/>
    <xf numFmtId="0" fontId="18" fillId="26" borderId="70" applyNumberFormat="0" applyFont="0" applyAlignment="0" applyProtection="0"/>
    <xf numFmtId="0" fontId="253" fillId="0" borderId="113" applyNumberFormat="0" applyFill="0" applyAlignment="0" applyProtection="0"/>
    <xf numFmtId="3" fontId="1" fillId="114" borderId="126" applyFont="0">
      <alignment horizontal="right" vertical="center"/>
      <protection locked="0"/>
    </xf>
    <xf numFmtId="180" fontId="147" fillId="105" borderId="129" applyFont="0">
      <alignment horizontal="right"/>
    </xf>
    <xf numFmtId="180" fontId="147" fillId="105" borderId="129" applyFont="0">
      <alignment horizontal="right"/>
    </xf>
    <xf numFmtId="0" fontId="152" fillId="79" borderId="130" applyNumberFormat="0" applyAlignment="0" applyProtection="0"/>
    <xf numFmtId="0" fontId="154" fillId="55" borderId="130" applyNumberFormat="0" applyAlignment="0" applyProtection="0"/>
    <xf numFmtId="3" fontId="1" fillId="55" borderId="126" applyFont="0" applyProtection="0">
      <alignment horizontal="right" vertical="center"/>
    </xf>
    <xf numFmtId="0" fontId="152" fillId="62" borderId="130" applyNumberFormat="0" applyAlignment="0" applyProtection="0"/>
    <xf numFmtId="0" fontId="152" fillId="3" borderId="130" applyNumberFormat="0" applyAlignment="0" applyProtection="0"/>
    <xf numFmtId="3" fontId="69" fillId="0" borderId="126" applyBorder="0">
      <alignment horizontal="right" vertical="center" indent="1"/>
      <protection locked="0"/>
    </xf>
    <xf numFmtId="0" fontId="193" fillId="3" borderId="126">
      <alignment vertical="center"/>
    </xf>
    <xf numFmtId="0" fontId="192" fillId="111" borderId="126">
      <alignment horizontal="center" vertical="center" wrapText="1"/>
    </xf>
    <xf numFmtId="0" fontId="192" fillId="101" borderId="126">
      <alignment horizontal="center" vertical="center" wrapText="1"/>
    </xf>
    <xf numFmtId="3" fontId="69" fillId="4" borderId="126">
      <alignment horizontal="right" vertical="center" indent="1"/>
    </xf>
    <xf numFmtId="180" fontId="147" fillId="105" borderId="118" applyFont="0">
      <alignment horizontal="right"/>
    </xf>
    <xf numFmtId="180" fontId="147" fillId="105" borderId="118" applyFont="0">
      <alignment horizontal="right"/>
    </xf>
    <xf numFmtId="0" fontId="152" fillId="79" borderId="119" applyNumberFormat="0" applyAlignment="0" applyProtection="0"/>
    <xf numFmtId="0" fontId="154" fillId="55" borderId="119" applyNumberFormat="0" applyAlignment="0" applyProtection="0"/>
    <xf numFmtId="0" fontId="152" fillId="62" borderId="119" applyNumberFormat="0" applyAlignment="0" applyProtection="0"/>
    <xf numFmtId="0" fontId="152" fillId="3" borderId="119" applyNumberFormat="0" applyAlignment="0" applyProtection="0"/>
    <xf numFmtId="0" fontId="165" fillId="65" borderId="116" applyBorder="0"/>
    <xf numFmtId="0" fontId="154" fillId="55" borderId="130" applyNumberFormat="0" applyAlignment="0" applyProtection="0"/>
    <xf numFmtId="198" fontId="69" fillId="109" borderId="131" applyNumberFormat="0" applyFont="0" applyBorder="0" applyAlignment="0" applyProtection="0">
      <alignment horizontal="right"/>
    </xf>
    <xf numFmtId="198" fontId="69" fillId="109" borderId="131" applyNumberFormat="0" applyFont="0" applyBorder="0" applyAlignment="0" applyProtection="0">
      <alignment horizontal="right"/>
    </xf>
    <xf numFmtId="0" fontId="198" fillId="0" borderId="132" applyNumberFormat="0" applyFont="0" applyFill="0" applyAlignment="0" applyProtection="0"/>
    <xf numFmtId="0" fontId="2" fillId="0" borderId="129">
      <alignment horizontal="left" vertical="center"/>
    </xf>
    <xf numFmtId="0" fontId="165" fillId="65" borderId="127" applyBorder="0"/>
    <xf numFmtId="0" fontId="1" fillId="55" borderId="128" applyNumberFormat="0" applyFont="0" applyBorder="0" applyProtection="0">
      <alignment horizontal="left" vertical="center"/>
    </xf>
    <xf numFmtId="0" fontId="154" fillId="58" borderId="130" applyNumberFormat="0" applyAlignment="0" applyProtection="0"/>
    <xf numFmtId="0" fontId="154" fillId="58" borderId="130" applyNumberFormat="0" applyAlignment="0" applyProtection="0"/>
    <xf numFmtId="0" fontId="215" fillId="62" borderId="133" applyNumberFormat="0" applyAlignment="0" applyProtection="0"/>
    <xf numFmtId="0" fontId="216" fillId="77" borderId="130" applyNumberFormat="0" applyAlignment="0" applyProtection="0"/>
    <xf numFmtId="0" fontId="1" fillId="115" borderId="132" applyNumberFormat="0" applyFont="0" applyAlignment="0" applyProtection="0"/>
    <xf numFmtId="0" fontId="217" fillId="3" borderId="133" applyNumberFormat="0" applyAlignment="0" applyProtection="0"/>
    <xf numFmtId="0" fontId="154" fillId="55" borderId="119" applyNumberFormat="0" applyAlignment="0" applyProtection="0"/>
    <xf numFmtId="198" fontId="69" fillId="109" borderId="120" applyNumberFormat="0" applyFont="0" applyBorder="0" applyAlignment="0" applyProtection="0">
      <alignment horizontal="right"/>
    </xf>
    <xf numFmtId="198" fontId="69" fillId="109" borderId="120" applyNumberFormat="0" applyFont="0" applyBorder="0" applyAlignment="0" applyProtection="0">
      <alignment horizontal="right"/>
    </xf>
    <xf numFmtId="3" fontId="69" fillId="4" borderId="115">
      <alignment horizontal="right" vertical="center" indent="1"/>
    </xf>
    <xf numFmtId="0" fontId="192" fillId="101" borderId="115">
      <alignment horizontal="center" vertical="center" wrapText="1"/>
    </xf>
    <xf numFmtId="0" fontId="192" fillId="111" borderId="115">
      <alignment horizontal="center" vertical="center" wrapText="1"/>
    </xf>
    <xf numFmtId="0" fontId="193" fillId="3" borderId="115">
      <alignment vertical="center"/>
    </xf>
    <xf numFmtId="3" fontId="69" fillId="0" borderId="115" applyBorder="0">
      <alignment horizontal="right" vertical="center" indent="1"/>
      <protection locked="0"/>
    </xf>
    <xf numFmtId="0" fontId="1" fillId="3" borderId="115" applyNumberFormat="0" applyFont="0" applyBorder="0" applyProtection="0">
      <alignment horizontal="center" vertical="center"/>
    </xf>
    <xf numFmtId="0" fontId="198" fillId="0" borderId="121" applyNumberFormat="0" applyFont="0" applyFill="0" applyAlignment="0" applyProtection="0"/>
    <xf numFmtId="0" fontId="2" fillId="0" borderId="118">
      <alignment horizontal="left" vertical="center"/>
    </xf>
    <xf numFmtId="0" fontId="1" fillId="60" borderId="132" applyNumberFormat="0" applyFont="0" applyAlignment="0" applyProtection="0"/>
    <xf numFmtId="3" fontId="1" fillId="55" borderId="115" applyFont="0" applyProtection="0">
      <alignment horizontal="right" vertical="center"/>
    </xf>
    <xf numFmtId="0" fontId="1" fillId="55" borderId="117" applyNumberFormat="0" applyFont="0" applyBorder="0" applyProtection="0">
      <alignment horizontal="left" vertical="center"/>
    </xf>
    <xf numFmtId="0" fontId="227" fillId="71" borderId="129" applyFont="0" applyBorder="0"/>
    <xf numFmtId="0" fontId="154" fillId="58" borderId="119" applyNumberFormat="0" applyAlignment="0" applyProtection="0"/>
    <xf numFmtId="0" fontId="154" fillId="58" borderId="119" applyNumberFormat="0" applyAlignment="0" applyProtection="0"/>
    <xf numFmtId="3" fontId="1" fillId="114" borderId="115" applyFont="0">
      <alignment horizontal="right" vertical="center"/>
      <protection locked="0"/>
    </xf>
    <xf numFmtId="0" fontId="215" fillId="62" borderId="122" applyNumberFormat="0" applyAlignment="0" applyProtection="0"/>
    <xf numFmtId="0" fontId="216" fillId="77" borderId="119" applyNumberFormat="0" applyAlignment="0" applyProtection="0"/>
    <xf numFmtId="0" fontId="1" fillId="115" borderId="121" applyNumberFormat="0" applyFont="0" applyAlignment="0" applyProtection="0"/>
    <xf numFmtId="0" fontId="1" fillId="115" borderId="121" applyNumberFormat="0" applyFont="0" applyAlignment="0" applyProtection="0"/>
    <xf numFmtId="0" fontId="217" fillId="3" borderId="122" applyNumberFormat="0" applyAlignment="0" applyProtection="0"/>
    <xf numFmtId="0" fontId="220" fillId="0" borderId="115" applyNumberFormat="0" applyFill="0" applyBorder="0">
      <alignment horizontal="center"/>
    </xf>
    <xf numFmtId="0" fontId="221" fillId="0" borderId="115" applyNumberFormat="0" applyFill="0" applyBorder="0">
      <alignment horizontal="left"/>
    </xf>
    <xf numFmtId="0" fontId="1" fillId="60" borderId="121" applyNumberFormat="0" applyFont="0" applyAlignment="0" applyProtection="0"/>
    <xf numFmtId="0" fontId="227" fillId="71" borderId="118" applyFont="0" applyBorder="0"/>
    <xf numFmtId="0" fontId="1" fillId="115" borderId="132" applyNumberFormat="0" applyFont="0" applyAlignment="0" applyProtection="0"/>
    <xf numFmtId="0" fontId="1" fillId="115" borderId="132" applyNumberFormat="0" applyFont="0" applyAlignment="0" applyProtection="0"/>
    <xf numFmtId="0" fontId="1" fillId="60" borderId="132" applyNumberFormat="0" applyFont="0" applyAlignment="0" applyProtection="0"/>
    <xf numFmtId="0" fontId="140" fillId="60" borderId="132" applyNumberFormat="0" applyFont="0" applyAlignment="0" applyProtection="0"/>
    <xf numFmtId="0" fontId="217" fillId="62" borderId="133" applyNumberFormat="0" applyAlignment="0" applyProtection="0"/>
    <xf numFmtId="0" fontId="217" fillId="62" borderId="133" applyNumberFormat="0" applyAlignment="0" applyProtection="0"/>
    <xf numFmtId="0" fontId="217" fillId="62" borderId="133" applyNumberFormat="0" applyAlignment="0" applyProtection="0"/>
    <xf numFmtId="0" fontId="217" fillId="62" borderId="133" applyNumberFormat="0" applyAlignment="0" applyProtection="0"/>
    <xf numFmtId="0" fontId="217" fillId="62" borderId="133" applyNumberFormat="0" applyAlignment="0" applyProtection="0"/>
    <xf numFmtId="0" fontId="217" fillId="62" borderId="133" applyNumberFormat="0" applyAlignment="0" applyProtection="0"/>
    <xf numFmtId="0" fontId="217" fillId="62" borderId="133" applyNumberFormat="0" applyAlignment="0" applyProtection="0"/>
    <xf numFmtId="0" fontId="217" fillId="62" borderId="133" applyNumberFormat="0" applyAlignment="0" applyProtection="0"/>
    <xf numFmtId="0" fontId="180" fillId="60" borderId="132" applyNumberFormat="0" applyFont="0" applyAlignment="0" applyProtection="0"/>
    <xf numFmtId="0" fontId="217" fillId="3" borderId="133" applyNumberFormat="0" applyAlignment="0" applyProtection="0"/>
    <xf numFmtId="0" fontId="236" fillId="62" borderId="130" applyNumberFormat="0" applyAlignment="0" applyProtection="0"/>
    <xf numFmtId="0" fontId="1" fillId="115" borderId="121" applyNumberFormat="0" applyFont="0" applyAlignment="0" applyProtection="0"/>
    <xf numFmtId="0" fontId="1" fillId="115" borderId="121" applyNumberFormat="0" applyFont="0" applyAlignment="0" applyProtection="0"/>
    <xf numFmtId="0" fontId="1" fillId="60" borderId="121" applyNumberFormat="0" applyFont="0" applyAlignment="0" applyProtection="0"/>
    <xf numFmtId="0" fontId="140" fillId="60" borderId="121" applyNumberFormat="0" applyFont="0" applyAlignment="0" applyProtection="0"/>
    <xf numFmtId="0" fontId="217" fillId="62" borderId="122" applyNumberFormat="0" applyAlignment="0" applyProtection="0"/>
    <xf numFmtId="0" fontId="217" fillId="62" borderId="122" applyNumberFormat="0" applyAlignment="0" applyProtection="0"/>
    <xf numFmtId="0" fontId="217" fillId="62" borderId="122" applyNumberFormat="0" applyAlignment="0" applyProtection="0"/>
    <xf numFmtId="0" fontId="217" fillId="62" borderId="122" applyNumberFormat="0" applyAlignment="0" applyProtection="0"/>
    <xf numFmtId="0" fontId="217" fillId="62" borderId="122" applyNumberFormat="0" applyAlignment="0" applyProtection="0"/>
    <xf numFmtId="0" fontId="217" fillId="62" borderId="122" applyNumberFormat="0" applyAlignment="0" applyProtection="0"/>
    <xf numFmtId="0" fontId="217" fillId="62" borderId="122" applyNumberFormat="0" applyAlignment="0" applyProtection="0"/>
    <xf numFmtId="0" fontId="217" fillId="62" borderId="122" applyNumberFormat="0" applyAlignment="0" applyProtection="0"/>
    <xf numFmtId="0" fontId="180" fillId="60" borderId="121" applyNumberFormat="0" applyFont="0" applyAlignment="0" applyProtection="0"/>
    <xf numFmtId="0" fontId="152" fillId="3" borderId="130" applyNumberFormat="0" applyAlignment="0" applyProtection="0"/>
    <xf numFmtId="0" fontId="243" fillId="0" borderId="131" applyNumberFormat="0" applyFill="0" applyProtection="0">
      <alignment horizontal="right"/>
    </xf>
    <xf numFmtId="0" fontId="244" fillId="0" borderId="134" applyNumberFormat="0" applyFill="0" applyAlignment="0" applyProtection="0"/>
    <xf numFmtId="0" fontId="253" fillId="0" borderId="135" applyNumberFormat="0" applyFill="0" applyAlignment="0" applyProtection="0"/>
    <xf numFmtId="0" fontId="253" fillId="0" borderId="135" applyNumberFormat="0" applyFill="0" applyAlignment="0" applyProtection="0"/>
    <xf numFmtId="0" fontId="253" fillId="0" borderId="135" applyNumberFormat="0" applyFill="0" applyAlignment="0" applyProtection="0"/>
    <xf numFmtId="0" fontId="253" fillId="0" borderId="135" applyNumberFormat="0" applyFill="0" applyAlignment="0" applyProtection="0"/>
    <xf numFmtId="0" fontId="253" fillId="0" borderId="135" applyNumberFormat="0" applyFill="0" applyAlignment="0" applyProtection="0"/>
    <xf numFmtId="0" fontId="253" fillId="0" borderId="135" applyNumberFormat="0" applyFill="0" applyAlignment="0" applyProtection="0"/>
    <xf numFmtId="0" fontId="253" fillId="0" borderId="136" applyNumberFormat="0" applyFill="0" applyAlignment="0" applyProtection="0"/>
    <xf numFmtId="0" fontId="217" fillId="3" borderId="122" applyNumberFormat="0" applyAlignment="0" applyProtection="0"/>
    <xf numFmtId="3" fontId="1" fillId="2" borderId="115" applyFont="0">
      <alignment horizontal="right" vertical="center"/>
    </xf>
    <xf numFmtId="0" fontId="236" fillId="62" borderId="119" applyNumberFormat="0" applyAlignment="0" applyProtection="0"/>
    <xf numFmtId="0" fontId="217" fillId="79" borderId="133" applyNumberFormat="0" applyAlignment="0" applyProtection="0"/>
    <xf numFmtId="1" fontId="255" fillId="0" borderId="129" applyFill="0" applyProtection="0">
      <alignment horizontal="right"/>
    </xf>
    <xf numFmtId="1" fontId="255" fillId="0" borderId="129" applyFill="0" applyProtection="0">
      <alignment horizontal="right"/>
    </xf>
    <xf numFmtId="0" fontId="253" fillId="0" borderId="136" applyNumberFormat="0" applyFill="0" applyAlignment="0" applyProtection="0"/>
    <xf numFmtId="0" fontId="243" fillId="0" borderId="120" applyNumberFormat="0" applyFill="0" applyProtection="0">
      <alignment horizontal="right"/>
    </xf>
    <xf numFmtId="0" fontId="243" fillId="0" borderId="120" applyNumberFormat="0" applyFill="0" applyProtection="0">
      <alignment horizontal="right"/>
    </xf>
    <xf numFmtId="0" fontId="244" fillId="0" borderId="123" applyNumberFormat="0" applyFill="0" applyAlignment="0" applyProtection="0"/>
    <xf numFmtId="0" fontId="152" fillId="3" borderId="119" applyNumberFormat="0" applyAlignment="0" applyProtection="0"/>
    <xf numFmtId="0" fontId="243" fillId="0" borderId="55" applyNumberFormat="0" applyProtection="0">
      <alignment horizontal="right"/>
    </xf>
    <xf numFmtId="0" fontId="253" fillId="0" borderId="124" applyNumberFormat="0" applyFill="0" applyAlignment="0" applyProtection="0"/>
    <xf numFmtId="0" fontId="253" fillId="0" borderId="124" applyNumberFormat="0" applyFill="0" applyAlignment="0" applyProtection="0"/>
    <xf numFmtId="0" fontId="253" fillId="0" borderId="124" applyNumberFormat="0" applyFill="0" applyAlignment="0" applyProtection="0"/>
    <xf numFmtId="0" fontId="253" fillId="0" borderId="124" applyNumberFormat="0" applyFill="0" applyAlignment="0" applyProtection="0"/>
    <xf numFmtId="0" fontId="253" fillId="0" borderId="124" applyNumberFormat="0" applyFill="0" applyAlignment="0" applyProtection="0"/>
    <xf numFmtId="0" fontId="253" fillId="0" borderId="124" applyNumberFormat="0" applyFill="0" applyAlignment="0" applyProtection="0"/>
    <xf numFmtId="0" fontId="253" fillId="0" borderId="124" applyNumberFormat="0" applyFill="0" applyAlignment="0" applyProtection="0"/>
    <xf numFmtId="0" fontId="253" fillId="0" borderId="124" applyNumberFormat="0" applyFill="0" applyAlignment="0" applyProtection="0"/>
    <xf numFmtId="0" fontId="253" fillId="0" borderId="125" applyNumberFormat="0" applyFill="0" applyAlignment="0" applyProtection="0"/>
    <xf numFmtId="0" fontId="217" fillId="79" borderId="122" applyNumberFormat="0" applyAlignment="0" applyProtection="0"/>
    <xf numFmtId="1" fontId="255" fillId="0" borderId="118" applyFill="0" applyProtection="0">
      <alignment horizontal="right"/>
    </xf>
    <xf numFmtId="1" fontId="255" fillId="0" borderId="118" applyFill="0" applyProtection="0">
      <alignment horizontal="right"/>
    </xf>
    <xf numFmtId="0" fontId="253" fillId="0" borderId="125" applyNumberFormat="0" applyFill="0" applyAlignment="0" applyProtection="0"/>
    <xf numFmtId="0" fontId="253" fillId="0" borderId="135" applyNumberFormat="0" applyFill="0" applyAlignment="0" applyProtection="0"/>
    <xf numFmtId="0" fontId="1" fillId="3" borderId="126" applyNumberFormat="0" applyFont="0" applyBorder="0" applyProtection="0">
      <alignment horizontal="center" vertical="center"/>
    </xf>
    <xf numFmtId="0" fontId="1" fillId="115" borderId="132" applyNumberFormat="0" applyFont="0" applyAlignment="0" applyProtection="0"/>
    <xf numFmtId="3" fontId="1" fillId="2" borderId="126" applyFont="0">
      <alignment horizontal="right" vertical="center"/>
    </xf>
    <xf numFmtId="0" fontId="253" fillId="0" borderId="135" applyNumberFormat="0" applyFill="0" applyAlignment="0" applyProtection="0"/>
    <xf numFmtId="0" fontId="1" fillId="0" borderId="0"/>
    <xf numFmtId="0" fontId="29" fillId="0" borderId="0"/>
    <xf numFmtId="9" fontId="29" fillId="0" borderId="0" applyFont="0" applyFill="0" applyBorder="0" applyAlignment="0" applyProtection="0"/>
    <xf numFmtId="171" fontId="29" fillId="0" borderId="0" applyFont="0" applyFill="0" applyBorder="0" applyAlignment="0" applyProtection="0"/>
    <xf numFmtId="0" fontId="69" fillId="0" borderId="0"/>
    <xf numFmtId="0" fontId="29" fillId="0" borderId="0"/>
    <xf numFmtId="0" fontId="138" fillId="28" borderId="0" applyNumberFormat="0" applyBorder="0" applyAlignment="0" applyProtection="0"/>
    <xf numFmtId="180" fontId="147" fillId="105" borderId="107" applyFont="0">
      <alignment horizontal="right"/>
    </xf>
    <xf numFmtId="180" fontId="147" fillId="105" borderId="107" applyFont="0">
      <alignment horizontal="right"/>
    </xf>
    <xf numFmtId="0" fontId="152" fillId="79" borderId="130" applyNumberForma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7" fillId="0" borderId="0" applyFont="0" applyFill="0" applyBorder="0" applyAlignment="0" applyProtection="0"/>
    <xf numFmtId="43" fontId="17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43" fontId="139" fillId="0" borderId="0" applyFont="0" applyFill="0" applyBorder="0" applyAlignment="0" applyProtection="0"/>
    <xf numFmtId="43" fontId="1" fillId="0" borderId="0" applyFont="0" applyFill="0" applyBorder="0" applyAlignment="0" applyProtection="0"/>
    <xf numFmtId="171" fontId="2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98" fontId="69" fillId="109" borderId="131" applyNumberFormat="0" applyFont="0" applyBorder="0" applyAlignment="0" applyProtection="0">
      <alignment horizontal="right"/>
    </xf>
    <xf numFmtId="198" fontId="69" fillId="109" borderId="131" applyNumberFormat="0" applyFont="0" applyBorder="0" applyAlignment="0" applyProtection="0">
      <alignment horizontal="right"/>
    </xf>
    <xf numFmtId="0" fontId="207" fillId="0" borderId="65" applyNumberFormat="0" applyFill="0" applyAlignment="0" applyProtection="0"/>
    <xf numFmtId="0" fontId="154" fillId="58" borderId="130" applyNumberFormat="0" applyAlignment="0" applyProtection="0"/>
    <xf numFmtId="0" fontId="215" fillId="62" borderId="133" applyNumberFormat="0" applyAlignment="0" applyProtection="0"/>
    <xf numFmtId="0" fontId="216" fillId="77" borderId="130" applyNumberFormat="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43" fontId="173" fillId="0" borderId="0" applyFont="0" applyFill="0" applyBorder="0" applyAlignment="0" applyProtection="0"/>
    <xf numFmtId="171" fontId="29" fillId="0" borderId="0" applyFont="0" applyFill="0" applyBorder="0" applyAlignment="0" applyProtection="0"/>
    <xf numFmtId="171" fontId="18" fillId="0" borderId="0" applyFont="0" applyFill="0" applyBorder="0" applyAlignment="0" applyProtection="0"/>
    <xf numFmtId="43" fontId="1"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43" fontId="1"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0" fontId="1" fillId="60" borderId="132" applyNumberFormat="0" applyFont="0" applyAlignment="0" applyProtection="0"/>
    <xf numFmtId="0" fontId="1" fillId="0" borderId="0"/>
    <xf numFmtId="0" fontId="18" fillId="0" borderId="0"/>
    <xf numFmtId="0" fontId="18" fillId="0" borderId="0"/>
    <xf numFmtId="0" fontId="18" fillId="0" borderId="0"/>
    <xf numFmtId="0" fontId="18" fillId="0" borderId="0"/>
    <xf numFmtId="0" fontId="68" fillId="0" borderId="0"/>
    <xf numFmtId="0" fontId="1" fillId="0" borderId="0"/>
    <xf numFmtId="0" fontId="87" fillId="0" borderId="0"/>
    <xf numFmtId="0" fontId="173" fillId="0" borderId="0"/>
    <xf numFmtId="0" fontId="69" fillId="0" borderId="0"/>
    <xf numFmtId="0" fontId="17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29" fillId="0" borderId="0"/>
    <xf numFmtId="0" fontId="138" fillId="0" borderId="0"/>
    <xf numFmtId="0" fontId="68" fillId="0" borderId="0"/>
    <xf numFmtId="0" fontId="18" fillId="0" borderId="0"/>
    <xf numFmtId="0" fontId="18" fillId="0" borderId="0"/>
    <xf numFmtId="0" fontId="18" fillId="0" borderId="0"/>
    <xf numFmtId="0" fontId="1"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29" fillId="0" borderId="0"/>
    <xf numFmtId="0" fontId="173" fillId="0" borderId="0"/>
    <xf numFmtId="0" fontId="138" fillId="0" borderId="0"/>
    <xf numFmtId="0" fontId="18" fillId="0" borderId="0"/>
    <xf numFmtId="0" fontId="18" fillId="0" borderId="0"/>
    <xf numFmtId="0" fontId="138" fillId="26" borderId="70" applyNumberFormat="0" applyFont="0" applyAlignment="0" applyProtection="0"/>
    <xf numFmtId="0" fontId="138" fillId="26" borderId="70" applyNumberFormat="0" applyFont="0" applyAlignment="0" applyProtection="0"/>
    <xf numFmtId="0" fontId="140" fillId="60" borderId="132" applyNumberFormat="0" applyFont="0" applyAlignment="0" applyProtection="0"/>
    <xf numFmtId="0" fontId="217" fillId="62" borderId="133" applyNumberFormat="0" applyAlignment="0" applyProtection="0"/>
    <xf numFmtId="0" fontId="217" fillId="62" borderId="133" applyNumberFormat="0" applyAlignment="0" applyProtection="0"/>
    <xf numFmtId="0" fontId="217" fillId="62" borderId="133" applyNumberFormat="0" applyAlignment="0" applyProtection="0"/>
    <xf numFmtId="0" fontId="217" fillId="62" borderId="133" applyNumberFormat="0" applyAlignment="0" applyProtection="0"/>
    <xf numFmtId="0" fontId="217" fillId="62" borderId="133" applyNumberFormat="0" applyAlignment="0" applyProtection="0"/>
    <xf numFmtId="0" fontId="217" fillId="62" borderId="133" applyNumberFormat="0" applyAlignment="0" applyProtection="0"/>
    <xf numFmtId="0" fontId="217" fillId="62" borderId="133" applyNumberFormat="0" applyAlignment="0" applyProtection="0"/>
    <xf numFmtId="0" fontId="180" fillId="60" borderId="132" applyNumberFormat="0" applyFont="0" applyAlignment="0" applyProtection="0"/>
    <xf numFmtId="9" fontId="87" fillId="0" borderId="0" applyFont="0" applyFill="0" applyBorder="0" applyAlignment="0" applyProtection="0"/>
    <xf numFmtId="9" fontId="29" fillId="0" borderId="0" applyFont="0" applyFill="0" applyBorder="0" applyAlignment="0" applyProtection="0"/>
    <xf numFmtId="9" fontId="138" fillId="0" borderId="0" applyFont="0" applyFill="0" applyBorder="0" applyAlignment="0" applyProtection="0"/>
    <xf numFmtId="9" fontId="1" fillId="0" borderId="0" applyFont="0" applyFill="0" applyBorder="0" applyAlignment="0" applyProtection="0"/>
    <xf numFmtId="9" fontId="173" fillId="0" borderId="0" applyFont="0" applyFill="0" applyBorder="0" applyAlignment="0" applyProtection="0"/>
    <xf numFmtId="9" fontId="29"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0" fontId="236" fillId="62" borderId="130" applyNumberFormat="0" applyAlignment="0" applyProtection="0"/>
    <xf numFmtId="0" fontId="1" fillId="0" borderId="0"/>
    <xf numFmtId="0" fontId="243" fillId="0" borderId="131" applyNumberFormat="0" applyFill="0" applyProtection="0">
      <alignment horizontal="right"/>
    </xf>
    <xf numFmtId="0" fontId="243" fillId="0" borderId="131" applyNumberFormat="0" applyFill="0" applyProtection="0">
      <alignment horizontal="right"/>
    </xf>
    <xf numFmtId="0" fontId="244" fillId="0" borderId="134" applyNumberFormat="0" applyFill="0" applyAlignment="0" applyProtection="0"/>
    <xf numFmtId="0" fontId="245" fillId="0" borderId="12" applyNumberFormat="0" applyFill="0" applyBorder="0">
      <alignment horizontal="left"/>
    </xf>
    <xf numFmtId="0" fontId="246" fillId="0" borderId="12" applyNumberFormat="0" applyFill="0" applyProtection="0"/>
    <xf numFmtId="0" fontId="246" fillId="0" borderId="12" applyNumberFormat="0" applyFill="0" applyProtection="0"/>
    <xf numFmtId="0" fontId="132" fillId="0" borderId="0" applyNumberFormat="0" applyFill="0" applyBorder="0" applyAlignment="0" applyProtection="0"/>
    <xf numFmtId="0" fontId="253" fillId="0" borderId="135" applyNumberFormat="0" applyFill="0" applyAlignment="0" applyProtection="0"/>
    <xf numFmtId="0" fontId="253" fillId="0" borderId="135" applyNumberFormat="0" applyFill="0" applyAlignment="0" applyProtection="0"/>
    <xf numFmtId="0" fontId="253" fillId="0" borderId="135" applyNumberFormat="0" applyFill="0" applyAlignment="0" applyProtection="0"/>
    <xf numFmtId="0" fontId="253" fillId="0" borderId="135" applyNumberFormat="0" applyFill="0" applyAlignment="0" applyProtection="0"/>
    <xf numFmtId="0" fontId="253" fillId="0" borderId="135" applyNumberFormat="0" applyFill="0" applyAlignment="0" applyProtection="0"/>
    <xf numFmtId="0" fontId="253" fillId="0" borderId="135" applyNumberFormat="0" applyFill="0" applyAlignment="0" applyProtection="0"/>
    <xf numFmtId="0" fontId="253" fillId="0" borderId="135" applyNumberFormat="0" applyFill="0" applyAlignment="0" applyProtection="0"/>
    <xf numFmtId="0" fontId="253" fillId="0" borderId="136" applyNumberFormat="0" applyFill="0" applyAlignment="0" applyProtection="0"/>
    <xf numFmtId="43" fontId="1" fillId="0" borderId="0" applyFont="0" applyFill="0" applyBorder="0" applyAlignment="0" applyProtection="0"/>
    <xf numFmtId="43" fontId="173" fillId="0" borderId="0" applyFont="0" applyFill="0" applyBorder="0" applyAlignment="0" applyProtection="0"/>
    <xf numFmtId="43" fontId="1"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43" fontId="1" fillId="0" borderId="0" applyFont="0" applyFill="0" applyBorder="0" applyAlignment="0" applyProtection="0"/>
    <xf numFmtId="0" fontId="217" fillId="79" borderId="133" applyNumberFormat="0" applyAlignment="0" applyProtection="0"/>
    <xf numFmtId="1" fontId="255" fillId="0" borderId="107" applyFill="0" applyProtection="0">
      <alignment horizontal="right"/>
    </xf>
    <xf numFmtId="1" fontId="255" fillId="0" borderId="107" applyFill="0" applyProtection="0">
      <alignment horizontal="right"/>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Fon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225" fontId="69" fillId="0" borderId="0" applyFont="0" applyFill="0" applyBorder="0" applyAlignment="0" applyProtection="0"/>
    <xf numFmtId="225" fontId="69"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225" fontId="69" fillId="0" borderId="0" applyFont="0" applyFill="0" applyBorder="0" applyAlignment="0" applyProtection="0"/>
    <xf numFmtId="225" fontId="69" fillId="0" borderId="0" applyFont="0" applyFill="0" applyBorder="0" applyAlignment="0" applyProtection="0"/>
    <xf numFmtId="173" fontId="1"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226" fontId="69" fillId="0" borderId="0" applyFont="0" applyFill="0" applyBorder="0" applyAlignment="0" applyProtection="0"/>
    <xf numFmtId="226" fontId="69"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226" fontId="69" fillId="0" borderId="0" applyFont="0" applyFill="0" applyBorder="0" applyAlignment="0" applyProtection="0"/>
    <xf numFmtId="226" fontId="69"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39" fontId="1" fillId="0" borderId="0" applyFont="0" applyFill="0" applyBorder="0" applyAlignment="0" applyProtection="0"/>
    <xf numFmtId="39" fontId="1" fillId="0" borderId="0" applyFont="0" applyFill="0" applyBorder="0" applyAlignment="0" applyProtection="0"/>
    <xf numFmtId="39" fontId="1" fillId="0" borderId="0" applyFont="0" applyFill="0" applyBorder="0" applyAlignment="0" applyProtection="0"/>
    <xf numFmtId="39" fontId="1" fillId="0" borderId="0" applyFont="0" applyFill="0" applyBorder="0" applyAlignment="0" applyProtection="0"/>
    <xf numFmtId="227" fontId="69" fillId="0" borderId="0" applyFont="0" applyFill="0" applyBorder="0" applyAlignment="0" applyProtection="0"/>
    <xf numFmtId="227" fontId="69" fillId="0" borderId="0" applyFont="0" applyFill="0" applyBorder="0" applyAlignment="0" applyProtection="0"/>
    <xf numFmtId="39" fontId="1" fillId="0" borderId="0" applyFont="0" applyFill="0" applyBorder="0" applyAlignment="0" applyProtection="0"/>
    <xf numFmtId="39" fontId="1" fillId="0" borderId="0" applyFont="0" applyFill="0" applyBorder="0" applyAlignment="0" applyProtection="0"/>
    <xf numFmtId="39" fontId="1" fillId="0" borderId="0" applyFont="0" applyFill="0" applyBorder="0" applyAlignment="0" applyProtection="0"/>
    <xf numFmtId="39" fontId="1" fillId="0" borderId="0" applyFont="0" applyFill="0" applyBorder="0" applyAlignment="0" applyProtection="0"/>
    <xf numFmtId="227" fontId="69" fillId="0" borderId="0" applyFont="0" applyFill="0" applyBorder="0" applyAlignment="0" applyProtection="0"/>
    <xf numFmtId="227" fontId="69" fillId="0" borderId="0" applyFont="0" applyFill="0" applyBorder="0" applyAlignment="0" applyProtection="0"/>
    <xf numFmtId="39" fontId="1"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258" fillId="0" borderId="0" applyNumberFormat="0" applyFill="0" applyBorder="0" applyAlignment="0" applyProtection="0"/>
    <xf numFmtId="0" fontId="258" fillId="0" borderId="0" applyNumberFormat="0" applyFill="0" applyBorder="0" applyAlignment="0" applyProtection="0"/>
    <xf numFmtId="0" fontId="1" fillId="117" borderId="0" applyNumberFormat="0" applyFont="0" applyAlignment="0" applyProtection="0"/>
    <xf numFmtId="0" fontId="1" fillId="117" borderId="0" applyNumberFormat="0" applyFont="0" applyAlignment="0" applyProtection="0"/>
    <xf numFmtId="0" fontId="1" fillId="117" borderId="0" applyNumberFormat="0" applyFont="0" applyAlignment="0" applyProtection="0"/>
    <xf numFmtId="0" fontId="1" fillId="117" borderId="0" applyNumberFormat="0" applyFont="0" applyAlignment="0" applyProtection="0"/>
    <xf numFmtId="0" fontId="1" fillId="117" borderId="0" applyNumberFormat="0" applyFont="0" applyAlignment="0" applyProtection="0"/>
    <xf numFmtId="0" fontId="1" fillId="117" borderId="0" applyNumberFormat="0" applyFont="0" applyAlignment="0" applyProtection="0"/>
    <xf numFmtId="0" fontId="1" fillId="117" borderId="0" applyNumberFormat="0" applyFont="0" applyAlignment="0" applyProtection="0"/>
    <xf numFmtId="0" fontId="1" fillId="117" borderId="0" applyNumberFormat="0" applyFont="0" applyAlignment="0" applyProtection="0"/>
    <xf numFmtId="0" fontId="1" fillId="117" borderId="0" applyNumberFormat="0" applyFont="0" applyAlignment="0" applyProtection="0"/>
    <xf numFmtId="0" fontId="1" fillId="117" borderId="0" applyNumberFormat="0" applyFont="0" applyAlignment="0" applyProtection="0"/>
    <xf numFmtId="0" fontId="1" fillId="117" borderId="0" applyNumberFormat="0" applyFont="0" applyAlignment="0" applyProtection="0"/>
    <xf numFmtId="0" fontId="1" fillId="117" borderId="0" applyNumberFormat="0" applyFont="0" applyAlignment="0" applyProtection="0"/>
    <xf numFmtId="0" fontId="1" fillId="117" borderId="0" applyNumberFormat="0" applyFont="0" applyAlignment="0" applyProtection="0"/>
    <xf numFmtId="0" fontId="1" fillId="117" borderId="0" applyNumberFormat="0" applyFont="0" applyAlignment="0" applyProtection="0"/>
    <xf numFmtId="0" fontId="1" fillId="117" borderId="0" applyNumberFormat="0" applyFont="0" applyAlignment="0" applyProtection="0"/>
    <xf numFmtId="0" fontId="1" fillId="117" borderId="0" applyNumberFormat="0" applyFont="0" applyAlignment="0" applyProtection="0"/>
    <xf numFmtId="0" fontId="1" fillId="117" borderId="0" applyNumberFormat="0" applyFont="0" applyAlignment="0" applyProtection="0"/>
    <xf numFmtId="0" fontId="1" fillId="117" borderId="0" applyNumberFormat="0" applyFont="0" applyAlignment="0" applyProtection="0"/>
    <xf numFmtId="0" fontId="1" fillId="117" borderId="0" applyNumberFormat="0" applyFont="0" applyAlignment="0" applyProtection="0"/>
    <xf numFmtId="0" fontId="1" fillId="117" borderId="0" applyNumberFormat="0" applyFont="0" applyAlignment="0" applyProtection="0"/>
    <xf numFmtId="0" fontId="1" fillId="117" borderId="0" applyNumberFormat="0" applyFont="0" applyAlignment="0" applyProtection="0"/>
    <xf numFmtId="0" fontId="1" fillId="117" borderId="0" applyNumberFormat="0" applyFont="0" applyAlignment="0" applyProtection="0"/>
    <xf numFmtId="0" fontId="1" fillId="117" borderId="0" applyNumberFormat="0" applyFont="0" applyAlignment="0" applyProtection="0"/>
    <xf numFmtId="0" fontId="1" fillId="117" borderId="0" applyNumberFormat="0" applyFont="0" applyAlignment="0" applyProtection="0"/>
    <xf numFmtId="0" fontId="1" fillId="117" borderId="0" applyNumberFormat="0" applyFont="0" applyAlignment="0" applyProtection="0"/>
    <xf numFmtId="0" fontId="1" fillId="117" borderId="0" applyNumberFormat="0" applyFont="0" applyAlignment="0" applyProtection="0"/>
    <xf numFmtId="0" fontId="1" fillId="117" borderId="0" applyNumberFormat="0" applyFont="0" applyAlignment="0" applyProtection="0"/>
    <xf numFmtId="0" fontId="1" fillId="117" borderId="0" applyNumberFormat="0" applyFont="0" applyAlignment="0" applyProtection="0"/>
    <xf numFmtId="0" fontId="1" fillId="117" borderId="0" applyNumberFormat="0" applyFont="0" applyAlignment="0" applyProtection="0"/>
    <xf numFmtId="0" fontId="1" fillId="117" borderId="0" applyNumberFormat="0" applyFont="0" applyAlignment="0" applyProtection="0"/>
    <xf numFmtId="0" fontId="1" fillId="117" borderId="0" applyNumberFormat="0" applyFont="0" applyAlignment="0" applyProtection="0"/>
    <xf numFmtId="0" fontId="1" fillId="117" borderId="0" applyNumberFormat="0" applyFont="0" applyAlignment="0" applyProtection="0"/>
    <xf numFmtId="0" fontId="1" fillId="117" borderId="0" applyNumberFormat="0" applyFont="0" applyAlignment="0" applyProtection="0"/>
    <xf numFmtId="0" fontId="1" fillId="117" borderId="0" applyNumberFormat="0" applyFont="0" applyAlignment="0" applyProtection="0"/>
    <xf numFmtId="0" fontId="1" fillId="117" borderId="0" applyNumberFormat="0" applyFont="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229" fontId="69" fillId="0" borderId="0" applyFont="0" applyFill="0" applyBorder="0" applyAlignment="0" applyProtection="0"/>
    <xf numFmtId="229" fontId="69"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229" fontId="69" fillId="0" borderId="0" applyFont="0" applyFill="0" applyBorder="0" applyAlignment="0" applyProtection="0"/>
    <xf numFmtId="229" fontId="69" fillId="0" borderId="0" applyFont="0" applyFill="0" applyBorder="0" applyAlignment="0" applyProtection="0"/>
    <xf numFmtId="175"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230" fontId="69" fillId="0" borderId="0" applyFont="0" applyFill="0" applyBorder="0" applyProtection="0">
      <alignment horizontal="right"/>
    </xf>
    <xf numFmtId="230" fontId="69" fillId="0" borderId="0" applyFont="0" applyFill="0" applyBorder="0" applyProtection="0">
      <alignment horizontal="right"/>
    </xf>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230" fontId="69" fillId="0" borderId="0" applyFont="0" applyFill="0" applyBorder="0" applyProtection="0">
      <alignment horizontal="right"/>
    </xf>
    <xf numFmtId="230" fontId="69" fillId="0" borderId="0" applyFont="0" applyFill="0" applyBorder="0" applyProtection="0">
      <alignment horizontal="right"/>
    </xf>
    <xf numFmtId="176"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259" fillId="0" borderId="0" applyNumberFormat="0" applyFill="0" applyBorder="0" applyProtection="0">
      <alignment vertical="top"/>
    </xf>
    <xf numFmtId="0" fontId="259" fillId="0" borderId="0" applyNumberFormat="0" applyFill="0" applyBorder="0" applyProtection="0">
      <alignment vertical="top"/>
    </xf>
    <xf numFmtId="0" fontId="140" fillId="0" borderId="99" applyNumberFormat="0" applyFill="0" applyAlignment="0" applyProtection="0"/>
    <xf numFmtId="0" fontId="140" fillId="0" borderId="99" applyNumberFormat="0" applyFill="0" applyAlignment="0" applyProtection="0"/>
    <xf numFmtId="0" fontId="140" fillId="0" borderId="99" applyNumberFormat="0" applyFill="0" applyAlignment="0" applyProtection="0"/>
    <xf numFmtId="0" fontId="140" fillId="0" borderId="99" applyNumberFormat="0" applyFill="0" applyAlignment="0" applyProtection="0"/>
    <xf numFmtId="0" fontId="140" fillId="0" borderId="99" applyNumberFormat="0" applyFill="0" applyAlignment="0" applyProtection="0"/>
    <xf numFmtId="0" fontId="140" fillId="0" borderId="99" applyNumberFormat="0" applyFill="0" applyAlignment="0" applyProtection="0"/>
    <xf numFmtId="0" fontId="140" fillId="0" borderId="99" applyNumberFormat="0" applyFill="0" applyAlignment="0" applyProtection="0"/>
    <xf numFmtId="0" fontId="140" fillId="0" borderId="99" applyNumberFormat="0" applyFill="0" applyAlignment="0" applyProtection="0"/>
    <xf numFmtId="0" fontId="1"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173" fontId="1" fillId="0" borderId="0"/>
    <xf numFmtId="173" fontId="1" fillId="0" borderId="0"/>
    <xf numFmtId="173" fontId="1" fillId="0" borderId="0"/>
    <xf numFmtId="0" fontId="78" fillId="57" borderId="0" applyNumberFormat="0" applyBorder="0" applyAlignment="0" applyProtection="0"/>
    <xf numFmtId="0" fontId="78" fillId="74" borderId="0" applyNumberFormat="0" applyBorder="0" applyAlignment="0" applyProtection="0"/>
    <xf numFmtId="0" fontId="78" fillId="115" borderId="0" applyNumberFormat="0" applyBorder="0" applyAlignment="0" applyProtection="0"/>
    <xf numFmtId="0" fontId="78" fillId="55" borderId="0" applyNumberFormat="0" applyBorder="0" applyAlignment="0" applyProtection="0"/>
    <xf numFmtId="0" fontId="78" fillId="54" borderId="0" applyNumberFormat="0" applyBorder="0" applyAlignment="0" applyProtection="0"/>
    <xf numFmtId="0" fontId="78" fillId="115" borderId="0" applyNumberFormat="0" applyBorder="0" applyAlignment="0" applyProtection="0"/>
    <xf numFmtId="0" fontId="78" fillId="69" borderId="0" applyNumberFormat="0" applyBorder="0" applyAlignment="0" applyProtection="0"/>
    <xf numFmtId="0" fontId="78" fillId="61" borderId="0" applyNumberFormat="0" applyBorder="0" applyAlignment="0" applyProtection="0"/>
    <xf numFmtId="0" fontId="78" fillId="63" borderId="0" applyNumberFormat="0" applyBorder="0" applyAlignment="0" applyProtection="0"/>
    <xf numFmtId="0" fontId="78" fillId="64" borderId="0" applyNumberFormat="0" applyBorder="0" applyAlignment="0" applyProtection="0"/>
    <xf numFmtId="0" fontId="287" fillId="51" borderId="0" applyNumberFormat="0" applyBorder="0" applyAlignment="0" applyProtection="0"/>
    <xf numFmtId="0" fontId="287" fillId="52" borderId="0" applyNumberFormat="0" applyBorder="0" applyAlignment="0" applyProtection="0"/>
    <xf numFmtId="0" fontId="287" fillId="4" borderId="0" applyNumberFormat="0" applyBorder="0" applyAlignment="0" applyProtection="0"/>
    <xf numFmtId="0" fontId="287" fillId="53" borderId="0" applyNumberFormat="0" applyBorder="0" applyAlignment="0" applyProtection="0"/>
    <xf numFmtId="0" fontId="287" fillId="54" borderId="0" applyNumberFormat="0" applyBorder="0" applyAlignment="0" applyProtection="0"/>
    <xf numFmtId="0" fontId="287" fillId="55" borderId="0" applyNumberFormat="0" applyBorder="0" applyAlignment="0" applyProtection="0"/>
    <xf numFmtId="0" fontId="174" fillId="2" borderId="0" applyNumberFormat="0" applyBorder="0" applyAlignment="0" applyProtection="0"/>
    <xf numFmtId="0" fontId="174" fillId="2"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2" borderId="0" applyNumberFormat="0" applyBorder="0" applyAlignment="0" applyProtection="0"/>
    <xf numFmtId="0" fontId="174" fillId="2"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2" borderId="0" applyNumberFormat="0" applyBorder="0" applyAlignment="0" applyProtection="0"/>
    <xf numFmtId="0" fontId="174" fillId="2"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2" borderId="0" applyNumberFormat="0" applyBorder="0" applyAlignment="0" applyProtection="0"/>
    <xf numFmtId="0" fontId="174" fillId="2"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2" borderId="0" applyNumberFormat="0" applyBorder="0" applyAlignment="0" applyProtection="0"/>
    <xf numFmtId="0" fontId="174" fillId="2"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2" borderId="0" applyNumberFormat="0" applyBorder="0" applyAlignment="0" applyProtection="0"/>
    <xf numFmtId="0" fontId="174" fillId="2"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2" borderId="0" applyNumberFormat="0" applyBorder="0" applyAlignment="0" applyProtection="0"/>
    <xf numFmtId="0" fontId="174" fillId="2"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2" borderId="0" applyNumberFormat="0" applyBorder="0" applyAlignment="0" applyProtection="0"/>
    <xf numFmtId="0" fontId="174" fillId="2"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2" borderId="0" applyNumberFormat="0" applyBorder="0" applyAlignment="0" applyProtection="0"/>
    <xf numFmtId="0" fontId="174" fillId="2"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2" borderId="0" applyNumberFormat="0" applyBorder="0" applyAlignment="0" applyProtection="0"/>
    <xf numFmtId="0" fontId="174" fillId="2"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78" fillId="51"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40" fillId="51"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2" borderId="0" applyNumberFormat="0" applyBorder="0" applyAlignment="0" applyProtection="0"/>
    <xf numFmtId="0" fontId="174" fillId="2"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2" borderId="0" applyNumberFormat="0" applyBorder="0" applyAlignment="0" applyProtection="0"/>
    <xf numFmtId="0" fontId="174" fillId="2"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2" borderId="0" applyNumberFormat="0" applyBorder="0" applyAlignment="0" applyProtection="0"/>
    <xf numFmtId="0" fontId="174" fillId="2"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2" borderId="0" applyNumberFormat="0" applyBorder="0" applyAlignment="0" applyProtection="0"/>
    <xf numFmtId="0" fontId="174" fillId="2"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2" borderId="0" applyNumberFormat="0" applyBorder="0" applyAlignment="0" applyProtection="0"/>
    <xf numFmtId="0" fontId="174" fillId="2"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2" borderId="0" applyNumberFormat="0" applyBorder="0" applyAlignment="0" applyProtection="0"/>
    <xf numFmtId="0" fontId="174" fillId="2"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2" borderId="0" applyNumberFormat="0" applyBorder="0" applyAlignment="0" applyProtection="0"/>
    <xf numFmtId="0" fontId="174" fillId="2"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2" borderId="0" applyNumberFormat="0" applyBorder="0" applyAlignment="0" applyProtection="0"/>
    <xf numFmtId="0" fontId="174" fillId="2"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2" borderId="0" applyNumberFormat="0" applyBorder="0" applyAlignment="0" applyProtection="0"/>
    <xf numFmtId="0" fontId="174" fillId="2"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2" borderId="0" applyNumberFormat="0" applyBorder="0" applyAlignment="0" applyProtection="0"/>
    <xf numFmtId="0" fontId="174" fillId="2"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78" fillId="51" borderId="0" applyNumberFormat="0" applyBorder="0" applyAlignment="0" applyProtection="0"/>
    <xf numFmtId="0" fontId="174" fillId="2"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2" borderId="0" applyNumberFormat="0" applyBorder="0" applyAlignment="0" applyProtection="0"/>
    <xf numFmtId="0" fontId="174" fillId="2"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2" borderId="0" applyNumberFormat="0" applyBorder="0" applyAlignment="0" applyProtection="0"/>
    <xf numFmtId="0" fontId="174" fillId="2"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2" borderId="0" applyNumberFormat="0" applyBorder="0" applyAlignment="0" applyProtection="0"/>
    <xf numFmtId="0" fontId="174" fillId="2"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2" borderId="0" applyNumberFormat="0" applyBorder="0" applyAlignment="0" applyProtection="0"/>
    <xf numFmtId="0" fontId="174" fillId="2"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2" borderId="0" applyNumberFormat="0" applyBorder="0" applyAlignment="0" applyProtection="0"/>
    <xf numFmtId="0" fontId="174" fillId="2"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2" borderId="0" applyNumberFormat="0" applyBorder="0" applyAlignment="0" applyProtection="0"/>
    <xf numFmtId="0" fontId="174" fillId="2"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2" borderId="0" applyNumberFormat="0" applyBorder="0" applyAlignment="0" applyProtection="0"/>
    <xf numFmtId="0" fontId="174" fillId="2"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2" borderId="0" applyNumberFormat="0" applyBorder="0" applyAlignment="0" applyProtection="0"/>
    <xf numFmtId="0" fontId="174" fillId="2"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2" borderId="0" applyNumberFormat="0" applyBorder="0" applyAlignment="0" applyProtection="0"/>
    <xf numFmtId="0" fontId="174" fillId="2"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2" borderId="0" applyNumberFormat="0" applyBorder="0" applyAlignment="0" applyProtection="0"/>
    <xf numFmtId="0" fontId="174" fillId="2"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40" fillId="51" borderId="0" applyNumberFormat="0" applyBorder="0" applyAlignment="0" applyProtection="0"/>
    <xf numFmtId="0" fontId="174" fillId="2"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2" borderId="0" applyNumberFormat="0" applyBorder="0" applyAlignment="0" applyProtection="0"/>
    <xf numFmtId="0" fontId="174" fillId="2"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2" borderId="0" applyNumberFormat="0" applyBorder="0" applyAlignment="0" applyProtection="0"/>
    <xf numFmtId="0" fontId="174" fillId="2"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2" borderId="0" applyNumberFormat="0" applyBorder="0" applyAlignment="0" applyProtection="0"/>
    <xf numFmtId="0" fontId="174" fillId="2"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2" borderId="0" applyNumberFormat="0" applyBorder="0" applyAlignment="0" applyProtection="0"/>
    <xf numFmtId="0" fontId="174" fillId="2"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2" borderId="0" applyNumberFormat="0" applyBorder="0" applyAlignment="0" applyProtection="0"/>
    <xf numFmtId="0" fontId="174" fillId="2"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2" borderId="0" applyNumberFormat="0" applyBorder="0" applyAlignment="0" applyProtection="0"/>
    <xf numFmtId="0" fontId="174" fillId="2"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2" borderId="0" applyNumberFormat="0" applyBorder="0" applyAlignment="0" applyProtection="0"/>
    <xf numFmtId="0" fontId="174" fillId="2"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2" borderId="0" applyNumberFormat="0" applyBorder="0" applyAlignment="0" applyProtection="0"/>
    <xf numFmtId="0" fontId="174" fillId="2"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2" borderId="0" applyNumberFormat="0" applyBorder="0" applyAlignment="0" applyProtection="0"/>
    <xf numFmtId="0" fontId="174" fillId="2"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2" borderId="0" applyNumberFormat="0" applyBorder="0" applyAlignment="0" applyProtection="0"/>
    <xf numFmtId="0" fontId="174" fillId="2"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78" fillId="51" borderId="0" applyNumberFormat="0" applyBorder="0" applyAlignment="0" applyProtection="0"/>
    <xf numFmtId="0" fontId="174" fillId="2"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2" borderId="0" applyNumberFormat="0" applyBorder="0" applyAlignment="0" applyProtection="0"/>
    <xf numFmtId="0" fontId="174" fillId="2"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2" borderId="0" applyNumberFormat="0" applyBorder="0" applyAlignment="0" applyProtection="0"/>
    <xf numFmtId="0" fontId="174" fillId="2"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2" borderId="0" applyNumberFormat="0" applyBorder="0" applyAlignment="0" applyProtection="0"/>
    <xf numFmtId="0" fontId="174" fillId="2"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2" borderId="0" applyNumberFormat="0" applyBorder="0" applyAlignment="0" applyProtection="0"/>
    <xf numFmtId="0" fontId="174" fillId="2"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2" borderId="0" applyNumberFormat="0" applyBorder="0" applyAlignment="0" applyProtection="0"/>
    <xf numFmtId="0" fontId="174" fillId="2"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2" borderId="0" applyNumberFormat="0" applyBorder="0" applyAlignment="0" applyProtection="0"/>
    <xf numFmtId="0" fontId="174" fillId="2"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2" borderId="0" applyNumberFormat="0" applyBorder="0" applyAlignment="0" applyProtection="0"/>
    <xf numFmtId="0" fontId="174" fillId="2"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2" borderId="0" applyNumberFormat="0" applyBorder="0" applyAlignment="0" applyProtection="0"/>
    <xf numFmtId="0" fontId="174" fillId="2"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2" borderId="0" applyNumberFormat="0" applyBorder="0" applyAlignment="0" applyProtection="0"/>
    <xf numFmtId="0" fontId="174" fillId="2"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2" borderId="0" applyNumberFormat="0" applyBorder="0" applyAlignment="0" applyProtection="0"/>
    <xf numFmtId="0" fontId="174" fillId="2"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78" fillId="51" borderId="0" applyNumberFormat="0" applyBorder="0" applyAlignment="0" applyProtection="0"/>
    <xf numFmtId="0" fontId="174" fillId="2"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2" borderId="0" applyNumberFormat="0" applyBorder="0" applyAlignment="0" applyProtection="0"/>
    <xf numFmtId="0" fontId="174" fillId="2"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2" borderId="0" applyNumberFormat="0" applyBorder="0" applyAlignment="0" applyProtection="0"/>
    <xf numFmtId="0" fontId="174" fillId="2"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2" borderId="0" applyNumberFormat="0" applyBorder="0" applyAlignment="0" applyProtection="0"/>
    <xf numFmtId="0" fontId="174" fillId="2"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4" borderId="0" applyNumberFormat="0" applyBorder="0" applyAlignment="0" applyProtection="0"/>
    <xf numFmtId="0" fontId="174" fillId="5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54" borderId="0" applyNumberFormat="0" applyBorder="0" applyAlignment="0" applyProtection="0"/>
    <xf numFmtId="0" fontId="174" fillId="5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54" borderId="0" applyNumberFormat="0" applyBorder="0" applyAlignment="0" applyProtection="0"/>
    <xf numFmtId="0" fontId="174" fillId="5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54" borderId="0" applyNumberFormat="0" applyBorder="0" applyAlignment="0" applyProtection="0"/>
    <xf numFmtId="0" fontId="174" fillId="5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54" borderId="0" applyNumberFormat="0" applyBorder="0" applyAlignment="0" applyProtection="0"/>
    <xf numFmtId="0" fontId="174" fillId="5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54" borderId="0" applyNumberFormat="0" applyBorder="0" applyAlignment="0" applyProtection="0"/>
    <xf numFmtId="0" fontId="174" fillId="5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54" borderId="0" applyNumberFormat="0" applyBorder="0" applyAlignment="0" applyProtection="0"/>
    <xf numFmtId="0" fontId="174" fillId="5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54" borderId="0" applyNumberFormat="0" applyBorder="0" applyAlignment="0" applyProtection="0"/>
    <xf numFmtId="0" fontId="174" fillId="5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54" borderId="0" applyNumberFormat="0" applyBorder="0" applyAlignment="0" applyProtection="0"/>
    <xf numFmtId="0" fontId="174" fillId="5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54" borderId="0" applyNumberFormat="0" applyBorder="0" applyAlignment="0" applyProtection="0"/>
    <xf numFmtId="0" fontId="174" fillId="5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78" fillId="52"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40" fillId="52"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54" borderId="0" applyNumberFormat="0" applyBorder="0" applyAlignment="0" applyProtection="0"/>
    <xf numFmtId="0" fontId="174" fillId="5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54" borderId="0" applyNumberFormat="0" applyBorder="0" applyAlignment="0" applyProtection="0"/>
    <xf numFmtId="0" fontId="174" fillId="5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54" borderId="0" applyNumberFormat="0" applyBorder="0" applyAlignment="0" applyProtection="0"/>
    <xf numFmtId="0" fontId="174" fillId="5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54" borderId="0" applyNumberFormat="0" applyBorder="0" applyAlignment="0" applyProtection="0"/>
    <xf numFmtId="0" fontId="174" fillId="5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54" borderId="0" applyNumberFormat="0" applyBorder="0" applyAlignment="0" applyProtection="0"/>
    <xf numFmtId="0" fontId="174" fillId="5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54" borderId="0" applyNumberFormat="0" applyBorder="0" applyAlignment="0" applyProtection="0"/>
    <xf numFmtId="0" fontId="174" fillId="5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54" borderId="0" applyNumberFormat="0" applyBorder="0" applyAlignment="0" applyProtection="0"/>
    <xf numFmtId="0" fontId="174" fillId="5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54" borderId="0" applyNumberFormat="0" applyBorder="0" applyAlignment="0" applyProtection="0"/>
    <xf numFmtId="0" fontId="174" fillId="5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54" borderId="0" applyNumberFormat="0" applyBorder="0" applyAlignment="0" applyProtection="0"/>
    <xf numFmtId="0" fontId="174" fillId="5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54" borderId="0" applyNumberFormat="0" applyBorder="0" applyAlignment="0" applyProtection="0"/>
    <xf numFmtId="0" fontId="174" fillId="5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78" fillId="52" borderId="0" applyNumberFormat="0" applyBorder="0" applyAlignment="0" applyProtection="0"/>
    <xf numFmtId="0" fontId="174" fillId="5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54" borderId="0" applyNumberFormat="0" applyBorder="0" applyAlignment="0" applyProtection="0"/>
    <xf numFmtId="0" fontId="174" fillId="5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54" borderId="0" applyNumberFormat="0" applyBorder="0" applyAlignment="0" applyProtection="0"/>
    <xf numFmtId="0" fontId="174" fillId="5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54" borderId="0" applyNumberFormat="0" applyBorder="0" applyAlignment="0" applyProtection="0"/>
    <xf numFmtId="0" fontId="174" fillId="5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54" borderId="0" applyNumberFormat="0" applyBorder="0" applyAlignment="0" applyProtection="0"/>
    <xf numFmtId="0" fontId="174" fillId="5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54" borderId="0" applyNumberFormat="0" applyBorder="0" applyAlignment="0" applyProtection="0"/>
    <xf numFmtId="0" fontId="174" fillId="5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54" borderId="0" applyNumberFormat="0" applyBorder="0" applyAlignment="0" applyProtection="0"/>
    <xf numFmtId="0" fontId="174" fillId="5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54" borderId="0" applyNumberFormat="0" applyBorder="0" applyAlignment="0" applyProtection="0"/>
    <xf numFmtId="0" fontId="174" fillId="5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54" borderId="0" applyNumberFormat="0" applyBorder="0" applyAlignment="0" applyProtection="0"/>
    <xf numFmtId="0" fontId="174" fillId="5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54" borderId="0" applyNumberFormat="0" applyBorder="0" applyAlignment="0" applyProtection="0"/>
    <xf numFmtId="0" fontId="174" fillId="5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54" borderId="0" applyNumberFormat="0" applyBorder="0" applyAlignment="0" applyProtection="0"/>
    <xf numFmtId="0" fontId="174" fillId="5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40" fillId="52" borderId="0" applyNumberFormat="0" applyBorder="0" applyAlignment="0" applyProtection="0"/>
    <xf numFmtId="0" fontId="174" fillId="5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54" borderId="0" applyNumberFormat="0" applyBorder="0" applyAlignment="0" applyProtection="0"/>
    <xf numFmtId="0" fontId="174" fillId="5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54" borderId="0" applyNumberFormat="0" applyBorder="0" applyAlignment="0" applyProtection="0"/>
    <xf numFmtId="0" fontId="174" fillId="5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54" borderId="0" applyNumberFormat="0" applyBorder="0" applyAlignment="0" applyProtection="0"/>
    <xf numFmtId="0" fontId="174" fillId="5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54" borderId="0" applyNumberFormat="0" applyBorder="0" applyAlignment="0" applyProtection="0"/>
    <xf numFmtId="0" fontId="174" fillId="5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54" borderId="0" applyNumberFormat="0" applyBorder="0" applyAlignment="0" applyProtection="0"/>
    <xf numFmtId="0" fontId="174" fillId="5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54" borderId="0" applyNumberFormat="0" applyBorder="0" applyAlignment="0" applyProtection="0"/>
    <xf numFmtId="0" fontId="174" fillId="5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54" borderId="0" applyNumberFormat="0" applyBorder="0" applyAlignment="0" applyProtection="0"/>
    <xf numFmtId="0" fontId="174" fillId="5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54" borderId="0" applyNumberFormat="0" applyBorder="0" applyAlignment="0" applyProtection="0"/>
    <xf numFmtId="0" fontId="174" fillId="5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54" borderId="0" applyNumberFormat="0" applyBorder="0" applyAlignment="0" applyProtection="0"/>
    <xf numFmtId="0" fontId="174" fillId="5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54" borderId="0" applyNumberFormat="0" applyBorder="0" applyAlignment="0" applyProtection="0"/>
    <xf numFmtId="0" fontId="174" fillId="5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78" fillId="52" borderId="0" applyNumberFormat="0" applyBorder="0" applyAlignment="0" applyProtection="0"/>
    <xf numFmtId="0" fontId="174" fillId="5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54" borderId="0" applyNumberFormat="0" applyBorder="0" applyAlignment="0" applyProtection="0"/>
    <xf numFmtId="0" fontId="174" fillId="5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54" borderId="0" applyNumberFormat="0" applyBorder="0" applyAlignment="0" applyProtection="0"/>
    <xf numFmtId="0" fontId="174" fillId="5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54" borderId="0" applyNumberFormat="0" applyBorder="0" applyAlignment="0" applyProtection="0"/>
    <xf numFmtId="0" fontId="174" fillId="5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54" borderId="0" applyNumberFormat="0" applyBorder="0" applyAlignment="0" applyProtection="0"/>
    <xf numFmtId="0" fontId="174" fillId="5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54" borderId="0" applyNumberFormat="0" applyBorder="0" applyAlignment="0" applyProtection="0"/>
    <xf numFmtId="0" fontId="174" fillId="5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54" borderId="0" applyNumberFormat="0" applyBorder="0" applyAlignment="0" applyProtection="0"/>
    <xf numFmtId="0" fontId="174" fillId="5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54" borderId="0" applyNumberFormat="0" applyBorder="0" applyAlignment="0" applyProtection="0"/>
    <xf numFmtId="0" fontId="174" fillId="5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54" borderId="0" applyNumberFormat="0" applyBorder="0" applyAlignment="0" applyProtection="0"/>
    <xf numFmtId="0" fontId="174" fillId="5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54" borderId="0" applyNumberFormat="0" applyBorder="0" applyAlignment="0" applyProtection="0"/>
    <xf numFmtId="0" fontId="174" fillId="5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54" borderId="0" applyNumberFormat="0" applyBorder="0" applyAlignment="0" applyProtection="0"/>
    <xf numFmtId="0" fontId="174" fillId="5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78" fillId="52" borderId="0" applyNumberFormat="0" applyBorder="0" applyAlignment="0" applyProtection="0"/>
    <xf numFmtId="0" fontId="174" fillId="5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54" borderId="0" applyNumberFormat="0" applyBorder="0" applyAlignment="0" applyProtection="0"/>
    <xf numFmtId="0" fontId="174" fillId="5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54" borderId="0" applyNumberFormat="0" applyBorder="0" applyAlignment="0" applyProtection="0"/>
    <xf numFmtId="0" fontId="174" fillId="5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54" borderId="0" applyNumberFormat="0" applyBorder="0" applyAlignment="0" applyProtection="0"/>
    <xf numFmtId="0" fontId="174" fillId="5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74" borderId="0" applyNumberFormat="0" applyBorder="0" applyAlignment="0" applyProtection="0"/>
    <xf numFmtId="0" fontId="174" fillId="53" borderId="0" applyNumberFormat="0" applyBorder="0" applyAlignment="0" applyProtection="0"/>
    <xf numFmtId="0" fontId="174" fillId="53"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53" borderId="0" applyNumberFormat="0" applyBorder="0" applyAlignment="0" applyProtection="0"/>
    <xf numFmtId="0" fontId="174" fillId="53"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53" borderId="0" applyNumberFormat="0" applyBorder="0" applyAlignment="0" applyProtection="0"/>
    <xf numFmtId="0" fontId="174" fillId="53"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53" borderId="0" applyNumberFormat="0" applyBorder="0" applyAlignment="0" applyProtection="0"/>
    <xf numFmtId="0" fontId="174" fillId="53"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53" borderId="0" applyNumberFormat="0" applyBorder="0" applyAlignment="0" applyProtection="0"/>
    <xf numFmtId="0" fontId="174" fillId="53"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53" borderId="0" applyNumberFormat="0" applyBorder="0" applyAlignment="0" applyProtection="0"/>
    <xf numFmtId="0" fontId="174" fillId="53"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53" borderId="0" applyNumberFormat="0" applyBorder="0" applyAlignment="0" applyProtection="0"/>
    <xf numFmtId="0" fontId="174" fillId="53"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53" borderId="0" applyNumberFormat="0" applyBorder="0" applyAlignment="0" applyProtection="0"/>
    <xf numFmtId="0" fontId="174" fillId="53"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53" borderId="0" applyNumberFormat="0" applyBorder="0" applyAlignment="0" applyProtection="0"/>
    <xf numFmtId="0" fontId="174" fillId="53"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53" borderId="0" applyNumberFormat="0" applyBorder="0" applyAlignment="0" applyProtection="0"/>
    <xf numFmtId="0" fontId="174" fillId="53"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78" fillId="4"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40" fillId="4"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53" borderId="0" applyNumberFormat="0" applyBorder="0" applyAlignment="0" applyProtection="0"/>
    <xf numFmtId="0" fontId="174" fillId="53"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53" borderId="0" applyNumberFormat="0" applyBorder="0" applyAlignment="0" applyProtection="0"/>
    <xf numFmtId="0" fontId="174" fillId="53"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53" borderId="0" applyNumberFormat="0" applyBorder="0" applyAlignment="0" applyProtection="0"/>
    <xf numFmtId="0" fontId="174" fillId="53"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53" borderId="0" applyNumberFormat="0" applyBorder="0" applyAlignment="0" applyProtection="0"/>
    <xf numFmtId="0" fontId="174" fillId="53"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53" borderId="0" applyNumberFormat="0" applyBorder="0" applyAlignment="0" applyProtection="0"/>
    <xf numFmtId="0" fontId="174" fillId="53"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53" borderId="0" applyNumberFormat="0" applyBorder="0" applyAlignment="0" applyProtection="0"/>
    <xf numFmtId="0" fontId="174" fillId="53"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53" borderId="0" applyNumberFormat="0" applyBorder="0" applyAlignment="0" applyProtection="0"/>
    <xf numFmtId="0" fontId="174" fillId="53"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53" borderId="0" applyNumberFormat="0" applyBorder="0" applyAlignment="0" applyProtection="0"/>
    <xf numFmtId="0" fontId="174" fillId="53"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53" borderId="0" applyNumberFormat="0" applyBorder="0" applyAlignment="0" applyProtection="0"/>
    <xf numFmtId="0" fontId="174" fillId="53"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53" borderId="0" applyNumberFormat="0" applyBorder="0" applyAlignment="0" applyProtection="0"/>
    <xf numFmtId="0" fontId="174" fillId="53"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78" fillId="4" borderId="0" applyNumberFormat="0" applyBorder="0" applyAlignment="0" applyProtection="0"/>
    <xf numFmtId="0" fontId="174" fillId="53"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53" borderId="0" applyNumberFormat="0" applyBorder="0" applyAlignment="0" applyProtection="0"/>
    <xf numFmtId="0" fontId="174" fillId="53"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53" borderId="0" applyNumberFormat="0" applyBorder="0" applyAlignment="0" applyProtection="0"/>
    <xf numFmtId="0" fontId="174" fillId="53"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53" borderId="0" applyNumberFormat="0" applyBorder="0" applyAlignment="0" applyProtection="0"/>
    <xf numFmtId="0" fontId="174" fillId="53"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53" borderId="0" applyNumberFormat="0" applyBorder="0" applyAlignment="0" applyProtection="0"/>
    <xf numFmtId="0" fontId="174" fillId="53"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53" borderId="0" applyNumberFormat="0" applyBorder="0" applyAlignment="0" applyProtection="0"/>
    <xf numFmtId="0" fontId="174" fillId="53"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53" borderId="0" applyNumberFormat="0" applyBorder="0" applyAlignment="0" applyProtection="0"/>
    <xf numFmtId="0" fontId="174" fillId="53"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53" borderId="0" applyNumberFormat="0" applyBorder="0" applyAlignment="0" applyProtection="0"/>
    <xf numFmtId="0" fontId="174" fillId="53"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53" borderId="0" applyNumberFormat="0" applyBorder="0" applyAlignment="0" applyProtection="0"/>
    <xf numFmtId="0" fontId="174" fillId="53"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53" borderId="0" applyNumberFormat="0" applyBorder="0" applyAlignment="0" applyProtection="0"/>
    <xf numFmtId="0" fontId="174" fillId="53"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53" borderId="0" applyNumberFormat="0" applyBorder="0" applyAlignment="0" applyProtection="0"/>
    <xf numFmtId="0" fontId="174" fillId="53"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40" fillId="4" borderId="0" applyNumberFormat="0" applyBorder="0" applyAlignment="0" applyProtection="0"/>
    <xf numFmtId="0" fontId="174" fillId="53"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53" borderId="0" applyNumberFormat="0" applyBorder="0" applyAlignment="0" applyProtection="0"/>
    <xf numFmtId="0" fontId="174" fillId="53"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53" borderId="0" applyNumberFormat="0" applyBorder="0" applyAlignment="0" applyProtection="0"/>
    <xf numFmtId="0" fontId="174" fillId="53"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53" borderId="0" applyNumberFormat="0" applyBorder="0" applyAlignment="0" applyProtection="0"/>
    <xf numFmtId="0" fontId="174" fillId="53"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53" borderId="0" applyNumberFormat="0" applyBorder="0" applyAlignment="0" applyProtection="0"/>
    <xf numFmtId="0" fontId="174" fillId="53"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53" borderId="0" applyNumberFormat="0" applyBorder="0" applyAlignment="0" applyProtection="0"/>
    <xf numFmtId="0" fontId="174" fillId="53"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53" borderId="0" applyNumberFormat="0" applyBorder="0" applyAlignment="0" applyProtection="0"/>
    <xf numFmtId="0" fontId="174" fillId="53"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53" borderId="0" applyNumberFormat="0" applyBorder="0" applyAlignment="0" applyProtection="0"/>
    <xf numFmtId="0" fontId="174" fillId="53"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53" borderId="0" applyNumberFormat="0" applyBorder="0" applyAlignment="0" applyProtection="0"/>
    <xf numFmtId="0" fontId="174" fillId="53"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53" borderId="0" applyNumberFormat="0" applyBorder="0" applyAlignment="0" applyProtection="0"/>
    <xf numFmtId="0" fontId="174" fillId="53"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53" borderId="0" applyNumberFormat="0" applyBorder="0" applyAlignment="0" applyProtection="0"/>
    <xf numFmtId="0" fontId="174" fillId="53"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78" fillId="4" borderId="0" applyNumberFormat="0" applyBorder="0" applyAlignment="0" applyProtection="0"/>
    <xf numFmtId="0" fontId="174" fillId="53"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53" borderId="0" applyNumberFormat="0" applyBorder="0" applyAlignment="0" applyProtection="0"/>
    <xf numFmtId="0" fontId="174" fillId="53"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53" borderId="0" applyNumberFormat="0" applyBorder="0" applyAlignment="0" applyProtection="0"/>
    <xf numFmtId="0" fontId="174" fillId="53"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53" borderId="0" applyNumberFormat="0" applyBorder="0" applyAlignment="0" applyProtection="0"/>
    <xf numFmtId="0" fontId="174" fillId="53"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53" borderId="0" applyNumberFormat="0" applyBorder="0" applyAlignment="0" applyProtection="0"/>
    <xf numFmtId="0" fontId="174" fillId="53"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53" borderId="0" applyNumberFormat="0" applyBorder="0" applyAlignment="0" applyProtection="0"/>
    <xf numFmtId="0" fontId="174" fillId="53"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53" borderId="0" applyNumberFormat="0" applyBorder="0" applyAlignment="0" applyProtection="0"/>
    <xf numFmtId="0" fontId="174" fillId="53"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53" borderId="0" applyNumberFormat="0" applyBorder="0" applyAlignment="0" applyProtection="0"/>
    <xf numFmtId="0" fontId="174" fillId="53"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53" borderId="0" applyNumberFormat="0" applyBorder="0" applyAlignment="0" applyProtection="0"/>
    <xf numFmtId="0" fontId="174" fillId="53"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53" borderId="0" applyNumberFormat="0" applyBorder="0" applyAlignment="0" applyProtection="0"/>
    <xf numFmtId="0" fontId="174" fillId="53"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53" borderId="0" applyNumberFormat="0" applyBorder="0" applyAlignment="0" applyProtection="0"/>
    <xf numFmtId="0" fontId="174" fillId="53"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78" fillId="4" borderId="0" applyNumberFormat="0" applyBorder="0" applyAlignment="0" applyProtection="0"/>
    <xf numFmtId="0" fontId="174" fillId="53"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53" borderId="0" applyNumberFormat="0" applyBorder="0" applyAlignment="0" applyProtection="0"/>
    <xf numFmtId="0" fontId="174" fillId="53"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53" borderId="0" applyNumberFormat="0" applyBorder="0" applyAlignment="0" applyProtection="0"/>
    <xf numFmtId="0" fontId="174" fillId="53"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53" borderId="0" applyNumberFormat="0" applyBorder="0" applyAlignment="0" applyProtection="0"/>
    <xf numFmtId="0" fontId="174" fillId="53"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54" borderId="0" applyNumberFormat="0" applyBorder="0" applyAlignment="0" applyProtection="0"/>
    <xf numFmtId="0" fontId="174" fillId="54"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4" borderId="0" applyNumberFormat="0" applyBorder="0" applyAlignment="0" applyProtection="0"/>
    <xf numFmtId="0" fontId="174" fillId="54"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4" borderId="0" applyNumberFormat="0" applyBorder="0" applyAlignment="0" applyProtection="0"/>
    <xf numFmtId="0" fontId="174" fillId="54"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4" borderId="0" applyNumberFormat="0" applyBorder="0" applyAlignment="0" applyProtection="0"/>
    <xf numFmtId="0" fontId="174" fillId="54"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4" borderId="0" applyNumberFormat="0" applyBorder="0" applyAlignment="0" applyProtection="0"/>
    <xf numFmtId="0" fontId="174" fillId="54"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4" borderId="0" applyNumberFormat="0" applyBorder="0" applyAlignment="0" applyProtection="0"/>
    <xf numFmtId="0" fontId="174" fillId="54"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4" borderId="0" applyNumberFormat="0" applyBorder="0" applyAlignment="0" applyProtection="0"/>
    <xf numFmtId="0" fontId="174" fillId="54"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4" borderId="0" applyNumberFormat="0" applyBorder="0" applyAlignment="0" applyProtection="0"/>
    <xf numFmtId="0" fontId="174" fillId="54"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4" borderId="0" applyNumberFormat="0" applyBorder="0" applyAlignment="0" applyProtection="0"/>
    <xf numFmtId="0" fontId="174" fillId="54"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4" borderId="0" applyNumberFormat="0" applyBorder="0" applyAlignment="0" applyProtection="0"/>
    <xf numFmtId="0" fontId="174" fillId="54"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78" fillId="53"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40" fillId="53"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4" borderId="0" applyNumberFormat="0" applyBorder="0" applyAlignment="0" applyProtection="0"/>
    <xf numFmtId="0" fontId="174" fillId="54"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4" borderId="0" applyNumberFormat="0" applyBorder="0" applyAlignment="0" applyProtection="0"/>
    <xf numFmtId="0" fontId="174" fillId="54"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4" borderId="0" applyNumberFormat="0" applyBorder="0" applyAlignment="0" applyProtection="0"/>
    <xf numFmtId="0" fontId="174" fillId="54"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4" borderId="0" applyNumberFormat="0" applyBorder="0" applyAlignment="0" applyProtection="0"/>
    <xf numFmtId="0" fontId="174" fillId="54"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4" borderId="0" applyNumberFormat="0" applyBorder="0" applyAlignment="0" applyProtection="0"/>
    <xf numFmtId="0" fontId="174" fillId="54"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4" borderId="0" applyNumberFormat="0" applyBorder="0" applyAlignment="0" applyProtection="0"/>
    <xf numFmtId="0" fontId="174" fillId="54"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4" borderId="0" applyNumberFormat="0" applyBorder="0" applyAlignment="0" applyProtection="0"/>
    <xf numFmtId="0" fontId="174" fillId="54"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4" borderId="0" applyNumberFormat="0" applyBorder="0" applyAlignment="0" applyProtection="0"/>
    <xf numFmtId="0" fontId="174" fillId="54"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4" borderId="0" applyNumberFormat="0" applyBorder="0" applyAlignment="0" applyProtection="0"/>
    <xf numFmtId="0" fontId="174" fillId="54"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4" borderId="0" applyNumberFormat="0" applyBorder="0" applyAlignment="0" applyProtection="0"/>
    <xf numFmtId="0" fontId="174" fillId="54"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78" fillId="53" borderId="0" applyNumberFormat="0" applyBorder="0" applyAlignment="0" applyProtection="0"/>
    <xf numFmtId="0" fontId="174" fillId="54"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4" borderId="0" applyNumberFormat="0" applyBorder="0" applyAlignment="0" applyProtection="0"/>
    <xf numFmtId="0" fontId="174" fillId="54"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4" borderId="0" applyNumberFormat="0" applyBorder="0" applyAlignment="0" applyProtection="0"/>
    <xf numFmtId="0" fontId="174" fillId="54"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4" borderId="0" applyNumberFormat="0" applyBorder="0" applyAlignment="0" applyProtection="0"/>
    <xf numFmtId="0" fontId="174" fillId="54"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4" borderId="0" applyNumberFormat="0" applyBorder="0" applyAlignment="0" applyProtection="0"/>
    <xf numFmtId="0" fontId="174" fillId="54"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4" borderId="0" applyNumberFormat="0" applyBorder="0" applyAlignment="0" applyProtection="0"/>
    <xf numFmtId="0" fontId="174" fillId="54"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4" borderId="0" applyNumberFormat="0" applyBorder="0" applyAlignment="0" applyProtection="0"/>
    <xf numFmtId="0" fontId="174" fillId="54"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4" borderId="0" applyNumberFormat="0" applyBorder="0" applyAlignment="0" applyProtection="0"/>
    <xf numFmtId="0" fontId="174" fillId="54"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4" borderId="0" applyNumberFormat="0" applyBorder="0" applyAlignment="0" applyProtection="0"/>
    <xf numFmtId="0" fontId="174" fillId="54"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4" borderId="0" applyNumberFormat="0" applyBorder="0" applyAlignment="0" applyProtection="0"/>
    <xf numFmtId="0" fontId="174" fillId="54"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4" borderId="0" applyNumberFormat="0" applyBorder="0" applyAlignment="0" applyProtection="0"/>
    <xf numFmtId="0" fontId="174" fillId="54"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40" fillId="53" borderId="0" applyNumberFormat="0" applyBorder="0" applyAlignment="0" applyProtection="0"/>
    <xf numFmtId="0" fontId="174" fillId="54"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4" borderId="0" applyNumberFormat="0" applyBorder="0" applyAlignment="0" applyProtection="0"/>
    <xf numFmtId="0" fontId="174" fillId="54"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4" borderId="0" applyNumberFormat="0" applyBorder="0" applyAlignment="0" applyProtection="0"/>
    <xf numFmtId="0" fontId="174" fillId="54"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4" borderId="0" applyNumberFormat="0" applyBorder="0" applyAlignment="0" applyProtection="0"/>
    <xf numFmtId="0" fontId="174" fillId="54"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4" borderId="0" applyNumberFormat="0" applyBorder="0" applyAlignment="0" applyProtection="0"/>
    <xf numFmtId="0" fontId="174" fillId="54"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4" borderId="0" applyNumberFormat="0" applyBorder="0" applyAlignment="0" applyProtection="0"/>
    <xf numFmtId="0" fontId="174" fillId="54"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4" borderId="0" applyNumberFormat="0" applyBorder="0" applyAlignment="0" applyProtection="0"/>
    <xf numFmtId="0" fontId="174" fillId="54"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4" borderId="0" applyNumberFormat="0" applyBorder="0" applyAlignment="0" applyProtection="0"/>
    <xf numFmtId="0" fontId="174" fillId="54"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4" borderId="0" applyNumberFormat="0" applyBorder="0" applyAlignment="0" applyProtection="0"/>
    <xf numFmtId="0" fontId="174" fillId="54"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4" borderId="0" applyNumberFormat="0" applyBorder="0" applyAlignment="0" applyProtection="0"/>
    <xf numFmtId="0" fontId="174" fillId="54"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4" borderId="0" applyNumberFormat="0" applyBorder="0" applyAlignment="0" applyProtection="0"/>
    <xf numFmtId="0" fontId="174" fillId="54"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78" fillId="53" borderId="0" applyNumberFormat="0" applyBorder="0" applyAlignment="0" applyProtection="0"/>
    <xf numFmtId="0" fontId="174" fillId="54"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4" borderId="0" applyNumberFormat="0" applyBorder="0" applyAlignment="0" applyProtection="0"/>
    <xf numFmtId="0" fontId="174" fillId="54"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4" borderId="0" applyNumberFormat="0" applyBorder="0" applyAlignment="0" applyProtection="0"/>
    <xf numFmtId="0" fontId="174" fillId="54"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4" borderId="0" applyNumberFormat="0" applyBorder="0" applyAlignment="0" applyProtection="0"/>
    <xf numFmtId="0" fontId="174" fillId="54"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4" borderId="0" applyNumberFormat="0" applyBorder="0" applyAlignment="0" applyProtection="0"/>
    <xf numFmtId="0" fontId="174" fillId="54"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4" borderId="0" applyNumberFormat="0" applyBorder="0" applyAlignment="0" applyProtection="0"/>
    <xf numFmtId="0" fontId="174" fillId="54"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4" borderId="0" applyNumberFormat="0" applyBorder="0" applyAlignment="0" applyProtection="0"/>
    <xf numFmtId="0" fontId="174" fillId="54"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4" borderId="0" applyNumberFormat="0" applyBorder="0" applyAlignment="0" applyProtection="0"/>
    <xf numFmtId="0" fontId="174" fillId="54"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4" borderId="0" applyNumberFormat="0" applyBorder="0" applyAlignment="0" applyProtection="0"/>
    <xf numFmtId="0" fontId="174" fillId="54"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4" borderId="0" applyNumberFormat="0" applyBorder="0" applyAlignment="0" applyProtection="0"/>
    <xf numFmtId="0" fontId="174" fillId="54"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4" borderId="0" applyNumberFormat="0" applyBorder="0" applyAlignment="0" applyProtection="0"/>
    <xf numFmtId="0" fontId="174" fillId="54"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78" fillId="53" borderId="0" applyNumberFormat="0" applyBorder="0" applyAlignment="0" applyProtection="0"/>
    <xf numFmtId="0" fontId="174" fillId="54"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4" borderId="0" applyNumberFormat="0" applyBorder="0" applyAlignment="0" applyProtection="0"/>
    <xf numFmtId="0" fontId="174" fillId="54"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4" borderId="0" applyNumberFormat="0" applyBorder="0" applyAlignment="0" applyProtection="0"/>
    <xf numFmtId="0" fontId="174" fillId="54"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4" borderId="0" applyNumberFormat="0" applyBorder="0" applyAlignment="0" applyProtection="0"/>
    <xf numFmtId="0" fontId="174" fillId="54"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78" fillId="54" borderId="0" applyNumberFormat="0" applyBorder="0" applyAlignment="0" applyProtection="0"/>
    <xf numFmtId="0" fontId="174" fillId="55" borderId="0" applyNumberFormat="0" applyBorder="0" applyAlignment="0" applyProtection="0"/>
    <xf numFmtId="0" fontId="140" fillId="54"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78" fillId="54"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40" fillId="54"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78" fillId="54"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78" fillId="54"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5" borderId="0" applyNumberFormat="0" applyBorder="0" applyAlignment="0" applyProtection="0"/>
    <xf numFmtId="0" fontId="174" fillId="52" borderId="0" applyNumberFormat="0" applyBorder="0" applyAlignment="0" applyProtection="0"/>
    <xf numFmtId="0" fontId="174" fillId="52"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52" borderId="0" applyNumberFormat="0" applyBorder="0" applyAlignment="0" applyProtection="0"/>
    <xf numFmtId="0" fontId="174" fillId="52"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52" borderId="0" applyNumberFormat="0" applyBorder="0" applyAlignment="0" applyProtection="0"/>
    <xf numFmtId="0" fontId="174" fillId="52"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52" borderId="0" applyNumberFormat="0" applyBorder="0" applyAlignment="0" applyProtection="0"/>
    <xf numFmtId="0" fontId="174" fillId="52"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52" borderId="0" applyNumberFormat="0" applyBorder="0" applyAlignment="0" applyProtection="0"/>
    <xf numFmtId="0" fontId="174" fillId="52"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52" borderId="0" applyNumberFormat="0" applyBorder="0" applyAlignment="0" applyProtection="0"/>
    <xf numFmtId="0" fontId="174" fillId="52"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52" borderId="0" applyNumberFormat="0" applyBorder="0" applyAlignment="0" applyProtection="0"/>
    <xf numFmtId="0" fontId="174" fillId="52"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52" borderId="0" applyNumberFormat="0" applyBorder="0" applyAlignment="0" applyProtection="0"/>
    <xf numFmtId="0" fontId="174" fillId="52"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52" borderId="0" applyNumberFormat="0" applyBorder="0" applyAlignment="0" applyProtection="0"/>
    <xf numFmtId="0" fontId="174" fillId="52"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52" borderId="0" applyNumberFormat="0" applyBorder="0" applyAlignment="0" applyProtection="0"/>
    <xf numFmtId="0" fontId="174" fillId="52"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78" fillId="5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40" fillId="5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52" borderId="0" applyNumberFormat="0" applyBorder="0" applyAlignment="0" applyProtection="0"/>
    <xf numFmtId="0" fontId="174" fillId="52"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52" borderId="0" applyNumberFormat="0" applyBorder="0" applyAlignment="0" applyProtection="0"/>
    <xf numFmtId="0" fontId="174" fillId="52"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52" borderId="0" applyNumberFormat="0" applyBorder="0" applyAlignment="0" applyProtection="0"/>
    <xf numFmtId="0" fontId="174" fillId="52"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52" borderId="0" applyNumberFormat="0" applyBorder="0" applyAlignment="0" applyProtection="0"/>
    <xf numFmtId="0" fontId="174" fillId="52"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52" borderId="0" applyNumberFormat="0" applyBorder="0" applyAlignment="0" applyProtection="0"/>
    <xf numFmtId="0" fontId="174" fillId="52"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52" borderId="0" applyNumberFormat="0" applyBorder="0" applyAlignment="0" applyProtection="0"/>
    <xf numFmtId="0" fontId="174" fillId="52"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52" borderId="0" applyNumberFormat="0" applyBorder="0" applyAlignment="0" applyProtection="0"/>
    <xf numFmtId="0" fontId="174" fillId="52"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52" borderId="0" applyNumberFormat="0" applyBorder="0" applyAlignment="0" applyProtection="0"/>
    <xf numFmtId="0" fontId="174" fillId="52"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52" borderId="0" applyNumberFormat="0" applyBorder="0" applyAlignment="0" applyProtection="0"/>
    <xf numFmtId="0" fontId="174" fillId="52"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52" borderId="0" applyNumberFormat="0" applyBorder="0" applyAlignment="0" applyProtection="0"/>
    <xf numFmtId="0" fontId="174" fillId="52"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78" fillId="55" borderId="0" applyNumberFormat="0" applyBorder="0" applyAlignment="0" applyProtection="0"/>
    <xf numFmtId="0" fontId="174" fillId="52"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52" borderId="0" applyNumberFormat="0" applyBorder="0" applyAlignment="0" applyProtection="0"/>
    <xf numFmtId="0" fontId="174" fillId="52"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52" borderId="0" applyNumberFormat="0" applyBorder="0" applyAlignment="0" applyProtection="0"/>
    <xf numFmtId="0" fontId="174" fillId="52"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52" borderId="0" applyNumberFormat="0" applyBorder="0" applyAlignment="0" applyProtection="0"/>
    <xf numFmtId="0" fontId="174" fillId="52"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52" borderId="0" applyNumberFormat="0" applyBorder="0" applyAlignment="0" applyProtection="0"/>
    <xf numFmtId="0" fontId="174" fillId="52"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52" borderId="0" applyNumberFormat="0" applyBorder="0" applyAlignment="0" applyProtection="0"/>
    <xf numFmtId="0" fontId="174" fillId="52"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52" borderId="0" applyNumberFormat="0" applyBorder="0" applyAlignment="0" applyProtection="0"/>
    <xf numFmtId="0" fontId="174" fillId="52"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74" fillId="115" borderId="0" applyNumberFormat="0" applyBorder="0" applyAlignment="0" applyProtection="0"/>
    <xf numFmtId="0" fontId="140" fillId="55" borderId="0" applyNumberFormat="0" applyBorder="0" applyAlignment="0" applyProtection="0"/>
    <xf numFmtId="0" fontId="78" fillId="55" borderId="0" applyNumberFormat="0" applyBorder="0" applyAlignment="0" applyProtection="0"/>
    <xf numFmtId="0" fontId="78" fillId="55" borderId="0" applyNumberFormat="0" applyBorder="0" applyAlignment="0" applyProtection="0"/>
    <xf numFmtId="0" fontId="78" fillId="66" borderId="0" applyNumberFormat="0" applyBorder="0" applyAlignment="0" applyProtection="0"/>
    <xf numFmtId="0" fontId="78" fillId="67" borderId="0" applyNumberFormat="0" applyBorder="0" applyAlignment="0" applyProtection="0"/>
    <xf numFmtId="0" fontId="78" fillId="78" borderId="0" applyNumberFormat="0" applyBorder="0" applyAlignment="0" applyProtection="0"/>
    <xf numFmtId="0" fontId="78" fillId="63" borderId="0" applyNumberFormat="0" applyBorder="0" applyAlignment="0" applyProtection="0"/>
    <xf numFmtId="0" fontId="78" fillId="66" borderId="0" applyNumberFormat="0" applyBorder="0" applyAlignment="0" applyProtection="0"/>
    <xf numFmtId="0" fontId="78" fillId="80" borderId="0" applyNumberFormat="0" applyBorder="0" applyAlignment="0" applyProtection="0"/>
    <xf numFmtId="0" fontId="78" fillId="57" borderId="0" applyNumberFormat="0" applyBorder="0" applyAlignment="0" applyProtection="0"/>
    <xf numFmtId="0" fontId="140" fillId="57" borderId="0" applyNumberFormat="0" applyBorder="0" applyAlignment="0" applyProtection="0"/>
    <xf numFmtId="0" fontId="78" fillId="57" borderId="0" applyNumberFormat="0" applyBorder="0" applyAlignment="0" applyProtection="0"/>
    <xf numFmtId="0" fontId="140" fillId="57" borderId="0" applyNumberFormat="0" applyBorder="0" applyAlignment="0" applyProtection="0"/>
    <xf numFmtId="0" fontId="78" fillId="57" borderId="0" applyNumberFormat="0" applyBorder="0" applyAlignment="0" applyProtection="0"/>
    <xf numFmtId="0" fontId="78" fillId="57" borderId="0" applyNumberFormat="0" applyBorder="0" applyAlignment="0" applyProtection="0"/>
    <xf numFmtId="0" fontId="78" fillId="74" borderId="0" applyNumberFormat="0" applyBorder="0" applyAlignment="0" applyProtection="0"/>
    <xf numFmtId="0" fontId="140" fillId="74" borderId="0" applyNumberFormat="0" applyBorder="0" applyAlignment="0" applyProtection="0"/>
    <xf numFmtId="0" fontId="78" fillId="74" borderId="0" applyNumberFormat="0" applyBorder="0" applyAlignment="0" applyProtection="0"/>
    <xf numFmtId="0" fontId="140" fillId="74" borderId="0" applyNumberFormat="0" applyBorder="0" applyAlignment="0" applyProtection="0"/>
    <xf numFmtId="0" fontId="78" fillId="74" borderId="0" applyNumberFormat="0" applyBorder="0" applyAlignment="0" applyProtection="0"/>
    <xf numFmtId="0" fontId="78" fillId="74" borderId="0" applyNumberFormat="0" applyBorder="0" applyAlignment="0" applyProtection="0"/>
    <xf numFmtId="0" fontId="78" fillId="75" borderId="0" applyNumberFormat="0" applyBorder="0" applyAlignment="0" applyProtection="0"/>
    <xf numFmtId="0" fontId="140" fillId="75" borderId="0" applyNumberFormat="0" applyBorder="0" applyAlignment="0" applyProtection="0"/>
    <xf numFmtId="0" fontId="78" fillId="75" borderId="0" applyNumberFormat="0" applyBorder="0" applyAlignment="0" applyProtection="0"/>
    <xf numFmtId="0" fontId="140" fillId="75" borderId="0" applyNumberFormat="0" applyBorder="0" applyAlignment="0" applyProtection="0"/>
    <xf numFmtId="0" fontId="78" fillId="75" borderId="0" applyNumberFormat="0" applyBorder="0" applyAlignment="0" applyProtection="0"/>
    <xf numFmtId="0" fontId="78" fillId="75" borderId="0" applyNumberFormat="0" applyBorder="0" applyAlignment="0" applyProtection="0"/>
    <xf numFmtId="0" fontId="78" fillId="53" borderId="0" applyNumberFormat="0" applyBorder="0" applyAlignment="0" applyProtection="0"/>
    <xf numFmtId="0" fontId="140" fillId="53" borderId="0" applyNumberFormat="0" applyBorder="0" applyAlignment="0" applyProtection="0"/>
    <xf numFmtId="0" fontId="78" fillId="53" borderId="0" applyNumberFormat="0" applyBorder="0" applyAlignment="0" applyProtection="0"/>
    <xf numFmtId="0" fontId="140" fillId="53" borderId="0" applyNumberFormat="0" applyBorder="0" applyAlignment="0" applyProtection="0"/>
    <xf numFmtId="0" fontId="78" fillId="53" borderId="0" applyNumberFormat="0" applyBorder="0" applyAlignment="0" applyProtection="0"/>
    <xf numFmtId="0" fontId="78" fillId="53" borderId="0" applyNumberFormat="0" applyBorder="0" applyAlignment="0" applyProtection="0"/>
    <xf numFmtId="0" fontId="78" fillId="57" borderId="0" applyNumberFormat="0" applyBorder="0" applyAlignment="0" applyProtection="0"/>
    <xf numFmtId="0" fontId="140" fillId="57" borderId="0" applyNumberFormat="0" applyBorder="0" applyAlignment="0" applyProtection="0"/>
    <xf numFmtId="0" fontId="78" fillId="57" borderId="0" applyNumberFormat="0" applyBorder="0" applyAlignment="0" applyProtection="0"/>
    <xf numFmtId="0" fontId="140" fillId="57" borderId="0" applyNumberFormat="0" applyBorder="0" applyAlignment="0" applyProtection="0"/>
    <xf numFmtId="0" fontId="78" fillId="57" borderId="0" applyNumberFormat="0" applyBorder="0" applyAlignment="0" applyProtection="0"/>
    <xf numFmtId="0" fontId="78" fillId="57" borderId="0" applyNumberFormat="0" applyBorder="0" applyAlignment="0" applyProtection="0"/>
    <xf numFmtId="0" fontId="78" fillId="76" borderId="0" applyNumberFormat="0" applyBorder="0" applyAlignment="0" applyProtection="0"/>
    <xf numFmtId="0" fontId="140" fillId="76" borderId="0" applyNumberFormat="0" applyBorder="0" applyAlignment="0" applyProtection="0"/>
    <xf numFmtId="0" fontId="78" fillId="76" borderId="0" applyNumberFormat="0" applyBorder="0" applyAlignment="0" applyProtection="0"/>
    <xf numFmtId="0" fontId="140" fillId="76" borderId="0" applyNumberFormat="0" applyBorder="0" applyAlignment="0" applyProtection="0"/>
    <xf numFmtId="0" fontId="78" fillId="76" borderId="0" applyNumberFormat="0" applyBorder="0" applyAlignment="0" applyProtection="0"/>
    <xf numFmtId="0" fontId="78" fillId="76" borderId="0" applyNumberFormat="0" applyBorder="0" applyAlignment="0" applyProtection="0"/>
    <xf numFmtId="0" fontId="143" fillId="94" borderId="0" applyNumberFormat="0" applyBorder="0" applyAlignment="0" applyProtection="0"/>
    <xf numFmtId="0" fontId="143" fillId="78" borderId="0" applyNumberFormat="0" applyBorder="0" applyAlignment="0" applyProtection="0"/>
    <xf numFmtId="0" fontId="143" fillId="95" borderId="0" applyNumberFormat="0" applyBorder="0" applyAlignment="0" applyProtection="0"/>
    <xf numFmtId="0" fontId="143" fillId="96" borderId="0" applyNumberFormat="0" applyBorder="0" applyAlignment="0" applyProtection="0"/>
    <xf numFmtId="0" fontId="143" fillId="87" borderId="0" applyNumberFormat="0" applyBorder="0" applyAlignment="0" applyProtection="0"/>
    <xf numFmtId="0" fontId="263" fillId="87" borderId="0" applyNumberFormat="0" applyBorder="0" applyAlignment="0" applyProtection="0"/>
    <xf numFmtId="0" fontId="143" fillId="87" borderId="0" applyNumberFormat="0" applyBorder="0" applyAlignment="0" applyProtection="0"/>
    <xf numFmtId="0" fontId="263" fillId="87" borderId="0" applyNumberFormat="0" applyBorder="0" applyAlignment="0" applyProtection="0"/>
    <xf numFmtId="0" fontId="143" fillId="74" borderId="0" applyNumberFormat="0" applyBorder="0" applyAlignment="0" applyProtection="0"/>
    <xf numFmtId="0" fontId="263" fillId="74" borderId="0" applyNumberFormat="0" applyBorder="0" applyAlignment="0" applyProtection="0"/>
    <xf numFmtId="0" fontId="143" fillId="74" borderId="0" applyNumberFormat="0" applyBorder="0" applyAlignment="0" applyProtection="0"/>
    <xf numFmtId="0" fontId="263" fillId="74" borderId="0" applyNumberFormat="0" applyBorder="0" applyAlignment="0" applyProtection="0"/>
    <xf numFmtId="0" fontId="143" fillId="75" borderId="0" applyNumberFormat="0" applyBorder="0" applyAlignment="0" applyProtection="0"/>
    <xf numFmtId="0" fontId="263" fillId="75" borderId="0" applyNumberFormat="0" applyBorder="0" applyAlignment="0" applyProtection="0"/>
    <xf numFmtId="0" fontId="143" fillId="75" borderId="0" applyNumberFormat="0" applyBorder="0" applyAlignment="0" applyProtection="0"/>
    <xf numFmtId="0" fontId="263" fillId="75" borderId="0" applyNumberFormat="0" applyBorder="0" applyAlignment="0" applyProtection="0"/>
    <xf numFmtId="0" fontId="143" fillId="88" borderId="0" applyNumberFormat="0" applyBorder="0" applyAlignment="0" applyProtection="0"/>
    <xf numFmtId="0" fontId="263" fillId="88" borderId="0" applyNumberFormat="0" applyBorder="0" applyAlignment="0" applyProtection="0"/>
    <xf numFmtId="0" fontId="143" fillId="88" borderId="0" applyNumberFormat="0" applyBorder="0" applyAlignment="0" applyProtection="0"/>
    <xf numFmtId="0" fontId="263" fillId="88" borderId="0" applyNumberFormat="0" applyBorder="0" applyAlignment="0" applyProtection="0"/>
    <xf numFmtId="0" fontId="143" fillId="89" borderId="0" applyNumberFormat="0" applyBorder="0" applyAlignment="0" applyProtection="0"/>
    <xf numFmtId="0" fontId="263" fillId="89" borderId="0" applyNumberFormat="0" applyBorder="0" applyAlignment="0" applyProtection="0"/>
    <xf numFmtId="0" fontId="143" fillId="89" borderId="0" applyNumberFormat="0" applyBorder="0" applyAlignment="0" applyProtection="0"/>
    <xf numFmtId="0" fontId="263" fillId="89" borderId="0" applyNumberFormat="0" applyBorder="0" applyAlignment="0" applyProtection="0"/>
    <xf numFmtId="0" fontId="143" fillId="90" borderId="0" applyNumberFormat="0" applyBorder="0" applyAlignment="0" applyProtection="0"/>
    <xf numFmtId="0" fontId="263" fillId="90" borderId="0" applyNumberFormat="0" applyBorder="0" applyAlignment="0" applyProtection="0"/>
    <xf numFmtId="0" fontId="143" fillId="90" borderId="0" applyNumberFormat="0" applyBorder="0" applyAlignment="0" applyProtection="0"/>
    <xf numFmtId="0" fontId="263" fillId="90" borderId="0" applyNumberFormat="0" applyBorder="0" applyAlignment="0" applyProtection="0"/>
    <xf numFmtId="0" fontId="143" fillId="103" borderId="0" applyNumberFormat="0" applyBorder="0" applyAlignment="0" applyProtection="0"/>
    <xf numFmtId="0" fontId="143" fillId="120" borderId="0" applyNumberFormat="0" applyBorder="0" applyAlignment="0" applyProtection="0"/>
    <xf numFmtId="0" fontId="143" fillId="127" borderId="0" applyNumberFormat="0" applyBorder="0" applyAlignment="0" applyProtection="0"/>
    <xf numFmtId="0" fontId="143" fillId="95" borderId="0" applyNumberFormat="0" applyBorder="0" applyAlignment="0" applyProtection="0"/>
    <xf numFmtId="0" fontId="143" fillId="91" borderId="0" applyNumberFormat="0" applyBorder="0" applyAlignment="0" applyProtection="0"/>
    <xf numFmtId="0" fontId="143" fillId="93" borderId="0" applyNumberFormat="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xf numFmtId="0" fontId="1" fillId="0" borderId="0"/>
    <xf numFmtId="0" fontId="1" fillId="0" borderId="0" applyNumberFormat="0" applyFill="0" applyBorder="0" applyAlignment="0" applyProtection="0"/>
    <xf numFmtId="0" fontId="288" fillId="0" borderId="0"/>
    <xf numFmtId="0" fontId="1" fillId="0" borderId="0"/>
    <xf numFmtId="0" fontId="289" fillId="0" borderId="0" applyNumberFormat="0" applyFill="0" applyBorder="0">
      <protection locked="0"/>
    </xf>
    <xf numFmtId="0" fontId="152" fillId="3" borderId="130" applyNumberFormat="0" applyAlignment="0" applyProtection="0"/>
    <xf numFmtId="0" fontId="290" fillId="3" borderId="130" applyNumberFormat="0" applyAlignment="0" applyProtection="0"/>
    <xf numFmtId="0" fontId="152" fillId="3" borderId="130" applyNumberFormat="0" applyAlignment="0" applyProtection="0"/>
    <xf numFmtId="0" fontId="290" fillId="3" borderId="130" applyNumberFormat="0" applyAlignment="0" applyProtection="0"/>
    <xf numFmtId="0" fontId="152" fillId="79" borderId="130" applyNumberFormat="0" applyAlignment="0" applyProtection="0"/>
    <xf numFmtId="0" fontId="163" fillId="106" borderId="78" applyNumberFormat="0" applyAlignment="0" applyProtection="0"/>
    <xf numFmtId="41"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3" fontId="180" fillId="0" borderId="0" applyFont="0" applyFill="0" applyBorder="0" applyAlignment="0" applyProtection="0"/>
    <xf numFmtId="0" fontId="78" fillId="0" borderId="0" applyNumberFormat="0" applyFont="0" applyFill="0" applyBorder="0" applyAlignment="0" applyProtection="0"/>
    <xf numFmtId="232" fontId="78" fillId="0" borderId="0" applyFont="0" applyFill="0" applyBorder="0" applyAlignment="0" applyProtection="0"/>
    <xf numFmtId="4" fontId="180" fillId="0" borderId="0"/>
    <xf numFmtId="4" fontId="180" fillId="0" borderId="0"/>
    <xf numFmtId="0" fontId="78" fillId="0" borderId="0" applyNumberFormat="0" applyFont="0" applyFill="0" applyBorder="0" applyAlignment="0" applyProtection="0"/>
    <xf numFmtId="203" fontId="180" fillId="0" borderId="0"/>
    <xf numFmtId="203" fontId="180" fillId="0" borderId="0"/>
    <xf numFmtId="0" fontId="182" fillId="52" borderId="0" applyNumberFormat="0" applyBorder="0" applyAlignment="0" applyProtection="0"/>
    <xf numFmtId="0" fontId="291" fillId="52" borderId="0" applyNumberFormat="0" applyBorder="0" applyAlignment="0" applyProtection="0"/>
    <xf numFmtId="0" fontId="292" fillId="52" borderId="0" applyNumberFormat="0" applyBorder="0" applyAlignment="0" applyProtection="0"/>
    <xf numFmtId="0" fontId="182" fillId="52" borderId="0" applyNumberFormat="0" applyBorder="0" applyAlignment="0" applyProtection="0"/>
    <xf numFmtId="0" fontId="292" fillId="52" borderId="0" applyNumberFormat="0" applyBorder="0" applyAlignment="0" applyProtection="0"/>
    <xf numFmtId="0" fontId="291" fillId="52" borderId="0" applyNumberFormat="0" applyBorder="0" applyAlignment="0" applyProtection="0"/>
    <xf numFmtId="0" fontId="186" fillId="0" borderId="0" applyNumberFormat="0" applyFill="0" applyBorder="0" applyAlignment="0" applyProtection="0"/>
    <xf numFmtId="0" fontId="186" fillId="0" borderId="0" applyNumberFormat="0" applyFill="0" applyBorder="0" applyAlignment="0" applyProtection="0"/>
    <xf numFmtId="0" fontId="293" fillId="0" borderId="0" applyNumberFormat="0" applyFill="0" applyBorder="0" applyAlignment="0" applyProtection="0"/>
    <xf numFmtId="0" fontId="186" fillId="0" borderId="0" applyNumberFormat="0" applyFill="0" applyBorder="0" applyAlignment="0" applyProtection="0"/>
    <xf numFmtId="0" fontId="293" fillId="0" borderId="0" applyNumberFormat="0" applyFill="0" applyBorder="0" applyAlignment="0" applyProtection="0"/>
    <xf numFmtId="0" fontId="161" fillId="4" borderId="0" applyNumberFormat="0" applyBorder="0" applyAlignment="0" applyProtection="0"/>
    <xf numFmtId="0" fontId="294" fillId="4" borderId="0" applyNumberFormat="0" applyBorder="0" applyAlignment="0" applyProtection="0"/>
    <xf numFmtId="0" fontId="295" fillId="4" borderId="0" applyNumberFormat="0" applyBorder="0" applyAlignment="0" applyProtection="0"/>
    <xf numFmtId="0" fontId="161" fillId="4" borderId="0" applyNumberFormat="0" applyBorder="0" applyAlignment="0" applyProtection="0"/>
    <xf numFmtId="0" fontId="295" fillId="4" borderId="0" applyNumberFormat="0" applyBorder="0" applyAlignment="0" applyProtection="0"/>
    <xf numFmtId="0" fontId="294" fillId="4" borderId="0" applyNumberFormat="0" applyBorder="0" applyAlignment="0" applyProtection="0"/>
    <xf numFmtId="0" fontId="169" fillId="0" borderId="80" applyNumberFormat="0" applyFill="0" applyAlignment="0" applyProtection="0"/>
    <xf numFmtId="0" fontId="170" fillId="0" borderId="81" applyNumberFormat="0" applyFill="0" applyAlignment="0" applyProtection="0"/>
    <xf numFmtId="0" fontId="171" fillId="0" borderId="82" applyNumberFormat="0" applyFill="0" applyAlignment="0" applyProtection="0"/>
    <xf numFmtId="0" fontId="171" fillId="0" borderId="0" applyNumberFormat="0" applyFill="0" applyBorder="0" applyAlignment="0" applyProtection="0"/>
    <xf numFmtId="0" fontId="154" fillId="55" borderId="130" applyNumberFormat="0" applyAlignment="0" applyProtection="0"/>
    <xf numFmtId="0" fontId="278" fillId="55" borderId="130" applyNumberFormat="0" applyAlignment="0" applyProtection="0"/>
    <xf numFmtId="0" fontId="154" fillId="55" borderId="130" applyNumberFormat="0" applyAlignment="0" applyProtection="0"/>
    <xf numFmtId="0" fontId="278" fillId="55" borderId="130" applyNumberFormat="0" applyAlignment="0" applyProtection="0"/>
    <xf numFmtId="0" fontId="154" fillId="58" borderId="130" applyNumberFormat="0" applyAlignment="0" applyProtection="0"/>
    <xf numFmtId="0" fontId="78" fillId="0" borderId="0" applyNumberFormat="0" applyFont="0" applyFill="0" applyBorder="0" applyAlignment="0" applyProtection="0"/>
    <xf numFmtId="0" fontId="164" fillId="0" borderId="79" applyNumberFormat="0" applyFill="0" applyAlignment="0" applyProtection="0"/>
    <xf numFmtId="0" fontId="296" fillId="0" borderId="79" applyNumberFormat="0" applyFill="0" applyAlignment="0" applyProtection="0"/>
    <xf numFmtId="0" fontId="164" fillId="0" borderId="79" applyNumberFormat="0" applyFill="0" applyAlignment="0" applyProtection="0"/>
    <xf numFmtId="0" fontId="296" fillId="0" borderId="79" applyNumberFormat="0" applyFill="0" applyAlignment="0" applyProtection="0"/>
    <xf numFmtId="43" fontId="198" fillId="0" borderId="0" applyFont="0" applyFill="0" applyBorder="0" applyAlignment="0" applyProtection="0"/>
    <xf numFmtId="43" fontId="1"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1"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139"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8" fillId="0" borderId="0" applyFont="0" applyFill="0" applyBorder="0" applyAlignment="0" applyProtection="0"/>
    <xf numFmtId="43" fontId="1" fillId="0" borderId="0" applyFont="0" applyFill="0" applyBorder="0" applyAlignment="0" applyProtection="0"/>
    <xf numFmtId="43" fontId="198" fillId="0" borderId="0" applyFont="0" applyFill="0" applyBorder="0" applyAlignment="0" applyProtection="0"/>
    <xf numFmtId="43" fontId="1" fillId="0" borderId="0" applyFont="0" applyFill="0" applyBorder="0" applyAlignment="0" applyProtection="0"/>
    <xf numFmtId="43" fontId="78" fillId="0" borderId="0" applyFont="0" applyFill="0" applyBorder="0" applyAlignment="0" applyProtection="0"/>
    <xf numFmtId="43" fontId="1" fillId="0" borderId="0" applyFont="0" applyFill="0" applyBorder="0" applyAlignment="0" applyProtection="0"/>
    <xf numFmtId="43" fontId="78" fillId="0" borderId="0" applyFont="0" applyFill="0" applyBorder="0" applyAlignment="0" applyProtection="0"/>
    <xf numFmtId="43" fontId="19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8" fillId="0" borderId="0" applyFont="0" applyFill="0" applyBorder="0" applyAlignment="0" applyProtection="0"/>
    <xf numFmtId="43" fontId="198" fillId="0" borderId="0" applyFont="0" applyFill="0" applyBorder="0" applyAlignment="0" applyProtection="0"/>
    <xf numFmtId="43" fontId="198" fillId="0" borderId="0" applyFont="0" applyFill="0" applyBorder="0" applyAlignment="0" applyProtection="0"/>
    <xf numFmtId="43" fontId="1" fillId="0" borderId="0" applyFont="0" applyFill="0" applyBorder="0" applyAlignment="0" applyProtection="0"/>
    <xf numFmtId="0" fontId="163" fillId="108" borderId="78" applyNumberFormat="0" applyAlignment="0" applyProtection="0"/>
    <xf numFmtId="0" fontId="270" fillId="108" borderId="78" applyNumberFormat="0" applyAlignment="0" applyProtection="0"/>
    <xf numFmtId="0" fontId="163" fillId="108" borderId="78" applyNumberFormat="0" applyAlignment="0" applyProtection="0"/>
    <xf numFmtId="0" fontId="270" fillId="108" borderId="78" applyNumberFormat="0" applyAlignment="0" applyProtection="0"/>
    <xf numFmtId="0" fontId="78" fillId="115" borderId="132" applyNumberFormat="0" applyFont="0" applyAlignment="0" applyProtection="0"/>
    <xf numFmtId="0" fontId="1" fillId="115" borderId="132" applyNumberFormat="0" applyFont="0" applyAlignment="0" applyProtection="0"/>
    <xf numFmtId="0" fontId="1" fillId="115" borderId="132" applyNumberFormat="0" applyFont="0" applyAlignment="0" applyProtection="0"/>
    <xf numFmtId="0" fontId="78" fillId="115" borderId="132" applyNumberFormat="0" applyFont="0" applyAlignment="0" applyProtection="0"/>
    <xf numFmtId="0" fontId="140" fillId="115" borderId="132" applyNumberFormat="0" applyFont="0" applyAlignment="0" applyProtection="0"/>
    <xf numFmtId="0" fontId="78" fillId="115" borderId="132" applyNumberFormat="0" applyFont="0" applyAlignment="0" applyProtection="0"/>
    <xf numFmtId="0" fontId="78" fillId="115" borderId="132" applyNumberFormat="0" applyFont="0" applyAlignment="0" applyProtection="0"/>
    <xf numFmtId="0" fontId="1" fillId="0" borderId="0"/>
    <xf numFmtId="0" fontId="180" fillId="0" borderId="0"/>
    <xf numFmtId="0" fontId="1"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xf numFmtId="0" fontId="140" fillId="0" borderId="0"/>
    <xf numFmtId="0" fontId="78" fillId="0" borderId="0"/>
    <xf numFmtId="0" fontId="1" fillId="60" borderId="132" applyNumberFormat="0" applyFont="0" applyAlignment="0" applyProtection="0"/>
    <xf numFmtId="0" fontId="225" fillId="117" borderId="0" applyNumberFormat="0" applyBorder="0" applyAlignment="0" applyProtection="0"/>
    <xf numFmtId="0" fontId="297" fillId="117" borderId="0" applyNumberFormat="0" applyBorder="0" applyAlignment="0" applyProtection="0"/>
    <xf numFmtId="0" fontId="225" fillId="117" borderId="0" applyNumberFormat="0" applyBorder="0" applyAlignment="0" applyProtection="0"/>
    <xf numFmtId="0" fontId="297" fillId="117" borderId="0" applyNumberFormat="0" applyBorder="0" applyAlignment="0" applyProtection="0"/>
    <xf numFmtId="0" fontId="217" fillId="79" borderId="133" applyNumberFormat="0" applyAlignment="0" applyProtection="0"/>
    <xf numFmtId="0" fontId="169" fillId="0" borderId="80" applyNumberFormat="0" applyFill="0" applyAlignment="0" applyProtection="0"/>
    <xf numFmtId="0" fontId="298" fillId="0" borderId="80" applyNumberFormat="0" applyFill="0" applyAlignment="0" applyProtection="0"/>
    <xf numFmtId="0" fontId="169" fillId="0" borderId="80" applyNumberFormat="0" applyFill="0" applyAlignment="0" applyProtection="0"/>
    <xf numFmtId="0" fontId="298" fillId="0" borderId="80" applyNumberFormat="0" applyFill="0" applyAlignment="0" applyProtection="0"/>
    <xf numFmtId="0" fontId="170" fillId="0" borderId="81" applyNumberFormat="0" applyFill="0" applyAlignment="0" applyProtection="0"/>
    <xf numFmtId="0" fontId="299" fillId="0" borderId="81" applyNumberFormat="0" applyFill="0" applyAlignment="0" applyProtection="0"/>
    <xf numFmtId="0" fontId="170" fillId="0" borderId="81" applyNumberFormat="0" applyFill="0" applyAlignment="0" applyProtection="0"/>
    <xf numFmtId="0" fontId="299" fillId="0" borderId="81" applyNumberFormat="0" applyFill="0" applyAlignment="0" applyProtection="0"/>
    <xf numFmtId="0" fontId="171" fillId="0" borderId="82" applyNumberFormat="0" applyFill="0" applyAlignment="0" applyProtection="0"/>
    <xf numFmtId="0" fontId="300" fillId="0" borderId="82" applyNumberFormat="0" applyFill="0" applyAlignment="0" applyProtection="0"/>
    <xf numFmtId="0" fontId="171" fillId="0" borderId="82" applyNumberFormat="0" applyFill="0" applyAlignment="0" applyProtection="0"/>
    <xf numFmtId="0" fontId="300" fillId="0" borderId="82" applyNumberFormat="0" applyFill="0" applyAlignment="0" applyProtection="0"/>
    <xf numFmtId="0" fontId="171" fillId="0" borderId="0" applyNumberFormat="0" applyFill="0" applyBorder="0" applyAlignment="0" applyProtection="0"/>
    <xf numFmtId="0" fontId="300" fillId="0" borderId="0" applyNumberFormat="0" applyFill="0" applyBorder="0" applyAlignment="0" applyProtection="0"/>
    <xf numFmtId="0" fontId="171" fillId="0" borderId="0" applyNumberFormat="0" applyFill="0" applyBorder="0" applyAlignment="0" applyProtection="0"/>
    <xf numFmtId="0" fontId="300" fillId="0" borderId="0" applyNumberFormat="0" applyFill="0" applyBorder="0" applyAlignment="0" applyProtection="0"/>
    <xf numFmtId="9" fontId="78" fillId="0" borderId="0" applyFont="0" applyFill="0" applyBorder="0" applyAlignment="0" applyProtection="0"/>
    <xf numFmtId="9" fontId="78" fillId="0" borderId="0" applyFont="0" applyFill="0" applyBorder="0" applyAlignment="0" applyProtection="0"/>
    <xf numFmtId="9" fontId="78" fillId="0" borderId="0" applyFont="0" applyFill="0" applyBorder="0" applyAlignment="0" applyProtection="0"/>
    <xf numFmtId="9" fontId="78" fillId="0" borderId="0" applyFont="0" applyFill="0" applyBorder="0" applyAlignment="0" applyProtection="0"/>
    <xf numFmtId="9" fontId="78" fillId="0" borderId="0" applyFont="0" applyFill="0" applyBorder="0" applyAlignment="0" applyProtection="0"/>
    <xf numFmtId="9" fontId="78" fillId="0" borderId="0" applyFont="0" applyFill="0" applyBorder="0" applyAlignment="0" applyProtection="0"/>
    <xf numFmtId="9" fontId="1" fillId="0" borderId="0" applyFont="0" applyFill="0" applyBorder="0" applyAlignment="0" applyProtection="0"/>
    <xf numFmtId="9" fontId="78" fillId="0" borderId="0" applyFont="0" applyFill="0" applyBorder="0" applyAlignment="0" applyProtection="0"/>
    <xf numFmtId="9" fontId="78" fillId="0" borderId="0" applyFont="0" applyFill="0" applyBorder="0" applyAlignment="0" applyProtection="0"/>
    <xf numFmtId="9" fontId="78" fillId="0" borderId="0" applyFont="0" applyFill="0" applyBorder="0" applyAlignment="0" applyProtection="0"/>
    <xf numFmtId="9" fontId="78" fillId="0" borderId="0" applyFont="0" applyFill="0" applyBorder="0" applyAlignment="0" applyProtection="0"/>
    <xf numFmtId="9" fontId="78" fillId="0" borderId="0" applyFont="0" applyFill="0" applyBorder="0" applyAlignment="0" applyProtection="0"/>
    <xf numFmtId="9" fontId="78" fillId="0" borderId="0" applyFont="0" applyFill="0" applyBorder="0" applyAlignment="0" applyProtection="0"/>
    <xf numFmtId="9" fontId="78" fillId="0" borderId="0" applyFont="0" applyFill="0" applyBorder="0" applyAlignment="0" applyProtection="0"/>
    <xf numFmtId="9" fontId="78" fillId="0" borderId="0" applyFont="0" applyFill="0" applyBorder="0" applyAlignment="0" applyProtection="0"/>
    <xf numFmtId="9" fontId="78" fillId="0" borderId="0" applyFont="0" applyFill="0" applyBorder="0" applyAlignment="0" applyProtection="0"/>
    <xf numFmtId="9" fontId="78" fillId="0" borderId="0" applyFont="0" applyFill="0" applyBorder="0" applyAlignment="0" applyProtection="0"/>
    <xf numFmtId="9" fontId="78" fillId="0" borderId="0" applyFont="0" applyFill="0" applyBorder="0" applyAlignment="0" applyProtection="0"/>
    <xf numFmtId="9" fontId="78" fillId="0" borderId="0" applyFont="0" applyFill="0" applyBorder="0" applyAlignment="0" applyProtection="0"/>
    <xf numFmtId="9" fontId="78" fillId="0" borderId="0" applyFont="0" applyFill="0" applyBorder="0" applyAlignment="0" applyProtection="0"/>
    <xf numFmtId="9" fontId="78" fillId="0" borderId="0" applyFont="0" applyFill="0" applyBorder="0" applyAlignment="0" applyProtection="0"/>
    <xf numFmtId="0" fontId="1" fillId="0" borderId="0"/>
    <xf numFmtId="0" fontId="1" fillId="0" borderId="0" applyNumberFormat="0" applyFill="0" applyBorder="0" applyAlignment="0" applyProtection="0"/>
    <xf numFmtId="0" fontId="1" fillId="0" borderId="0"/>
    <xf numFmtId="0" fontId="1" fillId="0" borderId="0"/>
    <xf numFmtId="0" fontId="168" fillId="0" borderId="0" applyNumberFormat="0" applyFill="0" applyBorder="0" applyAlignment="0" applyProtection="0"/>
    <xf numFmtId="0" fontId="253" fillId="0" borderId="136" applyNumberFormat="0" applyFill="0" applyAlignment="0" applyProtection="0"/>
    <xf numFmtId="0" fontId="253" fillId="0" borderId="136" applyNumberFormat="0" applyFill="0" applyAlignment="0" applyProtection="0"/>
    <xf numFmtId="0" fontId="301" fillId="0" borderId="136" applyNumberFormat="0" applyFill="0" applyAlignment="0" applyProtection="0"/>
    <xf numFmtId="0" fontId="253" fillId="0" borderId="136" applyNumberFormat="0" applyFill="0" applyAlignment="0" applyProtection="0"/>
    <xf numFmtId="0" fontId="301" fillId="0" borderId="136" applyNumberFormat="0" applyFill="0" applyAlignment="0" applyProtection="0"/>
    <xf numFmtId="43" fontId="1" fillId="0" borderId="0" applyFont="0" applyFill="0" applyBorder="0" applyAlignment="0" applyProtection="0"/>
    <xf numFmtId="43" fontId="140" fillId="0" borderId="0" applyFont="0" applyFill="0" applyBorder="0" applyAlignment="0" applyProtection="0"/>
    <xf numFmtId="43" fontId="139" fillId="0" borderId="0" applyFont="0" applyFill="0" applyBorder="0" applyAlignment="0" applyProtection="0"/>
    <xf numFmtId="43" fontId="1" fillId="0" borderId="0" applyFont="0" applyFill="0" applyBorder="0" applyAlignment="0" applyProtection="0"/>
    <xf numFmtId="43" fontId="1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0"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139" fillId="0" borderId="0" applyFont="0" applyFill="0" applyBorder="0" applyAlignment="0" applyProtection="0"/>
    <xf numFmtId="43" fontId="280" fillId="0" borderId="0" applyFont="0" applyFill="0" applyBorder="0" applyAlignment="0" applyProtection="0"/>
    <xf numFmtId="43" fontId="139" fillId="0" borderId="0" applyFont="0" applyFill="0" applyBorder="0" applyAlignment="0" applyProtection="0"/>
    <xf numFmtId="43" fontId="139" fillId="0" borderId="0" applyFont="0" applyFill="0" applyBorder="0" applyAlignment="0" applyProtection="0"/>
    <xf numFmtId="43" fontId="1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80" fillId="0" borderId="0" applyFont="0" applyFill="0" applyBorder="0" applyAlignment="0" applyProtection="0"/>
    <xf numFmtId="43" fontId="180" fillId="0" borderId="0" applyFont="0" applyFill="0" applyBorder="0" applyAlignment="0" applyProtection="0"/>
    <xf numFmtId="43" fontId="180" fillId="0" borderId="0" applyFont="0" applyFill="0" applyBorder="0" applyAlignment="0" applyProtection="0"/>
    <xf numFmtId="43" fontId="180" fillId="0" borderId="0" applyFont="0" applyFill="0" applyBorder="0" applyAlignment="0" applyProtection="0"/>
    <xf numFmtId="43" fontId="180" fillId="0" borderId="0" applyFont="0" applyFill="0" applyBorder="0" applyAlignment="0" applyProtection="0"/>
    <xf numFmtId="43" fontId="1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17" fillId="3" borderId="133" applyNumberFormat="0" applyAlignment="0" applyProtection="0"/>
    <xf numFmtId="0" fontId="302" fillId="3" borderId="133" applyNumberFormat="0" applyAlignment="0" applyProtection="0"/>
    <xf numFmtId="0" fontId="217" fillId="3" borderId="133" applyNumberFormat="0" applyAlignment="0" applyProtection="0"/>
    <xf numFmtId="0" fontId="302" fillId="3" borderId="133" applyNumberFormat="0" applyAlignment="0" applyProtection="0"/>
    <xf numFmtId="0" fontId="143" fillId="98" borderId="0" applyNumberFormat="0" applyBorder="0" applyAlignment="0" applyProtection="0"/>
    <xf numFmtId="0" fontId="263" fillId="98" borderId="0" applyNumberFormat="0" applyBorder="0" applyAlignment="0" applyProtection="0"/>
    <xf numFmtId="0" fontId="143" fillId="98" borderId="0" applyNumberFormat="0" applyBorder="0" applyAlignment="0" applyProtection="0"/>
    <xf numFmtId="0" fontId="263" fillId="98" borderId="0" applyNumberFormat="0" applyBorder="0" applyAlignment="0" applyProtection="0"/>
    <xf numFmtId="0" fontId="143" fillId="100" borderId="0" applyNumberFormat="0" applyBorder="0" applyAlignment="0" applyProtection="0"/>
    <xf numFmtId="0" fontId="263" fillId="100" borderId="0" applyNumberFormat="0" applyBorder="0" applyAlignment="0" applyProtection="0"/>
    <xf numFmtId="0" fontId="143" fillId="100" borderId="0" applyNumberFormat="0" applyBorder="0" applyAlignment="0" applyProtection="0"/>
    <xf numFmtId="0" fontId="263" fillId="100" borderId="0" applyNumberFormat="0" applyBorder="0" applyAlignment="0" applyProtection="0"/>
    <xf numFmtId="0" fontId="143" fillId="101" borderId="0" applyNumberFormat="0" applyBorder="0" applyAlignment="0" applyProtection="0"/>
    <xf numFmtId="0" fontId="263" fillId="101" borderId="0" applyNumberFormat="0" applyBorder="0" applyAlignment="0" applyProtection="0"/>
    <xf numFmtId="0" fontId="143" fillId="101" borderId="0" applyNumberFormat="0" applyBorder="0" applyAlignment="0" applyProtection="0"/>
    <xf numFmtId="0" fontId="263" fillId="101" borderId="0" applyNumberFormat="0" applyBorder="0" applyAlignment="0" applyProtection="0"/>
    <xf numFmtId="0" fontId="143" fillId="88" borderId="0" applyNumberFormat="0" applyBorder="0" applyAlignment="0" applyProtection="0"/>
    <xf numFmtId="0" fontId="263" fillId="88" borderId="0" applyNumberFormat="0" applyBorder="0" applyAlignment="0" applyProtection="0"/>
    <xf numFmtId="0" fontId="143" fillId="88" borderId="0" applyNumberFormat="0" applyBorder="0" applyAlignment="0" applyProtection="0"/>
    <xf numFmtId="0" fontId="263" fillId="88" borderId="0" applyNumberFormat="0" applyBorder="0" applyAlignment="0" applyProtection="0"/>
    <xf numFmtId="0" fontId="143" fillId="89" borderId="0" applyNumberFormat="0" applyBorder="0" applyAlignment="0" applyProtection="0"/>
    <xf numFmtId="0" fontId="263" fillId="89" borderId="0" applyNumberFormat="0" applyBorder="0" applyAlignment="0" applyProtection="0"/>
    <xf numFmtId="0" fontId="143" fillId="89" borderId="0" applyNumberFormat="0" applyBorder="0" applyAlignment="0" applyProtection="0"/>
    <xf numFmtId="0" fontId="263" fillId="89" borderId="0" applyNumberFormat="0" applyBorder="0" applyAlignment="0" applyProtection="0"/>
    <xf numFmtId="0" fontId="143" fillId="104" borderId="0" applyNumberFormat="0" applyBorder="0" applyAlignment="0" applyProtection="0"/>
    <xf numFmtId="0" fontId="263" fillId="104" borderId="0" applyNumberFormat="0" applyBorder="0" applyAlignment="0" applyProtection="0"/>
    <xf numFmtId="0" fontId="143" fillId="104" borderId="0" applyNumberFormat="0" applyBorder="0" applyAlignment="0" applyProtection="0"/>
    <xf numFmtId="0" fontId="263" fillId="104" borderId="0" applyNumberFormat="0" applyBorder="0" applyAlignment="0" applyProtection="0"/>
    <xf numFmtId="0" fontId="188" fillId="0" borderId="0" applyNumberFormat="0" applyFill="0" applyBorder="0" applyAlignment="0" applyProtection="0"/>
    <xf numFmtId="0" fontId="303" fillId="0" borderId="0" applyNumberFormat="0" applyFill="0" applyBorder="0" applyAlignment="0" applyProtection="0"/>
    <xf numFmtId="0" fontId="188" fillId="0" borderId="0" applyNumberFormat="0" applyFill="0" applyBorder="0" applyAlignment="0" applyProtection="0"/>
    <xf numFmtId="0" fontId="303" fillId="0" borderId="0" applyNumberFormat="0" applyFill="0" applyBorder="0" applyAlignment="0" applyProtection="0"/>
    <xf numFmtId="233" fontId="78" fillId="0" borderId="0" applyFont="0" applyFill="0" applyBorder="0" applyAlignment="0" applyProtection="0"/>
    <xf numFmtId="0" fontId="304" fillId="58" borderId="130" applyNumberFormat="0" applyAlignment="0" applyProtection="0"/>
    <xf numFmtId="0" fontId="78" fillId="0" borderId="0"/>
    <xf numFmtId="234" fontId="78" fillId="0" borderId="0" applyFont="0" applyFill="0" applyBorder="0" applyAlignment="0" applyProtection="0"/>
    <xf numFmtId="43" fontId="69" fillId="0" borderId="0" applyFont="0" applyFill="0" applyBorder="0" applyAlignment="0" applyProtection="0"/>
    <xf numFmtId="171" fontId="18" fillId="0" borderId="0" applyFont="0" applyFill="0" applyBorder="0" applyAlignment="0" applyProtection="0"/>
    <xf numFmtId="43" fontId="29" fillId="0" borderId="0" applyFont="0" applyFill="0" applyBorder="0" applyAlignment="0" applyProtection="0"/>
    <xf numFmtId="9" fontId="29" fillId="0" borderId="0" applyFont="0" applyFill="0" applyBorder="0" applyAlignment="0" applyProtection="0"/>
    <xf numFmtId="0" fontId="1" fillId="0" borderId="0" applyFont="0" applyFill="0" applyBorder="0" applyAlignment="0" applyProtection="0"/>
    <xf numFmtId="0" fontId="1" fillId="0" borderId="0"/>
    <xf numFmtId="197" fontId="1" fillId="0" borderId="0"/>
    <xf numFmtId="197" fontId="1" fillId="0" borderId="0"/>
    <xf numFmtId="0" fontId="1" fillId="0" borderId="0"/>
    <xf numFmtId="0" fontId="1" fillId="0" borderId="0"/>
    <xf numFmtId="197" fontId="1" fillId="0" borderId="0"/>
    <xf numFmtId="197" fontId="1" fillId="0" borderId="0"/>
    <xf numFmtId="0" fontId="1" fillId="0" borderId="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0" fontId="1"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0"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0"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0"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0"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0"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0"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0"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0"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0"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0"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0"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0"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0"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0"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0"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0"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0"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0"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0"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0"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225" fontId="69"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225" fontId="69" fillId="0" borderId="0" applyFont="0" applyFill="0" applyBorder="0" applyAlignment="0" applyProtection="0"/>
    <xf numFmtId="225" fontId="69" fillId="0" borderId="0" applyFont="0" applyFill="0" applyBorder="0" applyAlignment="0" applyProtection="0"/>
    <xf numFmtId="225" fontId="69" fillId="0" borderId="0" applyFont="0" applyFill="0" applyBorder="0" applyAlignment="0" applyProtection="0"/>
    <xf numFmtId="225" fontId="69"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226" fontId="69"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226" fontId="69" fillId="0" borderId="0" applyFont="0" applyFill="0" applyBorder="0" applyAlignment="0" applyProtection="0"/>
    <xf numFmtId="226" fontId="69" fillId="0" borderId="0" applyFont="0" applyFill="0" applyBorder="0" applyAlignment="0" applyProtection="0"/>
    <xf numFmtId="226" fontId="69"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226" fontId="69" fillId="0" borderId="0" applyFont="0" applyFill="0" applyBorder="0" applyAlignment="0" applyProtection="0"/>
    <xf numFmtId="39" fontId="1" fillId="0" borderId="0" applyFont="0" applyFill="0" applyBorder="0" applyAlignment="0" applyProtection="0"/>
    <xf numFmtId="39" fontId="1" fillId="0" borderId="0" applyFont="0" applyFill="0" applyBorder="0" applyAlignment="0" applyProtection="0"/>
    <xf numFmtId="39" fontId="1" fillId="0" borderId="0" applyFont="0" applyFill="0" applyBorder="0" applyAlignment="0" applyProtection="0"/>
    <xf numFmtId="39" fontId="1" fillId="0" borderId="0" applyFont="0" applyFill="0" applyBorder="0" applyAlignment="0" applyProtection="0"/>
    <xf numFmtId="39" fontId="1" fillId="0" borderId="0" applyFont="0" applyFill="0" applyBorder="0" applyAlignment="0" applyProtection="0"/>
    <xf numFmtId="227" fontId="69" fillId="0" borderId="0" applyFont="0" applyFill="0" applyBorder="0" applyAlignment="0" applyProtection="0"/>
    <xf numFmtId="39" fontId="1" fillId="0" borderId="0" applyFont="0" applyFill="0" applyBorder="0" applyAlignment="0" applyProtection="0"/>
    <xf numFmtId="39" fontId="1" fillId="0" borderId="0" applyFont="0" applyFill="0" applyBorder="0" applyAlignment="0" applyProtection="0"/>
    <xf numFmtId="39" fontId="1" fillId="0" borderId="0" applyFont="0" applyFill="0" applyBorder="0" applyAlignment="0" applyProtection="0"/>
    <xf numFmtId="39" fontId="1" fillId="0" borderId="0" applyFont="0" applyFill="0" applyBorder="0" applyAlignment="0" applyProtection="0"/>
    <xf numFmtId="39" fontId="1" fillId="0" borderId="0" applyFont="0" applyFill="0" applyBorder="0" applyAlignment="0" applyProtection="0"/>
    <xf numFmtId="39" fontId="1" fillId="0" borderId="0" applyFont="0" applyFill="0" applyBorder="0" applyAlignment="0" applyProtection="0"/>
    <xf numFmtId="39" fontId="1" fillId="0" borderId="0" applyFont="0" applyFill="0" applyBorder="0" applyAlignment="0" applyProtection="0"/>
    <xf numFmtId="39" fontId="1" fillId="0" borderId="0" applyFont="0" applyFill="0" applyBorder="0" applyAlignment="0" applyProtection="0"/>
    <xf numFmtId="39" fontId="1" fillId="0" borderId="0" applyFont="0" applyFill="0" applyBorder="0" applyAlignment="0" applyProtection="0"/>
    <xf numFmtId="39" fontId="1" fillId="0" borderId="0" applyFont="0" applyFill="0" applyBorder="0" applyAlignment="0" applyProtection="0"/>
    <xf numFmtId="39" fontId="1" fillId="0" borderId="0" applyFont="0" applyFill="0" applyBorder="0" applyAlignment="0" applyProtection="0"/>
    <xf numFmtId="39" fontId="1" fillId="0" borderId="0" applyFont="0" applyFill="0" applyBorder="0" applyAlignment="0" applyProtection="0"/>
    <xf numFmtId="39" fontId="1" fillId="0" borderId="0" applyFont="0" applyFill="0" applyBorder="0" applyAlignment="0" applyProtection="0"/>
    <xf numFmtId="39" fontId="1" fillId="0" borderId="0" applyFont="0" applyFill="0" applyBorder="0" applyAlignment="0" applyProtection="0"/>
    <xf numFmtId="39" fontId="1" fillId="0" borderId="0" applyFont="0" applyFill="0" applyBorder="0" applyAlignment="0" applyProtection="0"/>
    <xf numFmtId="39" fontId="1" fillId="0" borderId="0" applyFont="0" applyFill="0" applyBorder="0" applyAlignment="0" applyProtection="0"/>
    <xf numFmtId="39" fontId="1" fillId="0" borderId="0" applyFont="0" applyFill="0" applyBorder="0" applyAlignment="0" applyProtection="0"/>
    <xf numFmtId="39" fontId="1" fillId="0" borderId="0" applyFont="0" applyFill="0" applyBorder="0" applyAlignment="0" applyProtection="0"/>
    <xf numFmtId="39" fontId="1" fillId="0" borderId="0" applyFont="0" applyFill="0" applyBorder="0" applyAlignment="0" applyProtection="0"/>
    <xf numFmtId="39" fontId="1" fillId="0" borderId="0" applyFont="0" applyFill="0" applyBorder="0" applyAlignment="0" applyProtection="0"/>
    <xf numFmtId="39" fontId="1" fillId="0" borderId="0" applyFont="0" applyFill="0" applyBorder="0" applyAlignment="0" applyProtection="0"/>
    <xf numFmtId="39" fontId="1" fillId="0" borderId="0" applyFont="0" applyFill="0" applyBorder="0" applyAlignment="0" applyProtection="0"/>
    <xf numFmtId="39" fontId="1" fillId="0" borderId="0" applyFont="0" applyFill="0" applyBorder="0" applyAlignment="0" applyProtection="0"/>
    <xf numFmtId="39" fontId="1" fillId="0" borderId="0" applyFont="0" applyFill="0" applyBorder="0" applyAlignment="0" applyProtection="0"/>
    <xf numFmtId="39" fontId="1" fillId="0" borderId="0" applyFont="0" applyFill="0" applyBorder="0" applyAlignment="0" applyProtection="0"/>
    <xf numFmtId="39" fontId="1" fillId="0" borderId="0" applyFont="0" applyFill="0" applyBorder="0" applyAlignment="0" applyProtection="0"/>
    <xf numFmtId="39" fontId="1" fillId="0" borderId="0" applyFont="0" applyFill="0" applyBorder="0" applyAlignment="0" applyProtection="0"/>
    <xf numFmtId="39" fontId="1" fillId="0" borderId="0" applyFont="0" applyFill="0" applyBorder="0" applyAlignment="0" applyProtection="0"/>
    <xf numFmtId="39" fontId="1" fillId="0" borderId="0" applyFont="0" applyFill="0" applyBorder="0" applyAlignment="0" applyProtection="0"/>
    <xf numFmtId="39" fontId="1" fillId="0" borderId="0" applyFont="0" applyFill="0" applyBorder="0" applyAlignment="0" applyProtection="0"/>
    <xf numFmtId="39" fontId="1" fillId="0" borderId="0" applyFont="0" applyFill="0" applyBorder="0" applyAlignment="0" applyProtection="0"/>
    <xf numFmtId="39" fontId="1" fillId="0" borderId="0" applyFont="0" applyFill="0" applyBorder="0" applyAlignment="0" applyProtection="0"/>
    <xf numFmtId="39" fontId="1" fillId="0" borderId="0" applyFont="0" applyFill="0" applyBorder="0" applyAlignment="0" applyProtection="0"/>
    <xf numFmtId="39" fontId="1" fillId="0" borderId="0" applyFont="0" applyFill="0" applyBorder="0" applyAlignment="0" applyProtection="0"/>
    <xf numFmtId="39" fontId="1" fillId="0" borderId="0" applyFont="0" applyFill="0" applyBorder="0" applyAlignment="0" applyProtection="0"/>
    <xf numFmtId="39" fontId="1" fillId="0" borderId="0" applyFont="0" applyFill="0" applyBorder="0" applyAlignment="0" applyProtection="0"/>
    <xf numFmtId="39" fontId="1" fillId="0" borderId="0" applyFont="0" applyFill="0" applyBorder="0" applyAlignment="0" applyProtection="0"/>
    <xf numFmtId="39" fontId="1" fillId="0" borderId="0" applyFont="0" applyFill="0" applyBorder="0" applyAlignment="0" applyProtection="0"/>
    <xf numFmtId="39" fontId="1" fillId="0" borderId="0" applyFont="0" applyFill="0" applyBorder="0" applyAlignment="0" applyProtection="0"/>
    <xf numFmtId="39" fontId="1" fillId="0" borderId="0" applyFont="0" applyFill="0" applyBorder="0" applyAlignment="0" applyProtection="0"/>
    <xf numFmtId="39" fontId="1" fillId="0" borderId="0" applyFont="0" applyFill="0" applyBorder="0" applyAlignment="0" applyProtection="0"/>
    <xf numFmtId="39" fontId="1" fillId="0" borderId="0" applyFont="0" applyFill="0" applyBorder="0" applyAlignment="0" applyProtection="0"/>
    <xf numFmtId="39" fontId="1" fillId="0" borderId="0" applyFont="0" applyFill="0" applyBorder="0" applyAlignment="0" applyProtection="0"/>
    <xf numFmtId="39" fontId="1" fillId="0" borderId="0" applyFont="0" applyFill="0" applyBorder="0" applyAlignment="0" applyProtection="0"/>
    <xf numFmtId="39" fontId="1" fillId="0" borderId="0" applyFont="0" applyFill="0" applyBorder="0" applyAlignment="0" applyProtection="0"/>
    <xf numFmtId="39" fontId="1" fillId="0" borderId="0" applyFont="0" applyFill="0" applyBorder="0" applyAlignment="0" applyProtection="0"/>
    <xf numFmtId="39" fontId="1" fillId="0" borderId="0" applyFont="0" applyFill="0" applyBorder="0" applyAlignment="0" applyProtection="0"/>
    <xf numFmtId="39" fontId="1" fillId="0" borderId="0" applyFont="0" applyFill="0" applyBorder="0" applyAlignment="0" applyProtection="0"/>
    <xf numFmtId="39" fontId="1" fillId="0" borderId="0" applyFont="0" applyFill="0" applyBorder="0" applyAlignment="0" applyProtection="0"/>
    <xf numFmtId="39" fontId="1" fillId="0" borderId="0" applyFont="0" applyFill="0" applyBorder="0" applyAlignment="0" applyProtection="0"/>
    <xf numFmtId="39" fontId="1" fillId="0" borderId="0" applyFont="0" applyFill="0" applyBorder="0" applyAlignment="0" applyProtection="0"/>
    <xf numFmtId="39" fontId="1" fillId="0" borderId="0" applyFont="0" applyFill="0" applyBorder="0" applyAlignment="0" applyProtection="0"/>
    <xf numFmtId="39" fontId="1" fillId="0" borderId="0" applyFont="0" applyFill="0" applyBorder="0" applyAlignment="0" applyProtection="0"/>
    <xf numFmtId="39" fontId="1" fillId="0" borderId="0" applyFont="0" applyFill="0" applyBorder="0" applyAlignment="0" applyProtection="0"/>
    <xf numFmtId="39" fontId="1" fillId="0" borderId="0" applyFont="0" applyFill="0" applyBorder="0" applyAlignment="0" applyProtection="0"/>
    <xf numFmtId="39" fontId="1" fillId="0" borderId="0" applyFont="0" applyFill="0" applyBorder="0" applyAlignment="0" applyProtection="0"/>
    <xf numFmtId="39" fontId="1" fillId="0" borderId="0" applyFont="0" applyFill="0" applyBorder="0" applyAlignment="0" applyProtection="0"/>
    <xf numFmtId="39" fontId="1" fillId="0" borderId="0" applyFont="0" applyFill="0" applyBorder="0" applyAlignment="0" applyProtection="0"/>
    <xf numFmtId="39" fontId="1" fillId="0" borderId="0" applyFont="0" applyFill="0" applyBorder="0" applyAlignment="0" applyProtection="0"/>
    <xf numFmtId="39" fontId="1" fillId="0" borderId="0" applyFont="0" applyFill="0" applyBorder="0" applyAlignment="0" applyProtection="0"/>
    <xf numFmtId="39" fontId="1" fillId="0" borderId="0" applyFont="0" applyFill="0" applyBorder="0" applyAlignment="0" applyProtection="0"/>
    <xf numFmtId="39" fontId="1" fillId="0" borderId="0" applyFont="0" applyFill="0" applyBorder="0" applyAlignment="0" applyProtection="0"/>
    <xf numFmtId="39" fontId="1" fillId="0" borderId="0" applyFont="0" applyFill="0" applyBorder="0" applyAlignment="0" applyProtection="0"/>
    <xf numFmtId="39" fontId="1" fillId="0" borderId="0" applyFont="0" applyFill="0" applyBorder="0" applyAlignment="0" applyProtection="0"/>
    <xf numFmtId="39" fontId="1" fillId="0" borderId="0" applyFont="0" applyFill="0" applyBorder="0" applyAlignment="0" applyProtection="0"/>
    <xf numFmtId="39" fontId="1" fillId="0" borderId="0" applyFont="0" applyFill="0" applyBorder="0" applyAlignment="0" applyProtection="0"/>
    <xf numFmtId="39" fontId="1" fillId="0" borderId="0" applyFont="0" applyFill="0" applyBorder="0" applyAlignment="0" applyProtection="0"/>
    <xf numFmtId="39" fontId="1" fillId="0" borderId="0" applyFont="0" applyFill="0" applyBorder="0" applyAlignment="0" applyProtection="0"/>
    <xf numFmtId="39" fontId="1" fillId="0" borderId="0" applyFont="0" applyFill="0" applyBorder="0" applyAlignment="0" applyProtection="0"/>
    <xf numFmtId="39" fontId="1" fillId="0" borderId="0" applyFont="0" applyFill="0" applyBorder="0" applyAlignment="0" applyProtection="0"/>
    <xf numFmtId="39" fontId="1" fillId="0" borderId="0" applyFont="0" applyFill="0" applyBorder="0" applyAlignment="0" applyProtection="0"/>
    <xf numFmtId="39" fontId="1" fillId="0" borderId="0" applyFont="0" applyFill="0" applyBorder="0" applyAlignment="0" applyProtection="0"/>
    <xf numFmtId="39" fontId="1" fillId="0" borderId="0" applyFont="0" applyFill="0" applyBorder="0" applyAlignment="0" applyProtection="0"/>
    <xf numFmtId="39" fontId="1" fillId="0" borderId="0" applyFont="0" applyFill="0" applyBorder="0" applyAlignment="0" applyProtection="0"/>
    <xf numFmtId="39" fontId="1" fillId="0" borderId="0" applyFont="0" applyFill="0" applyBorder="0" applyAlignment="0" applyProtection="0"/>
    <xf numFmtId="39" fontId="1" fillId="0" borderId="0" applyFont="0" applyFill="0" applyBorder="0" applyAlignment="0" applyProtection="0"/>
    <xf numFmtId="39" fontId="1" fillId="0" borderId="0" applyFont="0" applyFill="0" applyBorder="0" applyAlignment="0" applyProtection="0"/>
    <xf numFmtId="39" fontId="1" fillId="0" borderId="0" applyFont="0" applyFill="0" applyBorder="0" applyAlignment="0" applyProtection="0"/>
    <xf numFmtId="39" fontId="1" fillId="0" borderId="0" applyFont="0" applyFill="0" applyBorder="0" applyAlignment="0" applyProtection="0"/>
    <xf numFmtId="39" fontId="1" fillId="0" borderId="0" applyFont="0" applyFill="0" applyBorder="0" applyAlignment="0" applyProtection="0"/>
    <xf numFmtId="39" fontId="1" fillId="0" borderId="0" applyFont="0" applyFill="0" applyBorder="0" applyAlignment="0" applyProtection="0"/>
    <xf numFmtId="39" fontId="1" fillId="0" borderId="0" applyFont="0" applyFill="0" applyBorder="0" applyAlignment="0" applyProtection="0"/>
    <xf numFmtId="39" fontId="1" fillId="0" borderId="0" applyFont="0" applyFill="0" applyBorder="0" applyAlignment="0" applyProtection="0"/>
    <xf numFmtId="39" fontId="1" fillId="0" borderId="0" applyFont="0" applyFill="0" applyBorder="0" applyAlignment="0" applyProtection="0"/>
    <xf numFmtId="39" fontId="1" fillId="0" borderId="0" applyFont="0" applyFill="0" applyBorder="0" applyAlignment="0" applyProtection="0"/>
    <xf numFmtId="39" fontId="1" fillId="0" borderId="0" applyFont="0" applyFill="0" applyBorder="0" applyAlignment="0" applyProtection="0"/>
    <xf numFmtId="39" fontId="1" fillId="0" borderId="0" applyFont="0" applyFill="0" applyBorder="0" applyAlignment="0" applyProtection="0"/>
    <xf numFmtId="227" fontId="69" fillId="0" borderId="0" applyFont="0" applyFill="0" applyBorder="0" applyAlignment="0" applyProtection="0"/>
    <xf numFmtId="227" fontId="69" fillId="0" borderId="0" applyFont="0" applyFill="0" applyBorder="0" applyAlignment="0" applyProtection="0"/>
    <xf numFmtId="227" fontId="69" fillId="0" borderId="0" applyFont="0" applyFill="0" applyBorder="0" applyAlignment="0" applyProtection="0"/>
    <xf numFmtId="227" fontId="69" fillId="0" borderId="0" applyFont="0" applyFill="0" applyBorder="0" applyAlignment="0" applyProtection="0"/>
    <xf numFmtId="0" fontId="1" fillId="0" borderId="0"/>
    <xf numFmtId="0" fontId="1" fillId="0" borderId="0" applyNumberFormat="0" applyFill="0" applyBorder="0" applyAlignment="0" applyProtection="0"/>
    <xf numFmtId="0" fontId="1" fillId="0" borderId="0" applyFont="0" applyFill="0" applyBorder="0" applyAlignment="0" applyProtection="0"/>
    <xf numFmtId="0" fontId="1" fillId="117" borderId="0" applyNumberFormat="0" applyFont="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7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229" fontId="69"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229" fontId="69" fillId="0" borderId="0" applyFont="0" applyFill="0" applyBorder="0" applyAlignment="0" applyProtection="0"/>
    <xf numFmtId="229" fontId="69" fillId="0" borderId="0" applyFont="0" applyFill="0" applyBorder="0" applyAlignment="0" applyProtection="0"/>
    <xf numFmtId="229" fontId="69" fillId="0" borderId="0" applyFont="0" applyFill="0" applyBorder="0" applyAlignment="0" applyProtection="0"/>
    <xf numFmtId="229" fontId="69"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230" fontId="69" fillId="0" borderId="0" applyFont="0" applyFill="0" applyBorder="0" applyProtection="0">
      <alignment horizontal="right"/>
    </xf>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230" fontId="69" fillId="0" borderId="0" applyFont="0" applyFill="0" applyBorder="0" applyProtection="0">
      <alignment horizontal="right"/>
    </xf>
    <xf numFmtId="230" fontId="69" fillId="0" borderId="0" applyFont="0" applyFill="0" applyBorder="0" applyProtection="0">
      <alignment horizontal="right"/>
    </xf>
    <xf numFmtId="230" fontId="69" fillId="0" borderId="0" applyFont="0" applyFill="0" applyBorder="0" applyProtection="0">
      <alignment horizontal="right"/>
    </xf>
    <xf numFmtId="230" fontId="69" fillId="0" borderId="0" applyFont="0" applyFill="0" applyBorder="0" applyProtection="0">
      <alignment horizontal="right"/>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34" fillId="0" borderId="0" applyFill="0" applyProtection="0">
      <alignment horizontal="center"/>
    </xf>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40" fillId="0" borderId="99" applyNumberFormat="0" applyFill="0" applyAlignment="0" applyProtection="0"/>
    <xf numFmtId="0" fontId="140" fillId="0" borderId="99" applyNumberFormat="0" applyFill="0" applyAlignment="0" applyProtection="0"/>
    <xf numFmtId="0" fontId="140" fillId="0" borderId="99" applyNumberFormat="0" applyFill="0" applyAlignment="0" applyProtection="0"/>
    <xf numFmtId="0" fontId="140" fillId="0" borderId="99" applyNumberFormat="0" applyFill="0" applyAlignment="0" applyProtection="0"/>
    <xf numFmtId="0" fontId="140" fillId="0" borderId="99" applyNumberFormat="0" applyFill="0" applyAlignment="0" applyProtection="0"/>
    <xf numFmtId="0" fontId="140" fillId="0" borderId="99" applyNumberFormat="0" applyFill="0" applyAlignment="0" applyProtection="0"/>
    <xf numFmtId="0" fontId="140" fillId="0" borderId="99" applyNumberFormat="0" applyFill="0" applyAlignment="0" applyProtection="0"/>
    <xf numFmtId="0" fontId="140" fillId="0" borderId="99" applyNumberFormat="0" applyFill="0" applyAlignment="0" applyProtection="0"/>
    <xf numFmtId="0" fontId="140" fillId="0" borderId="99" applyNumberFormat="0" applyFill="0" applyAlignment="0" applyProtection="0"/>
    <xf numFmtId="0" fontId="140" fillId="0" borderId="99" applyNumberFormat="0" applyFill="0" applyAlignment="0" applyProtection="0"/>
    <xf numFmtId="0" fontId="140" fillId="0" borderId="99" applyNumberFormat="0" applyFill="0" applyAlignment="0" applyProtection="0"/>
    <xf numFmtId="0" fontId="140" fillId="0" borderId="99" applyNumberFormat="0" applyFill="0" applyAlignment="0" applyProtection="0"/>
    <xf numFmtId="0" fontId="140" fillId="0" borderId="99" applyNumberFormat="0" applyFill="0" applyAlignment="0" applyProtection="0"/>
    <xf numFmtId="0" fontId="140" fillId="0" borderId="99" applyNumberFormat="0" applyFill="0" applyAlignment="0" applyProtection="0"/>
    <xf numFmtId="0" fontId="140" fillId="0" borderId="99" applyNumberFormat="0" applyFill="0" applyAlignment="0" applyProtection="0"/>
    <xf numFmtId="0" fontId="140" fillId="0" borderId="99" applyNumberFormat="0" applyFill="0" applyAlignment="0" applyProtection="0"/>
    <xf numFmtId="0" fontId="140" fillId="0" borderId="99" applyNumberFormat="0" applyFill="0" applyAlignment="0" applyProtection="0"/>
    <xf numFmtId="0" fontId="140" fillId="0" borderId="99" applyNumberFormat="0" applyFill="0" applyAlignment="0" applyProtection="0"/>
    <xf numFmtId="0" fontId="140" fillId="0" borderId="99" applyNumberFormat="0" applyFill="0" applyAlignment="0" applyProtection="0"/>
    <xf numFmtId="0" fontId="140" fillId="0" borderId="99" applyNumberFormat="0" applyFill="0" applyAlignment="0" applyProtection="0"/>
    <xf numFmtId="0" fontId="140" fillId="0" borderId="99" applyNumberFormat="0" applyFill="0" applyAlignment="0" applyProtection="0"/>
    <xf numFmtId="0" fontId="140" fillId="0" borderId="99" applyNumberFormat="0" applyFill="0" applyAlignment="0" applyProtection="0"/>
    <xf numFmtId="0" fontId="140" fillId="0" borderId="99" applyNumberFormat="0" applyFill="0" applyAlignment="0" applyProtection="0"/>
    <xf numFmtId="0" fontId="140" fillId="0" borderId="99" applyNumberFormat="0" applyFill="0" applyAlignment="0" applyProtection="0"/>
    <xf numFmtId="0" fontId="140" fillId="0" borderId="99" applyNumberFormat="0" applyFill="0" applyAlignment="0" applyProtection="0"/>
    <xf numFmtId="0" fontId="140" fillId="0" borderId="99" applyNumberFormat="0" applyFill="0" applyAlignment="0" applyProtection="0"/>
    <xf numFmtId="0" fontId="140" fillId="0" borderId="99" applyNumberFormat="0" applyFill="0" applyAlignment="0" applyProtection="0"/>
    <xf numFmtId="0" fontId="140" fillId="0" borderId="99" applyNumberFormat="0" applyFill="0" applyAlignment="0" applyProtection="0"/>
    <xf numFmtId="0" fontId="140" fillId="0" borderId="99" applyNumberFormat="0" applyFill="0" applyAlignment="0" applyProtection="0"/>
    <xf numFmtId="0" fontId="140" fillId="0" borderId="99" applyNumberFormat="0" applyFill="0" applyAlignment="0" applyProtection="0"/>
    <xf numFmtId="0" fontId="140" fillId="0" borderId="99" applyNumberFormat="0" applyFill="0" applyAlignment="0" applyProtection="0"/>
    <xf numFmtId="0" fontId="140" fillId="0" borderId="99" applyNumberFormat="0" applyFill="0" applyAlignment="0" applyProtection="0"/>
    <xf numFmtId="0" fontId="140" fillId="0" borderId="99" applyNumberFormat="0" applyFill="0" applyAlignment="0" applyProtection="0"/>
    <xf numFmtId="0" fontId="140" fillId="0" borderId="99" applyNumberFormat="0" applyFill="0" applyAlignment="0" applyProtection="0"/>
    <xf numFmtId="0" fontId="140" fillId="0" borderId="99" applyNumberFormat="0" applyFill="0" applyAlignment="0" applyProtection="0"/>
    <xf numFmtId="0" fontId="140" fillId="0" borderId="99" applyNumberFormat="0" applyFill="0" applyAlignment="0" applyProtection="0"/>
    <xf numFmtId="0" fontId="140" fillId="0" borderId="99" applyNumberFormat="0" applyFill="0" applyAlignment="0" applyProtection="0"/>
    <xf numFmtId="0" fontId="140" fillId="0" borderId="99" applyNumberFormat="0" applyFill="0" applyAlignment="0" applyProtection="0"/>
    <xf numFmtId="0" fontId="140" fillId="0" borderId="99" applyNumberFormat="0" applyFill="0" applyAlignment="0" applyProtection="0"/>
    <xf numFmtId="0" fontId="140" fillId="0" borderId="99" applyNumberFormat="0" applyFill="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231" fontId="78" fillId="69" borderId="0" applyNumberFormat="0" applyBorder="0" applyAlignment="0" applyProtection="0"/>
    <xf numFmtId="231" fontId="78" fillId="69" borderId="0" applyNumberFormat="0" applyBorder="0" applyAlignment="0" applyProtection="0"/>
    <xf numFmtId="0" fontId="138" fillId="28"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0" fontId="138" fillId="28" borderId="0" applyNumberFormat="0" applyBorder="0" applyAlignment="0" applyProtection="0"/>
    <xf numFmtId="231" fontId="78" fillId="69" borderId="0" applyNumberFormat="0" applyBorder="0" applyAlignment="0" applyProtection="0"/>
    <xf numFmtId="0" fontId="78" fillId="69" borderId="0" applyNumberFormat="0" applyBorder="0" applyAlignment="0" applyProtection="0"/>
    <xf numFmtId="0" fontId="78" fillId="56" borderId="0" applyNumberFormat="0" applyBorder="0" applyAlignment="0" applyProtection="0"/>
    <xf numFmtId="0" fontId="141" fillId="69" borderId="0" applyNumberFormat="0" applyBorder="0" applyAlignment="0" applyProtection="0"/>
    <xf numFmtId="0" fontId="78" fillId="69" borderId="0" applyNumberFormat="0" applyBorder="0" applyAlignment="0" applyProtection="0"/>
    <xf numFmtId="0" fontId="78" fillId="69" borderId="0" applyNumberFormat="0" applyBorder="0" applyAlignment="0" applyProtection="0"/>
    <xf numFmtId="0" fontId="18" fillId="28" borderId="0" applyNumberFormat="0" applyBorder="0" applyAlignment="0" applyProtection="0"/>
    <xf numFmtId="0" fontId="141" fillId="59" borderId="0" applyNumberFormat="0" applyBorder="0" applyAlignment="0" applyProtection="0"/>
    <xf numFmtId="0" fontId="141" fillId="59" borderId="0" applyNumberFormat="0" applyBorder="0" applyAlignment="0" applyProtection="0"/>
    <xf numFmtId="0" fontId="78" fillId="59" borderId="0" applyNumberFormat="0" applyBorder="0" applyAlignment="0" applyProtection="0"/>
    <xf numFmtId="0" fontId="138" fillId="32" borderId="0" applyNumberFormat="0" applyBorder="0" applyAlignment="0" applyProtection="0"/>
    <xf numFmtId="0" fontId="78" fillId="67" borderId="0" applyNumberFormat="0" applyBorder="0" applyAlignment="0" applyProtection="0"/>
    <xf numFmtId="0" fontId="140" fillId="59" borderId="0" applyNumberFormat="0" applyBorder="0" applyAlignment="0" applyProtection="0"/>
    <xf numFmtId="0" fontId="305" fillId="55" borderId="0" applyNumberFormat="0" applyBorder="0" applyAlignment="0" applyProtection="0"/>
    <xf numFmtId="0" fontId="305" fillId="54" borderId="0" applyNumberFormat="0" applyBorder="0" applyAlignment="0" applyProtection="0"/>
    <xf numFmtId="0" fontId="138" fillId="32" borderId="0" applyNumberFormat="0" applyBorder="0" applyAlignment="0" applyProtection="0"/>
    <xf numFmtId="0" fontId="78" fillId="59" borderId="0" applyNumberFormat="0" applyBorder="0" applyAlignment="0" applyProtection="0"/>
    <xf numFmtId="0" fontId="78" fillId="67" borderId="0" applyNumberFormat="0" applyBorder="0" applyAlignment="0" applyProtection="0"/>
    <xf numFmtId="0" fontId="78" fillId="58" borderId="0" applyNumberFormat="0" applyBorder="0" applyAlignment="0" applyProtection="0"/>
    <xf numFmtId="0" fontId="18" fillId="32" borderId="0" applyNumberFormat="0" applyBorder="0" applyAlignment="0" applyProtection="0"/>
    <xf numFmtId="0" fontId="78" fillId="58" borderId="0" applyNumberFormat="0" applyBorder="0" applyAlignment="0" applyProtection="0"/>
    <xf numFmtId="0" fontId="141" fillId="61" borderId="0" applyNumberFormat="0" applyBorder="0" applyAlignment="0" applyProtection="0"/>
    <xf numFmtId="0" fontId="138" fillId="36" borderId="0" applyNumberFormat="0" applyBorder="0" applyAlignment="0" applyProtection="0"/>
    <xf numFmtId="0" fontId="78" fillId="60" borderId="0" applyNumberFormat="0" applyBorder="0" applyAlignment="0" applyProtection="0"/>
    <xf numFmtId="0" fontId="140" fillId="61" borderId="0" applyNumberFormat="0" applyBorder="0" applyAlignment="0" applyProtection="0"/>
    <xf numFmtId="0" fontId="305" fillId="115" borderId="0" applyNumberFormat="0" applyBorder="0" applyAlignment="0" applyProtection="0"/>
    <xf numFmtId="0" fontId="305" fillId="53" borderId="0" applyNumberFormat="0" applyBorder="0" applyAlignment="0" applyProtection="0"/>
    <xf numFmtId="0" fontId="138" fillId="36" borderId="0" applyNumberFormat="0" applyBorder="0" applyAlignment="0" applyProtection="0"/>
    <xf numFmtId="0" fontId="78" fillId="61" borderId="0" applyNumberFormat="0" applyBorder="0" applyAlignment="0" applyProtection="0"/>
    <xf numFmtId="0" fontId="78" fillId="60" borderId="0" applyNumberFormat="0" applyBorder="0" applyAlignment="0" applyProtection="0"/>
    <xf numFmtId="0" fontId="78" fillId="60" borderId="0" applyNumberFormat="0" applyBorder="0" applyAlignment="0" applyProtection="0"/>
    <xf numFmtId="0" fontId="18" fillId="36" borderId="0" applyNumberFormat="0" applyBorder="0" applyAlignment="0" applyProtection="0"/>
    <xf numFmtId="0" fontId="78" fillId="60" borderId="0" applyNumberFormat="0" applyBorder="0" applyAlignment="0" applyProtection="0"/>
    <xf numFmtId="0" fontId="141" fillId="63" borderId="0" applyNumberFormat="0" applyBorder="0" applyAlignment="0" applyProtection="0"/>
    <xf numFmtId="0" fontId="138" fillId="40" borderId="0" applyNumberFormat="0" applyBorder="0" applyAlignment="0" applyProtection="0"/>
    <xf numFmtId="0" fontId="78" fillId="58" borderId="0" applyNumberFormat="0" applyBorder="0" applyAlignment="0" applyProtection="0"/>
    <xf numFmtId="0" fontId="140" fillId="63" borderId="0" applyNumberFormat="0" applyBorder="0" applyAlignment="0" applyProtection="0"/>
    <xf numFmtId="0" fontId="305" fillId="137" borderId="0" applyNumberFormat="0" applyBorder="0" applyAlignment="0" applyProtection="0"/>
    <xf numFmtId="0" fontId="305" fillId="54" borderId="0" applyNumberFormat="0" applyBorder="0" applyAlignment="0" applyProtection="0"/>
    <xf numFmtId="0" fontId="138" fillId="40" borderId="0" applyNumberFormat="0" applyBorder="0" applyAlignment="0" applyProtection="0"/>
    <xf numFmtId="0" fontId="78" fillId="63" borderId="0" applyNumberFormat="0" applyBorder="0" applyAlignment="0" applyProtection="0"/>
    <xf numFmtId="0" fontId="78" fillId="62" borderId="0" applyNumberFormat="0" applyBorder="0" applyAlignment="0" applyProtection="0"/>
    <xf numFmtId="0" fontId="18" fillId="40" borderId="0" applyNumberFormat="0" applyBorder="0" applyAlignment="0" applyProtection="0"/>
    <xf numFmtId="0" fontId="78" fillId="62" borderId="0" applyNumberFormat="0" applyBorder="0" applyAlignment="0" applyProtection="0"/>
    <xf numFmtId="0" fontId="141" fillId="64" borderId="0" applyNumberFormat="0" applyBorder="0" applyAlignment="0" applyProtection="0"/>
    <xf numFmtId="0" fontId="1" fillId="0" borderId="0"/>
    <xf numFmtId="0" fontId="18" fillId="44" borderId="0" applyNumberFormat="0" applyBorder="0" applyAlignment="0" applyProtection="0"/>
    <xf numFmtId="0" fontId="138" fillId="44" borderId="0" applyNumberFormat="0" applyBorder="0" applyAlignment="0" applyProtection="0"/>
    <xf numFmtId="0" fontId="78" fillId="56" borderId="0" applyNumberFormat="0" applyBorder="0" applyAlignment="0" applyProtection="0"/>
    <xf numFmtId="0" fontId="78" fillId="56" borderId="0" applyNumberFormat="0" applyBorder="0" applyAlignment="0" applyProtection="0"/>
    <xf numFmtId="0" fontId="141" fillId="58" borderId="0" applyNumberFormat="0" applyBorder="0" applyAlignment="0" applyProtection="0"/>
    <xf numFmtId="0" fontId="141" fillId="58" borderId="0" applyNumberFormat="0" applyBorder="0" applyAlignment="0" applyProtection="0"/>
    <xf numFmtId="0" fontId="1" fillId="0" borderId="0"/>
    <xf numFmtId="0" fontId="18" fillId="48" borderId="0" applyNumberFormat="0" applyBorder="0" applyAlignment="0" applyProtection="0"/>
    <xf numFmtId="0" fontId="18" fillId="65" borderId="0" applyNumberFormat="0" applyBorder="0" applyAlignment="0" applyProtection="0"/>
    <xf numFmtId="0" fontId="138" fillId="48" borderId="0" applyNumberFormat="0" applyBorder="0" applyAlignment="0" applyProtection="0"/>
    <xf numFmtId="0" fontId="78" fillId="58" borderId="0" applyNumberFormat="0" applyBorder="0" applyAlignment="0" applyProtection="0"/>
    <xf numFmtId="0" fontId="139" fillId="69" borderId="0" applyNumberFormat="0" applyBorder="0" applyAlignment="0" applyProtection="0"/>
    <xf numFmtId="0" fontId="139" fillId="69" borderId="0" applyNumberFormat="0" applyBorder="0" applyAlignment="0" applyProtection="0"/>
    <xf numFmtId="0" fontId="1" fillId="0" borderId="0"/>
    <xf numFmtId="0" fontId="18" fillId="28" borderId="0" applyNumberFormat="0" applyBorder="0" applyAlignment="0" applyProtection="0"/>
    <xf numFmtId="0" fontId="1" fillId="0" borderId="0"/>
    <xf numFmtId="0" fontId="18" fillId="68" borderId="0" applyNumberFormat="0" applyBorder="0" applyAlignment="0" applyProtection="0"/>
    <xf numFmtId="0" fontId="18" fillId="28" borderId="0" applyNumberFormat="0" applyBorder="0" applyAlignment="0" applyProtection="0"/>
    <xf numFmtId="0" fontId="174" fillId="62" borderId="0" applyNumberFormat="0" applyBorder="0" applyAlignment="0" applyProtection="0"/>
    <xf numFmtId="0" fontId="78" fillId="69" borderId="0" applyNumberFormat="0" applyBorder="0" applyAlignment="0" applyProtection="0"/>
    <xf numFmtId="0" fontId="1" fillId="0" borderId="0"/>
    <xf numFmtId="0" fontId="174" fillId="62" borderId="0" applyNumberFormat="0" applyBorder="0" applyAlignment="0" applyProtection="0"/>
    <xf numFmtId="0" fontId="1" fillId="0" borderId="0"/>
    <xf numFmtId="0" fontId="1" fillId="0" borderId="0"/>
    <xf numFmtId="0" fontId="1" fillId="0" borderId="0"/>
    <xf numFmtId="0" fontId="18" fillId="28" borderId="0" applyNumberFormat="0" applyBorder="0" applyAlignment="0" applyProtection="0"/>
    <xf numFmtId="0" fontId="174" fillId="62" borderId="0" applyNumberFormat="0" applyBorder="0" applyAlignment="0" applyProtection="0"/>
    <xf numFmtId="0" fontId="174" fillId="62" borderId="0" applyNumberFormat="0" applyBorder="0" applyAlignment="0" applyProtection="0"/>
    <xf numFmtId="0" fontId="78" fillId="69" borderId="0" applyNumberFormat="0" applyBorder="0" applyAlignment="0" applyProtection="0"/>
    <xf numFmtId="0" fontId="1" fillId="0" borderId="0"/>
    <xf numFmtId="0" fontId="174" fillId="62" borderId="0" applyNumberFormat="0" applyBorder="0" applyAlignment="0" applyProtection="0"/>
    <xf numFmtId="0" fontId="1" fillId="0" borderId="0"/>
    <xf numFmtId="0" fontId="1" fillId="0" borderId="0"/>
    <xf numFmtId="0" fontId="1" fillId="0" borderId="0"/>
    <xf numFmtId="0" fontId="18" fillId="28" borderId="0" applyNumberFormat="0" applyBorder="0" applyAlignment="0" applyProtection="0"/>
    <xf numFmtId="0" fontId="174" fillId="62" borderId="0" applyNumberFormat="0" applyBorder="0" applyAlignment="0" applyProtection="0"/>
    <xf numFmtId="0" fontId="1" fillId="0" borderId="0"/>
    <xf numFmtId="0" fontId="1" fillId="0" borderId="0"/>
    <xf numFmtId="0" fontId="1" fillId="0" borderId="0"/>
    <xf numFmtId="0" fontId="18" fillId="28" borderId="0" applyNumberFormat="0" applyBorder="0" applyAlignment="0" applyProtection="0"/>
    <xf numFmtId="0" fontId="174" fillId="62" borderId="0" applyNumberFormat="0" applyBorder="0" applyAlignment="0" applyProtection="0"/>
    <xf numFmtId="0" fontId="1" fillId="0" borderId="0"/>
    <xf numFmtId="0" fontId="1" fillId="0" borderId="0"/>
    <xf numFmtId="0" fontId="18" fillId="28" borderId="0" applyNumberFormat="0" applyBorder="0" applyAlignment="0" applyProtection="0"/>
    <xf numFmtId="0" fontId="174" fillId="62" borderId="0" applyNumberFormat="0" applyBorder="0" applyAlignment="0" applyProtection="0"/>
    <xf numFmtId="0" fontId="1" fillId="0" borderId="0"/>
    <xf numFmtId="0" fontId="1" fillId="0" borderId="0"/>
    <xf numFmtId="0" fontId="174" fillId="62" borderId="0" applyNumberFormat="0" applyBorder="0" applyAlignment="0" applyProtection="0"/>
    <xf numFmtId="0" fontId="174" fillId="62" borderId="0" applyNumberFormat="0" applyBorder="0" applyAlignment="0" applyProtection="0"/>
    <xf numFmtId="0" fontId="78" fillId="69" borderId="0" applyNumberFormat="0" applyBorder="0" applyAlignment="0" applyProtection="0"/>
    <xf numFmtId="0" fontId="1" fillId="0" borderId="0"/>
    <xf numFmtId="0" fontId="174" fillId="62" borderId="0" applyNumberFormat="0" applyBorder="0" applyAlignment="0" applyProtection="0"/>
    <xf numFmtId="0" fontId="1" fillId="0" borderId="0"/>
    <xf numFmtId="0" fontId="1" fillId="0" borderId="0"/>
    <xf numFmtId="0" fontId="18" fillId="28" borderId="0" applyNumberFormat="0" applyBorder="0" applyAlignment="0" applyProtection="0"/>
    <xf numFmtId="0" fontId="174" fillId="62" borderId="0" applyNumberFormat="0" applyBorder="0" applyAlignment="0" applyProtection="0"/>
    <xf numFmtId="0" fontId="174" fillId="62" borderId="0" applyNumberFormat="0" applyBorder="0" applyAlignment="0" applyProtection="0"/>
    <xf numFmtId="0" fontId="78" fillId="69" borderId="0" applyNumberFormat="0" applyBorder="0" applyAlignment="0" applyProtection="0"/>
    <xf numFmtId="0" fontId="1" fillId="0" borderId="0"/>
    <xf numFmtId="0" fontId="174" fillId="62" borderId="0" applyNumberFormat="0" applyBorder="0" applyAlignment="0" applyProtection="0"/>
    <xf numFmtId="0" fontId="1" fillId="0" borderId="0"/>
    <xf numFmtId="0" fontId="1" fillId="0" borderId="0"/>
    <xf numFmtId="0" fontId="18" fillId="28" borderId="0" applyNumberFormat="0" applyBorder="0" applyAlignment="0" applyProtection="0"/>
    <xf numFmtId="0" fontId="174" fillId="62" borderId="0" applyNumberFormat="0" applyBorder="0" applyAlignment="0" applyProtection="0"/>
    <xf numFmtId="0" fontId="174" fillId="62" borderId="0" applyNumberFormat="0" applyBorder="0" applyAlignment="0" applyProtection="0"/>
    <xf numFmtId="0" fontId="78" fillId="69" borderId="0" applyNumberFormat="0" applyBorder="0" applyAlignment="0" applyProtection="0"/>
    <xf numFmtId="0" fontId="1" fillId="0" borderId="0"/>
    <xf numFmtId="0" fontId="174" fillId="62" borderId="0" applyNumberFormat="0" applyBorder="0" applyAlignment="0" applyProtection="0"/>
    <xf numFmtId="0" fontId="1" fillId="0" borderId="0"/>
    <xf numFmtId="0" fontId="1" fillId="0" borderId="0"/>
    <xf numFmtId="0" fontId="18" fillId="28" borderId="0" applyNumberFormat="0" applyBorder="0" applyAlignment="0" applyProtection="0"/>
    <xf numFmtId="0" fontId="174" fillId="62" borderId="0" applyNumberFormat="0" applyBorder="0" applyAlignment="0" applyProtection="0"/>
    <xf numFmtId="0" fontId="1" fillId="0" borderId="0"/>
    <xf numFmtId="0" fontId="1" fillId="0" borderId="0"/>
    <xf numFmtId="0" fontId="1" fillId="0" borderId="0"/>
    <xf numFmtId="0" fontId="18" fillId="28" borderId="0" applyNumberFormat="0" applyBorder="0" applyAlignment="0" applyProtection="0"/>
    <xf numFmtId="0" fontId="174" fillId="62" borderId="0" applyNumberFormat="0" applyBorder="0" applyAlignment="0" applyProtection="0"/>
    <xf numFmtId="0" fontId="1" fillId="0" borderId="0"/>
    <xf numFmtId="0" fontId="306" fillId="62" borderId="0" applyNumberFormat="0" applyBorder="0" applyAlignment="0" applyProtection="0"/>
    <xf numFmtId="0" fontId="18" fillId="28" borderId="0" applyNumberFormat="0" applyBorder="0" applyAlignment="0" applyProtection="0"/>
    <xf numFmtId="0" fontId="174" fillId="62" borderId="0" applyNumberFormat="0" applyBorder="0" applyAlignment="0" applyProtection="0"/>
    <xf numFmtId="0" fontId="78" fillId="69" borderId="0" applyNumberFormat="0" applyBorder="0" applyAlignment="0" applyProtection="0"/>
    <xf numFmtId="0" fontId="1" fillId="0" borderId="0"/>
    <xf numFmtId="0" fontId="174" fillId="62" borderId="0" applyNumberFormat="0" applyBorder="0" applyAlignment="0" applyProtection="0"/>
    <xf numFmtId="0" fontId="174" fillId="62" borderId="0" applyNumberFormat="0" applyBorder="0" applyAlignment="0" applyProtection="0"/>
    <xf numFmtId="0" fontId="78" fillId="69" borderId="0" applyNumberFormat="0" applyBorder="0" applyAlignment="0" applyProtection="0"/>
    <xf numFmtId="0" fontId="1" fillId="0" borderId="0"/>
    <xf numFmtId="0" fontId="174" fillId="62" borderId="0" applyNumberFormat="0" applyBorder="0" applyAlignment="0" applyProtection="0"/>
    <xf numFmtId="0" fontId="174" fillId="62" borderId="0" applyNumberFormat="0" applyBorder="0" applyAlignment="0" applyProtection="0"/>
    <xf numFmtId="0" fontId="174" fillId="62" borderId="0" applyNumberFormat="0" applyBorder="0" applyAlignment="0" applyProtection="0"/>
    <xf numFmtId="0" fontId="78" fillId="69" borderId="0" applyNumberFormat="0" applyBorder="0" applyAlignment="0" applyProtection="0"/>
    <xf numFmtId="0" fontId="78" fillId="69" borderId="0" applyNumberFormat="0" applyBorder="0" applyAlignment="0" applyProtection="0"/>
    <xf numFmtId="0" fontId="174" fillId="62" borderId="0" applyNumberFormat="0" applyBorder="0" applyAlignment="0" applyProtection="0"/>
    <xf numFmtId="0" fontId="174" fillId="62" borderId="0" applyNumberFormat="0" applyBorder="0" applyAlignment="0" applyProtection="0"/>
    <xf numFmtId="0" fontId="78" fillId="69" borderId="0" applyNumberFormat="0" applyBorder="0" applyAlignment="0" applyProtection="0"/>
    <xf numFmtId="0" fontId="18" fillId="28" borderId="0" applyNumberFormat="0" applyBorder="0" applyAlignment="0" applyProtection="0"/>
    <xf numFmtId="0" fontId="174" fillId="62" borderId="0" applyNumberFormat="0" applyBorder="0" applyAlignment="0" applyProtection="0"/>
    <xf numFmtId="0" fontId="174" fillId="62" borderId="0" applyNumberFormat="0" applyBorder="0" applyAlignment="0" applyProtection="0"/>
    <xf numFmtId="0" fontId="78" fillId="69" borderId="0" applyNumberFormat="0" applyBorder="0" applyAlignment="0" applyProtection="0"/>
    <xf numFmtId="0" fontId="1" fillId="0" borderId="0"/>
    <xf numFmtId="0" fontId="174" fillId="62" borderId="0" applyNumberFormat="0" applyBorder="0" applyAlignment="0" applyProtection="0"/>
    <xf numFmtId="0" fontId="1" fillId="0" borderId="0"/>
    <xf numFmtId="0" fontId="1" fillId="0" borderId="0"/>
    <xf numFmtId="0" fontId="1" fillId="0" borderId="0"/>
    <xf numFmtId="0" fontId="18" fillId="28" borderId="0" applyNumberFormat="0" applyBorder="0" applyAlignment="0" applyProtection="0"/>
    <xf numFmtId="0" fontId="174" fillId="62" borderId="0" applyNumberFormat="0" applyBorder="0" applyAlignment="0" applyProtection="0"/>
    <xf numFmtId="0" fontId="1" fillId="0" borderId="0"/>
    <xf numFmtId="0" fontId="1" fillId="0" borderId="0"/>
    <xf numFmtId="0" fontId="1" fillId="0" borderId="0"/>
    <xf numFmtId="0" fontId="18" fillId="28" borderId="0" applyNumberFormat="0" applyBorder="0" applyAlignment="0" applyProtection="0"/>
    <xf numFmtId="0" fontId="174" fillId="62" borderId="0" applyNumberFormat="0" applyBorder="0" applyAlignment="0" applyProtection="0"/>
    <xf numFmtId="0" fontId="1" fillId="0" borderId="0"/>
    <xf numFmtId="0" fontId="1" fillId="0" borderId="0"/>
    <xf numFmtId="0" fontId="1" fillId="0" borderId="0"/>
    <xf numFmtId="0" fontId="18" fillId="28" borderId="0" applyNumberFormat="0" applyBorder="0" applyAlignment="0" applyProtection="0"/>
    <xf numFmtId="0" fontId="174" fillId="62" borderId="0" applyNumberFormat="0" applyBorder="0" applyAlignment="0" applyProtection="0"/>
    <xf numFmtId="0" fontId="174" fillId="62" borderId="0" applyNumberFormat="0" applyBorder="0" applyAlignment="0" applyProtection="0"/>
    <xf numFmtId="0" fontId="78" fillId="69" borderId="0" applyNumberFormat="0" applyBorder="0" applyAlignment="0" applyProtection="0"/>
    <xf numFmtId="0" fontId="1" fillId="0" borderId="0"/>
    <xf numFmtId="0" fontId="174" fillId="62" borderId="0" applyNumberFormat="0" applyBorder="0" applyAlignment="0" applyProtection="0"/>
    <xf numFmtId="0" fontId="1" fillId="0" borderId="0"/>
    <xf numFmtId="0" fontId="1" fillId="0" borderId="0"/>
    <xf numFmtId="0" fontId="174" fillId="62" borderId="0" applyNumberFormat="0" applyBorder="0" applyAlignment="0" applyProtection="0"/>
    <xf numFmtId="0" fontId="1" fillId="0" borderId="0"/>
    <xf numFmtId="0" fontId="18" fillId="28" borderId="0" applyNumberFormat="0" applyBorder="0" applyAlignment="0" applyProtection="0"/>
    <xf numFmtId="0" fontId="174" fillId="62" borderId="0" applyNumberFormat="0" applyBorder="0" applyAlignment="0" applyProtection="0"/>
    <xf numFmtId="0" fontId="174" fillId="62" borderId="0" applyNumberFormat="0" applyBorder="0" applyAlignment="0" applyProtection="0"/>
    <xf numFmtId="0" fontId="78" fillId="69" borderId="0" applyNumberFormat="0" applyBorder="0" applyAlignment="0" applyProtection="0"/>
    <xf numFmtId="0" fontId="1" fillId="0" borderId="0"/>
    <xf numFmtId="0" fontId="174" fillId="62" borderId="0" applyNumberFormat="0" applyBorder="0" applyAlignment="0" applyProtection="0"/>
    <xf numFmtId="0" fontId="174" fillId="62" borderId="0" applyNumberFormat="0" applyBorder="0" applyAlignment="0" applyProtection="0"/>
    <xf numFmtId="0" fontId="78" fillId="69" borderId="0" applyNumberFormat="0" applyBorder="0" applyAlignment="0" applyProtection="0"/>
    <xf numFmtId="0" fontId="1" fillId="0" borderId="0"/>
    <xf numFmtId="0" fontId="174" fillId="62" borderId="0" applyNumberFormat="0" applyBorder="0" applyAlignment="0" applyProtection="0"/>
    <xf numFmtId="0" fontId="78" fillId="69" borderId="0" applyNumberFormat="0" applyBorder="0" applyAlignment="0" applyProtection="0"/>
    <xf numFmtId="0" fontId="1" fillId="0" borderId="0"/>
    <xf numFmtId="0" fontId="140" fillId="69" borderId="0" applyNumberFormat="0" applyBorder="0" applyAlignment="0" applyProtection="0"/>
    <xf numFmtId="0" fontId="174" fillId="62" borderId="0" applyNumberFormat="0" applyBorder="0" applyAlignment="0" applyProtection="0"/>
    <xf numFmtId="0" fontId="1" fillId="0" borderId="0"/>
    <xf numFmtId="0" fontId="18" fillId="28" borderId="0" applyNumberFormat="0" applyBorder="0" applyAlignment="0" applyProtection="0"/>
    <xf numFmtId="0" fontId="174" fillId="62" borderId="0" applyNumberFormat="0" applyBorder="0" applyAlignment="0" applyProtection="0"/>
    <xf numFmtId="0" fontId="1" fillId="0" borderId="0"/>
    <xf numFmtId="0" fontId="1" fillId="0" borderId="0"/>
    <xf numFmtId="0" fontId="140" fillId="69" borderId="0" applyNumberFormat="0" applyBorder="0" applyAlignment="0" applyProtection="0"/>
    <xf numFmtId="0" fontId="174" fillId="62" borderId="0" applyNumberFormat="0" applyBorder="0" applyAlignment="0" applyProtection="0"/>
    <xf numFmtId="0" fontId="1" fillId="0" borderId="0"/>
    <xf numFmtId="0" fontId="18" fillId="28" borderId="0" applyNumberFormat="0" applyBorder="0" applyAlignment="0" applyProtection="0"/>
    <xf numFmtId="0" fontId="174" fillId="62" borderId="0" applyNumberFormat="0" applyBorder="0" applyAlignment="0" applyProtection="0"/>
    <xf numFmtId="0" fontId="1" fillId="0" borderId="0"/>
    <xf numFmtId="0" fontId="1" fillId="0" borderId="0"/>
    <xf numFmtId="0" fontId="140" fillId="69" borderId="0" applyNumberFormat="0" applyBorder="0" applyAlignment="0" applyProtection="0"/>
    <xf numFmtId="0" fontId="174" fillId="62" borderId="0" applyNumberFormat="0" applyBorder="0" applyAlignment="0" applyProtection="0"/>
    <xf numFmtId="0" fontId="18" fillId="28" borderId="0" applyNumberFormat="0" applyBorder="0" applyAlignment="0" applyProtection="0"/>
    <xf numFmtId="0" fontId="1" fillId="0" borderId="0"/>
    <xf numFmtId="0" fontId="140" fillId="69" borderId="0" applyNumberFormat="0" applyBorder="0" applyAlignment="0" applyProtection="0"/>
    <xf numFmtId="0" fontId="174" fillId="62" borderId="0" applyNumberFormat="0" applyBorder="0" applyAlignment="0" applyProtection="0"/>
    <xf numFmtId="0" fontId="78" fillId="0" borderId="0"/>
    <xf numFmtId="0" fontId="140" fillId="69" borderId="0" applyNumberFormat="0" applyBorder="0" applyAlignment="0" applyProtection="0"/>
    <xf numFmtId="0" fontId="174" fillId="62" borderId="0" applyNumberFormat="0" applyBorder="0" applyAlignment="0" applyProtection="0"/>
    <xf numFmtId="0" fontId="1" fillId="0" borderId="0"/>
    <xf numFmtId="0" fontId="18" fillId="68" borderId="0" applyNumberFormat="0" applyBorder="0" applyAlignment="0" applyProtection="0"/>
    <xf numFmtId="0" fontId="18" fillId="68" borderId="0" applyNumberFormat="0" applyBorder="0" applyAlignment="0" applyProtection="0"/>
    <xf numFmtId="0" fontId="174" fillId="62" borderId="0" applyNumberFormat="0" applyBorder="0" applyAlignment="0" applyProtection="0"/>
    <xf numFmtId="0" fontId="78" fillId="69" borderId="0" applyNumberFormat="0" applyBorder="0" applyAlignment="0" applyProtection="0"/>
    <xf numFmtId="0" fontId="1" fillId="0" borderId="0"/>
    <xf numFmtId="0" fontId="174" fillId="62" borderId="0" applyNumberFormat="0" applyBorder="0" applyAlignment="0" applyProtection="0"/>
    <xf numFmtId="0" fontId="174" fillId="62" borderId="0" applyNumberFormat="0" applyBorder="0" applyAlignment="0" applyProtection="0"/>
    <xf numFmtId="0" fontId="78" fillId="69" borderId="0" applyNumberFormat="0" applyBorder="0" applyAlignment="0" applyProtection="0"/>
    <xf numFmtId="0" fontId="1" fillId="0" borderId="0"/>
    <xf numFmtId="0" fontId="174" fillId="62" borderId="0" applyNumberFormat="0" applyBorder="0" applyAlignment="0" applyProtection="0"/>
    <xf numFmtId="0" fontId="78" fillId="69" borderId="0" applyNumberFormat="0" applyBorder="0" applyAlignment="0" applyProtection="0"/>
    <xf numFmtId="0" fontId="1" fillId="0" borderId="0"/>
    <xf numFmtId="0" fontId="18" fillId="28" borderId="0" applyNumberFormat="0" applyBorder="0" applyAlignment="0" applyProtection="0"/>
    <xf numFmtId="0" fontId="174" fillId="62" borderId="0" applyNumberFormat="0" applyBorder="0" applyAlignment="0" applyProtection="0"/>
    <xf numFmtId="0" fontId="1" fillId="0" borderId="0"/>
    <xf numFmtId="0" fontId="1" fillId="0" borderId="0"/>
    <xf numFmtId="0" fontId="18" fillId="28" borderId="0" applyNumberFormat="0" applyBorder="0" applyAlignment="0" applyProtection="0"/>
    <xf numFmtId="0" fontId="174" fillId="62" borderId="0" applyNumberFormat="0" applyBorder="0" applyAlignment="0" applyProtection="0"/>
    <xf numFmtId="0" fontId="1" fillId="0" borderId="0"/>
    <xf numFmtId="0" fontId="1" fillId="0" borderId="0"/>
    <xf numFmtId="0" fontId="18" fillId="28" borderId="0" applyNumberFormat="0" applyBorder="0" applyAlignment="0" applyProtection="0"/>
    <xf numFmtId="0" fontId="174" fillId="62" borderId="0" applyNumberFormat="0" applyBorder="0" applyAlignment="0" applyProtection="0"/>
    <xf numFmtId="0" fontId="1" fillId="0" borderId="0"/>
    <xf numFmtId="0" fontId="18" fillId="28" borderId="0" applyNumberFormat="0" applyBorder="0" applyAlignment="0" applyProtection="0"/>
    <xf numFmtId="0" fontId="1" fillId="0" borderId="0"/>
    <xf numFmtId="0" fontId="174" fillId="62" borderId="0" applyNumberFormat="0" applyBorder="0" applyAlignment="0" applyProtection="0"/>
    <xf numFmtId="0" fontId="174" fillId="62" borderId="0" applyNumberFormat="0" applyBorder="0" applyAlignment="0" applyProtection="0"/>
    <xf numFmtId="0" fontId="174" fillId="62" borderId="0" applyNumberFormat="0" applyBorder="0" applyAlignment="0" applyProtection="0"/>
    <xf numFmtId="0" fontId="78" fillId="69" borderId="0" applyNumberFormat="0" applyBorder="0" applyAlignment="0" applyProtection="0"/>
    <xf numFmtId="0" fontId="78" fillId="69" borderId="0" applyNumberFormat="0" applyBorder="0" applyAlignment="0" applyProtection="0"/>
    <xf numFmtId="0" fontId="174" fillId="62" borderId="0" applyNumberFormat="0" applyBorder="0" applyAlignment="0" applyProtection="0"/>
    <xf numFmtId="0" fontId="174" fillId="62" borderId="0" applyNumberFormat="0" applyBorder="0" applyAlignment="0" applyProtection="0"/>
    <xf numFmtId="0" fontId="174" fillId="62" borderId="0" applyNumberFormat="0" applyBorder="0" applyAlignment="0" applyProtection="0"/>
    <xf numFmtId="0" fontId="78" fillId="69" borderId="0" applyNumberFormat="0" applyBorder="0" applyAlignment="0" applyProtection="0"/>
    <xf numFmtId="0" fontId="78" fillId="69" borderId="0" applyNumberFormat="0" applyBorder="0" applyAlignment="0" applyProtection="0"/>
    <xf numFmtId="0" fontId="174" fillId="62" borderId="0" applyNumberFormat="0" applyBorder="0" applyAlignment="0" applyProtection="0"/>
    <xf numFmtId="0" fontId="174" fillId="62" borderId="0" applyNumberFormat="0" applyBorder="0" applyAlignment="0" applyProtection="0"/>
    <xf numFmtId="0" fontId="78" fillId="69" borderId="0" applyNumberFormat="0" applyBorder="0" applyAlignment="0" applyProtection="0"/>
    <xf numFmtId="0" fontId="1" fillId="0" borderId="0"/>
    <xf numFmtId="0" fontId="174" fillId="62" borderId="0" applyNumberFormat="0" applyBorder="0" applyAlignment="0" applyProtection="0"/>
    <xf numFmtId="0" fontId="174" fillId="62" borderId="0" applyNumberFormat="0" applyBorder="0" applyAlignment="0" applyProtection="0"/>
    <xf numFmtId="0" fontId="78" fillId="69" borderId="0" applyNumberFormat="0" applyBorder="0" applyAlignment="0" applyProtection="0"/>
    <xf numFmtId="0" fontId="1" fillId="0" borderId="0"/>
    <xf numFmtId="0" fontId="174" fillId="62" borderId="0" applyNumberFormat="0" applyBorder="0" applyAlignment="0" applyProtection="0"/>
    <xf numFmtId="0" fontId="174" fillId="62" borderId="0" applyNumberFormat="0" applyBorder="0" applyAlignment="0" applyProtection="0"/>
    <xf numFmtId="0" fontId="78" fillId="69" borderId="0" applyNumberFormat="0" applyBorder="0" applyAlignment="0" applyProtection="0"/>
    <xf numFmtId="0" fontId="78" fillId="69" borderId="0" applyNumberFormat="0" applyBorder="0" applyAlignment="0" applyProtection="0"/>
    <xf numFmtId="0" fontId="174" fillId="62" borderId="0" applyNumberFormat="0" applyBorder="0" applyAlignment="0" applyProtection="0"/>
    <xf numFmtId="0" fontId="174" fillId="62" borderId="0" applyNumberFormat="0" applyBorder="0" applyAlignment="0" applyProtection="0"/>
    <xf numFmtId="0" fontId="78" fillId="69" borderId="0" applyNumberFormat="0" applyBorder="0" applyAlignment="0" applyProtection="0"/>
    <xf numFmtId="0" fontId="18" fillId="28" borderId="0" applyNumberFormat="0" applyBorder="0" applyAlignment="0" applyProtection="0"/>
    <xf numFmtId="0" fontId="174" fillId="62" borderId="0" applyNumberFormat="0" applyBorder="0" applyAlignment="0" applyProtection="0"/>
    <xf numFmtId="0" fontId="174" fillId="62" borderId="0" applyNumberFormat="0" applyBorder="0" applyAlignment="0" applyProtection="0"/>
    <xf numFmtId="0" fontId="78" fillId="69" borderId="0" applyNumberFormat="0" applyBorder="0" applyAlignment="0" applyProtection="0"/>
    <xf numFmtId="0" fontId="1" fillId="0" borderId="0"/>
    <xf numFmtId="0" fontId="174" fillId="62" borderId="0" applyNumberFormat="0" applyBorder="0" applyAlignment="0" applyProtection="0"/>
    <xf numFmtId="0" fontId="174" fillId="62" borderId="0" applyNumberFormat="0" applyBorder="0" applyAlignment="0" applyProtection="0"/>
    <xf numFmtId="0" fontId="78" fillId="69" borderId="0" applyNumberFormat="0" applyBorder="0" applyAlignment="0" applyProtection="0"/>
    <xf numFmtId="0" fontId="1" fillId="0" borderId="0"/>
    <xf numFmtId="0" fontId="174" fillId="62" borderId="0" applyNumberFormat="0" applyBorder="0" applyAlignment="0" applyProtection="0"/>
    <xf numFmtId="0" fontId="78" fillId="69" borderId="0" applyNumberFormat="0" applyBorder="0" applyAlignment="0" applyProtection="0"/>
    <xf numFmtId="0" fontId="1" fillId="0" borderId="0"/>
    <xf numFmtId="0" fontId="18" fillId="28" borderId="0" applyNumberFormat="0" applyBorder="0" applyAlignment="0" applyProtection="0"/>
    <xf numFmtId="0" fontId="174" fillId="62" borderId="0" applyNumberFormat="0" applyBorder="0" applyAlignment="0" applyProtection="0"/>
    <xf numFmtId="0" fontId="1" fillId="0" borderId="0"/>
    <xf numFmtId="0" fontId="1" fillId="0" borderId="0"/>
    <xf numFmtId="0" fontId="18" fillId="28" borderId="0" applyNumberFormat="0" applyBorder="0" applyAlignment="0" applyProtection="0"/>
    <xf numFmtId="0" fontId="174" fillId="62" borderId="0" applyNumberFormat="0" applyBorder="0" applyAlignment="0" applyProtection="0"/>
    <xf numFmtId="0" fontId="1" fillId="0" borderId="0"/>
    <xf numFmtId="0" fontId="1" fillId="0" borderId="0"/>
    <xf numFmtId="0" fontId="18" fillId="28" borderId="0" applyNumberFormat="0" applyBorder="0" applyAlignment="0" applyProtection="0"/>
    <xf numFmtId="0" fontId="174" fillId="62" borderId="0" applyNumberFormat="0" applyBorder="0" applyAlignment="0" applyProtection="0"/>
    <xf numFmtId="0" fontId="1" fillId="0" borderId="0"/>
    <xf numFmtId="0" fontId="18" fillId="28" borderId="0" applyNumberFormat="0" applyBorder="0" applyAlignment="0" applyProtection="0"/>
    <xf numFmtId="0" fontId="174" fillId="62" borderId="0" applyNumberFormat="0" applyBorder="0" applyAlignment="0" applyProtection="0"/>
    <xf numFmtId="0" fontId="18" fillId="68" borderId="0" applyNumberFormat="0" applyBorder="0" applyAlignment="0" applyProtection="0"/>
    <xf numFmtId="0" fontId="1" fillId="0" borderId="0"/>
    <xf numFmtId="0" fontId="174" fillId="62" borderId="0" applyNumberFormat="0" applyBorder="0" applyAlignment="0" applyProtection="0"/>
    <xf numFmtId="0" fontId="78" fillId="69" borderId="0" applyNumberFormat="0" applyBorder="0" applyAlignment="0" applyProtection="0"/>
    <xf numFmtId="0" fontId="1" fillId="0" borderId="0"/>
    <xf numFmtId="0" fontId="174" fillId="62" borderId="0" applyNumberFormat="0" applyBorder="0" applyAlignment="0" applyProtection="0"/>
    <xf numFmtId="0" fontId="78" fillId="69" borderId="0" applyNumberFormat="0" applyBorder="0" applyAlignment="0" applyProtection="0"/>
    <xf numFmtId="0" fontId="1" fillId="0" borderId="0"/>
    <xf numFmtId="0" fontId="18" fillId="68" borderId="0" applyNumberFormat="0" applyBorder="0" applyAlignment="0" applyProtection="0"/>
    <xf numFmtId="0" fontId="174" fillId="62" borderId="0" applyNumberFormat="0" applyBorder="0" applyAlignment="0" applyProtection="0"/>
    <xf numFmtId="0" fontId="1" fillId="0" borderId="0"/>
    <xf numFmtId="0" fontId="1" fillId="0" borderId="0"/>
    <xf numFmtId="0" fontId="18" fillId="28" borderId="0" applyNumberFormat="0" applyBorder="0" applyAlignment="0" applyProtection="0"/>
    <xf numFmtId="0" fontId="174" fillId="62" borderId="0" applyNumberFormat="0" applyBorder="0" applyAlignment="0" applyProtection="0"/>
    <xf numFmtId="0" fontId="1" fillId="0" borderId="0"/>
    <xf numFmtId="0" fontId="1" fillId="0" borderId="0"/>
    <xf numFmtId="0" fontId="18" fillId="28" borderId="0" applyNumberFormat="0" applyBorder="0" applyAlignment="0" applyProtection="0"/>
    <xf numFmtId="0" fontId="174" fillId="62" borderId="0" applyNumberFormat="0" applyBorder="0" applyAlignment="0" applyProtection="0"/>
    <xf numFmtId="0" fontId="1" fillId="0" borderId="0"/>
    <xf numFmtId="0" fontId="18" fillId="28" borderId="0" applyNumberFormat="0" applyBorder="0" applyAlignment="0" applyProtection="0"/>
    <xf numFmtId="0" fontId="1" fillId="0" borderId="0"/>
    <xf numFmtId="0" fontId="174" fillId="62" borderId="0" applyNumberFormat="0" applyBorder="0" applyAlignment="0" applyProtection="0"/>
    <xf numFmtId="0" fontId="78" fillId="69" borderId="0" applyNumberFormat="0" applyBorder="0" applyAlignment="0" applyProtection="0"/>
    <xf numFmtId="0" fontId="78" fillId="0" borderId="0"/>
    <xf numFmtId="0" fontId="174" fillId="62" borderId="0" applyNumberFormat="0" applyBorder="0" applyAlignment="0" applyProtection="0"/>
    <xf numFmtId="0" fontId="174" fillId="62" borderId="0" applyNumberFormat="0" applyBorder="0" applyAlignment="0" applyProtection="0"/>
    <xf numFmtId="0" fontId="78" fillId="69" borderId="0" applyNumberFormat="0" applyBorder="0" applyAlignment="0" applyProtection="0"/>
    <xf numFmtId="0" fontId="78" fillId="69" borderId="0" applyNumberFormat="0" applyBorder="0" applyAlignment="0" applyProtection="0"/>
    <xf numFmtId="0" fontId="174" fillId="62" borderId="0" applyNumberFormat="0" applyBorder="0" applyAlignment="0" applyProtection="0"/>
    <xf numFmtId="0" fontId="78" fillId="69" borderId="0" applyNumberFormat="0" applyBorder="0" applyAlignment="0" applyProtection="0"/>
    <xf numFmtId="0" fontId="174" fillId="62" borderId="0" applyNumberFormat="0" applyBorder="0" applyAlignment="0" applyProtection="0"/>
    <xf numFmtId="0" fontId="1" fillId="0" borderId="0"/>
    <xf numFmtId="0" fontId="174" fillId="62" borderId="0" applyNumberFormat="0" applyBorder="0" applyAlignment="0" applyProtection="0"/>
    <xf numFmtId="0" fontId="78" fillId="69" borderId="0" applyNumberFormat="0" applyBorder="0" applyAlignment="0" applyProtection="0"/>
    <xf numFmtId="0" fontId="1" fillId="0" borderId="0"/>
    <xf numFmtId="0" fontId="174" fillId="62" borderId="0" applyNumberFormat="0" applyBorder="0" applyAlignment="0" applyProtection="0"/>
    <xf numFmtId="0" fontId="1" fillId="0" borderId="0"/>
    <xf numFmtId="0" fontId="18" fillId="68" borderId="0" applyNumberFormat="0" applyBorder="0" applyAlignment="0" applyProtection="0"/>
    <xf numFmtId="0" fontId="174" fillId="62" borderId="0" applyNumberFormat="0" applyBorder="0" applyAlignment="0" applyProtection="0"/>
    <xf numFmtId="0" fontId="174" fillId="62" borderId="0" applyNumberFormat="0" applyBorder="0" applyAlignment="0" applyProtection="0"/>
    <xf numFmtId="0" fontId="1" fillId="0" borderId="0"/>
    <xf numFmtId="0" fontId="174" fillId="62" borderId="0" applyNumberFormat="0" applyBorder="0" applyAlignment="0" applyProtection="0"/>
    <xf numFmtId="0" fontId="1" fillId="0" borderId="0"/>
    <xf numFmtId="0" fontId="18" fillId="68" borderId="0" applyNumberFormat="0" applyBorder="0" applyAlignment="0" applyProtection="0"/>
    <xf numFmtId="0" fontId="174" fillId="62" borderId="0" applyNumberFormat="0" applyBorder="0" applyAlignment="0" applyProtection="0"/>
    <xf numFmtId="0" fontId="1" fillId="0" borderId="0"/>
    <xf numFmtId="0" fontId="1" fillId="0" borderId="0"/>
    <xf numFmtId="0" fontId="18" fillId="68" borderId="0" applyNumberFormat="0" applyBorder="0" applyAlignment="0" applyProtection="0"/>
    <xf numFmtId="0" fontId="174" fillId="62" borderId="0" applyNumberFormat="0" applyBorder="0" applyAlignment="0" applyProtection="0"/>
    <xf numFmtId="0" fontId="1" fillId="0" borderId="0"/>
    <xf numFmtId="0" fontId="1" fillId="0" borderId="0"/>
    <xf numFmtId="0" fontId="1" fillId="0" borderId="0"/>
    <xf numFmtId="0" fontId="1" fillId="0" borderId="0"/>
    <xf numFmtId="0" fontId="78" fillId="69" borderId="0" applyNumberFormat="0" applyBorder="0" applyAlignment="0" applyProtection="0"/>
    <xf numFmtId="0" fontId="174" fillId="62" borderId="0" applyNumberFormat="0" applyBorder="0" applyAlignment="0" applyProtection="0"/>
    <xf numFmtId="0" fontId="139" fillId="59" borderId="0" applyNumberFormat="0" applyBorder="0" applyAlignment="0" applyProtection="0"/>
    <xf numFmtId="0" fontId="139" fillId="59" borderId="0" applyNumberFormat="0" applyBorder="0" applyAlignment="0" applyProtection="0"/>
    <xf numFmtId="0" fontId="1" fillId="0" borderId="0"/>
    <xf numFmtId="0" fontId="18" fillId="32" borderId="0" applyNumberFormat="0" applyBorder="0" applyAlignment="0" applyProtection="0"/>
    <xf numFmtId="0" fontId="1" fillId="0" borderId="0"/>
    <xf numFmtId="0" fontId="18" fillId="70" borderId="0" applyNumberFormat="0" applyBorder="0" applyAlignment="0" applyProtection="0"/>
    <xf numFmtId="0" fontId="18" fillId="32" borderId="0" applyNumberFormat="0" applyBorder="0" applyAlignment="0" applyProtection="0"/>
    <xf numFmtId="0" fontId="174" fillId="64" borderId="0" applyNumberFormat="0" applyBorder="0" applyAlignment="0" applyProtection="0"/>
    <xf numFmtId="0" fontId="78" fillId="59" borderId="0" applyNumberFormat="0" applyBorder="0" applyAlignment="0" applyProtection="0"/>
    <xf numFmtId="0" fontId="1" fillId="0" borderId="0"/>
    <xf numFmtId="0" fontId="174" fillId="64" borderId="0" applyNumberFormat="0" applyBorder="0" applyAlignment="0" applyProtection="0"/>
    <xf numFmtId="0" fontId="1" fillId="0" borderId="0"/>
    <xf numFmtId="0" fontId="1" fillId="0" borderId="0"/>
    <xf numFmtId="0" fontId="1" fillId="0" borderId="0"/>
    <xf numFmtId="0" fontId="18" fillId="32" borderId="0" applyNumberFormat="0" applyBorder="0" applyAlignment="0" applyProtection="0"/>
    <xf numFmtId="0" fontId="174" fillId="64" borderId="0" applyNumberFormat="0" applyBorder="0" applyAlignment="0" applyProtection="0"/>
    <xf numFmtId="0" fontId="174" fillId="64" borderId="0" applyNumberFormat="0" applyBorder="0" applyAlignment="0" applyProtection="0"/>
    <xf numFmtId="0" fontId="78" fillId="59" borderId="0" applyNumberFormat="0" applyBorder="0" applyAlignment="0" applyProtection="0"/>
    <xf numFmtId="0" fontId="1" fillId="0" borderId="0"/>
    <xf numFmtId="0" fontId="174" fillId="64" borderId="0" applyNumberFormat="0" applyBorder="0" applyAlignment="0" applyProtection="0"/>
    <xf numFmtId="0" fontId="1" fillId="0" borderId="0"/>
    <xf numFmtId="0" fontId="1" fillId="0" borderId="0"/>
    <xf numFmtId="0" fontId="1" fillId="0" borderId="0"/>
    <xf numFmtId="0" fontId="18" fillId="32" borderId="0" applyNumberFormat="0" applyBorder="0" applyAlignment="0" applyProtection="0"/>
    <xf numFmtId="0" fontId="174" fillId="64" borderId="0" applyNumberFormat="0" applyBorder="0" applyAlignment="0" applyProtection="0"/>
    <xf numFmtId="0" fontId="1" fillId="0" borderId="0"/>
    <xf numFmtId="0" fontId="1" fillId="0" borderId="0"/>
    <xf numFmtId="0" fontId="1" fillId="0" borderId="0"/>
    <xf numFmtId="0" fontId="18" fillId="32" borderId="0" applyNumberFormat="0" applyBorder="0" applyAlignment="0" applyProtection="0"/>
    <xf numFmtId="0" fontId="174" fillId="64" borderId="0" applyNumberFormat="0" applyBorder="0" applyAlignment="0" applyProtection="0"/>
    <xf numFmtId="0" fontId="1" fillId="0" borderId="0"/>
    <xf numFmtId="0" fontId="1" fillId="0" borderId="0"/>
    <xf numFmtId="0" fontId="18" fillId="32" borderId="0" applyNumberFormat="0" applyBorder="0" applyAlignment="0" applyProtection="0"/>
    <xf numFmtId="0" fontId="174" fillId="64" borderId="0" applyNumberFormat="0" applyBorder="0" applyAlignment="0" applyProtection="0"/>
    <xf numFmtId="0" fontId="1" fillId="0" borderId="0"/>
    <xf numFmtId="0" fontId="1" fillId="0" borderId="0"/>
    <xf numFmtId="0" fontId="174" fillId="64" borderId="0" applyNumberFormat="0" applyBorder="0" applyAlignment="0" applyProtection="0"/>
    <xf numFmtId="0" fontId="174" fillId="64" borderId="0" applyNumberFormat="0" applyBorder="0" applyAlignment="0" applyProtection="0"/>
    <xf numFmtId="0" fontId="78" fillId="59" borderId="0" applyNumberFormat="0" applyBorder="0" applyAlignment="0" applyProtection="0"/>
    <xf numFmtId="0" fontId="1" fillId="0" borderId="0"/>
    <xf numFmtId="0" fontId="174" fillId="64" borderId="0" applyNumberFormat="0" applyBorder="0" applyAlignment="0" applyProtection="0"/>
    <xf numFmtId="0" fontId="1" fillId="0" borderId="0"/>
    <xf numFmtId="0" fontId="1" fillId="0" borderId="0"/>
    <xf numFmtId="0" fontId="18" fillId="32" borderId="0" applyNumberFormat="0" applyBorder="0" applyAlignment="0" applyProtection="0"/>
    <xf numFmtId="0" fontId="174" fillId="64" borderId="0" applyNumberFormat="0" applyBorder="0" applyAlignment="0" applyProtection="0"/>
    <xf numFmtId="0" fontId="174" fillId="64" borderId="0" applyNumberFormat="0" applyBorder="0" applyAlignment="0" applyProtection="0"/>
    <xf numFmtId="0" fontId="78" fillId="59" borderId="0" applyNumberFormat="0" applyBorder="0" applyAlignment="0" applyProtection="0"/>
    <xf numFmtId="0" fontId="1" fillId="0" borderId="0"/>
    <xf numFmtId="0" fontId="174" fillId="64" borderId="0" applyNumberFormat="0" applyBorder="0" applyAlignment="0" applyProtection="0"/>
    <xf numFmtId="0" fontId="1" fillId="0" borderId="0"/>
    <xf numFmtId="0" fontId="1" fillId="0" borderId="0"/>
    <xf numFmtId="0" fontId="18" fillId="32" borderId="0" applyNumberFormat="0" applyBorder="0" applyAlignment="0" applyProtection="0"/>
    <xf numFmtId="0" fontId="174" fillId="64" borderId="0" applyNumberFormat="0" applyBorder="0" applyAlignment="0" applyProtection="0"/>
    <xf numFmtId="0" fontId="174" fillId="64" borderId="0" applyNumberFormat="0" applyBorder="0" applyAlignment="0" applyProtection="0"/>
    <xf numFmtId="0" fontId="78" fillId="59" borderId="0" applyNumberFormat="0" applyBorder="0" applyAlignment="0" applyProtection="0"/>
    <xf numFmtId="0" fontId="1" fillId="0" borderId="0"/>
    <xf numFmtId="0" fontId="174" fillId="64" borderId="0" applyNumberFormat="0" applyBorder="0" applyAlignment="0" applyProtection="0"/>
    <xf numFmtId="0" fontId="1" fillId="0" borderId="0"/>
    <xf numFmtId="0" fontId="1" fillId="0" borderId="0"/>
    <xf numFmtId="0" fontId="18" fillId="32" borderId="0" applyNumberFormat="0" applyBorder="0" applyAlignment="0" applyProtection="0"/>
    <xf numFmtId="0" fontId="174" fillId="64" borderId="0" applyNumberFormat="0" applyBorder="0" applyAlignment="0" applyProtection="0"/>
    <xf numFmtId="0" fontId="1" fillId="0" borderId="0"/>
    <xf numFmtId="0" fontId="1" fillId="0" borderId="0"/>
    <xf numFmtId="0" fontId="1" fillId="0" borderId="0"/>
    <xf numFmtId="0" fontId="18" fillId="32" borderId="0" applyNumberFormat="0" applyBorder="0" applyAlignment="0" applyProtection="0"/>
    <xf numFmtId="0" fontId="174" fillId="64" borderId="0" applyNumberFormat="0" applyBorder="0" applyAlignment="0" applyProtection="0"/>
    <xf numFmtId="0" fontId="1" fillId="0" borderId="0"/>
    <xf numFmtId="0" fontId="1" fillId="0" borderId="0"/>
    <xf numFmtId="0" fontId="174" fillId="64" borderId="0" applyNumberFormat="0" applyBorder="0" applyAlignment="0" applyProtection="0"/>
    <xf numFmtId="0" fontId="18" fillId="32" borderId="0" applyNumberFormat="0" applyBorder="0" applyAlignment="0" applyProtection="0"/>
    <xf numFmtId="0" fontId="174" fillId="64" borderId="0" applyNumberFormat="0" applyBorder="0" applyAlignment="0" applyProtection="0"/>
    <xf numFmtId="0" fontId="78" fillId="59" borderId="0" applyNumberFormat="0" applyBorder="0" applyAlignment="0" applyProtection="0"/>
    <xf numFmtId="0" fontId="1" fillId="0" borderId="0"/>
    <xf numFmtId="0" fontId="174" fillId="64" borderId="0" applyNumberFormat="0" applyBorder="0" applyAlignment="0" applyProtection="0"/>
    <xf numFmtId="0" fontId="174" fillId="64" borderId="0" applyNumberFormat="0" applyBorder="0" applyAlignment="0" applyProtection="0"/>
    <xf numFmtId="0" fontId="78" fillId="59" borderId="0" applyNumberFormat="0" applyBorder="0" applyAlignment="0" applyProtection="0"/>
    <xf numFmtId="0" fontId="1" fillId="0" borderId="0"/>
    <xf numFmtId="0" fontId="174" fillId="64" borderId="0" applyNumberFormat="0" applyBorder="0" applyAlignment="0" applyProtection="0"/>
    <xf numFmtId="0" fontId="174" fillId="64" borderId="0" applyNumberFormat="0" applyBorder="0" applyAlignment="0" applyProtection="0"/>
    <xf numFmtId="0" fontId="174" fillId="64" borderId="0" applyNumberFormat="0" applyBorder="0" applyAlignment="0" applyProtection="0"/>
    <xf numFmtId="0" fontId="78" fillId="59" borderId="0" applyNumberFormat="0" applyBorder="0" applyAlignment="0" applyProtection="0"/>
    <xf numFmtId="0" fontId="78" fillId="59" borderId="0" applyNumberFormat="0" applyBorder="0" applyAlignment="0" applyProtection="0"/>
    <xf numFmtId="0" fontId="174" fillId="64" borderId="0" applyNumberFormat="0" applyBorder="0" applyAlignment="0" applyProtection="0"/>
    <xf numFmtId="0" fontId="174" fillId="64" borderId="0" applyNumberFormat="0" applyBorder="0" applyAlignment="0" applyProtection="0"/>
    <xf numFmtId="0" fontId="78" fillId="59" borderId="0" applyNumberFormat="0" applyBorder="0" applyAlignment="0" applyProtection="0"/>
    <xf numFmtId="0" fontId="18" fillId="32" borderId="0" applyNumberFormat="0" applyBorder="0" applyAlignment="0" applyProtection="0"/>
    <xf numFmtId="0" fontId="174" fillId="64" borderId="0" applyNumberFormat="0" applyBorder="0" applyAlignment="0" applyProtection="0"/>
    <xf numFmtId="0" fontId="174" fillId="64" borderId="0" applyNumberFormat="0" applyBorder="0" applyAlignment="0" applyProtection="0"/>
    <xf numFmtId="0" fontId="78" fillId="59" borderId="0" applyNumberFormat="0" applyBorder="0" applyAlignment="0" applyProtection="0"/>
    <xf numFmtId="0" fontId="1" fillId="0" borderId="0"/>
    <xf numFmtId="0" fontId="174" fillId="64" borderId="0" applyNumberFormat="0" applyBorder="0" applyAlignment="0" applyProtection="0"/>
    <xf numFmtId="0" fontId="1" fillId="0" borderId="0"/>
    <xf numFmtId="0" fontId="1" fillId="0" borderId="0"/>
    <xf numFmtId="0" fontId="1" fillId="0" borderId="0"/>
    <xf numFmtId="0" fontId="18" fillId="32" borderId="0" applyNumberFormat="0" applyBorder="0" applyAlignment="0" applyProtection="0"/>
    <xf numFmtId="0" fontId="174" fillId="64" borderId="0" applyNumberFormat="0" applyBorder="0" applyAlignment="0" applyProtection="0"/>
    <xf numFmtId="0" fontId="1" fillId="0" borderId="0"/>
    <xf numFmtId="0" fontId="1" fillId="0" borderId="0"/>
    <xf numFmtId="0" fontId="1" fillId="0" borderId="0"/>
    <xf numFmtId="0" fontId="18" fillId="32" borderId="0" applyNumberFormat="0" applyBorder="0" applyAlignment="0" applyProtection="0"/>
    <xf numFmtId="0" fontId="174" fillId="64" borderId="0" applyNumberFormat="0" applyBorder="0" applyAlignment="0" applyProtection="0"/>
    <xf numFmtId="0" fontId="1" fillId="0" borderId="0"/>
    <xf numFmtId="0" fontId="1" fillId="0" borderId="0"/>
    <xf numFmtId="0" fontId="1" fillId="0" borderId="0"/>
    <xf numFmtId="0" fontId="18" fillId="32" borderId="0" applyNumberFormat="0" applyBorder="0" applyAlignment="0" applyProtection="0"/>
    <xf numFmtId="0" fontId="174" fillId="64" borderId="0" applyNumberFormat="0" applyBorder="0" applyAlignment="0" applyProtection="0"/>
    <xf numFmtId="0" fontId="174" fillId="64" borderId="0" applyNumberFormat="0" applyBorder="0" applyAlignment="0" applyProtection="0"/>
    <xf numFmtId="0" fontId="78" fillId="59" borderId="0" applyNumberFormat="0" applyBorder="0" applyAlignment="0" applyProtection="0"/>
    <xf numFmtId="0" fontId="1" fillId="0" borderId="0"/>
    <xf numFmtId="0" fontId="174" fillId="64" borderId="0" applyNumberFormat="0" applyBorder="0" applyAlignment="0" applyProtection="0"/>
    <xf numFmtId="0" fontId="1" fillId="0" borderId="0"/>
    <xf numFmtId="0" fontId="1" fillId="0" borderId="0"/>
    <xf numFmtId="0" fontId="174" fillId="64" borderId="0" applyNumberFormat="0" applyBorder="0" applyAlignment="0" applyProtection="0"/>
    <xf numFmtId="0" fontId="1" fillId="0" borderId="0"/>
    <xf numFmtId="0" fontId="18" fillId="32" borderId="0" applyNumberFormat="0" applyBorder="0" applyAlignment="0" applyProtection="0"/>
    <xf numFmtId="0" fontId="174" fillId="64" borderId="0" applyNumberFormat="0" applyBorder="0" applyAlignment="0" applyProtection="0"/>
    <xf numFmtId="0" fontId="174" fillId="64" borderId="0" applyNumberFormat="0" applyBorder="0" applyAlignment="0" applyProtection="0"/>
    <xf numFmtId="0" fontId="78" fillId="59" borderId="0" applyNumberFormat="0" applyBorder="0" applyAlignment="0" applyProtection="0"/>
    <xf numFmtId="0" fontId="1" fillId="0" borderId="0"/>
    <xf numFmtId="0" fontId="174" fillId="64" borderId="0" applyNumberFormat="0" applyBorder="0" applyAlignment="0" applyProtection="0"/>
    <xf numFmtId="0" fontId="174" fillId="64" borderId="0" applyNumberFormat="0" applyBorder="0" applyAlignment="0" applyProtection="0"/>
    <xf numFmtId="0" fontId="78" fillId="59" borderId="0" applyNumberFormat="0" applyBorder="0" applyAlignment="0" applyProtection="0"/>
    <xf numFmtId="0" fontId="1" fillId="0" borderId="0"/>
    <xf numFmtId="0" fontId="174" fillId="64" borderId="0" applyNumberFormat="0" applyBorder="0" applyAlignment="0" applyProtection="0"/>
    <xf numFmtId="0" fontId="78" fillId="59" borderId="0" applyNumberFormat="0" applyBorder="0" applyAlignment="0" applyProtection="0"/>
    <xf numFmtId="0" fontId="1" fillId="0" borderId="0"/>
    <xf numFmtId="0" fontId="140" fillId="59" borderId="0" applyNumberFormat="0" applyBorder="0" applyAlignment="0" applyProtection="0"/>
    <xf numFmtId="0" fontId="174" fillId="64" borderId="0" applyNumberFormat="0" applyBorder="0" applyAlignment="0" applyProtection="0"/>
    <xf numFmtId="0" fontId="1" fillId="0" borderId="0"/>
    <xf numFmtId="0" fontId="18" fillId="32" borderId="0" applyNumberFormat="0" applyBorder="0" applyAlignment="0" applyProtection="0"/>
    <xf numFmtId="0" fontId="174" fillId="64" borderId="0" applyNumberFormat="0" applyBorder="0" applyAlignment="0" applyProtection="0"/>
    <xf numFmtId="0" fontId="1" fillId="0" borderId="0"/>
    <xf numFmtId="0" fontId="1" fillId="0" borderId="0"/>
    <xf numFmtId="0" fontId="140" fillId="59" borderId="0" applyNumberFormat="0" applyBorder="0" applyAlignment="0" applyProtection="0"/>
    <xf numFmtId="0" fontId="174" fillId="64" borderId="0" applyNumberFormat="0" applyBorder="0" applyAlignment="0" applyProtection="0"/>
    <xf numFmtId="0" fontId="1" fillId="0" borderId="0"/>
    <xf numFmtId="0" fontId="18" fillId="32" borderId="0" applyNumberFormat="0" applyBorder="0" applyAlignment="0" applyProtection="0"/>
    <xf numFmtId="0" fontId="174" fillId="64" borderId="0" applyNumberFormat="0" applyBorder="0" applyAlignment="0" applyProtection="0"/>
    <xf numFmtId="0" fontId="1" fillId="0" borderId="0"/>
    <xf numFmtId="0" fontId="1" fillId="0" borderId="0"/>
    <xf numFmtId="0" fontId="140" fillId="59" borderId="0" applyNumberFormat="0" applyBorder="0" applyAlignment="0" applyProtection="0"/>
    <xf numFmtId="0" fontId="174" fillId="64" borderId="0" applyNumberFormat="0" applyBorder="0" applyAlignment="0" applyProtection="0"/>
    <xf numFmtId="0" fontId="18" fillId="32" borderId="0" applyNumberFormat="0" applyBorder="0" applyAlignment="0" applyProtection="0"/>
    <xf numFmtId="0" fontId="1" fillId="0" borderId="0"/>
    <xf numFmtId="0" fontId="140" fillId="59" borderId="0" applyNumberFormat="0" applyBorder="0" applyAlignment="0" applyProtection="0"/>
    <xf numFmtId="0" fontId="174" fillId="64" borderId="0" applyNumberFormat="0" applyBorder="0" applyAlignment="0" applyProtection="0"/>
    <xf numFmtId="0" fontId="78" fillId="0" borderId="0"/>
    <xf numFmtId="0" fontId="140" fillId="59" borderId="0" applyNumberFormat="0" applyBorder="0" applyAlignment="0" applyProtection="0"/>
    <xf numFmtId="0" fontId="174" fillId="64" borderId="0" applyNumberFormat="0" applyBorder="0" applyAlignment="0" applyProtection="0"/>
    <xf numFmtId="0" fontId="1" fillId="0" borderId="0"/>
    <xf numFmtId="0" fontId="18" fillId="70" borderId="0" applyNumberFormat="0" applyBorder="0" applyAlignment="0" applyProtection="0"/>
    <xf numFmtId="0" fontId="18" fillId="70" borderId="0" applyNumberFormat="0" applyBorder="0" applyAlignment="0" applyProtection="0"/>
    <xf numFmtId="0" fontId="174" fillId="64" borderId="0" applyNumberFormat="0" applyBorder="0" applyAlignment="0" applyProtection="0"/>
    <xf numFmtId="0" fontId="78" fillId="59" borderId="0" applyNumberFormat="0" applyBorder="0" applyAlignment="0" applyProtection="0"/>
    <xf numFmtId="0" fontId="1" fillId="0" borderId="0"/>
    <xf numFmtId="0" fontId="174" fillId="64" borderId="0" applyNumberFormat="0" applyBorder="0" applyAlignment="0" applyProtection="0"/>
    <xf numFmtId="0" fontId="174" fillId="64" borderId="0" applyNumberFormat="0" applyBorder="0" applyAlignment="0" applyProtection="0"/>
    <xf numFmtId="0" fontId="78" fillId="59" borderId="0" applyNumberFormat="0" applyBorder="0" applyAlignment="0" applyProtection="0"/>
    <xf numFmtId="0" fontId="1" fillId="0" borderId="0"/>
    <xf numFmtId="0" fontId="174" fillId="64" borderId="0" applyNumberFormat="0" applyBorder="0" applyAlignment="0" applyProtection="0"/>
    <xf numFmtId="0" fontId="78" fillId="59" borderId="0" applyNumberFormat="0" applyBorder="0" applyAlignment="0" applyProtection="0"/>
    <xf numFmtId="0" fontId="1" fillId="0" borderId="0"/>
    <xf numFmtId="0" fontId="18" fillId="32" borderId="0" applyNumberFormat="0" applyBorder="0" applyAlignment="0" applyProtection="0"/>
    <xf numFmtId="0" fontId="174" fillId="64" borderId="0" applyNumberFormat="0" applyBorder="0" applyAlignment="0" applyProtection="0"/>
    <xf numFmtId="0" fontId="1" fillId="0" borderId="0"/>
    <xf numFmtId="0" fontId="1" fillId="0" borderId="0"/>
    <xf numFmtId="0" fontId="18" fillId="32" borderId="0" applyNumberFormat="0" applyBorder="0" applyAlignment="0" applyProtection="0"/>
    <xf numFmtId="0" fontId="174" fillId="64" borderId="0" applyNumberFormat="0" applyBorder="0" applyAlignment="0" applyProtection="0"/>
    <xf numFmtId="0" fontId="1" fillId="0" borderId="0"/>
    <xf numFmtId="0" fontId="1" fillId="0" borderId="0"/>
    <xf numFmtId="0" fontId="18" fillId="32" borderId="0" applyNumberFormat="0" applyBorder="0" applyAlignment="0" applyProtection="0"/>
    <xf numFmtId="0" fontId="174" fillId="64" borderId="0" applyNumberFormat="0" applyBorder="0" applyAlignment="0" applyProtection="0"/>
    <xf numFmtId="0" fontId="1" fillId="0" borderId="0"/>
    <xf numFmtId="0" fontId="18" fillId="32" borderId="0" applyNumberFormat="0" applyBorder="0" applyAlignment="0" applyProtection="0"/>
    <xf numFmtId="0" fontId="1" fillId="0" borderId="0"/>
    <xf numFmtId="0" fontId="174" fillId="64" borderId="0" applyNumberFormat="0" applyBorder="0" applyAlignment="0" applyProtection="0"/>
    <xf numFmtId="0" fontId="174" fillId="64" borderId="0" applyNumberFormat="0" applyBorder="0" applyAlignment="0" applyProtection="0"/>
    <xf numFmtId="0" fontId="174" fillId="64" borderId="0" applyNumberFormat="0" applyBorder="0" applyAlignment="0" applyProtection="0"/>
    <xf numFmtId="0" fontId="78" fillId="59" borderId="0" applyNumberFormat="0" applyBorder="0" applyAlignment="0" applyProtection="0"/>
    <xf numFmtId="0" fontId="78" fillId="59" borderId="0" applyNumberFormat="0" applyBorder="0" applyAlignment="0" applyProtection="0"/>
    <xf numFmtId="0" fontId="174" fillId="64" borderId="0" applyNumberFormat="0" applyBorder="0" applyAlignment="0" applyProtection="0"/>
    <xf numFmtId="0" fontId="174" fillId="64" borderId="0" applyNumberFormat="0" applyBorder="0" applyAlignment="0" applyProtection="0"/>
    <xf numFmtId="0" fontId="174" fillId="64" borderId="0" applyNumberFormat="0" applyBorder="0" applyAlignment="0" applyProtection="0"/>
    <xf numFmtId="0" fontId="78" fillId="59" borderId="0" applyNumberFormat="0" applyBorder="0" applyAlignment="0" applyProtection="0"/>
    <xf numFmtId="0" fontId="78" fillId="59" borderId="0" applyNumberFormat="0" applyBorder="0" applyAlignment="0" applyProtection="0"/>
    <xf numFmtId="0" fontId="174" fillId="64" borderId="0" applyNumberFormat="0" applyBorder="0" applyAlignment="0" applyProtection="0"/>
    <xf numFmtId="0" fontId="174" fillId="64" borderId="0" applyNumberFormat="0" applyBorder="0" applyAlignment="0" applyProtection="0"/>
    <xf numFmtId="0" fontId="78" fillId="59" borderId="0" applyNumberFormat="0" applyBorder="0" applyAlignment="0" applyProtection="0"/>
    <xf numFmtId="0" fontId="1" fillId="0" borderId="0"/>
    <xf numFmtId="0" fontId="174" fillId="64" borderId="0" applyNumberFormat="0" applyBorder="0" applyAlignment="0" applyProtection="0"/>
    <xf numFmtId="0" fontId="174" fillId="64" borderId="0" applyNumberFormat="0" applyBorder="0" applyAlignment="0" applyProtection="0"/>
    <xf numFmtId="0" fontId="78" fillId="59" borderId="0" applyNumberFormat="0" applyBorder="0" applyAlignment="0" applyProtection="0"/>
    <xf numFmtId="0" fontId="1" fillId="0" borderId="0"/>
    <xf numFmtId="0" fontId="174" fillId="64" borderId="0" applyNumberFormat="0" applyBorder="0" applyAlignment="0" applyProtection="0"/>
    <xf numFmtId="0" fontId="174" fillId="64" borderId="0" applyNumberFormat="0" applyBorder="0" applyAlignment="0" applyProtection="0"/>
    <xf numFmtId="0" fontId="78" fillId="59" borderId="0" applyNumberFormat="0" applyBorder="0" applyAlignment="0" applyProtection="0"/>
    <xf numFmtId="0" fontId="78" fillId="59" borderId="0" applyNumberFormat="0" applyBorder="0" applyAlignment="0" applyProtection="0"/>
    <xf numFmtId="0" fontId="174" fillId="64" borderId="0" applyNumberFormat="0" applyBorder="0" applyAlignment="0" applyProtection="0"/>
    <xf numFmtId="0" fontId="174" fillId="64" borderId="0" applyNumberFormat="0" applyBorder="0" applyAlignment="0" applyProtection="0"/>
    <xf numFmtId="0" fontId="78" fillId="59" borderId="0" applyNumberFormat="0" applyBorder="0" applyAlignment="0" applyProtection="0"/>
    <xf numFmtId="0" fontId="18" fillId="32" borderId="0" applyNumberFormat="0" applyBorder="0" applyAlignment="0" applyProtection="0"/>
    <xf numFmtId="0" fontId="174" fillId="64" borderId="0" applyNumberFormat="0" applyBorder="0" applyAlignment="0" applyProtection="0"/>
    <xf numFmtId="0" fontId="174" fillId="64" borderId="0" applyNumberFormat="0" applyBorder="0" applyAlignment="0" applyProtection="0"/>
    <xf numFmtId="0" fontId="78" fillId="59" borderId="0" applyNumberFormat="0" applyBorder="0" applyAlignment="0" applyProtection="0"/>
    <xf numFmtId="0" fontId="1" fillId="0" borderId="0"/>
    <xf numFmtId="0" fontId="174" fillId="64" borderId="0" applyNumberFormat="0" applyBorder="0" applyAlignment="0" applyProtection="0"/>
    <xf numFmtId="0" fontId="174" fillId="64" borderId="0" applyNumberFormat="0" applyBorder="0" applyAlignment="0" applyProtection="0"/>
    <xf numFmtId="0" fontId="78" fillId="59" borderId="0" applyNumberFormat="0" applyBorder="0" applyAlignment="0" applyProtection="0"/>
    <xf numFmtId="0" fontId="1" fillId="0" borderId="0"/>
    <xf numFmtId="0" fontId="174" fillId="64" borderId="0" applyNumberFormat="0" applyBorder="0" applyAlignment="0" applyProtection="0"/>
    <xf numFmtId="0" fontId="78" fillId="59" borderId="0" applyNumberFormat="0" applyBorder="0" applyAlignment="0" applyProtection="0"/>
    <xf numFmtId="0" fontId="1" fillId="0" borderId="0"/>
    <xf numFmtId="0" fontId="18" fillId="32" borderId="0" applyNumberFormat="0" applyBorder="0" applyAlignment="0" applyProtection="0"/>
    <xf numFmtId="0" fontId="174" fillId="64" borderId="0" applyNumberFormat="0" applyBorder="0" applyAlignment="0" applyProtection="0"/>
    <xf numFmtId="0" fontId="1" fillId="0" borderId="0"/>
    <xf numFmtId="0" fontId="1" fillId="0" borderId="0"/>
    <xf numFmtId="0" fontId="18" fillId="32" borderId="0" applyNumberFormat="0" applyBorder="0" applyAlignment="0" applyProtection="0"/>
    <xf numFmtId="0" fontId="174" fillId="64" borderId="0" applyNumberFormat="0" applyBorder="0" applyAlignment="0" applyProtection="0"/>
    <xf numFmtId="0" fontId="1" fillId="0" borderId="0"/>
    <xf numFmtId="0" fontId="1" fillId="0" borderId="0"/>
    <xf numFmtId="0" fontId="18" fillId="32" borderId="0" applyNumberFormat="0" applyBorder="0" applyAlignment="0" applyProtection="0"/>
    <xf numFmtId="0" fontId="174" fillId="64" borderId="0" applyNumberFormat="0" applyBorder="0" applyAlignment="0" applyProtection="0"/>
    <xf numFmtId="0" fontId="1" fillId="0" borderId="0"/>
    <xf numFmtId="0" fontId="18" fillId="32" borderId="0" applyNumberFormat="0" applyBorder="0" applyAlignment="0" applyProtection="0"/>
    <xf numFmtId="0" fontId="174" fillId="64" borderId="0" applyNumberFormat="0" applyBorder="0" applyAlignment="0" applyProtection="0"/>
    <xf numFmtId="0" fontId="18" fillId="70" borderId="0" applyNumberFormat="0" applyBorder="0" applyAlignment="0" applyProtection="0"/>
    <xf numFmtId="0" fontId="1" fillId="0" borderId="0"/>
    <xf numFmtId="0" fontId="174" fillId="64" borderId="0" applyNumberFormat="0" applyBorder="0" applyAlignment="0" applyProtection="0"/>
    <xf numFmtId="0" fontId="78" fillId="59" borderId="0" applyNumberFormat="0" applyBorder="0" applyAlignment="0" applyProtection="0"/>
    <xf numFmtId="0" fontId="1" fillId="0" borderId="0"/>
    <xf numFmtId="0" fontId="174" fillId="64" borderId="0" applyNumberFormat="0" applyBorder="0" applyAlignment="0" applyProtection="0"/>
    <xf numFmtId="0" fontId="78" fillId="59" borderId="0" applyNumberFormat="0" applyBorder="0" applyAlignment="0" applyProtection="0"/>
    <xf numFmtId="0" fontId="1" fillId="0" borderId="0"/>
    <xf numFmtId="0" fontId="18" fillId="70" borderId="0" applyNumberFormat="0" applyBorder="0" applyAlignment="0" applyProtection="0"/>
    <xf numFmtId="0" fontId="174" fillId="64" borderId="0" applyNumberFormat="0" applyBorder="0" applyAlignment="0" applyProtection="0"/>
    <xf numFmtId="0" fontId="1" fillId="0" borderId="0"/>
    <xf numFmtId="0" fontId="1" fillId="0" borderId="0"/>
    <xf numFmtId="0" fontId="18" fillId="32" borderId="0" applyNumberFormat="0" applyBorder="0" applyAlignment="0" applyProtection="0"/>
    <xf numFmtId="0" fontId="174" fillId="64" borderId="0" applyNumberFormat="0" applyBorder="0" applyAlignment="0" applyProtection="0"/>
    <xf numFmtId="0" fontId="1" fillId="0" borderId="0"/>
    <xf numFmtId="0" fontId="1" fillId="0" borderId="0"/>
    <xf numFmtId="0" fontId="18" fillId="32" borderId="0" applyNumberFormat="0" applyBorder="0" applyAlignment="0" applyProtection="0"/>
    <xf numFmtId="0" fontId="174" fillId="64" borderId="0" applyNumberFormat="0" applyBorder="0" applyAlignment="0" applyProtection="0"/>
    <xf numFmtId="0" fontId="1" fillId="0" borderId="0"/>
    <xf numFmtId="0" fontId="18" fillId="32" borderId="0" applyNumberFormat="0" applyBorder="0" applyAlignment="0" applyProtection="0"/>
    <xf numFmtId="0" fontId="1" fillId="0" borderId="0"/>
    <xf numFmtId="0" fontId="174" fillId="64" borderId="0" applyNumberFormat="0" applyBorder="0" applyAlignment="0" applyProtection="0"/>
    <xf numFmtId="0" fontId="78" fillId="59" borderId="0" applyNumberFormat="0" applyBorder="0" applyAlignment="0" applyProtection="0"/>
    <xf numFmtId="0" fontId="78" fillId="0" borderId="0"/>
    <xf numFmtId="0" fontId="174" fillId="64" borderId="0" applyNumberFormat="0" applyBorder="0" applyAlignment="0" applyProtection="0"/>
    <xf numFmtId="0" fontId="174" fillId="64" borderId="0" applyNumberFormat="0" applyBorder="0" applyAlignment="0" applyProtection="0"/>
    <xf numFmtId="0" fontId="78" fillId="59" borderId="0" applyNumberFormat="0" applyBorder="0" applyAlignment="0" applyProtection="0"/>
    <xf numFmtId="0" fontId="78" fillId="59" borderId="0" applyNumberFormat="0" applyBorder="0" applyAlignment="0" applyProtection="0"/>
    <xf numFmtId="0" fontId="174" fillId="64" borderId="0" applyNumberFormat="0" applyBorder="0" applyAlignment="0" applyProtection="0"/>
    <xf numFmtId="0" fontId="78" fillId="59" borderId="0" applyNumberFormat="0" applyBorder="0" applyAlignment="0" applyProtection="0"/>
    <xf numFmtId="0" fontId="174" fillId="64" borderId="0" applyNumberFormat="0" applyBorder="0" applyAlignment="0" applyProtection="0"/>
    <xf numFmtId="0" fontId="1" fillId="0" borderId="0"/>
    <xf numFmtId="0" fontId="174" fillId="64" borderId="0" applyNumberFormat="0" applyBorder="0" applyAlignment="0" applyProtection="0"/>
    <xf numFmtId="0" fontId="78" fillId="59" borderId="0" applyNumberFormat="0" applyBorder="0" applyAlignment="0" applyProtection="0"/>
    <xf numFmtId="0" fontId="1" fillId="0" borderId="0"/>
    <xf numFmtId="0" fontId="174" fillId="64" borderId="0" applyNumberFormat="0" applyBorder="0" applyAlignment="0" applyProtection="0"/>
    <xf numFmtId="0" fontId="1" fillId="0" borderId="0"/>
    <xf numFmtId="0" fontId="18" fillId="70" borderId="0" applyNumberFormat="0" applyBorder="0" applyAlignment="0" applyProtection="0"/>
    <xf numFmtId="0" fontId="174" fillId="64" borderId="0" applyNumberFormat="0" applyBorder="0" applyAlignment="0" applyProtection="0"/>
    <xf numFmtId="0" fontId="174" fillId="64" borderId="0" applyNumberFormat="0" applyBorder="0" applyAlignment="0" applyProtection="0"/>
    <xf numFmtId="0" fontId="1" fillId="0" borderId="0"/>
    <xf numFmtId="0" fontId="174" fillId="64" borderId="0" applyNumberFormat="0" applyBorder="0" applyAlignment="0" applyProtection="0"/>
    <xf numFmtId="0" fontId="1" fillId="0" borderId="0"/>
    <xf numFmtId="0" fontId="18" fillId="70" borderId="0" applyNumberFormat="0" applyBorder="0" applyAlignment="0" applyProtection="0"/>
    <xf numFmtId="0" fontId="174" fillId="64" borderId="0" applyNumberFormat="0" applyBorder="0" applyAlignment="0" applyProtection="0"/>
    <xf numFmtId="0" fontId="1" fillId="0" borderId="0"/>
    <xf numFmtId="0" fontId="1" fillId="0" borderId="0"/>
    <xf numFmtId="0" fontId="18" fillId="70" borderId="0" applyNumberFormat="0" applyBorder="0" applyAlignment="0" applyProtection="0"/>
    <xf numFmtId="0" fontId="174" fillId="64" borderId="0" applyNumberFormat="0" applyBorder="0" applyAlignment="0" applyProtection="0"/>
    <xf numFmtId="0" fontId="1" fillId="0" borderId="0"/>
    <xf numFmtId="0" fontId="1" fillId="0" borderId="0"/>
    <xf numFmtId="0" fontId="1" fillId="0" borderId="0"/>
    <xf numFmtId="0" fontId="1" fillId="0" borderId="0"/>
    <xf numFmtId="0" fontId="78" fillId="59" borderId="0" applyNumberFormat="0" applyBorder="0" applyAlignment="0" applyProtection="0"/>
    <xf numFmtId="0" fontId="174" fillId="64" borderId="0" applyNumberFormat="0" applyBorder="0" applyAlignment="0" applyProtection="0"/>
    <xf numFmtId="0" fontId="139" fillId="61" borderId="0" applyNumberFormat="0" applyBorder="0" applyAlignment="0" applyProtection="0"/>
    <xf numFmtId="0" fontId="139" fillId="61" borderId="0" applyNumberFormat="0" applyBorder="0" applyAlignment="0" applyProtection="0"/>
    <xf numFmtId="0" fontId="1" fillId="0" borderId="0"/>
    <xf numFmtId="0" fontId="18" fillId="36" borderId="0" applyNumberFormat="0" applyBorder="0" applyAlignment="0" applyProtection="0"/>
    <xf numFmtId="0" fontId="1" fillId="0" borderId="0"/>
    <xf numFmtId="0" fontId="18" fillId="71" borderId="0" applyNumberFormat="0" applyBorder="0" applyAlignment="0" applyProtection="0"/>
    <xf numFmtId="0" fontId="18" fillId="36" borderId="0" applyNumberFormat="0" applyBorder="0" applyAlignment="0" applyProtection="0"/>
    <xf numFmtId="0" fontId="174" fillId="63" borderId="0" applyNumberFormat="0" applyBorder="0" applyAlignment="0" applyProtection="0"/>
    <xf numFmtId="0" fontId="78" fillId="61" borderId="0" applyNumberFormat="0" applyBorder="0" applyAlignment="0" applyProtection="0"/>
    <xf numFmtId="0" fontId="1" fillId="0" borderId="0"/>
    <xf numFmtId="0" fontId="174" fillId="63" borderId="0" applyNumberFormat="0" applyBorder="0" applyAlignment="0" applyProtection="0"/>
    <xf numFmtId="0" fontId="1" fillId="0" borderId="0"/>
    <xf numFmtId="0" fontId="1" fillId="0" borderId="0"/>
    <xf numFmtId="0" fontId="1" fillId="0" borderId="0"/>
    <xf numFmtId="0" fontId="18" fillId="36" borderId="0" applyNumberFormat="0" applyBorder="0" applyAlignment="0" applyProtection="0"/>
    <xf numFmtId="0" fontId="174" fillId="63" borderId="0" applyNumberFormat="0" applyBorder="0" applyAlignment="0" applyProtection="0"/>
    <xf numFmtId="0" fontId="174" fillId="63" borderId="0" applyNumberFormat="0" applyBorder="0" applyAlignment="0" applyProtection="0"/>
    <xf numFmtId="0" fontId="78" fillId="61" borderId="0" applyNumberFormat="0" applyBorder="0" applyAlignment="0" applyProtection="0"/>
    <xf numFmtId="0" fontId="1" fillId="0" borderId="0"/>
    <xf numFmtId="0" fontId="174" fillId="63" borderId="0" applyNumberFormat="0" applyBorder="0" applyAlignment="0" applyProtection="0"/>
    <xf numFmtId="0" fontId="1" fillId="0" borderId="0"/>
    <xf numFmtId="0" fontId="1" fillId="0" borderId="0"/>
    <xf numFmtId="0" fontId="1" fillId="0" borderId="0"/>
    <xf numFmtId="0" fontId="18" fillId="36" borderId="0" applyNumberFormat="0" applyBorder="0" applyAlignment="0" applyProtection="0"/>
    <xf numFmtId="0" fontId="174" fillId="63" borderId="0" applyNumberFormat="0" applyBorder="0" applyAlignment="0" applyProtection="0"/>
    <xf numFmtId="0" fontId="1" fillId="0" borderId="0"/>
    <xf numFmtId="0" fontId="1" fillId="0" borderId="0"/>
    <xf numFmtId="0" fontId="1" fillId="0" borderId="0"/>
    <xf numFmtId="0" fontId="18" fillId="36" borderId="0" applyNumberFormat="0" applyBorder="0" applyAlignment="0" applyProtection="0"/>
    <xf numFmtId="0" fontId="174" fillId="63" borderId="0" applyNumberFormat="0" applyBorder="0" applyAlignment="0" applyProtection="0"/>
    <xf numFmtId="0" fontId="1" fillId="0" borderId="0"/>
    <xf numFmtId="0" fontId="1" fillId="0" borderId="0"/>
    <xf numFmtId="0" fontId="18" fillId="36" borderId="0" applyNumberFormat="0" applyBorder="0" applyAlignment="0" applyProtection="0"/>
    <xf numFmtId="0" fontId="174" fillId="63" borderId="0" applyNumberFormat="0" applyBorder="0" applyAlignment="0" applyProtection="0"/>
    <xf numFmtId="0" fontId="1" fillId="0" borderId="0"/>
    <xf numFmtId="0" fontId="1" fillId="0" borderId="0"/>
    <xf numFmtId="0" fontId="174" fillId="63" borderId="0" applyNumberFormat="0" applyBorder="0" applyAlignment="0" applyProtection="0"/>
    <xf numFmtId="0" fontId="174" fillId="63" borderId="0" applyNumberFormat="0" applyBorder="0" applyAlignment="0" applyProtection="0"/>
    <xf numFmtId="0" fontId="78" fillId="61" borderId="0" applyNumberFormat="0" applyBorder="0" applyAlignment="0" applyProtection="0"/>
    <xf numFmtId="0" fontId="1" fillId="0" borderId="0"/>
    <xf numFmtId="0" fontId="174" fillId="63" borderId="0" applyNumberFormat="0" applyBorder="0" applyAlignment="0" applyProtection="0"/>
    <xf numFmtId="0" fontId="1" fillId="0" borderId="0"/>
    <xf numFmtId="0" fontId="1" fillId="0" borderId="0"/>
    <xf numFmtId="0" fontId="18" fillId="36" borderId="0" applyNumberFormat="0" applyBorder="0" applyAlignment="0" applyProtection="0"/>
    <xf numFmtId="0" fontId="174" fillId="63" borderId="0" applyNumberFormat="0" applyBorder="0" applyAlignment="0" applyProtection="0"/>
    <xf numFmtId="0" fontId="174" fillId="63" borderId="0" applyNumberFormat="0" applyBorder="0" applyAlignment="0" applyProtection="0"/>
    <xf numFmtId="0" fontId="78" fillId="61" borderId="0" applyNumberFormat="0" applyBorder="0" applyAlignment="0" applyProtection="0"/>
    <xf numFmtId="0" fontId="1" fillId="0" borderId="0"/>
    <xf numFmtId="0" fontId="174" fillId="63" borderId="0" applyNumberFormat="0" applyBorder="0" applyAlignment="0" applyProtection="0"/>
    <xf numFmtId="0" fontId="1" fillId="0" borderId="0"/>
    <xf numFmtId="0" fontId="1" fillId="0" borderId="0"/>
    <xf numFmtId="0" fontId="18" fillId="36" borderId="0" applyNumberFormat="0" applyBorder="0" applyAlignment="0" applyProtection="0"/>
    <xf numFmtId="0" fontId="174" fillId="63" borderId="0" applyNumberFormat="0" applyBorder="0" applyAlignment="0" applyProtection="0"/>
    <xf numFmtId="0" fontId="174" fillId="63" borderId="0" applyNumberFormat="0" applyBorder="0" applyAlignment="0" applyProtection="0"/>
    <xf numFmtId="0" fontId="78" fillId="61" borderId="0" applyNumberFormat="0" applyBorder="0" applyAlignment="0" applyProtection="0"/>
    <xf numFmtId="0" fontId="1" fillId="0" borderId="0"/>
    <xf numFmtId="0" fontId="174" fillId="63" borderId="0" applyNumberFormat="0" applyBorder="0" applyAlignment="0" applyProtection="0"/>
    <xf numFmtId="0" fontId="1" fillId="0" borderId="0"/>
    <xf numFmtId="0" fontId="1" fillId="0" borderId="0"/>
    <xf numFmtId="0" fontId="18" fillId="36" borderId="0" applyNumberFormat="0" applyBorder="0" applyAlignment="0" applyProtection="0"/>
    <xf numFmtId="0" fontId="174" fillId="63" borderId="0" applyNumberFormat="0" applyBorder="0" applyAlignment="0" applyProtection="0"/>
    <xf numFmtId="0" fontId="1" fillId="0" borderId="0"/>
    <xf numFmtId="0" fontId="1" fillId="0" borderId="0"/>
    <xf numFmtId="0" fontId="1" fillId="0" borderId="0"/>
    <xf numFmtId="0" fontId="18" fillId="36" borderId="0" applyNumberFormat="0" applyBorder="0" applyAlignment="0" applyProtection="0"/>
    <xf numFmtId="0" fontId="174" fillId="63" borderId="0" applyNumberFormat="0" applyBorder="0" applyAlignment="0" applyProtection="0"/>
    <xf numFmtId="0" fontId="1" fillId="0" borderId="0"/>
    <xf numFmtId="0" fontId="1" fillId="0" borderId="0"/>
    <xf numFmtId="0" fontId="174" fillId="63" borderId="0" applyNumberFormat="0" applyBorder="0" applyAlignment="0" applyProtection="0"/>
    <xf numFmtId="0" fontId="18" fillId="36" borderId="0" applyNumberFormat="0" applyBorder="0" applyAlignment="0" applyProtection="0"/>
    <xf numFmtId="0" fontId="174" fillId="63" borderId="0" applyNumberFormat="0" applyBorder="0" applyAlignment="0" applyProtection="0"/>
    <xf numFmtId="0" fontId="78" fillId="61" borderId="0" applyNumberFormat="0" applyBorder="0" applyAlignment="0" applyProtection="0"/>
    <xf numFmtId="0" fontId="1" fillId="0" borderId="0"/>
    <xf numFmtId="0" fontId="174" fillId="63" borderId="0" applyNumberFormat="0" applyBorder="0" applyAlignment="0" applyProtection="0"/>
    <xf numFmtId="0" fontId="174" fillId="63" borderId="0" applyNumberFormat="0" applyBorder="0" applyAlignment="0" applyProtection="0"/>
    <xf numFmtId="0" fontId="78" fillId="61" borderId="0" applyNumberFormat="0" applyBorder="0" applyAlignment="0" applyProtection="0"/>
    <xf numFmtId="0" fontId="1" fillId="0" borderId="0"/>
    <xf numFmtId="0" fontId="174" fillId="63" borderId="0" applyNumberFormat="0" applyBorder="0" applyAlignment="0" applyProtection="0"/>
    <xf numFmtId="0" fontId="174" fillId="63" borderId="0" applyNumberFormat="0" applyBorder="0" applyAlignment="0" applyProtection="0"/>
    <xf numFmtId="0" fontId="174" fillId="63" borderId="0" applyNumberFormat="0" applyBorder="0" applyAlignment="0" applyProtection="0"/>
    <xf numFmtId="0" fontId="78" fillId="61" borderId="0" applyNumberFormat="0" applyBorder="0" applyAlignment="0" applyProtection="0"/>
    <xf numFmtId="0" fontId="78" fillId="61" borderId="0" applyNumberFormat="0" applyBorder="0" applyAlignment="0" applyProtection="0"/>
    <xf numFmtId="0" fontId="174" fillId="63" borderId="0" applyNumberFormat="0" applyBorder="0" applyAlignment="0" applyProtection="0"/>
    <xf numFmtId="0" fontId="174" fillId="63" borderId="0" applyNumberFormat="0" applyBorder="0" applyAlignment="0" applyProtection="0"/>
    <xf numFmtId="0" fontId="78" fillId="61" borderId="0" applyNumberFormat="0" applyBorder="0" applyAlignment="0" applyProtection="0"/>
    <xf numFmtId="0" fontId="18" fillId="36" borderId="0" applyNumberFormat="0" applyBorder="0" applyAlignment="0" applyProtection="0"/>
    <xf numFmtId="0" fontId="174" fillId="63" borderId="0" applyNumberFormat="0" applyBorder="0" applyAlignment="0" applyProtection="0"/>
    <xf numFmtId="0" fontId="174" fillId="63" borderId="0" applyNumberFormat="0" applyBorder="0" applyAlignment="0" applyProtection="0"/>
    <xf numFmtId="0" fontId="78" fillId="61" borderId="0" applyNumberFormat="0" applyBorder="0" applyAlignment="0" applyProtection="0"/>
    <xf numFmtId="0" fontId="1" fillId="0" borderId="0"/>
    <xf numFmtId="0" fontId="174" fillId="63" borderId="0" applyNumberFormat="0" applyBorder="0" applyAlignment="0" applyProtection="0"/>
    <xf numFmtId="0" fontId="1" fillId="0" borderId="0"/>
    <xf numFmtId="0" fontId="1" fillId="0" borderId="0"/>
    <xf numFmtId="0" fontId="1" fillId="0" borderId="0"/>
    <xf numFmtId="0" fontId="18" fillId="36" borderId="0" applyNumberFormat="0" applyBorder="0" applyAlignment="0" applyProtection="0"/>
    <xf numFmtId="0" fontId="174" fillId="63" borderId="0" applyNumberFormat="0" applyBorder="0" applyAlignment="0" applyProtection="0"/>
    <xf numFmtId="0" fontId="1" fillId="0" borderId="0"/>
    <xf numFmtId="0" fontId="1" fillId="0" borderId="0"/>
    <xf numFmtId="0" fontId="1" fillId="0" borderId="0"/>
    <xf numFmtId="0" fontId="18" fillId="36" borderId="0" applyNumberFormat="0" applyBorder="0" applyAlignment="0" applyProtection="0"/>
    <xf numFmtId="0" fontId="174" fillId="63" borderId="0" applyNumberFormat="0" applyBorder="0" applyAlignment="0" applyProtection="0"/>
    <xf numFmtId="0" fontId="1" fillId="0" borderId="0"/>
    <xf numFmtId="0" fontId="1" fillId="0" borderId="0"/>
    <xf numFmtId="0" fontId="1" fillId="0" borderId="0"/>
    <xf numFmtId="0" fontId="18" fillId="36" borderId="0" applyNumberFormat="0" applyBorder="0" applyAlignment="0" applyProtection="0"/>
    <xf numFmtId="0" fontId="174" fillId="63" borderId="0" applyNumberFormat="0" applyBorder="0" applyAlignment="0" applyProtection="0"/>
    <xf numFmtId="0" fontId="174" fillId="63" borderId="0" applyNumberFormat="0" applyBorder="0" applyAlignment="0" applyProtection="0"/>
    <xf numFmtId="0" fontId="78" fillId="61" borderId="0" applyNumberFormat="0" applyBorder="0" applyAlignment="0" applyProtection="0"/>
    <xf numFmtId="0" fontId="1" fillId="0" borderId="0"/>
    <xf numFmtId="0" fontId="174" fillId="63" borderId="0" applyNumberFormat="0" applyBorder="0" applyAlignment="0" applyProtection="0"/>
    <xf numFmtId="0" fontId="1" fillId="0" borderId="0"/>
    <xf numFmtId="0" fontId="1" fillId="0" borderId="0"/>
    <xf numFmtId="0" fontId="174" fillId="63" borderId="0" applyNumberFormat="0" applyBorder="0" applyAlignment="0" applyProtection="0"/>
    <xf numFmtId="0" fontId="1" fillId="0" borderId="0"/>
    <xf numFmtId="0" fontId="18" fillId="36" borderId="0" applyNumberFormat="0" applyBorder="0" applyAlignment="0" applyProtection="0"/>
    <xf numFmtId="0" fontId="174" fillId="63" borderId="0" applyNumberFormat="0" applyBorder="0" applyAlignment="0" applyProtection="0"/>
    <xf numFmtId="0" fontId="174" fillId="63" borderId="0" applyNumberFormat="0" applyBorder="0" applyAlignment="0" applyProtection="0"/>
    <xf numFmtId="0" fontId="78" fillId="61" borderId="0" applyNumberFormat="0" applyBorder="0" applyAlignment="0" applyProtection="0"/>
    <xf numFmtId="0" fontId="1" fillId="0" borderId="0"/>
    <xf numFmtId="0" fontId="174" fillId="63" borderId="0" applyNumberFormat="0" applyBorder="0" applyAlignment="0" applyProtection="0"/>
    <xf numFmtId="0" fontId="174" fillId="63" borderId="0" applyNumberFormat="0" applyBorder="0" applyAlignment="0" applyProtection="0"/>
    <xf numFmtId="0" fontId="78" fillId="61" borderId="0" applyNumberFormat="0" applyBorder="0" applyAlignment="0" applyProtection="0"/>
    <xf numFmtId="0" fontId="1" fillId="0" borderId="0"/>
    <xf numFmtId="0" fontId="174" fillId="63" borderId="0" applyNumberFormat="0" applyBorder="0" applyAlignment="0" applyProtection="0"/>
    <xf numFmtId="0" fontId="78" fillId="61" borderId="0" applyNumberFormat="0" applyBorder="0" applyAlignment="0" applyProtection="0"/>
    <xf numFmtId="0" fontId="1" fillId="0" borderId="0"/>
    <xf numFmtId="0" fontId="140" fillId="61" borderId="0" applyNumberFormat="0" applyBorder="0" applyAlignment="0" applyProtection="0"/>
    <xf numFmtId="0" fontId="174" fillId="63" borderId="0" applyNumberFormat="0" applyBorder="0" applyAlignment="0" applyProtection="0"/>
    <xf numFmtId="0" fontId="1" fillId="0" borderId="0"/>
    <xf numFmtId="0" fontId="18" fillId="36" borderId="0" applyNumberFormat="0" applyBorder="0" applyAlignment="0" applyProtection="0"/>
    <xf numFmtId="0" fontId="174" fillId="63" borderId="0" applyNumberFormat="0" applyBorder="0" applyAlignment="0" applyProtection="0"/>
    <xf numFmtId="0" fontId="1" fillId="0" borderId="0"/>
    <xf numFmtId="0" fontId="1" fillId="0" borderId="0"/>
    <xf numFmtId="0" fontId="140" fillId="61" borderId="0" applyNumberFormat="0" applyBorder="0" applyAlignment="0" applyProtection="0"/>
    <xf numFmtId="0" fontId="174" fillId="63" borderId="0" applyNumberFormat="0" applyBorder="0" applyAlignment="0" applyProtection="0"/>
    <xf numFmtId="0" fontId="1" fillId="0" borderId="0"/>
    <xf numFmtId="0" fontId="18" fillId="36" borderId="0" applyNumberFormat="0" applyBorder="0" applyAlignment="0" applyProtection="0"/>
    <xf numFmtId="0" fontId="174" fillId="63" borderId="0" applyNumberFormat="0" applyBorder="0" applyAlignment="0" applyProtection="0"/>
    <xf numFmtId="0" fontId="1" fillId="0" borderId="0"/>
    <xf numFmtId="0" fontId="1" fillId="0" borderId="0"/>
    <xf numFmtId="0" fontId="140" fillId="61" borderId="0" applyNumberFormat="0" applyBorder="0" applyAlignment="0" applyProtection="0"/>
    <xf numFmtId="0" fontId="174" fillId="63" borderId="0" applyNumberFormat="0" applyBorder="0" applyAlignment="0" applyProtection="0"/>
    <xf numFmtId="0" fontId="18" fillId="36" borderId="0" applyNumberFormat="0" applyBorder="0" applyAlignment="0" applyProtection="0"/>
    <xf numFmtId="0" fontId="1" fillId="0" borderId="0"/>
    <xf numFmtId="0" fontId="140" fillId="61" borderId="0" applyNumberFormat="0" applyBorder="0" applyAlignment="0" applyProtection="0"/>
    <xf numFmtId="0" fontId="174" fillId="63" borderId="0" applyNumberFormat="0" applyBorder="0" applyAlignment="0" applyProtection="0"/>
    <xf numFmtId="0" fontId="78" fillId="0" borderId="0"/>
    <xf numFmtId="0" fontId="140" fillId="61" borderId="0" applyNumberFormat="0" applyBorder="0" applyAlignment="0" applyProtection="0"/>
    <xf numFmtId="0" fontId="174" fillId="63" borderId="0" applyNumberFormat="0" applyBorder="0" applyAlignment="0" applyProtection="0"/>
    <xf numFmtId="0" fontId="1" fillId="0" borderId="0"/>
    <xf numFmtId="0" fontId="18" fillId="71" borderId="0" applyNumberFormat="0" applyBorder="0" applyAlignment="0" applyProtection="0"/>
    <xf numFmtId="0" fontId="18" fillId="71" borderId="0" applyNumberFormat="0" applyBorder="0" applyAlignment="0" applyProtection="0"/>
    <xf numFmtId="0" fontId="174" fillId="63" borderId="0" applyNumberFormat="0" applyBorder="0" applyAlignment="0" applyProtection="0"/>
    <xf numFmtId="0" fontId="78" fillId="61" borderId="0" applyNumberFormat="0" applyBorder="0" applyAlignment="0" applyProtection="0"/>
    <xf numFmtId="0" fontId="1" fillId="0" borderId="0"/>
    <xf numFmtId="0" fontId="174" fillId="63" borderId="0" applyNumberFormat="0" applyBorder="0" applyAlignment="0" applyProtection="0"/>
    <xf numFmtId="0" fontId="174" fillId="63" borderId="0" applyNumberFormat="0" applyBorder="0" applyAlignment="0" applyProtection="0"/>
    <xf numFmtId="0" fontId="78" fillId="61" borderId="0" applyNumberFormat="0" applyBorder="0" applyAlignment="0" applyProtection="0"/>
    <xf numFmtId="0" fontId="1" fillId="0" borderId="0"/>
    <xf numFmtId="0" fontId="174" fillId="63" borderId="0" applyNumberFormat="0" applyBorder="0" applyAlignment="0" applyProtection="0"/>
    <xf numFmtId="0" fontId="78" fillId="61" borderId="0" applyNumberFormat="0" applyBorder="0" applyAlignment="0" applyProtection="0"/>
    <xf numFmtId="0" fontId="1" fillId="0" borderId="0"/>
    <xf numFmtId="0" fontId="18" fillId="36" borderId="0" applyNumberFormat="0" applyBorder="0" applyAlignment="0" applyProtection="0"/>
    <xf numFmtId="0" fontId="174" fillId="63" borderId="0" applyNumberFormat="0" applyBorder="0" applyAlignment="0" applyProtection="0"/>
    <xf numFmtId="0" fontId="1" fillId="0" borderId="0"/>
    <xf numFmtId="0" fontId="1" fillId="0" borderId="0"/>
    <xf numFmtId="0" fontId="18" fillId="36" borderId="0" applyNumberFormat="0" applyBorder="0" applyAlignment="0" applyProtection="0"/>
    <xf numFmtId="0" fontId="174" fillId="63" borderId="0" applyNumberFormat="0" applyBorder="0" applyAlignment="0" applyProtection="0"/>
    <xf numFmtId="0" fontId="1" fillId="0" borderId="0"/>
    <xf numFmtId="0" fontId="1" fillId="0" borderId="0"/>
    <xf numFmtId="0" fontId="18" fillId="36" borderId="0" applyNumberFormat="0" applyBorder="0" applyAlignment="0" applyProtection="0"/>
    <xf numFmtId="0" fontId="174" fillId="63" borderId="0" applyNumberFormat="0" applyBorder="0" applyAlignment="0" applyProtection="0"/>
    <xf numFmtId="0" fontId="1" fillId="0" borderId="0"/>
    <xf numFmtId="0" fontId="18" fillId="36" borderId="0" applyNumberFormat="0" applyBorder="0" applyAlignment="0" applyProtection="0"/>
    <xf numFmtId="0" fontId="1" fillId="0" borderId="0"/>
    <xf numFmtId="0" fontId="174" fillId="63" borderId="0" applyNumberFormat="0" applyBorder="0" applyAlignment="0" applyProtection="0"/>
    <xf numFmtId="0" fontId="174" fillId="63" borderId="0" applyNumberFormat="0" applyBorder="0" applyAlignment="0" applyProtection="0"/>
    <xf numFmtId="0" fontId="174" fillId="63" borderId="0" applyNumberFormat="0" applyBorder="0" applyAlignment="0" applyProtection="0"/>
    <xf numFmtId="0" fontId="78" fillId="61" borderId="0" applyNumberFormat="0" applyBorder="0" applyAlignment="0" applyProtection="0"/>
    <xf numFmtId="0" fontId="78" fillId="61" borderId="0" applyNumberFormat="0" applyBorder="0" applyAlignment="0" applyProtection="0"/>
    <xf numFmtId="0" fontId="174" fillId="63" borderId="0" applyNumberFormat="0" applyBorder="0" applyAlignment="0" applyProtection="0"/>
    <xf numFmtId="0" fontId="174" fillId="63" borderId="0" applyNumberFormat="0" applyBorder="0" applyAlignment="0" applyProtection="0"/>
    <xf numFmtId="0" fontId="174" fillId="63" borderId="0" applyNumberFormat="0" applyBorder="0" applyAlignment="0" applyProtection="0"/>
    <xf numFmtId="0" fontId="78" fillId="61" borderId="0" applyNumberFormat="0" applyBorder="0" applyAlignment="0" applyProtection="0"/>
    <xf numFmtId="0" fontId="78" fillId="61" borderId="0" applyNumberFormat="0" applyBorder="0" applyAlignment="0" applyProtection="0"/>
    <xf numFmtId="0" fontId="174" fillId="63" borderId="0" applyNumberFormat="0" applyBorder="0" applyAlignment="0" applyProtection="0"/>
    <xf numFmtId="0" fontId="174" fillId="63" borderId="0" applyNumberFormat="0" applyBorder="0" applyAlignment="0" applyProtection="0"/>
    <xf numFmtId="0" fontId="78" fillId="61" borderId="0" applyNumberFormat="0" applyBorder="0" applyAlignment="0" applyProtection="0"/>
    <xf numFmtId="0" fontId="1" fillId="0" borderId="0"/>
    <xf numFmtId="0" fontId="174" fillId="63" borderId="0" applyNumberFormat="0" applyBorder="0" applyAlignment="0" applyProtection="0"/>
    <xf numFmtId="0" fontId="174" fillId="63" borderId="0" applyNumberFormat="0" applyBorder="0" applyAlignment="0" applyProtection="0"/>
    <xf numFmtId="0" fontId="78" fillId="61" borderId="0" applyNumberFormat="0" applyBorder="0" applyAlignment="0" applyProtection="0"/>
    <xf numFmtId="0" fontId="1" fillId="0" borderId="0"/>
    <xf numFmtId="0" fontId="174" fillId="63" borderId="0" applyNumberFormat="0" applyBorder="0" applyAlignment="0" applyProtection="0"/>
    <xf numFmtId="0" fontId="174" fillId="63" borderId="0" applyNumberFormat="0" applyBorder="0" applyAlignment="0" applyProtection="0"/>
    <xf numFmtId="0" fontId="78" fillId="61" borderId="0" applyNumberFormat="0" applyBorder="0" applyAlignment="0" applyProtection="0"/>
    <xf numFmtId="0" fontId="78" fillId="61" borderId="0" applyNumberFormat="0" applyBorder="0" applyAlignment="0" applyProtection="0"/>
    <xf numFmtId="0" fontId="174" fillId="63" borderId="0" applyNumberFormat="0" applyBorder="0" applyAlignment="0" applyProtection="0"/>
    <xf numFmtId="0" fontId="174" fillId="63" borderId="0" applyNumberFormat="0" applyBorder="0" applyAlignment="0" applyProtection="0"/>
    <xf numFmtId="0" fontId="78" fillId="61" borderId="0" applyNumberFormat="0" applyBorder="0" applyAlignment="0" applyProtection="0"/>
    <xf numFmtId="0" fontId="18" fillId="36" borderId="0" applyNumberFormat="0" applyBorder="0" applyAlignment="0" applyProtection="0"/>
    <xf numFmtId="0" fontId="174" fillId="63" borderId="0" applyNumberFormat="0" applyBorder="0" applyAlignment="0" applyProtection="0"/>
    <xf numFmtId="0" fontId="174" fillId="63" borderId="0" applyNumberFormat="0" applyBorder="0" applyAlignment="0" applyProtection="0"/>
    <xf numFmtId="0" fontId="78" fillId="61" borderId="0" applyNumberFormat="0" applyBorder="0" applyAlignment="0" applyProtection="0"/>
    <xf numFmtId="0" fontId="1" fillId="0" borderId="0"/>
    <xf numFmtId="0" fontId="174" fillId="63" borderId="0" applyNumberFormat="0" applyBorder="0" applyAlignment="0" applyProtection="0"/>
    <xf numFmtId="0" fontId="174" fillId="63" borderId="0" applyNumberFormat="0" applyBorder="0" applyAlignment="0" applyProtection="0"/>
    <xf numFmtId="0" fontId="78" fillId="61" borderId="0" applyNumberFormat="0" applyBorder="0" applyAlignment="0" applyProtection="0"/>
    <xf numFmtId="0" fontId="1" fillId="0" borderId="0"/>
    <xf numFmtId="0" fontId="174" fillId="63" borderId="0" applyNumberFormat="0" applyBorder="0" applyAlignment="0" applyProtection="0"/>
    <xf numFmtId="0" fontId="78" fillId="61" borderId="0" applyNumberFormat="0" applyBorder="0" applyAlignment="0" applyProtection="0"/>
    <xf numFmtId="0" fontId="1" fillId="0" borderId="0"/>
    <xf numFmtId="0" fontId="18" fillId="36" borderId="0" applyNumberFormat="0" applyBorder="0" applyAlignment="0" applyProtection="0"/>
    <xf numFmtId="0" fontId="174" fillId="63" borderId="0" applyNumberFormat="0" applyBorder="0" applyAlignment="0" applyProtection="0"/>
    <xf numFmtId="0" fontId="1" fillId="0" borderId="0"/>
    <xf numFmtId="0" fontId="1" fillId="0" borderId="0"/>
    <xf numFmtId="0" fontId="18" fillId="36" borderId="0" applyNumberFormat="0" applyBorder="0" applyAlignment="0" applyProtection="0"/>
    <xf numFmtId="0" fontId="174" fillId="63" borderId="0" applyNumberFormat="0" applyBorder="0" applyAlignment="0" applyProtection="0"/>
    <xf numFmtId="0" fontId="1" fillId="0" borderId="0"/>
    <xf numFmtId="0" fontId="1" fillId="0" borderId="0"/>
    <xf numFmtId="0" fontId="18" fillId="36" borderId="0" applyNumberFormat="0" applyBorder="0" applyAlignment="0" applyProtection="0"/>
    <xf numFmtId="0" fontId="174" fillId="63" borderId="0" applyNumberFormat="0" applyBorder="0" applyAlignment="0" applyProtection="0"/>
    <xf numFmtId="0" fontId="1" fillId="0" borderId="0"/>
    <xf numFmtId="0" fontId="18" fillId="36" borderId="0" applyNumberFormat="0" applyBorder="0" applyAlignment="0" applyProtection="0"/>
    <xf numFmtId="0" fontId="174" fillId="63" borderId="0" applyNumberFormat="0" applyBorder="0" applyAlignment="0" applyProtection="0"/>
    <xf numFmtId="0" fontId="18" fillId="71" borderId="0" applyNumberFormat="0" applyBorder="0" applyAlignment="0" applyProtection="0"/>
    <xf numFmtId="0" fontId="1" fillId="0" borderId="0"/>
    <xf numFmtId="0" fontId="174" fillId="63" borderId="0" applyNumberFormat="0" applyBorder="0" applyAlignment="0" applyProtection="0"/>
    <xf numFmtId="0" fontId="78" fillId="61" borderId="0" applyNumberFormat="0" applyBorder="0" applyAlignment="0" applyProtection="0"/>
    <xf numFmtId="0" fontId="1" fillId="0" borderId="0"/>
    <xf numFmtId="0" fontId="174" fillId="63" borderId="0" applyNumberFormat="0" applyBorder="0" applyAlignment="0" applyProtection="0"/>
    <xf numFmtId="0" fontId="78" fillId="61" borderId="0" applyNumberFormat="0" applyBorder="0" applyAlignment="0" applyProtection="0"/>
    <xf numFmtId="0" fontId="1" fillId="0" borderId="0"/>
    <xf numFmtId="0" fontId="18" fillId="71" borderId="0" applyNumberFormat="0" applyBorder="0" applyAlignment="0" applyProtection="0"/>
    <xf numFmtId="0" fontId="174" fillId="63" borderId="0" applyNumberFormat="0" applyBorder="0" applyAlignment="0" applyProtection="0"/>
    <xf numFmtId="0" fontId="1" fillId="0" borderId="0"/>
    <xf numFmtId="0" fontId="1" fillId="0" borderId="0"/>
    <xf numFmtId="0" fontId="18" fillId="36" borderId="0" applyNumberFormat="0" applyBorder="0" applyAlignment="0" applyProtection="0"/>
    <xf numFmtId="0" fontId="174" fillId="63" borderId="0" applyNumberFormat="0" applyBorder="0" applyAlignment="0" applyProtection="0"/>
    <xf numFmtId="0" fontId="1" fillId="0" borderId="0"/>
    <xf numFmtId="0" fontId="1" fillId="0" borderId="0"/>
    <xf numFmtId="0" fontId="18" fillId="36" borderId="0" applyNumberFormat="0" applyBorder="0" applyAlignment="0" applyProtection="0"/>
    <xf numFmtId="0" fontId="174" fillId="63" borderId="0" applyNumberFormat="0" applyBorder="0" applyAlignment="0" applyProtection="0"/>
    <xf numFmtId="0" fontId="1" fillId="0" borderId="0"/>
    <xf numFmtId="0" fontId="18" fillId="36" borderId="0" applyNumberFormat="0" applyBorder="0" applyAlignment="0" applyProtection="0"/>
    <xf numFmtId="0" fontId="1" fillId="0" borderId="0"/>
    <xf numFmtId="0" fontId="174" fillId="63" borderId="0" applyNumberFormat="0" applyBorder="0" applyAlignment="0" applyProtection="0"/>
    <xf numFmtId="0" fontId="78" fillId="61" borderId="0" applyNumberFormat="0" applyBorder="0" applyAlignment="0" applyProtection="0"/>
    <xf numFmtId="0" fontId="78" fillId="0" borderId="0"/>
    <xf numFmtId="0" fontId="174" fillId="63" borderId="0" applyNumberFormat="0" applyBorder="0" applyAlignment="0" applyProtection="0"/>
    <xf numFmtId="0" fontId="174" fillId="63" borderId="0" applyNumberFormat="0" applyBorder="0" applyAlignment="0" applyProtection="0"/>
    <xf numFmtId="0" fontId="78" fillId="61" borderId="0" applyNumberFormat="0" applyBorder="0" applyAlignment="0" applyProtection="0"/>
    <xf numFmtId="0" fontId="78" fillId="61" borderId="0" applyNumberFormat="0" applyBorder="0" applyAlignment="0" applyProtection="0"/>
    <xf numFmtId="0" fontId="174" fillId="63" borderId="0" applyNumberFormat="0" applyBorder="0" applyAlignment="0" applyProtection="0"/>
    <xf numFmtId="0" fontId="78" fillId="61" borderId="0" applyNumberFormat="0" applyBorder="0" applyAlignment="0" applyProtection="0"/>
    <xf numFmtId="0" fontId="174" fillId="63" borderId="0" applyNumberFormat="0" applyBorder="0" applyAlignment="0" applyProtection="0"/>
    <xf numFmtId="0" fontId="1" fillId="0" borderId="0"/>
    <xf numFmtId="0" fontId="174" fillId="63" borderId="0" applyNumberFormat="0" applyBorder="0" applyAlignment="0" applyProtection="0"/>
    <xf numFmtId="0" fontId="78" fillId="61" borderId="0" applyNumberFormat="0" applyBorder="0" applyAlignment="0" applyProtection="0"/>
    <xf numFmtId="0" fontId="1" fillId="0" borderId="0"/>
    <xf numFmtId="0" fontId="174" fillId="63" borderId="0" applyNumberFormat="0" applyBorder="0" applyAlignment="0" applyProtection="0"/>
    <xf numFmtId="0" fontId="1" fillId="0" borderId="0"/>
    <xf numFmtId="0" fontId="18" fillId="71" borderId="0" applyNumberFormat="0" applyBorder="0" applyAlignment="0" applyProtection="0"/>
    <xf numFmtId="0" fontId="174" fillId="63" borderId="0" applyNumberFormat="0" applyBorder="0" applyAlignment="0" applyProtection="0"/>
    <xf numFmtId="0" fontId="174" fillId="63" borderId="0" applyNumberFormat="0" applyBorder="0" applyAlignment="0" applyProtection="0"/>
    <xf numFmtId="0" fontId="1" fillId="0" borderId="0"/>
    <xf numFmtId="0" fontId="174" fillId="63" borderId="0" applyNumberFormat="0" applyBorder="0" applyAlignment="0" applyProtection="0"/>
    <xf numFmtId="0" fontId="1" fillId="0" borderId="0"/>
    <xf numFmtId="0" fontId="18" fillId="71" borderId="0" applyNumberFormat="0" applyBorder="0" applyAlignment="0" applyProtection="0"/>
    <xf numFmtId="0" fontId="174" fillId="63" borderId="0" applyNumberFormat="0" applyBorder="0" applyAlignment="0" applyProtection="0"/>
    <xf numFmtId="0" fontId="1" fillId="0" borderId="0"/>
    <xf numFmtId="0" fontId="1" fillId="0" borderId="0"/>
    <xf numFmtId="0" fontId="18" fillId="71" borderId="0" applyNumberFormat="0" applyBorder="0" applyAlignment="0" applyProtection="0"/>
    <xf numFmtId="0" fontId="174" fillId="63" borderId="0" applyNumberFormat="0" applyBorder="0" applyAlignment="0" applyProtection="0"/>
    <xf numFmtId="0" fontId="1" fillId="0" borderId="0"/>
    <xf numFmtId="0" fontId="1" fillId="0" borderId="0"/>
    <xf numFmtId="0" fontId="1" fillId="0" borderId="0"/>
    <xf numFmtId="0" fontId="1" fillId="0" borderId="0"/>
    <xf numFmtId="0" fontId="78" fillId="61" borderId="0" applyNumberFormat="0" applyBorder="0" applyAlignment="0" applyProtection="0"/>
    <xf numFmtId="0" fontId="174" fillId="63" borderId="0" applyNumberFormat="0" applyBorder="0" applyAlignment="0" applyProtection="0"/>
    <xf numFmtId="0" fontId="139" fillId="63" borderId="0" applyNumberFormat="0" applyBorder="0" applyAlignment="0" applyProtection="0"/>
    <xf numFmtId="0" fontId="139" fillId="63" borderId="0" applyNumberFormat="0" applyBorder="0" applyAlignment="0" applyProtection="0"/>
    <xf numFmtId="0" fontId="1" fillId="0" borderId="0"/>
    <xf numFmtId="0" fontId="18" fillId="40" borderId="0" applyNumberFormat="0" applyBorder="0" applyAlignment="0" applyProtection="0"/>
    <xf numFmtId="0" fontId="1" fillId="0" borderId="0"/>
    <xf numFmtId="0" fontId="18" fillId="72" borderId="0" applyNumberFormat="0" applyBorder="0" applyAlignment="0" applyProtection="0"/>
    <xf numFmtId="0" fontId="18" fillId="40" borderId="0" applyNumberFormat="0" applyBorder="0" applyAlignment="0" applyProtection="0"/>
    <xf numFmtId="0" fontId="174" fillId="64" borderId="0" applyNumberFormat="0" applyBorder="0" applyAlignment="0" applyProtection="0"/>
    <xf numFmtId="0" fontId="78" fillId="63" borderId="0" applyNumberFormat="0" applyBorder="0" applyAlignment="0" applyProtection="0"/>
    <xf numFmtId="0" fontId="1" fillId="0" borderId="0"/>
    <xf numFmtId="0" fontId="174" fillId="64" borderId="0" applyNumberFormat="0" applyBorder="0" applyAlignment="0" applyProtection="0"/>
    <xf numFmtId="0" fontId="1" fillId="0" borderId="0"/>
    <xf numFmtId="0" fontId="1" fillId="0" borderId="0"/>
    <xf numFmtId="0" fontId="1" fillId="0" borderId="0"/>
    <xf numFmtId="0" fontId="18" fillId="40" borderId="0" applyNumberFormat="0" applyBorder="0" applyAlignment="0" applyProtection="0"/>
    <xf numFmtId="0" fontId="174" fillId="64" borderId="0" applyNumberFormat="0" applyBorder="0" applyAlignment="0" applyProtection="0"/>
    <xf numFmtId="0" fontId="174" fillId="64" borderId="0" applyNumberFormat="0" applyBorder="0" applyAlignment="0" applyProtection="0"/>
    <xf numFmtId="0" fontId="78" fillId="63" borderId="0" applyNumberFormat="0" applyBorder="0" applyAlignment="0" applyProtection="0"/>
    <xf numFmtId="0" fontId="1" fillId="0" borderId="0"/>
    <xf numFmtId="0" fontId="174" fillId="64" borderId="0" applyNumberFormat="0" applyBorder="0" applyAlignment="0" applyProtection="0"/>
    <xf numFmtId="0" fontId="1" fillId="0" borderId="0"/>
    <xf numFmtId="0" fontId="1" fillId="0" borderId="0"/>
    <xf numFmtId="0" fontId="1" fillId="0" borderId="0"/>
    <xf numFmtId="0" fontId="18" fillId="40" borderId="0" applyNumberFormat="0" applyBorder="0" applyAlignment="0" applyProtection="0"/>
    <xf numFmtId="0" fontId="174" fillId="64" borderId="0" applyNumberFormat="0" applyBorder="0" applyAlignment="0" applyProtection="0"/>
    <xf numFmtId="0" fontId="1" fillId="0" borderId="0"/>
    <xf numFmtId="0" fontId="1" fillId="0" borderId="0"/>
    <xf numFmtId="0" fontId="1" fillId="0" borderId="0"/>
    <xf numFmtId="0" fontId="18" fillId="40" borderId="0" applyNumberFormat="0" applyBorder="0" applyAlignment="0" applyProtection="0"/>
    <xf numFmtId="0" fontId="174" fillId="64" borderId="0" applyNumberFormat="0" applyBorder="0" applyAlignment="0" applyProtection="0"/>
    <xf numFmtId="0" fontId="1" fillId="0" borderId="0"/>
    <xf numFmtId="0" fontId="1" fillId="0" borderId="0"/>
    <xf numFmtId="0" fontId="18" fillId="40" borderId="0" applyNumberFormat="0" applyBorder="0" applyAlignment="0" applyProtection="0"/>
    <xf numFmtId="0" fontId="174" fillId="64" borderId="0" applyNumberFormat="0" applyBorder="0" applyAlignment="0" applyProtection="0"/>
    <xf numFmtId="0" fontId="1" fillId="0" borderId="0"/>
    <xf numFmtId="0" fontId="1" fillId="0" borderId="0"/>
    <xf numFmtId="0" fontId="174" fillId="64" borderId="0" applyNumberFormat="0" applyBorder="0" applyAlignment="0" applyProtection="0"/>
    <xf numFmtId="0" fontId="174" fillId="64" borderId="0" applyNumberFormat="0" applyBorder="0" applyAlignment="0" applyProtection="0"/>
    <xf numFmtId="0" fontId="78" fillId="63" borderId="0" applyNumberFormat="0" applyBorder="0" applyAlignment="0" applyProtection="0"/>
    <xf numFmtId="0" fontId="1" fillId="0" borderId="0"/>
    <xf numFmtId="0" fontId="174" fillId="64" borderId="0" applyNumberFormat="0" applyBorder="0" applyAlignment="0" applyProtection="0"/>
    <xf numFmtId="0" fontId="1" fillId="0" borderId="0"/>
    <xf numFmtId="0" fontId="1" fillId="0" borderId="0"/>
    <xf numFmtId="0" fontId="18" fillId="40" borderId="0" applyNumberFormat="0" applyBorder="0" applyAlignment="0" applyProtection="0"/>
    <xf numFmtId="0" fontId="174" fillId="64" borderId="0" applyNumberFormat="0" applyBorder="0" applyAlignment="0" applyProtection="0"/>
    <xf numFmtId="0" fontId="174" fillId="64" borderId="0" applyNumberFormat="0" applyBorder="0" applyAlignment="0" applyProtection="0"/>
    <xf numFmtId="0" fontId="78" fillId="63" borderId="0" applyNumberFormat="0" applyBorder="0" applyAlignment="0" applyProtection="0"/>
    <xf numFmtId="0" fontId="1" fillId="0" borderId="0"/>
    <xf numFmtId="0" fontId="174" fillId="64" borderId="0" applyNumberFormat="0" applyBorder="0" applyAlignment="0" applyProtection="0"/>
    <xf numFmtId="0" fontId="1" fillId="0" borderId="0"/>
    <xf numFmtId="0" fontId="1" fillId="0" borderId="0"/>
    <xf numFmtId="0" fontId="18" fillId="40" borderId="0" applyNumberFormat="0" applyBorder="0" applyAlignment="0" applyProtection="0"/>
    <xf numFmtId="0" fontId="174" fillId="64" borderId="0" applyNumberFormat="0" applyBorder="0" applyAlignment="0" applyProtection="0"/>
    <xf numFmtId="0" fontId="174" fillId="64" borderId="0" applyNumberFormat="0" applyBorder="0" applyAlignment="0" applyProtection="0"/>
    <xf numFmtId="0" fontId="78" fillId="63" borderId="0" applyNumberFormat="0" applyBorder="0" applyAlignment="0" applyProtection="0"/>
    <xf numFmtId="0" fontId="1" fillId="0" borderId="0"/>
    <xf numFmtId="0" fontId="174" fillId="64" borderId="0" applyNumberFormat="0" applyBorder="0" applyAlignment="0" applyProtection="0"/>
    <xf numFmtId="0" fontId="1" fillId="0" borderId="0"/>
    <xf numFmtId="0" fontId="1" fillId="0" borderId="0"/>
    <xf numFmtId="0" fontId="18" fillId="40" borderId="0" applyNumberFormat="0" applyBorder="0" applyAlignment="0" applyProtection="0"/>
    <xf numFmtId="0" fontId="174" fillId="64" borderId="0" applyNumberFormat="0" applyBorder="0" applyAlignment="0" applyProtection="0"/>
    <xf numFmtId="0" fontId="1" fillId="0" borderId="0"/>
    <xf numFmtId="0" fontId="1" fillId="0" borderId="0"/>
    <xf numFmtId="0" fontId="1" fillId="0" borderId="0"/>
    <xf numFmtId="0" fontId="18" fillId="40" borderId="0" applyNumberFormat="0" applyBorder="0" applyAlignment="0" applyProtection="0"/>
    <xf numFmtId="0" fontId="174" fillId="64" borderId="0" applyNumberFormat="0" applyBorder="0" applyAlignment="0" applyProtection="0"/>
    <xf numFmtId="0" fontId="1" fillId="0" borderId="0"/>
    <xf numFmtId="0" fontId="1" fillId="0" borderId="0"/>
    <xf numFmtId="0" fontId="174" fillId="64" borderId="0" applyNumberFormat="0" applyBorder="0" applyAlignment="0" applyProtection="0"/>
    <xf numFmtId="0" fontId="18" fillId="40" borderId="0" applyNumberFormat="0" applyBorder="0" applyAlignment="0" applyProtection="0"/>
    <xf numFmtId="0" fontId="174" fillId="64" borderId="0" applyNumberFormat="0" applyBorder="0" applyAlignment="0" applyProtection="0"/>
    <xf numFmtId="0" fontId="78" fillId="63" borderId="0" applyNumberFormat="0" applyBorder="0" applyAlignment="0" applyProtection="0"/>
    <xf numFmtId="0" fontId="1" fillId="0" borderId="0"/>
    <xf numFmtId="0" fontId="174" fillId="64" borderId="0" applyNumberFormat="0" applyBorder="0" applyAlignment="0" applyProtection="0"/>
    <xf numFmtId="0" fontId="174" fillId="64" borderId="0" applyNumberFormat="0" applyBorder="0" applyAlignment="0" applyProtection="0"/>
    <xf numFmtId="0" fontId="78" fillId="63" borderId="0" applyNumberFormat="0" applyBorder="0" applyAlignment="0" applyProtection="0"/>
    <xf numFmtId="0" fontId="1" fillId="0" borderId="0"/>
    <xf numFmtId="0" fontId="174" fillId="64" borderId="0" applyNumberFormat="0" applyBorder="0" applyAlignment="0" applyProtection="0"/>
    <xf numFmtId="0" fontId="174" fillId="64" borderId="0" applyNumberFormat="0" applyBorder="0" applyAlignment="0" applyProtection="0"/>
    <xf numFmtId="0" fontId="174" fillId="64" borderId="0" applyNumberFormat="0" applyBorder="0" applyAlignment="0" applyProtection="0"/>
    <xf numFmtId="0" fontId="78" fillId="63" borderId="0" applyNumberFormat="0" applyBorder="0" applyAlignment="0" applyProtection="0"/>
    <xf numFmtId="0" fontId="78" fillId="63" borderId="0" applyNumberFormat="0" applyBorder="0" applyAlignment="0" applyProtection="0"/>
    <xf numFmtId="0" fontId="174" fillId="64" borderId="0" applyNumberFormat="0" applyBorder="0" applyAlignment="0" applyProtection="0"/>
    <xf numFmtId="0" fontId="174" fillId="64" borderId="0" applyNumberFormat="0" applyBorder="0" applyAlignment="0" applyProtection="0"/>
    <xf numFmtId="0" fontId="78" fillId="63" borderId="0" applyNumberFormat="0" applyBorder="0" applyAlignment="0" applyProtection="0"/>
    <xf numFmtId="0" fontId="18" fillId="40" borderId="0" applyNumberFormat="0" applyBorder="0" applyAlignment="0" applyProtection="0"/>
    <xf numFmtId="0" fontId="174" fillId="64" borderId="0" applyNumberFormat="0" applyBorder="0" applyAlignment="0" applyProtection="0"/>
    <xf numFmtId="0" fontId="174" fillId="64" borderId="0" applyNumberFormat="0" applyBorder="0" applyAlignment="0" applyProtection="0"/>
    <xf numFmtId="0" fontId="78" fillId="63" borderId="0" applyNumberFormat="0" applyBorder="0" applyAlignment="0" applyProtection="0"/>
    <xf numFmtId="0" fontId="1" fillId="0" borderId="0"/>
    <xf numFmtId="0" fontId="174" fillId="64" borderId="0" applyNumberFormat="0" applyBorder="0" applyAlignment="0" applyProtection="0"/>
    <xf numFmtId="0" fontId="1" fillId="0" borderId="0"/>
    <xf numFmtId="0" fontId="1" fillId="0" borderId="0"/>
    <xf numFmtId="0" fontId="1" fillId="0" borderId="0"/>
    <xf numFmtId="0" fontId="18" fillId="40" borderId="0" applyNumberFormat="0" applyBorder="0" applyAlignment="0" applyProtection="0"/>
    <xf numFmtId="0" fontId="174" fillId="64" borderId="0" applyNumberFormat="0" applyBorder="0" applyAlignment="0" applyProtection="0"/>
    <xf numFmtId="0" fontId="1" fillId="0" borderId="0"/>
    <xf numFmtId="0" fontId="1" fillId="0" borderId="0"/>
    <xf numFmtId="0" fontId="1" fillId="0" borderId="0"/>
    <xf numFmtId="0" fontId="18" fillId="40" borderId="0" applyNumberFormat="0" applyBorder="0" applyAlignment="0" applyProtection="0"/>
    <xf numFmtId="0" fontId="174" fillId="64" borderId="0" applyNumberFormat="0" applyBorder="0" applyAlignment="0" applyProtection="0"/>
    <xf numFmtId="0" fontId="1" fillId="0" borderId="0"/>
    <xf numFmtId="0" fontId="1" fillId="0" borderId="0"/>
    <xf numFmtId="0" fontId="1" fillId="0" borderId="0"/>
    <xf numFmtId="0" fontId="18" fillId="40" borderId="0" applyNumberFormat="0" applyBorder="0" applyAlignment="0" applyProtection="0"/>
    <xf numFmtId="0" fontId="174" fillId="64" borderId="0" applyNumberFormat="0" applyBorder="0" applyAlignment="0" applyProtection="0"/>
    <xf numFmtId="0" fontId="174" fillId="64" borderId="0" applyNumberFormat="0" applyBorder="0" applyAlignment="0" applyProtection="0"/>
    <xf numFmtId="0" fontId="78" fillId="63" borderId="0" applyNumberFormat="0" applyBorder="0" applyAlignment="0" applyProtection="0"/>
    <xf numFmtId="0" fontId="1" fillId="0" borderId="0"/>
    <xf numFmtId="0" fontId="174" fillId="64" borderId="0" applyNumberFormat="0" applyBorder="0" applyAlignment="0" applyProtection="0"/>
    <xf numFmtId="0" fontId="1" fillId="0" borderId="0"/>
    <xf numFmtId="0" fontId="1" fillId="0" borderId="0"/>
    <xf numFmtId="0" fontId="174" fillId="64" borderId="0" applyNumberFormat="0" applyBorder="0" applyAlignment="0" applyProtection="0"/>
    <xf numFmtId="0" fontId="1" fillId="0" borderId="0"/>
    <xf numFmtId="0" fontId="18" fillId="40" borderId="0" applyNumberFormat="0" applyBorder="0" applyAlignment="0" applyProtection="0"/>
    <xf numFmtId="0" fontId="174" fillId="64" borderId="0" applyNumberFormat="0" applyBorder="0" applyAlignment="0" applyProtection="0"/>
    <xf numFmtId="0" fontId="174" fillId="64" borderId="0" applyNumberFormat="0" applyBorder="0" applyAlignment="0" applyProtection="0"/>
    <xf numFmtId="0" fontId="78" fillId="63" borderId="0" applyNumberFormat="0" applyBorder="0" applyAlignment="0" applyProtection="0"/>
    <xf numFmtId="0" fontId="1" fillId="0" borderId="0"/>
    <xf numFmtId="0" fontId="174" fillId="64" borderId="0" applyNumberFormat="0" applyBorder="0" applyAlignment="0" applyProtection="0"/>
    <xf numFmtId="0" fontId="174" fillId="64" borderId="0" applyNumberFormat="0" applyBorder="0" applyAlignment="0" applyProtection="0"/>
    <xf numFmtId="0" fontId="78" fillId="63" borderId="0" applyNumberFormat="0" applyBorder="0" applyAlignment="0" applyProtection="0"/>
    <xf numFmtId="0" fontId="1" fillId="0" borderId="0"/>
    <xf numFmtId="0" fontId="174" fillId="64" borderId="0" applyNumberFormat="0" applyBorder="0" applyAlignment="0" applyProtection="0"/>
    <xf numFmtId="0" fontId="78" fillId="63" borderId="0" applyNumberFormat="0" applyBorder="0" applyAlignment="0" applyProtection="0"/>
    <xf numFmtId="0" fontId="1" fillId="0" borderId="0"/>
    <xf numFmtId="0" fontId="140" fillId="63" borderId="0" applyNumberFormat="0" applyBorder="0" applyAlignment="0" applyProtection="0"/>
    <xf numFmtId="0" fontId="174" fillId="64" borderId="0" applyNumberFormat="0" applyBorder="0" applyAlignment="0" applyProtection="0"/>
    <xf numFmtId="0" fontId="1" fillId="0" borderId="0"/>
    <xf numFmtId="0" fontId="18" fillId="40" borderId="0" applyNumberFormat="0" applyBorder="0" applyAlignment="0" applyProtection="0"/>
    <xf numFmtId="0" fontId="174" fillId="64" borderId="0" applyNumberFormat="0" applyBorder="0" applyAlignment="0" applyProtection="0"/>
    <xf numFmtId="0" fontId="1" fillId="0" borderId="0"/>
    <xf numFmtId="0" fontId="1" fillId="0" borderId="0"/>
    <xf numFmtId="0" fontId="140" fillId="63" borderId="0" applyNumberFormat="0" applyBorder="0" applyAlignment="0" applyProtection="0"/>
    <xf numFmtId="0" fontId="174" fillId="64" borderId="0" applyNumberFormat="0" applyBorder="0" applyAlignment="0" applyProtection="0"/>
    <xf numFmtId="0" fontId="1" fillId="0" borderId="0"/>
    <xf numFmtId="0" fontId="18" fillId="40" borderId="0" applyNumberFormat="0" applyBorder="0" applyAlignment="0" applyProtection="0"/>
    <xf numFmtId="0" fontId="174" fillId="64" borderId="0" applyNumberFormat="0" applyBorder="0" applyAlignment="0" applyProtection="0"/>
    <xf numFmtId="0" fontId="1" fillId="0" borderId="0"/>
    <xf numFmtId="0" fontId="1" fillId="0" borderId="0"/>
    <xf numFmtId="0" fontId="140" fillId="63" borderId="0" applyNumberFormat="0" applyBorder="0" applyAlignment="0" applyProtection="0"/>
    <xf numFmtId="0" fontId="174" fillId="64" borderId="0" applyNumberFormat="0" applyBorder="0" applyAlignment="0" applyProtection="0"/>
    <xf numFmtId="0" fontId="18" fillId="40" borderId="0" applyNumberFormat="0" applyBorder="0" applyAlignment="0" applyProtection="0"/>
    <xf numFmtId="0" fontId="1" fillId="0" borderId="0"/>
    <xf numFmtId="0" fontId="140" fillId="63" borderId="0" applyNumberFormat="0" applyBorder="0" applyAlignment="0" applyProtection="0"/>
    <xf numFmtId="0" fontId="174" fillId="64" borderId="0" applyNumberFormat="0" applyBorder="0" applyAlignment="0" applyProtection="0"/>
    <xf numFmtId="0" fontId="78" fillId="0" borderId="0"/>
    <xf numFmtId="0" fontId="140" fillId="63" borderId="0" applyNumberFormat="0" applyBorder="0" applyAlignment="0" applyProtection="0"/>
    <xf numFmtId="0" fontId="174" fillId="64" borderId="0" applyNumberFormat="0" applyBorder="0" applyAlignment="0" applyProtection="0"/>
    <xf numFmtId="0" fontId="1" fillId="0" borderId="0"/>
    <xf numFmtId="0" fontId="18" fillId="72" borderId="0" applyNumberFormat="0" applyBorder="0" applyAlignment="0" applyProtection="0"/>
    <xf numFmtId="0" fontId="18" fillId="72" borderId="0" applyNumberFormat="0" applyBorder="0" applyAlignment="0" applyProtection="0"/>
    <xf numFmtId="0" fontId="174" fillId="64" borderId="0" applyNumberFormat="0" applyBorder="0" applyAlignment="0" applyProtection="0"/>
    <xf numFmtId="0" fontId="78" fillId="63" borderId="0" applyNumberFormat="0" applyBorder="0" applyAlignment="0" applyProtection="0"/>
    <xf numFmtId="0" fontId="1" fillId="0" borderId="0"/>
    <xf numFmtId="0" fontId="174" fillId="64" borderId="0" applyNumberFormat="0" applyBorder="0" applyAlignment="0" applyProtection="0"/>
    <xf numFmtId="0" fontId="174" fillId="64" borderId="0" applyNumberFormat="0" applyBorder="0" applyAlignment="0" applyProtection="0"/>
    <xf numFmtId="0" fontId="78" fillId="63" borderId="0" applyNumberFormat="0" applyBorder="0" applyAlignment="0" applyProtection="0"/>
    <xf numFmtId="0" fontId="1" fillId="0" borderId="0"/>
    <xf numFmtId="0" fontId="174" fillId="64" borderId="0" applyNumberFormat="0" applyBorder="0" applyAlignment="0" applyProtection="0"/>
    <xf numFmtId="0" fontId="78" fillId="63" borderId="0" applyNumberFormat="0" applyBorder="0" applyAlignment="0" applyProtection="0"/>
    <xf numFmtId="0" fontId="1" fillId="0" borderId="0"/>
    <xf numFmtId="0" fontId="18" fillId="40" borderId="0" applyNumberFormat="0" applyBorder="0" applyAlignment="0" applyProtection="0"/>
    <xf numFmtId="0" fontId="174" fillId="64" borderId="0" applyNumberFormat="0" applyBorder="0" applyAlignment="0" applyProtection="0"/>
    <xf numFmtId="0" fontId="1" fillId="0" borderId="0"/>
    <xf numFmtId="0" fontId="1" fillId="0" borderId="0"/>
    <xf numFmtId="0" fontId="18" fillId="40" borderId="0" applyNumberFormat="0" applyBorder="0" applyAlignment="0" applyProtection="0"/>
    <xf numFmtId="0" fontId="174" fillId="64" borderId="0" applyNumberFormat="0" applyBorder="0" applyAlignment="0" applyProtection="0"/>
    <xf numFmtId="0" fontId="1" fillId="0" borderId="0"/>
    <xf numFmtId="0" fontId="1" fillId="0" borderId="0"/>
    <xf numFmtId="0" fontId="18" fillId="40" borderId="0" applyNumberFormat="0" applyBorder="0" applyAlignment="0" applyProtection="0"/>
    <xf numFmtId="0" fontId="174" fillId="64" borderId="0" applyNumberFormat="0" applyBorder="0" applyAlignment="0" applyProtection="0"/>
    <xf numFmtId="0" fontId="1" fillId="0" borderId="0"/>
    <xf numFmtId="0" fontId="18" fillId="40" borderId="0" applyNumberFormat="0" applyBorder="0" applyAlignment="0" applyProtection="0"/>
    <xf numFmtId="0" fontId="1" fillId="0" borderId="0"/>
    <xf numFmtId="0" fontId="174" fillId="64" borderId="0" applyNumberFormat="0" applyBorder="0" applyAlignment="0" applyProtection="0"/>
    <xf numFmtId="0" fontId="174" fillId="64" borderId="0" applyNumberFormat="0" applyBorder="0" applyAlignment="0" applyProtection="0"/>
    <xf numFmtId="0" fontId="174" fillId="64" borderId="0" applyNumberFormat="0" applyBorder="0" applyAlignment="0" applyProtection="0"/>
    <xf numFmtId="0" fontId="78" fillId="63" borderId="0" applyNumberFormat="0" applyBorder="0" applyAlignment="0" applyProtection="0"/>
    <xf numFmtId="0" fontId="78" fillId="63" borderId="0" applyNumberFormat="0" applyBorder="0" applyAlignment="0" applyProtection="0"/>
    <xf numFmtId="0" fontId="174" fillId="64" borderId="0" applyNumberFormat="0" applyBorder="0" applyAlignment="0" applyProtection="0"/>
    <xf numFmtId="0" fontId="174" fillId="64" borderId="0" applyNumberFormat="0" applyBorder="0" applyAlignment="0" applyProtection="0"/>
    <xf numFmtId="0" fontId="174" fillId="64" borderId="0" applyNumberFormat="0" applyBorder="0" applyAlignment="0" applyProtection="0"/>
    <xf numFmtId="0" fontId="78" fillId="63" borderId="0" applyNumberFormat="0" applyBorder="0" applyAlignment="0" applyProtection="0"/>
    <xf numFmtId="0" fontId="78" fillId="63" borderId="0" applyNumberFormat="0" applyBorder="0" applyAlignment="0" applyProtection="0"/>
    <xf numFmtId="0" fontId="174" fillId="64" borderId="0" applyNumberFormat="0" applyBorder="0" applyAlignment="0" applyProtection="0"/>
    <xf numFmtId="0" fontId="174" fillId="64" borderId="0" applyNumberFormat="0" applyBorder="0" applyAlignment="0" applyProtection="0"/>
    <xf numFmtId="0" fontId="78" fillId="63" borderId="0" applyNumberFormat="0" applyBorder="0" applyAlignment="0" applyProtection="0"/>
    <xf numFmtId="0" fontId="1" fillId="0" borderId="0"/>
    <xf numFmtId="0" fontId="174" fillId="64" borderId="0" applyNumberFormat="0" applyBorder="0" applyAlignment="0" applyProtection="0"/>
    <xf numFmtId="0" fontId="174" fillId="64" borderId="0" applyNumberFormat="0" applyBorder="0" applyAlignment="0" applyProtection="0"/>
    <xf numFmtId="0" fontId="78" fillId="63" borderId="0" applyNumberFormat="0" applyBorder="0" applyAlignment="0" applyProtection="0"/>
    <xf numFmtId="0" fontId="1" fillId="0" borderId="0"/>
    <xf numFmtId="0" fontId="174" fillId="64" borderId="0" applyNumberFormat="0" applyBorder="0" applyAlignment="0" applyProtection="0"/>
    <xf numFmtId="0" fontId="174" fillId="64" borderId="0" applyNumberFormat="0" applyBorder="0" applyAlignment="0" applyProtection="0"/>
    <xf numFmtId="0" fontId="78" fillId="63" borderId="0" applyNumberFormat="0" applyBorder="0" applyAlignment="0" applyProtection="0"/>
    <xf numFmtId="0" fontId="78" fillId="63" borderId="0" applyNumberFormat="0" applyBorder="0" applyAlignment="0" applyProtection="0"/>
    <xf numFmtId="0" fontId="174" fillId="64" borderId="0" applyNumberFormat="0" applyBorder="0" applyAlignment="0" applyProtection="0"/>
    <xf numFmtId="0" fontId="174" fillId="64" borderId="0" applyNumberFormat="0" applyBorder="0" applyAlignment="0" applyProtection="0"/>
    <xf numFmtId="0" fontId="78" fillId="63" borderId="0" applyNumberFormat="0" applyBorder="0" applyAlignment="0" applyProtection="0"/>
    <xf numFmtId="0" fontId="18" fillId="40" borderId="0" applyNumberFormat="0" applyBorder="0" applyAlignment="0" applyProtection="0"/>
    <xf numFmtId="0" fontId="174" fillId="64" borderId="0" applyNumberFormat="0" applyBorder="0" applyAlignment="0" applyProtection="0"/>
    <xf numFmtId="0" fontId="174" fillId="64" borderId="0" applyNumberFormat="0" applyBorder="0" applyAlignment="0" applyProtection="0"/>
    <xf numFmtId="0" fontId="78" fillId="63" borderId="0" applyNumberFormat="0" applyBorder="0" applyAlignment="0" applyProtection="0"/>
    <xf numFmtId="0" fontId="1" fillId="0" borderId="0"/>
    <xf numFmtId="0" fontId="174" fillId="64" borderId="0" applyNumberFormat="0" applyBorder="0" applyAlignment="0" applyProtection="0"/>
    <xf numFmtId="0" fontId="174" fillId="64" borderId="0" applyNumberFormat="0" applyBorder="0" applyAlignment="0" applyProtection="0"/>
    <xf numFmtId="0" fontId="78" fillId="63" borderId="0" applyNumberFormat="0" applyBorder="0" applyAlignment="0" applyProtection="0"/>
    <xf numFmtId="0" fontId="1" fillId="0" borderId="0"/>
    <xf numFmtId="0" fontId="174" fillId="64" borderId="0" applyNumberFormat="0" applyBorder="0" applyAlignment="0" applyProtection="0"/>
    <xf numFmtId="0" fontId="78" fillId="63" borderId="0" applyNumberFormat="0" applyBorder="0" applyAlignment="0" applyProtection="0"/>
    <xf numFmtId="0" fontId="1" fillId="0" borderId="0"/>
    <xf numFmtId="0" fontId="18" fillId="40" borderId="0" applyNumberFormat="0" applyBorder="0" applyAlignment="0" applyProtection="0"/>
    <xf numFmtId="0" fontId="174" fillId="64" borderId="0" applyNumberFormat="0" applyBorder="0" applyAlignment="0" applyProtection="0"/>
    <xf numFmtId="0" fontId="1" fillId="0" borderId="0"/>
    <xf numFmtId="0" fontId="1" fillId="0" borderId="0"/>
    <xf numFmtId="0" fontId="18" fillId="40" borderId="0" applyNumberFormat="0" applyBorder="0" applyAlignment="0" applyProtection="0"/>
    <xf numFmtId="0" fontId="174" fillId="64" borderId="0" applyNumberFormat="0" applyBorder="0" applyAlignment="0" applyProtection="0"/>
    <xf numFmtId="0" fontId="1" fillId="0" borderId="0"/>
    <xf numFmtId="0" fontId="1" fillId="0" borderId="0"/>
    <xf numFmtId="0" fontId="18" fillId="40" borderId="0" applyNumberFormat="0" applyBorder="0" applyAlignment="0" applyProtection="0"/>
    <xf numFmtId="0" fontId="174" fillId="64" borderId="0" applyNumberFormat="0" applyBorder="0" applyAlignment="0" applyProtection="0"/>
    <xf numFmtId="0" fontId="1" fillId="0" borderId="0"/>
    <xf numFmtId="0" fontId="18" fillId="40" borderId="0" applyNumberFormat="0" applyBorder="0" applyAlignment="0" applyProtection="0"/>
    <xf numFmtId="0" fontId="174" fillId="64" borderId="0" applyNumberFormat="0" applyBorder="0" applyAlignment="0" applyProtection="0"/>
    <xf numFmtId="0" fontId="18" fillId="72" borderId="0" applyNumberFormat="0" applyBorder="0" applyAlignment="0" applyProtection="0"/>
    <xf numFmtId="0" fontId="1" fillId="0" borderId="0"/>
    <xf numFmtId="0" fontId="174" fillId="64" borderId="0" applyNumberFormat="0" applyBorder="0" applyAlignment="0" applyProtection="0"/>
    <xf numFmtId="0" fontId="78" fillId="63" borderId="0" applyNumberFormat="0" applyBorder="0" applyAlignment="0" applyProtection="0"/>
    <xf numFmtId="0" fontId="1" fillId="0" borderId="0"/>
    <xf numFmtId="0" fontId="174" fillId="64" borderId="0" applyNumberFormat="0" applyBorder="0" applyAlignment="0" applyProtection="0"/>
    <xf numFmtId="0" fontId="78" fillId="63" borderId="0" applyNumberFormat="0" applyBorder="0" applyAlignment="0" applyProtection="0"/>
    <xf numFmtId="0" fontId="1" fillId="0" borderId="0"/>
    <xf numFmtId="0" fontId="18" fillId="72" borderId="0" applyNumberFormat="0" applyBorder="0" applyAlignment="0" applyProtection="0"/>
    <xf numFmtId="0" fontId="174" fillId="64" borderId="0" applyNumberFormat="0" applyBorder="0" applyAlignment="0" applyProtection="0"/>
    <xf numFmtId="0" fontId="1" fillId="0" borderId="0"/>
    <xf numFmtId="0" fontId="1" fillId="0" borderId="0"/>
    <xf numFmtId="0" fontId="18" fillId="40" borderId="0" applyNumberFormat="0" applyBorder="0" applyAlignment="0" applyProtection="0"/>
    <xf numFmtId="0" fontId="174" fillId="64" borderId="0" applyNumberFormat="0" applyBorder="0" applyAlignment="0" applyProtection="0"/>
    <xf numFmtId="0" fontId="1" fillId="0" borderId="0"/>
    <xf numFmtId="0" fontId="1" fillId="0" borderId="0"/>
    <xf numFmtId="0" fontId="18" fillId="40" borderId="0" applyNumberFormat="0" applyBorder="0" applyAlignment="0" applyProtection="0"/>
    <xf numFmtId="0" fontId="174" fillId="64" borderId="0" applyNumberFormat="0" applyBorder="0" applyAlignment="0" applyProtection="0"/>
    <xf numFmtId="0" fontId="1" fillId="0" borderId="0"/>
    <xf numFmtId="0" fontId="18" fillId="40" borderId="0" applyNumberFormat="0" applyBorder="0" applyAlignment="0" applyProtection="0"/>
    <xf numFmtId="0" fontId="1" fillId="0" borderId="0"/>
    <xf numFmtId="0" fontId="174" fillId="64" borderId="0" applyNumberFormat="0" applyBorder="0" applyAlignment="0" applyProtection="0"/>
    <xf numFmtId="0" fontId="78" fillId="63" borderId="0" applyNumberFormat="0" applyBorder="0" applyAlignment="0" applyProtection="0"/>
    <xf numFmtId="0" fontId="78" fillId="0" borderId="0"/>
    <xf numFmtId="0" fontId="174" fillId="64" borderId="0" applyNumberFormat="0" applyBorder="0" applyAlignment="0" applyProtection="0"/>
    <xf numFmtId="0" fontId="174" fillId="64" borderId="0" applyNumberFormat="0" applyBorder="0" applyAlignment="0" applyProtection="0"/>
    <xf numFmtId="0" fontId="78" fillId="63" borderId="0" applyNumberFormat="0" applyBorder="0" applyAlignment="0" applyProtection="0"/>
    <xf numFmtId="0" fontId="78" fillId="63" borderId="0" applyNumberFormat="0" applyBorder="0" applyAlignment="0" applyProtection="0"/>
    <xf numFmtId="0" fontId="174" fillId="64" borderId="0" applyNumberFormat="0" applyBorder="0" applyAlignment="0" applyProtection="0"/>
    <xf numFmtId="0" fontId="78" fillId="63" borderId="0" applyNumberFormat="0" applyBorder="0" applyAlignment="0" applyProtection="0"/>
    <xf numFmtId="0" fontId="174" fillId="64" borderId="0" applyNumberFormat="0" applyBorder="0" applyAlignment="0" applyProtection="0"/>
    <xf numFmtId="0" fontId="1" fillId="0" borderId="0"/>
    <xf numFmtId="0" fontId="174" fillId="64" borderId="0" applyNumberFormat="0" applyBorder="0" applyAlignment="0" applyProtection="0"/>
    <xf numFmtId="0" fontId="78" fillId="63" borderId="0" applyNumberFormat="0" applyBorder="0" applyAlignment="0" applyProtection="0"/>
    <xf numFmtId="0" fontId="1" fillId="0" borderId="0"/>
    <xf numFmtId="0" fontId="174" fillId="64" borderId="0" applyNumberFormat="0" applyBorder="0" applyAlignment="0" applyProtection="0"/>
    <xf numFmtId="0" fontId="1" fillId="0" borderId="0"/>
    <xf numFmtId="0" fontId="18" fillId="72" borderId="0" applyNumberFormat="0" applyBorder="0" applyAlignment="0" applyProtection="0"/>
    <xf numFmtId="0" fontId="174" fillId="64" borderId="0" applyNumberFormat="0" applyBorder="0" applyAlignment="0" applyProtection="0"/>
    <xf numFmtId="0" fontId="174" fillId="64" borderId="0" applyNumberFormat="0" applyBorder="0" applyAlignment="0" applyProtection="0"/>
    <xf numFmtId="0" fontId="1" fillId="0" borderId="0"/>
    <xf numFmtId="0" fontId="174" fillId="64" borderId="0" applyNumberFormat="0" applyBorder="0" applyAlignment="0" applyProtection="0"/>
    <xf numFmtId="0" fontId="1" fillId="0" borderId="0"/>
    <xf numFmtId="0" fontId="18" fillId="72" borderId="0" applyNumberFormat="0" applyBorder="0" applyAlignment="0" applyProtection="0"/>
    <xf numFmtId="0" fontId="174" fillId="64" borderId="0" applyNumberFormat="0" applyBorder="0" applyAlignment="0" applyProtection="0"/>
    <xf numFmtId="0" fontId="1" fillId="0" borderId="0"/>
    <xf numFmtId="0" fontId="1" fillId="0" borderId="0"/>
    <xf numFmtId="0" fontId="18" fillId="72" borderId="0" applyNumberFormat="0" applyBorder="0" applyAlignment="0" applyProtection="0"/>
    <xf numFmtId="0" fontId="174" fillId="64" borderId="0" applyNumberFormat="0" applyBorder="0" applyAlignment="0" applyProtection="0"/>
    <xf numFmtId="0" fontId="1" fillId="0" borderId="0"/>
    <xf numFmtId="0" fontId="1" fillId="0" borderId="0"/>
    <xf numFmtId="0" fontId="1" fillId="0" borderId="0"/>
    <xf numFmtId="0" fontId="1" fillId="0" borderId="0"/>
    <xf numFmtId="0" fontId="78" fillId="63" borderId="0" applyNumberFormat="0" applyBorder="0" applyAlignment="0" applyProtection="0"/>
    <xf numFmtId="0" fontId="174" fillId="64" borderId="0" applyNumberFormat="0" applyBorder="0" applyAlignment="0" applyProtection="0"/>
    <xf numFmtId="0" fontId="18" fillId="73" borderId="0" applyNumberFormat="0" applyBorder="0" applyAlignment="0" applyProtection="0"/>
    <xf numFmtId="0" fontId="139" fillId="64" borderId="0" applyNumberFormat="0" applyBorder="0" applyAlignment="0" applyProtection="0"/>
    <xf numFmtId="0" fontId="139" fillId="64" borderId="0" applyNumberFormat="0" applyBorder="0" applyAlignment="0" applyProtection="0"/>
    <xf numFmtId="0" fontId="1" fillId="0" borderId="0"/>
    <xf numFmtId="0" fontId="18" fillId="44" borderId="0" applyNumberFormat="0" applyBorder="0" applyAlignment="0" applyProtection="0"/>
    <xf numFmtId="0" fontId="1" fillId="0" borderId="0"/>
    <xf numFmtId="0" fontId="18" fillId="73" borderId="0" applyNumberFormat="0" applyBorder="0" applyAlignment="0" applyProtection="0"/>
    <xf numFmtId="0" fontId="18" fillId="44" borderId="0" applyNumberFormat="0" applyBorder="0" applyAlignment="0" applyProtection="0"/>
    <xf numFmtId="0" fontId="174" fillId="58" borderId="0" applyNumberFormat="0" applyBorder="0" applyAlignment="0" applyProtection="0"/>
    <xf numFmtId="0" fontId="78" fillId="64" borderId="0" applyNumberFormat="0" applyBorder="0" applyAlignment="0" applyProtection="0"/>
    <xf numFmtId="0" fontId="1" fillId="0" borderId="0"/>
    <xf numFmtId="0" fontId="174" fillId="58" borderId="0" applyNumberFormat="0" applyBorder="0" applyAlignment="0" applyProtection="0"/>
    <xf numFmtId="0" fontId="1" fillId="0" borderId="0"/>
    <xf numFmtId="0" fontId="1" fillId="0" borderId="0"/>
    <xf numFmtId="0" fontId="1" fillId="0" borderId="0"/>
    <xf numFmtId="0" fontId="18" fillId="44" borderId="0" applyNumberFormat="0" applyBorder="0" applyAlignment="0" applyProtection="0"/>
    <xf numFmtId="0" fontId="174" fillId="58" borderId="0" applyNumberFormat="0" applyBorder="0" applyAlignment="0" applyProtection="0"/>
    <xf numFmtId="0" fontId="174" fillId="58" borderId="0" applyNumberFormat="0" applyBorder="0" applyAlignment="0" applyProtection="0"/>
    <xf numFmtId="0" fontId="78" fillId="64" borderId="0" applyNumberFormat="0" applyBorder="0" applyAlignment="0" applyProtection="0"/>
    <xf numFmtId="0" fontId="1" fillId="0" borderId="0"/>
    <xf numFmtId="0" fontId="174" fillId="58" borderId="0" applyNumberFormat="0" applyBorder="0" applyAlignment="0" applyProtection="0"/>
    <xf numFmtId="0" fontId="1" fillId="0" borderId="0"/>
    <xf numFmtId="0" fontId="1" fillId="0" borderId="0"/>
    <xf numFmtId="0" fontId="1" fillId="0" borderId="0"/>
    <xf numFmtId="0" fontId="18" fillId="44" borderId="0" applyNumberFormat="0" applyBorder="0" applyAlignment="0" applyProtection="0"/>
    <xf numFmtId="0" fontId="174" fillId="58" borderId="0" applyNumberFormat="0" applyBorder="0" applyAlignment="0" applyProtection="0"/>
    <xf numFmtId="0" fontId="1" fillId="0" borderId="0"/>
    <xf numFmtId="0" fontId="1" fillId="0" borderId="0"/>
    <xf numFmtId="0" fontId="1" fillId="0" borderId="0"/>
    <xf numFmtId="0" fontId="18" fillId="44" borderId="0" applyNumberFormat="0" applyBorder="0" applyAlignment="0" applyProtection="0"/>
    <xf numFmtId="0" fontId="174" fillId="58" borderId="0" applyNumberFormat="0" applyBorder="0" applyAlignment="0" applyProtection="0"/>
    <xf numFmtId="0" fontId="1" fillId="0" borderId="0"/>
    <xf numFmtId="0" fontId="1" fillId="0" borderId="0"/>
    <xf numFmtId="0" fontId="18" fillId="44" borderId="0" applyNumberFormat="0" applyBorder="0" applyAlignment="0" applyProtection="0"/>
    <xf numFmtId="0" fontId="174" fillId="58" borderId="0" applyNumberFormat="0" applyBorder="0" applyAlignment="0" applyProtection="0"/>
    <xf numFmtId="0" fontId="1" fillId="0" borderId="0"/>
    <xf numFmtId="0" fontId="1" fillId="0" borderId="0"/>
    <xf numFmtId="0" fontId="174" fillId="58" borderId="0" applyNumberFormat="0" applyBorder="0" applyAlignment="0" applyProtection="0"/>
    <xf numFmtId="0" fontId="174" fillId="58" borderId="0" applyNumberFormat="0" applyBorder="0" applyAlignment="0" applyProtection="0"/>
    <xf numFmtId="0" fontId="78" fillId="64" borderId="0" applyNumberFormat="0" applyBorder="0" applyAlignment="0" applyProtection="0"/>
    <xf numFmtId="0" fontId="1" fillId="0" borderId="0"/>
    <xf numFmtId="0" fontId="174" fillId="58" borderId="0" applyNumberFormat="0" applyBorder="0" applyAlignment="0" applyProtection="0"/>
    <xf numFmtId="0" fontId="1" fillId="0" borderId="0"/>
    <xf numFmtId="0" fontId="1" fillId="0" borderId="0"/>
    <xf numFmtId="0" fontId="1" fillId="0" borderId="0"/>
    <xf numFmtId="0" fontId="18" fillId="44" borderId="0" applyNumberFormat="0" applyBorder="0" applyAlignment="0" applyProtection="0"/>
    <xf numFmtId="0" fontId="174" fillId="58" borderId="0" applyNumberFormat="0" applyBorder="0" applyAlignment="0" applyProtection="0"/>
    <xf numFmtId="0" fontId="174" fillId="58" borderId="0" applyNumberFormat="0" applyBorder="0" applyAlignment="0" applyProtection="0"/>
    <xf numFmtId="0" fontId="78" fillId="64" borderId="0" applyNumberFormat="0" applyBorder="0" applyAlignment="0" applyProtection="0"/>
    <xf numFmtId="0" fontId="1" fillId="0" borderId="0"/>
    <xf numFmtId="0" fontId="174" fillId="58" borderId="0" applyNumberFormat="0" applyBorder="0" applyAlignment="0" applyProtection="0"/>
    <xf numFmtId="0" fontId="1" fillId="0" borderId="0"/>
    <xf numFmtId="0" fontId="1" fillId="0" borderId="0"/>
    <xf numFmtId="0" fontId="1" fillId="0" borderId="0"/>
    <xf numFmtId="0" fontId="18" fillId="44" borderId="0" applyNumberFormat="0" applyBorder="0" applyAlignment="0" applyProtection="0"/>
    <xf numFmtId="0" fontId="174" fillId="58" borderId="0" applyNumberFormat="0" applyBorder="0" applyAlignment="0" applyProtection="0"/>
    <xf numFmtId="0" fontId="174" fillId="58" borderId="0" applyNumberFormat="0" applyBorder="0" applyAlignment="0" applyProtection="0"/>
    <xf numFmtId="0" fontId="78" fillId="64" borderId="0" applyNumberFormat="0" applyBorder="0" applyAlignment="0" applyProtection="0"/>
    <xf numFmtId="0" fontId="1" fillId="0" borderId="0"/>
    <xf numFmtId="0" fontId="174" fillId="58" borderId="0" applyNumberFormat="0" applyBorder="0" applyAlignment="0" applyProtection="0"/>
    <xf numFmtId="0" fontId="1" fillId="0" borderId="0"/>
    <xf numFmtId="0" fontId="1" fillId="0" borderId="0"/>
    <xf numFmtId="0" fontId="1" fillId="0" borderId="0"/>
    <xf numFmtId="0" fontId="18" fillId="44" borderId="0" applyNumberFormat="0" applyBorder="0" applyAlignment="0" applyProtection="0"/>
    <xf numFmtId="0" fontId="174" fillId="58" borderId="0" applyNumberFormat="0" applyBorder="0" applyAlignment="0" applyProtection="0"/>
    <xf numFmtId="0" fontId="1" fillId="0" borderId="0"/>
    <xf numFmtId="0" fontId="1" fillId="0" borderId="0"/>
    <xf numFmtId="0" fontId="1" fillId="0" borderId="0"/>
    <xf numFmtId="0" fontId="18" fillId="44" borderId="0" applyNumberFormat="0" applyBorder="0" applyAlignment="0" applyProtection="0"/>
    <xf numFmtId="0" fontId="174" fillId="58" borderId="0" applyNumberFormat="0" applyBorder="0" applyAlignment="0" applyProtection="0"/>
    <xf numFmtId="0" fontId="1" fillId="0" borderId="0"/>
    <xf numFmtId="0" fontId="1" fillId="0" borderId="0"/>
    <xf numFmtId="0" fontId="174" fillId="58" borderId="0" applyNumberFormat="0" applyBorder="0" applyAlignment="0" applyProtection="0"/>
    <xf numFmtId="0" fontId="18" fillId="44" borderId="0" applyNumberFormat="0" applyBorder="0" applyAlignment="0" applyProtection="0"/>
    <xf numFmtId="0" fontId="174" fillId="58" borderId="0" applyNumberFormat="0" applyBorder="0" applyAlignment="0" applyProtection="0"/>
    <xf numFmtId="0" fontId="78" fillId="64" borderId="0" applyNumberFormat="0" applyBorder="0" applyAlignment="0" applyProtection="0"/>
    <xf numFmtId="0" fontId="1" fillId="0" borderId="0"/>
    <xf numFmtId="0" fontId="174" fillId="58" borderId="0" applyNumberFormat="0" applyBorder="0" applyAlignment="0" applyProtection="0"/>
    <xf numFmtId="0" fontId="174" fillId="58" borderId="0" applyNumberFormat="0" applyBorder="0" applyAlignment="0" applyProtection="0"/>
    <xf numFmtId="0" fontId="78" fillId="64" borderId="0" applyNumberFormat="0" applyBorder="0" applyAlignment="0" applyProtection="0"/>
    <xf numFmtId="0" fontId="1" fillId="0" borderId="0"/>
    <xf numFmtId="0" fontId="174" fillId="58" borderId="0" applyNumberFormat="0" applyBorder="0" applyAlignment="0" applyProtection="0"/>
    <xf numFmtId="0" fontId="174" fillId="58" borderId="0" applyNumberFormat="0" applyBorder="0" applyAlignment="0" applyProtection="0"/>
    <xf numFmtId="0" fontId="174" fillId="58" borderId="0" applyNumberFormat="0" applyBorder="0" applyAlignment="0" applyProtection="0"/>
    <xf numFmtId="0" fontId="78" fillId="64" borderId="0" applyNumberFormat="0" applyBorder="0" applyAlignment="0" applyProtection="0"/>
    <xf numFmtId="0" fontId="78" fillId="64" borderId="0" applyNumberFormat="0" applyBorder="0" applyAlignment="0" applyProtection="0"/>
    <xf numFmtId="0" fontId="174" fillId="58" borderId="0" applyNumberFormat="0" applyBorder="0" applyAlignment="0" applyProtection="0"/>
    <xf numFmtId="0" fontId="174" fillId="58" borderId="0" applyNumberFormat="0" applyBorder="0" applyAlignment="0" applyProtection="0"/>
    <xf numFmtId="0" fontId="78" fillId="64" borderId="0" applyNumberFormat="0" applyBorder="0" applyAlignment="0" applyProtection="0"/>
    <xf numFmtId="0" fontId="18" fillId="44" borderId="0" applyNumberFormat="0" applyBorder="0" applyAlignment="0" applyProtection="0"/>
    <xf numFmtId="0" fontId="174" fillId="58" borderId="0" applyNumberFormat="0" applyBorder="0" applyAlignment="0" applyProtection="0"/>
    <xf numFmtId="0" fontId="174" fillId="58" borderId="0" applyNumberFormat="0" applyBorder="0" applyAlignment="0" applyProtection="0"/>
    <xf numFmtId="0" fontId="78" fillId="64" borderId="0" applyNumberFormat="0" applyBorder="0" applyAlignment="0" applyProtection="0"/>
    <xf numFmtId="0" fontId="1" fillId="0" borderId="0"/>
    <xf numFmtId="0" fontId="174" fillId="58" borderId="0" applyNumberFormat="0" applyBorder="0" applyAlignment="0" applyProtection="0"/>
    <xf numFmtId="0" fontId="1" fillId="0" borderId="0"/>
    <xf numFmtId="0" fontId="1" fillId="0" borderId="0"/>
    <xf numFmtId="0" fontId="1" fillId="0" borderId="0"/>
    <xf numFmtId="0" fontId="18" fillId="44" borderId="0" applyNumberFormat="0" applyBorder="0" applyAlignment="0" applyProtection="0"/>
    <xf numFmtId="0" fontId="174" fillId="58" borderId="0" applyNumberFormat="0" applyBorder="0" applyAlignment="0" applyProtection="0"/>
    <xf numFmtId="0" fontId="1" fillId="0" borderId="0"/>
    <xf numFmtId="0" fontId="1" fillId="0" borderId="0"/>
    <xf numFmtId="0" fontId="1" fillId="0" borderId="0"/>
    <xf numFmtId="0" fontId="18" fillId="44" borderId="0" applyNumberFormat="0" applyBorder="0" applyAlignment="0" applyProtection="0"/>
    <xf numFmtId="0" fontId="174" fillId="58" borderId="0" applyNumberFormat="0" applyBorder="0" applyAlignment="0" applyProtection="0"/>
    <xf numFmtId="0" fontId="1" fillId="0" borderId="0"/>
    <xf numFmtId="0" fontId="1" fillId="0" borderId="0"/>
    <xf numFmtId="0" fontId="1" fillId="0" borderId="0"/>
    <xf numFmtId="0" fontId="18" fillId="44" borderId="0" applyNumberFormat="0" applyBorder="0" applyAlignment="0" applyProtection="0"/>
    <xf numFmtId="0" fontId="174" fillId="58" borderId="0" applyNumberFormat="0" applyBorder="0" applyAlignment="0" applyProtection="0"/>
    <xf numFmtId="0" fontId="174" fillId="58" borderId="0" applyNumberFormat="0" applyBorder="0" applyAlignment="0" applyProtection="0"/>
    <xf numFmtId="0" fontId="78" fillId="64" borderId="0" applyNumberFormat="0" applyBorder="0" applyAlignment="0" applyProtection="0"/>
    <xf numFmtId="0" fontId="1" fillId="0" borderId="0"/>
    <xf numFmtId="0" fontId="174" fillId="58" borderId="0" applyNumberFormat="0" applyBorder="0" applyAlignment="0" applyProtection="0"/>
    <xf numFmtId="0" fontId="1" fillId="0" borderId="0"/>
    <xf numFmtId="0" fontId="1" fillId="0" borderId="0"/>
    <xf numFmtId="0" fontId="174" fillId="58" borderId="0" applyNumberFormat="0" applyBorder="0" applyAlignment="0" applyProtection="0"/>
    <xf numFmtId="0" fontId="1" fillId="0" borderId="0"/>
    <xf numFmtId="0" fontId="18" fillId="44" borderId="0" applyNumberFormat="0" applyBorder="0" applyAlignment="0" applyProtection="0"/>
    <xf numFmtId="0" fontId="174" fillId="58" borderId="0" applyNumberFormat="0" applyBorder="0" applyAlignment="0" applyProtection="0"/>
    <xf numFmtId="0" fontId="174" fillId="58" borderId="0" applyNumberFormat="0" applyBorder="0" applyAlignment="0" applyProtection="0"/>
    <xf numFmtId="0" fontId="78" fillId="64" borderId="0" applyNumberFormat="0" applyBorder="0" applyAlignment="0" applyProtection="0"/>
    <xf numFmtId="0" fontId="1" fillId="0" borderId="0"/>
    <xf numFmtId="0" fontId="174" fillId="58" borderId="0" applyNumberFormat="0" applyBorder="0" applyAlignment="0" applyProtection="0"/>
    <xf numFmtId="0" fontId="174" fillId="58" borderId="0" applyNumberFormat="0" applyBorder="0" applyAlignment="0" applyProtection="0"/>
    <xf numFmtId="0" fontId="78" fillId="64" borderId="0" applyNumberFormat="0" applyBorder="0" applyAlignment="0" applyProtection="0"/>
    <xf numFmtId="0" fontId="1" fillId="0" borderId="0"/>
    <xf numFmtId="0" fontId="174" fillId="58" borderId="0" applyNumberFormat="0" applyBorder="0" applyAlignment="0" applyProtection="0"/>
    <xf numFmtId="0" fontId="78" fillId="64" borderId="0" applyNumberFormat="0" applyBorder="0" applyAlignment="0" applyProtection="0"/>
    <xf numFmtId="0" fontId="1" fillId="0" borderId="0"/>
    <xf numFmtId="0" fontId="140" fillId="64" borderId="0" applyNumberFormat="0" applyBorder="0" applyAlignment="0" applyProtection="0"/>
    <xf numFmtId="0" fontId="174" fillId="58" borderId="0" applyNumberFormat="0" applyBorder="0" applyAlignment="0" applyProtection="0"/>
    <xf numFmtId="0" fontId="1" fillId="0" borderId="0"/>
    <xf numFmtId="0" fontId="18" fillId="44" borderId="0" applyNumberFormat="0" applyBorder="0" applyAlignment="0" applyProtection="0"/>
    <xf numFmtId="0" fontId="174" fillId="58" borderId="0" applyNumberFormat="0" applyBorder="0" applyAlignment="0" applyProtection="0"/>
    <xf numFmtId="0" fontId="1" fillId="0" borderId="0"/>
    <xf numFmtId="0" fontId="1" fillId="0" borderId="0"/>
    <xf numFmtId="0" fontId="1" fillId="0" borderId="0"/>
    <xf numFmtId="0" fontId="140" fillId="64" borderId="0" applyNumberFormat="0" applyBorder="0" applyAlignment="0" applyProtection="0"/>
    <xf numFmtId="0" fontId="174" fillId="58" borderId="0" applyNumberFormat="0" applyBorder="0" applyAlignment="0" applyProtection="0"/>
    <xf numFmtId="0" fontId="1" fillId="0" borderId="0"/>
    <xf numFmtId="0" fontId="18" fillId="44" borderId="0" applyNumberFormat="0" applyBorder="0" applyAlignment="0" applyProtection="0"/>
    <xf numFmtId="0" fontId="174" fillId="58" borderId="0" applyNumberFormat="0" applyBorder="0" applyAlignment="0" applyProtection="0"/>
    <xf numFmtId="0" fontId="1" fillId="0" borderId="0"/>
    <xf numFmtId="0" fontId="1" fillId="0" borderId="0"/>
    <xf numFmtId="0" fontId="1" fillId="0" borderId="0"/>
    <xf numFmtId="0" fontId="140" fillId="64" borderId="0" applyNumberFormat="0" applyBorder="0" applyAlignment="0" applyProtection="0"/>
    <xf numFmtId="0" fontId="174" fillId="58" borderId="0" applyNumberFormat="0" applyBorder="0" applyAlignment="0" applyProtection="0"/>
    <xf numFmtId="0" fontId="18" fillId="44" borderId="0" applyNumberFormat="0" applyBorder="0" applyAlignment="0" applyProtection="0"/>
    <xf numFmtId="0" fontId="1" fillId="0" borderId="0"/>
    <xf numFmtId="0" fontId="140" fillId="64" borderId="0" applyNumberFormat="0" applyBorder="0" applyAlignment="0" applyProtection="0"/>
    <xf numFmtId="0" fontId="174" fillId="58" borderId="0" applyNumberFormat="0" applyBorder="0" applyAlignment="0" applyProtection="0"/>
    <xf numFmtId="0" fontId="78" fillId="0" borderId="0"/>
    <xf numFmtId="0" fontId="140" fillId="64" borderId="0" applyNumberFormat="0" applyBorder="0" applyAlignment="0" applyProtection="0"/>
    <xf numFmtId="0" fontId="174" fillId="58" borderId="0" applyNumberFormat="0" applyBorder="0" applyAlignment="0" applyProtection="0"/>
    <xf numFmtId="0" fontId="1" fillId="0" borderId="0"/>
    <xf numFmtId="0" fontId="18" fillId="73" borderId="0" applyNumberFormat="0" applyBorder="0" applyAlignment="0" applyProtection="0"/>
    <xf numFmtId="0" fontId="18" fillId="73" borderId="0" applyNumberFormat="0" applyBorder="0" applyAlignment="0" applyProtection="0"/>
    <xf numFmtId="0" fontId="174" fillId="58" borderId="0" applyNumberFormat="0" applyBorder="0" applyAlignment="0" applyProtection="0"/>
    <xf numFmtId="0" fontId="78" fillId="64" borderId="0" applyNumberFormat="0" applyBorder="0" applyAlignment="0" applyProtection="0"/>
    <xf numFmtId="0" fontId="1" fillId="0" borderId="0"/>
    <xf numFmtId="0" fontId="174" fillId="58" borderId="0" applyNumberFormat="0" applyBorder="0" applyAlignment="0" applyProtection="0"/>
    <xf numFmtId="0" fontId="174" fillId="58" borderId="0" applyNumberFormat="0" applyBorder="0" applyAlignment="0" applyProtection="0"/>
    <xf numFmtId="0" fontId="78" fillId="64" borderId="0" applyNumberFormat="0" applyBorder="0" applyAlignment="0" applyProtection="0"/>
    <xf numFmtId="0" fontId="1" fillId="0" borderId="0"/>
    <xf numFmtId="0" fontId="174" fillId="58" borderId="0" applyNumberFormat="0" applyBorder="0" applyAlignment="0" applyProtection="0"/>
    <xf numFmtId="0" fontId="174" fillId="58" borderId="0" applyNumberFormat="0" applyBorder="0" applyAlignment="0" applyProtection="0"/>
    <xf numFmtId="0" fontId="78" fillId="64" borderId="0" applyNumberFormat="0" applyBorder="0" applyAlignment="0" applyProtection="0"/>
    <xf numFmtId="0" fontId="1" fillId="0" borderId="0"/>
    <xf numFmtId="0" fontId="18" fillId="44" borderId="0" applyNumberFormat="0" applyBorder="0" applyAlignment="0" applyProtection="0"/>
    <xf numFmtId="0" fontId="174" fillId="58" borderId="0" applyNumberFormat="0" applyBorder="0" applyAlignment="0" applyProtection="0"/>
    <xf numFmtId="0" fontId="1" fillId="0" borderId="0"/>
    <xf numFmtId="0" fontId="1" fillId="0" borderId="0"/>
    <xf numFmtId="0" fontId="1" fillId="0" borderId="0"/>
    <xf numFmtId="0" fontId="18" fillId="44" borderId="0" applyNumberFormat="0" applyBorder="0" applyAlignment="0" applyProtection="0"/>
    <xf numFmtId="0" fontId="174" fillId="58" borderId="0" applyNumberFormat="0" applyBorder="0" applyAlignment="0" applyProtection="0"/>
    <xf numFmtId="0" fontId="1" fillId="0" borderId="0"/>
    <xf numFmtId="0" fontId="1" fillId="0" borderId="0"/>
    <xf numFmtId="0" fontId="1" fillId="0" borderId="0"/>
    <xf numFmtId="0" fontId="18" fillId="44" borderId="0" applyNumberFormat="0" applyBorder="0" applyAlignment="0" applyProtection="0"/>
    <xf numFmtId="0" fontId="174" fillId="58" borderId="0" applyNumberFormat="0" applyBorder="0" applyAlignment="0" applyProtection="0"/>
    <xf numFmtId="0" fontId="1" fillId="0" borderId="0"/>
    <xf numFmtId="0" fontId="1" fillId="0" borderId="0"/>
    <xf numFmtId="0" fontId="18" fillId="44" borderId="0" applyNumberFormat="0" applyBorder="0" applyAlignment="0" applyProtection="0"/>
    <xf numFmtId="0" fontId="1" fillId="0" borderId="0"/>
    <xf numFmtId="0" fontId="174" fillId="58" borderId="0" applyNumberFormat="0" applyBorder="0" applyAlignment="0" applyProtection="0"/>
    <xf numFmtId="0" fontId="174" fillId="58" borderId="0" applyNumberFormat="0" applyBorder="0" applyAlignment="0" applyProtection="0"/>
    <xf numFmtId="0" fontId="174" fillId="58" borderId="0" applyNumberFormat="0" applyBorder="0" applyAlignment="0" applyProtection="0"/>
    <xf numFmtId="0" fontId="78" fillId="64" borderId="0" applyNumberFormat="0" applyBorder="0" applyAlignment="0" applyProtection="0"/>
    <xf numFmtId="0" fontId="78" fillId="64" borderId="0" applyNumberFormat="0" applyBorder="0" applyAlignment="0" applyProtection="0"/>
    <xf numFmtId="0" fontId="174" fillId="58" borderId="0" applyNumberFormat="0" applyBorder="0" applyAlignment="0" applyProtection="0"/>
    <xf numFmtId="0" fontId="174" fillId="58" borderId="0" applyNumberFormat="0" applyBorder="0" applyAlignment="0" applyProtection="0"/>
    <xf numFmtId="0" fontId="174" fillId="58" borderId="0" applyNumberFormat="0" applyBorder="0" applyAlignment="0" applyProtection="0"/>
    <xf numFmtId="0" fontId="78" fillId="64" borderId="0" applyNumberFormat="0" applyBorder="0" applyAlignment="0" applyProtection="0"/>
    <xf numFmtId="0" fontId="78" fillId="64" borderId="0" applyNumberFormat="0" applyBorder="0" applyAlignment="0" applyProtection="0"/>
    <xf numFmtId="0" fontId="174" fillId="58" borderId="0" applyNumberFormat="0" applyBorder="0" applyAlignment="0" applyProtection="0"/>
    <xf numFmtId="0" fontId="174" fillId="58" borderId="0" applyNumberFormat="0" applyBorder="0" applyAlignment="0" applyProtection="0"/>
    <xf numFmtId="0" fontId="78" fillId="64" borderId="0" applyNumberFormat="0" applyBorder="0" applyAlignment="0" applyProtection="0"/>
    <xf numFmtId="0" fontId="1" fillId="0" borderId="0"/>
    <xf numFmtId="0" fontId="174" fillId="58" borderId="0" applyNumberFormat="0" applyBorder="0" applyAlignment="0" applyProtection="0"/>
    <xf numFmtId="0" fontId="174" fillId="58" borderId="0" applyNumberFormat="0" applyBorder="0" applyAlignment="0" applyProtection="0"/>
    <xf numFmtId="0" fontId="78" fillId="64" borderId="0" applyNumberFormat="0" applyBorder="0" applyAlignment="0" applyProtection="0"/>
    <xf numFmtId="0" fontId="1" fillId="0" borderId="0"/>
    <xf numFmtId="0" fontId="174" fillId="58" borderId="0" applyNumberFormat="0" applyBorder="0" applyAlignment="0" applyProtection="0"/>
    <xf numFmtId="0" fontId="174" fillId="58" borderId="0" applyNumberFormat="0" applyBorder="0" applyAlignment="0" applyProtection="0"/>
    <xf numFmtId="0" fontId="174" fillId="58" borderId="0" applyNumberFormat="0" applyBorder="0" applyAlignment="0" applyProtection="0"/>
    <xf numFmtId="0" fontId="78" fillId="64" borderId="0" applyNumberFormat="0" applyBorder="0" applyAlignment="0" applyProtection="0"/>
    <xf numFmtId="0" fontId="78" fillId="64" borderId="0" applyNumberFormat="0" applyBorder="0" applyAlignment="0" applyProtection="0"/>
    <xf numFmtId="0" fontId="174" fillId="58" borderId="0" applyNumberFormat="0" applyBorder="0" applyAlignment="0" applyProtection="0"/>
    <xf numFmtId="0" fontId="174" fillId="58" borderId="0" applyNumberFormat="0" applyBorder="0" applyAlignment="0" applyProtection="0"/>
    <xf numFmtId="0" fontId="78" fillId="64" borderId="0" applyNumberFormat="0" applyBorder="0" applyAlignment="0" applyProtection="0"/>
    <xf numFmtId="0" fontId="18" fillId="44" borderId="0" applyNumberFormat="0" applyBorder="0" applyAlignment="0" applyProtection="0"/>
    <xf numFmtId="0" fontId="174" fillId="58" borderId="0" applyNumberFormat="0" applyBorder="0" applyAlignment="0" applyProtection="0"/>
    <xf numFmtId="0" fontId="174" fillId="58" borderId="0" applyNumberFormat="0" applyBorder="0" applyAlignment="0" applyProtection="0"/>
    <xf numFmtId="0" fontId="78" fillId="64" borderId="0" applyNumberFormat="0" applyBorder="0" applyAlignment="0" applyProtection="0"/>
    <xf numFmtId="0" fontId="1" fillId="0" borderId="0"/>
    <xf numFmtId="0" fontId="174" fillId="58" borderId="0" applyNumberFormat="0" applyBorder="0" applyAlignment="0" applyProtection="0"/>
    <xf numFmtId="0" fontId="174" fillId="58" borderId="0" applyNumberFormat="0" applyBorder="0" applyAlignment="0" applyProtection="0"/>
    <xf numFmtId="0" fontId="78" fillId="64" borderId="0" applyNumberFormat="0" applyBorder="0" applyAlignment="0" applyProtection="0"/>
    <xf numFmtId="0" fontId="1" fillId="0" borderId="0"/>
    <xf numFmtId="0" fontId="174" fillId="58" borderId="0" applyNumberFormat="0" applyBorder="0" applyAlignment="0" applyProtection="0"/>
    <xf numFmtId="0" fontId="174" fillId="58" borderId="0" applyNumberFormat="0" applyBorder="0" applyAlignment="0" applyProtection="0"/>
    <xf numFmtId="0" fontId="78" fillId="64" borderId="0" applyNumberFormat="0" applyBorder="0" applyAlignment="0" applyProtection="0"/>
    <xf numFmtId="0" fontId="1" fillId="0" borderId="0"/>
    <xf numFmtId="0" fontId="18" fillId="44" borderId="0" applyNumberFormat="0" applyBorder="0" applyAlignment="0" applyProtection="0"/>
    <xf numFmtId="0" fontId="174" fillId="58" borderId="0" applyNumberFormat="0" applyBorder="0" applyAlignment="0" applyProtection="0"/>
    <xf numFmtId="0" fontId="1" fillId="0" borderId="0"/>
    <xf numFmtId="0" fontId="1" fillId="0" borderId="0"/>
    <xf numFmtId="0" fontId="1" fillId="0" borderId="0"/>
    <xf numFmtId="0" fontId="18" fillId="44" borderId="0" applyNumberFormat="0" applyBorder="0" applyAlignment="0" applyProtection="0"/>
    <xf numFmtId="0" fontId="174" fillId="58" borderId="0" applyNumberFormat="0" applyBorder="0" applyAlignment="0" applyProtection="0"/>
    <xf numFmtId="0" fontId="1" fillId="0" borderId="0"/>
    <xf numFmtId="0" fontId="1" fillId="0" borderId="0"/>
    <xf numFmtId="0" fontId="1" fillId="0" borderId="0"/>
    <xf numFmtId="0" fontId="18" fillId="44" borderId="0" applyNumberFormat="0" applyBorder="0" applyAlignment="0" applyProtection="0"/>
    <xf numFmtId="0" fontId="174" fillId="58" borderId="0" applyNumberFormat="0" applyBorder="0" applyAlignment="0" applyProtection="0"/>
    <xf numFmtId="0" fontId="1" fillId="0" borderId="0"/>
    <xf numFmtId="0" fontId="18" fillId="44" borderId="0" applyNumberFormat="0" applyBorder="0" applyAlignment="0" applyProtection="0"/>
    <xf numFmtId="0" fontId="174" fillId="58" borderId="0" applyNumberFormat="0" applyBorder="0" applyAlignment="0" applyProtection="0"/>
    <xf numFmtId="0" fontId="18" fillId="73" borderId="0" applyNumberFormat="0" applyBorder="0" applyAlignment="0" applyProtection="0"/>
    <xf numFmtId="0" fontId="1" fillId="0" borderId="0"/>
    <xf numFmtId="0" fontId="18" fillId="44" borderId="0" applyNumberFormat="0" applyBorder="0" applyAlignment="0" applyProtection="0"/>
    <xf numFmtId="0" fontId="174" fillId="58" borderId="0" applyNumberFormat="0" applyBorder="0" applyAlignment="0" applyProtection="0"/>
    <xf numFmtId="0" fontId="174" fillId="58" borderId="0" applyNumberFormat="0" applyBorder="0" applyAlignment="0" applyProtection="0"/>
    <xf numFmtId="0" fontId="78" fillId="64" borderId="0" applyNumberFormat="0" applyBorder="0" applyAlignment="0" applyProtection="0"/>
    <xf numFmtId="0" fontId="1" fillId="0" borderId="0"/>
    <xf numFmtId="0" fontId="174" fillId="58" borderId="0" applyNumberFormat="0" applyBorder="0" applyAlignment="0" applyProtection="0"/>
    <xf numFmtId="0" fontId="78" fillId="64" borderId="0" applyNumberFormat="0" applyBorder="0" applyAlignment="0" applyProtection="0"/>
    <xf numFmtId="0" fontId="1" fillId="0" borderId="0"/>
    <xf numFmtId="0" fontId="1" fillId="0" borderId="0"/>
    <xf numFmtId="0" fontId="1" fillId="0" borderId="0"/>
    <xf numFmtId="0" fontId="18" fillId="73" borderId="0" applyNumberFormat="0" applyBorder="0" applyAlignment="0" applyProtection="0"/>
    <xf numFmtId="0" fontId="174" fillId="58" borderId="0" applyNumberFormat="0" applyBorder="0" applyAlignment="0" applyProtection="0"/>
    <xf numFmtId="0" fontId="1" fillId="0" borderId="0"/>
    <xf numFmtId="0" fontId="1" fillId="0" borderId="0"/>
    <xf numFmtId="0" fontId="1" fillId="0" borderId="0"/>
    <xf numFmtId="0" fontId="18" fillId="44" borderId="0" applyNumberFormat="0" applyBorder="0" applyAlignment="0" applyProtection="0"/>
    <xf numFmtId="0" fontId="174" fillId="58" borderId="0" applyNumberFormat="0" applyBorder="0" applyAlignment="0" applyProtection="0"/>
    <xf numFmtId="0" fontId="1" fillId="0" borderId="0"/>
    <xf numFmtId="0" fontId="1" fillId="0" borderId="0"/>
    <xf numFmtId="0" fontId="1" fillId="0" borderId="0"/>
    <xf numFmtId="0" fontId="18" fillId="44" borderId="0" applyNumberFormat="0" applyBorder="0" applyAlignment="0" applyProtection="0"/>
    <xf numFmtId="0" fontId="174" fillId="58" borderId="0" applyNumberFormat="0" applyBorder="0" applyAlignment="0" applyProtection="0"/>
    <xf numFmtId="0" fontId="1" fillId="0" borderId="0"/>
    <xf numFmtId="0" fontId="1" fillId="0" borderId="0"/>
    <xf numFmtId="0" fontId="18" fillId="44" borderId="0" applyNumberFormat="0" applyBorder="0" applyAlignment="0" applyProtection="0"/>
    <xf numFmtId="0" fontId="1" fillId="0" borderId="0"/>
    <xf numFmtId="0" fontId="174" fillId="58" borderId="0" applyNumberFormat="0" applyBorder="0" applyAlignment="0" applyProtection="0"/>
    <xf numFmtId="0" fontId="174" fillId="58" borderId="0" applyNumberFormat="0" applyBorder="0" applyAlignment="0" applyProtection="0"/>
    <xf numFmtId="0" fontId="78" fillId="64" borderId="0" applyNumberFormat="0" applyBorder="0" applyAlignment="0" applyProtection="0"/>
    <xf numFmtId="0" fontId="78" fillId="0" borderId="0"/>
    <xf numFmtId="0" fontId="174" fillId="58" borderId="0" applyNumberFormat="0" applyBorder="0" applyAlignment="0" applyProtection="0"/>
    <xf numFmtId="0" fontId="174" fillId="58" borderId="0" applyNumberFormat="0" applyBorder="0" applyAlignment="0" applyProtection="0"/>
    <xf numFmtId="0" fontId="78" fillId="64" borderId="0" applyNumberFormat="0" applyBorder="0" applyAlignment="0" applyProtection="0"/>
    <xf numFmtId="0" fontId="78" fillId="64" borderId="0" applyNumberFormat="0" applyBorder="0" applyAlignment="0" applyProtection="0"/>
    <xf numFmtId="0" fontId="174" fillId="58" borderId="0" applyNumberFormat="0" applyBorder="0" applyAlignment="0" applyProtection="0"/>
    <xf numFmtId="0" fontId="174" fillId="58" borderId="0" applyNumberFormat="0" applyBorder="0" applyAlignment="0" applyProtection="0"/>
    <xf numFmtId="0" fontId="78" fillId="64" borderId="0" applyNumberFormat="0" applyBorder="0" applyAlignment="0" applyProtection="0"/>
    <xf numFmtId="0" fontId="18" fillId="73" borderId="0" applyNumberFormat="0" applyBorder="0" applyAlignment="0" applyProtection="0"/>
    <xf numFmtId="0" fontId="174" fillId="58" borderId="0" applyNumberFormat="0" applyBorder="0" applyAlignment="0" applyProtection="0"/>
    <xf numFmtId="0" fontId="1" fillId="0" borderId="0"/>
    <xf numFmtId="0" fontId="18" fillId="44" borderId="0" applyNumberFormat="0" applyBorder="0" applyAlignment="0" applyProtection="0"/>
    <xf numFmtId="0" fontId="174" fillId="58" borderId="0" applyNumberFormat="0" applyBorder="0" applyAlignment="0" applyProtection="0"/>
    <xf numFmtId="0" fontId="174" fillId="58" borderId="0" applyNumberFormat="0" applyBorder="0" applyAlignment="0" applyProtection="0"/>
    <xf numFmtId="0" fontId="78" fillId="64" borderId="0" applyNumberFormat="0" applyBorder="0" applyAlignment="0" applyProtection="0"/>
    <xf numFmtId="0" fontId="1" fillId="0" borderId="0"/>
    <xf numFmtId="0" fontId="174" fillId="58" borderId="0" applyNumberFormat="0" applyBorder="0" applyAlignment="0" applyProtection="0"/>
    <xf numFmtId="0" fontId="1" fillId="0" borderId="0"/>
    <xf numFmtId="0" fontId="1" fillId="0" borderId="0"/>
    <xf numFmtId="0" fontId="1" fillId="0" borderId="0"/>
    <xf numFmtId="0" fontId="18" fillId="73" borderId="0" applyNumberFormat="0" applyBorder="0" applyAlignment="0" applyProtection="0"/>
    <xf numFmtId="0" fontId="174" fillId="58" borderId="0" applyNumberFormat="0" applyBorder="0" applyAlignment="0" applyProtection="0"/>
    <xf numFmtId="0" fontId="78" fillId="0" borderId="0"/>
    <xf numFmtId="0" fontId="18" fillId="73" borderId="0" applyNumberFormat="0" applyBorder="0" applyAlignment="0" applyProtection="0"/>
    <xf numFmtId="0" fontId="174" fillId="58" borderId="0" applyNumberFormat="0" applyBorder="0" applyAlignment="0" applyProtection="0"/>
    <xf numFmtId="0" fontId="1" fillId="0" borderId="0"/>
    <xf numFmtId="0" fontId="18" fillId="44" borderId="0" applyNumberFormat="0" applyBorder="0" applyAlignment="0" applyProtection="0"/>
    <xf numFmtId="0" fontId="174" fillId="58" borderId="0" applyNumberFormat="0" applyBorder="0" applyAlignment="0" applyProtection="0"/>
    <xf numFmtId="0" fontId="1" fillId="0" borderId="0"/>
    <xf numFmtId="0" fontId="1" fillId="0" borderId="0"/>
    <xf numFmtId="0" fontId="1" fillId="0" borderId="0"/>
    <xf numFmtId="0" fontId="18" fillId="73" borderId="0" applyNumberFormat="0" applyBorder="0" applyAlignment="0" applyProtection="0"/>
    <xf numFmtId="0" fontId="174" fillId="58" borderId="0" applyNumberFormat="0" applyBorder="0" applyAlignment="0" applyProtection="0"/>
    <xf numFmtId="0" fontId="1" fillId="0" borderId="0"/>
    <xf numFmtId="0" fontId="1" fillId="0" borderId="0"/>
    <xf numFmtId="0" fontId="18" fillId="73" borderId="0" applyNumberFormat="0" applyBorder="0" applyAlignment="0" applyProtection="0"/>
    <xf numFmtId="0" fontId="1" fillId="0" borderId="0"/>
    <xf numFmtId="0" fontId="18" fillId="73" borderId="0" applyNumberFormat="0" applyBorder="0" applyAlignment="0" applyProtection="0"/>
    <xf numFmtId="0" fontId="174" fillId="58" borderId="0" applyNumberFormat="0" applyBorder="0" applyAlignment="0" applyProtection="0"/>
    <xf numFmtId="0" fontId="1" fillId="0" borderId="0"/>
    <xf numFmtId="0" fontId="1" fillId="0" borderId="0"/>
    <xf numFmtId="0" fontId="1" fillId="0" borderId="0"/>
    <xf numFmtId="0" fontId="1" fillId="0" borderId="0"/>
    <xf numFmtId="0" fontId="78" fillId="64"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74" fillId="58" borderId="0" applyNumberFormat="0" applyBorder="0" applyAlignment="0" applyProtection="0"/>
    <xf numFmtId="0" fontId="18" fillId="73" borderId="0" applyNumberFormat="0" applyBorder="0" applyAlignment="0" applyProtection="0"/>
    <xf numFmtId="0" fontId="139" fillId="58" borderId="0" applyNumberFormat="0" applyBorder="0" applyAlignment="0" applyProtection="0"/>
    <xf numFmtId="0" fontId="139" fillId="58" borderId="0" applyNumberFormat="0" applyBorder="0" applyAlignment="0" applyProtection="0"/>
    <xf numFmtId="0" fontId="1" fillId="0" borderId="0"/>
    <xf numFmtId="0" fontId="18" fillId="48" borderId="0" applyNumberFormat="0" applyBorder="0" applyAlignment="0" applyProtection="0"/>
    <xf numFmtId="0" fontId="1" fillId="0" borderId="0"/>
    <xf numFmtId="0" fontId="18" fillId="65" borderId="0" applyNumberFormat="0" applyBorder="0" applyAlignment="0" applyProtection="0"/>
    <xf numFmtId="0" fontId="18" fillId="48" borderId="0" applyNumberFormat="0" applyBorder="0" applyAlignment="0" applyProtection="0"/>
    <xf numFmtId="0" fontId="174" fillId="59" borderId="0" applyNumberFormat="0" applyBorder="0" applyAlignment="0" applyProtection="0"/>
    <xf numFmtId="0" fontId="78" fillId="58" borderId="0" applyNumberFormat="0" applyBorder="0" applyAlignment="0" applyProtection="0"/>
    <xf numFmtId="0" fontId="1" fillId="0" borderId="0"/>
    <xf numFmtId="0" fontId="174" fillId="59" borderId="0" applyNumberFormat="0" applyBorder="0" applyAlignment="0" applyProtection="0"/>
    <xf numFmtId="0" fontId="1" fillId="0" borderId="0"/>
    <xf numFmtId="0" fontId="1" fillId="0" borderId="0"/>
    <xf numFmtId="0" fontId="1" fillId="0" borderId="0"/>
    <xf numFmtId="0" fontId="18" fillId="48" borderId="0" applyNumberFormat="0" applyBorder="0" applyAlignment="0" applyProtection="0"/>
    <xf numFmtId="0" fontId="174" fillId="59" borderId="0" applyNumberFormat="0" applyBorder="0" applyAlignment="0" applyProtection="0"/>
    <xf numFmtId="0" fontId="174" fillId="59" borderId="0" applyNumberFormat="0" applyBorder="0" applyAlignment="0" applyProtection="0"/>
    <xf numFmtId="0" fontId="78" fillId="58" borderId="0" applyNumberFormat="0" applyBorder="0" applyAlignment="0" applyProtection="0"/>
    <xf numFmtId="0" fontId="1" fillId="0" borderId="0"/>
    <xf numFmtId="0" fontId="174" fillId="59" borderId="0" applyNumberFormat="0" applyBorder="0" applyAlignment="0" applyProtection="0"/>
    <xf numFmtId="0" fontId="1" fillId="0" borderId="0"/>
    <xf numFmtId="0" fontId="1" fillId="0" borderId="0"/>
    <xf numFmtId="0" fontId="1" fillId="0" borderId="0"/>
    <xf numFmtId="0" fontId="18" fillId="48" borderId="0" applyNumberFormat="0" applyBorder="0" applyAlignment="0" applyProtection="0"/>
    <xf numFmtId="0" fontId="174" fillId="59" borderId="0" applyNumberFormat="0" applyBorder="0" applyAlignment="0" applyProtection="0"/>
    <xf numFmtId="0" fontId="1" fillId="0" borderId="0"/>
    <xf numFmtId="0" fontId="1" fillId="0" borderId="0"/>
    <xf numFmtId="0" fontId="1" fillId="0" borderId="0"/>
    <xf numFmtId="0" fontId="18" fillId="48" borderId="0" applyNumberFormat="0" applyBorder="0" applyAlignment="0" applyProtection="0"/>
    <xf numFmtId="0" fontId="174" fillId="59" borderId="0" applyNumberFormat="0" applyBorder="0" applyAlignment="0" applyProtection="0"/>
    <xf numFmtId="0" fontId="1" fillId="0" borderId="0"/>
    <xf numFmtId="0" fontId="1" fillId="0" borderId="0"/>
    <xf numFmtId="0" fontId="18" fillId="48" borderId="0" applyNumberFormat="0" applyBorder="0" applyAlignment="0" applyProtection="0"/>
    <xf numFmtId="0" fontId="174" fillId="59" borderId="0" applyNumberFormat="0" applyBorder="0" applyAlignment="0" applyProtection="0"/>
    <xf numFmtId="0" fontId="1" fillId="0" borderId="0"/>
    <xf numFmtId="0" fontId="1" fillId="0" borderId="0"/>
    <xf numFmtId="0" fontId="174" fillId="59" borderId="0" applyNumberFormat="0" applyBorder="0" applyAlignment="0" applyProtection="0"/>
    <xf numFmtId="0" fontId="174" fillId="59" borderId="0" applyNumberFormat="0" applyBorder="0" applyAlignment="0" applyProtection="0"/>
    <xf numFmtId="0" fontId="78" fillId="58" borderId="0" applyNumberFormat="0" applyBorder="0" applyAlignment="0" applyProtection="0"/>
    <xf numFmtId="0" fontId="1" fillId="0" borderId="0"/>
    <xf numFmtId="0" fontId="174" fillId="59" borderId="0" applyNumberFormat="0" applyBorder="0" applyAlignment="0" applyProtection="0"/>
    <xf numFmtId="0" fontId="1" fillId="0" borderId="0"/>
    <xf numFmtId="0" fontId="1" fillId="0" borderId="0"/>
    <xf numFmtId="0" fontId="18" fillId="48" borderId="0" applyNumberFormat="0" applyBorder="0" applyAlignment="0" applyProtection="0"/>
    <xf numFmtId="0" fontId="174" fillId="59" borderId="0" applyNumberFormat="0" applyBorder="0" applyAlignment="0" applyProtection="0"/>
    <xf numFmtId="0" fontId="174" fillId="59" borderId="0" applyNumberFormat="0" applyBorder="0" applyAlignment="0" applyProtection="0"/>
    <xf numFmtId="0" fontId="78" fillId="58" borderId="0" applyNumberFormat="0" applyBorder="0" applyAlignment="0" applyProtection="0"/>
    <xf numFmtId="0" fontId="1" fillId="0" borderId="0"/>
    <xf numFmtId="0" fontId="174" fillId="59" borderId="0" applyNumberFormat="0" applyBorder="0" applyAlignment="0" applyProtection="0"/>
    <xf numFmtId="0" fontId="1" fillId="0" borderId="0"/>
    <xf numFmtId="0" fontId="1" fillId="0" borderId="0"/>
    <xf numFmtId="0" fontId="18" fillId="48" borderId="0" applyNumberFormat="0" applyBorder="0" applyAlignment="0" applyProtection="0"/>
    <xf numFmtId="0" fontId="174" fillId="59" borderId="0" applyNumberFormat="0" applyBorder="0" applyAlignment="0" applyProtection="0"/>
    <xf numFmtId="0" fontId="174" fillId="59" borderId="0" applyNumberFormat="0" applyBorder="0" applyAlignment="0" applyProtection="0"/>
    <xf numFmtId="0" fontId="78" fillId="58" borderId="0" applyNumberFormat="0" applyBorder="0" applyAlignment="0" applyProtection="0"/>
    <xf numFmtId="0" fontId="1" fillId="0" borderId="0"/>
    <xf numFmtId="0" fontId="174" fillId="59" borderId="0" applyNumberFormat="0" applyBorder="0" applyAlignment="0" applyProtection="0"/>
    <xf numFmtId="0" fontId="1" fillId="0" borderId="0"/>
    <xf numFmtId="0" fontId="1" fillId="0" borderId="0"/>
    <xf numFmtId="0" fontId="18" fillId="48" borderId="0" applyNumberFormat="0" applyBorder="0" applyAlignment="0" applyProtection="0"/>
    <xf numFmtId="0" fontId="174" fillId="59" borderId="0" applyNumberFormat="0" applyBorder="0" applyAlignment="0" applyProtection="0"/>
    <xf numFmtId="0" fontId="1" fillId="0" borderId="0"/>
    <xf numFmtId="0" fontId="1" fillId="0" borderId="0"/>
    <xf numFmtId="0" fontId="1" fillId="0" borderId="0"/>
    <xf numFmtId="0" fontId="18" fillId="48" borderId="0" applyNumberFormat="0" applyBorder="0" applyAlignment="0" applyProtection="0"/>
    <xf numFmtId="0" fontId="174" fillId="59" borderId="0" applyNumberFormat="0" applyBorder="0" applyAlignment="0" applyProtection="0"/>
    <xf numFmtId="0" fontId="1" fillId="0" borderId="0"/>
    <xf numFmtId="0" fontId="1" fillId="0" borderId="0"/>
    <xf numFmtId="0" fontId="174" fillId="59" borderId="0" applyNumberFormat="0" applyBorder="0" applyAlignment="0" applyProtection="0"/>
    <xf numFmtId="0" fontId="18" fillId="48" borderId="0" applyNumberFormat="0" applyBorder="0" applyAlignment="0" applyProtection="0"/>
    <xf numFmtId="0" fontId="174" fillId="59" borderId="0" applyNumberFormat="0" applyBorder="0" applyAlignment="0" applyProtection="0"/>
    <xf numFmtId="0" fontId="78" fillId="58" borderId="0" applyNumberFormat="0" applyBorder="0" applyAlignment="0" applyProtection="0"/>
    <xf numFmtId="0" fontId="1" fillId="0" borderId="0"/>
    <xf numFmtId="0" fontId="174" fillId="59" borderId="0" applyNumberFormat="0" applyBorder="0" applyAlignment="0" applyProtection="0"/>
    <xf numFmtId="0" fontId="174" fillId="59" borderId="0" applyNumberFormat="0" applyBorder="0" applyAlignment="0" applyProtection="0"/>
    <xf numFmtId="0" fontId="78" fillId="58" borderId="0" applyNumberFormat="0" applyBorder="0" applyAlignment="0" applyProtection="0"/>
    <xf numFmtId="0" fontId="1" fillId="0" borderId="0"/>
    <xf numFmtId="0" fontId="174" fillId="59" borderId="0" applyNumberFormat="0" applyBorder="0" applyAlignment="0" applyProtection="0"/>
    <xf numFmtId="0" fontId="174" fillId="59" borderId="0" applyNumberFormat="0" applyBorder="0" applyAlignment="0" applyProtection="0"/>
    <xf numFmtId="0" fontId="174" fillId="59" borderId="0" applyNumberFormat="0" applyBorder="0" applyAlignment="0" applyProtection="0"/>
    <xf numFmtId="0" fontId="78" fillId="58" borderId="0" applyNumberFormat="0" applyBorder="0" applyAlignment="0" applyProtection="0"/>
    <xf numFmtId="0" fontId="78" fillId="58" borderId="0" applyNumberFormat="0" applyBorder="0" applyAlignment="0" applyProtection="0"/>
    <xf numFmtId="0" fontId="174" fillId="59" borderId="0" applyNumberFormat="0" applyBorder="0" applyAlignment="0" applyProtection="0"/>
    <xf numFmtId="0" fontId="174" fillId="59" borderId="0" applyNumberFormat="0" applyBorder="0" applyAlignment="0" applyProtection="0"/>
    <xf numFmtId="0" fontId="78" fillId="58" borderId="0" applyNumberFormat="0" applyBorder="0" applyAlignment="0" applyProtection="0"/>
    <xf numFmtId="0" fontId="18" fillId="48" borderId="0" applyNumberFormat="0" applyBorder="0" applyAlignment="0" applyProtection="0"/>
    <xf numFmtId="0" fontId="174" fillId="59" borderId="0" applyNumberFormat="0" applyBorder="0" applyAlignment="0" applyProtection="0"/>
    <xf numFmtId="0" fontId="174" fillId="59" borderId="0" applyNumberFormat="0" applyBorder="0" applyAlignment="0" applyProtection="0"/>
    <xf numFmtId="0" fontId="78" fillId="58" borderId="0" applyNumberFormat="0" applyBorder="0" applyAlignment="0" applyProtection="0"/>
    <xf numFmtId="0" fontId="1" fillId="0" borderId="0"/>
    <xf numFmtId="0" fontId="174" fillId="59" borderId="0" applyNumberFormat="0" applyBorder="0" applyAlignment="0" applyProtection="0"/>
    <xf numFmtId="0" fontId="1" fillId="0" borderId="0"/>
    <xf numFmtId="0" fontId="1" fillId="0" borderId="0"/>
    <xf numFmtId="0" fontId="1" fillId="0" borderId="0"/>
    <xf numFmtId="0" fontId="18" fillId="48" borderId="0" applyNumberFormat="0" applyBorder="0" applyAlignment="0" applyProtection="0"/>
    <xf numFmtId="0" fontId="174" fillId="59" borderId="0" applyNumberFormat="0" applyBorder="0" applyAlignment="0" applyProtection="0"/>
    <xf numFmtId="0" fontId="1" fillId="0" borderId="0"/>
    <xf numFmtId="0" fontId="1" fillId="0" borderId="0"/>
    <xf numFmtId="0" fontId="1" fillId="0" borderId="0"/>
    <xf numFmtId="0" fontId="18" fillId="48" borderId="0" applyNumberFormat="0" applyBorder="0" applyAlignment="0" applyProtection="0"/>
    <xf numFmtId="0" fontId="174" fillId="59" borderId="0" applyNumberFormat="0" applyBorder="0" applyAlignment="0" applyProtection="0"/>
    <xf numFmtId="0" fontId="1" fillId="0" borderId="0"/>
    <xf numFmtId="0" fontId="1" fillId="0" borderId="0"/>
    <xf numFmtId="0" fontId="1" fillId="0" borderId="0"/>
    <xf numFmtId="0" fontId="18" fillId="48" borderId="0" applyNumberFormat="0" applyBorder="0" applyAlignment="0" applyProtection="0"/>
    <xf numFmtId="0" fontId="174" fillId="59" borderId="0" applyNumberFormat="0" applyBorder="0" applyAlignment="0" applyProtection="0"/>
    <xf numFmtId="0" fontId="174" fillId="59" borderId="0" applyNumberFormat="0" applyBorder="0" applyAlignment="0" applyProtection="0"/>
    <xf numFmtId="0" fontId="78" fillId="58" borderId="0" applyNumberFormat="0" applyBorder="0" applyAlignment="0" applyProtection="0"/>
    <xf numFmtId="0" fontId="1" fillId="0" borderId="0"/>
    <xf numFmtId="0" fontId="174" fillId="59" borderId="0" applyNumberFormat="0" applyBorder="0" applyAlignment="0" applyProtection="0"/>
    <xf numFmtId="0" fontId="1" fillId="0" borderId="0"/>
    <xf numFmtId="0" fontId="1" fillId="0" borderId="0"/>
    <xf numFmtId="0" fontId="174" fillId="59" borderId="0" applyNumberFormat="0" applyBorder="0" applyAlignment="0" applyProtection="0"/>
    <xf numFmtId="0" fontId="1" fillId="0" borderId="0"/>
    <xf numFmtId="0" fontId="18" fillId="48" borderId="0" applyNumberFormat="0" applyBorder="0" applyAlignment="0" applyProtection="0"/>
    <xf numFmtId="0" fontId="174" fillId="59" borderId="0" applyNumberFormat="0" applyBorder="0" applyAlignment="0" applyProtection="0"/>
    <xf numFmtId="0" fontId="174" fillId="59" borderId="0" applyNumberFormat="0" applyBorder="0" applyAlignment="0" applyProtection="0"/>
    <xf numFmtId="0" fontId="78" fillId="58" borderId="0" applyNumberFormat="0" applyBorder="0" applyAlignment="0" applyProtection="0"/>
    <xf numFmtId="0" fontId="1" fillId="0" borderId="0"/>
    <xf numFmtId="0" fontId="174" fillId="59" borderId="0" applyNumberFormat="0" applyBorder="0" applyAlignment="0" applyProtection="0"/>
    <xf numFmtId="0" fontId="174" fillId="59" borderId="0" applyNumberFormat="0" applyBorder="0" applyAlignment="0" applyProtection="0"/>
    <xf numFmtId="0" fontId="78" fillId="58" borderId="0" applyNumberFormat="0" applyBorder="0" applyAlignment="0" applyProtection="0"/>
    <xf numFmtId="0" fontId="1" fillId="0" borderId="0"/>
    <xf numFmtId="0" fontId="174" fillId="59" borderId="0" applyNumberFormat="0" applyBorder="0" applyAlignment="0" applyProtection="0"/>
    <xf numFmtId="0" fontId="78" fillId="58" borderId="0" applyNumberFormat="0" applyBorder="0" applyAlignment="0" applyProtection="0"/>
    <xf numFmtId="0" fontId="1" fillId="0" borderId="0"/>
    <xf numFmtId="0" fontId="140" fillId="58" borderId="0" applyNumberFormat="0" applyBorder="0" applyAlignment="0" applyProtection="0"/>
    <xf numFmtId="0" fontId="174" fillId="59" borderId="0" applyNumberFormat="0" applyBorder="0" applyAlignment="0" applyProtection="0"/>
    <xf numFmtId="0" fontId="1" fillId="0" borderId="0"/>
    <xf numFmtId="0" fontId="18" fillId="48" borderId="0" applyNumberFormat="0" applyBorder="0" applyAlignment="0" applyProtection="0"/>
    <xf numFmtId="0" fontId="174" fillId="59" borderId="0" applyNumberFormat="0" applyBorder="0" applyAlignment="0" applyProtection="0"/>
    <xf numFmtId="0" fontId="1" fillId="0" borderId="0"/>
    <xf numFmtId="0" fontId="1" fillId="0" borderId="0"/>
    <xf numFmtId="0" fontId="140" fillId="58" borderId="0" applyNumberFormat="0" applyBorder="0" applyAlignment="0" applyProtection="0"/>
    <xf numFmtId="0" fontId="174" fillId="59" borderId="0" applyNumberFormat="0" applyBorder="0" applyAlignment="0" applyProtection="0"/>
    <xf numFmtId="0" fontId="1" fillId="0" borderId="0"/>
    <xf numFmtId="0" fontId="18" fillId="48" borderId="0" applyNumberFormat="0" applyBorder="0" applyAlignment="0" applyProtection="0"/>
    <xf numFmtId="0" fontId="174" fillId="59" borderId="0" applyNumberFormat="0" applyBorder="0" applyAlignment="0" applyProtection="0"/>
    <xf numFmtId="0" fontId="1" fillId="0" borderId="0"/>
    <xf numFmtId="0" fontId="1" fillId="0" borderId="0"/>
    <xf numFmtId="0" fontId="140" fillId="58" borderId="0" applyNumberFormat="0" applyBorder="0" applyAlignment="0" applyProtection="0"/>
    <xf numFmtId="0" fontId="174" fillId="59" borderId="0" applyNumberFormat="0" applyBorder="0" applyAlignment="0" applyProtection="0"/>
    <xf numFmtId="0" fontId="18" fillId="48" borderId="0" applyNumberFormat="0" applyBorder="0" applyAlignment="0" applyProtection="0"/>
    <xf numFmtId="0" fontId="1" fillId="0" borderId="0"/>
    <xf numFmtId="0" fontId="140" fillId="58" borderId="0" applyNumberFormat="0" applyBorder="0" applyAlignment="0" applyProtection="0"/>
    <xf numFmtId="0" fontId="174" fillId="59" borderId="0" applyNumberFormat="0" applyBorder="0" applyAlignment="0" applyProtection="0"/>
    <xf numFmtId="0" fontId="78" fillId="0" borderId="0"/>
    <xf numFmtId="0" fontId="140" fillId="58" borderId="0" applyNumberFormat="0" applyBorder="0" applyAlignment="0" applyProtection="0"/>
    <xf numFmtId="0" fontId="174" fillId="59" borderId="0" applyNumberFormat="0" applyBorder="0" applyAlignment="0" applyProtection="0"/>
    <xf numFmtId="0" fontId="1" fillId="0" borderId="0"/>
    <xf numFmtId="0" fontId="18" fillId="65" borderId="0" applyNumberFormat="0" applyBorder="0" applyAlignment="0" applyProtection="0"/>
    <xf numFmtId="0" fontId="18" fillId="65" borderId="0" applyNumberFormat="0" applyBorder="0" applyAlignment="0" applyProtection="0"/>
    <xf numFmtId="0" fontId="174" fillId="59" borderId="0" applyNumberFormat="0" applyBorder="0" applyAlignment="0" applyProtection="0"/>
    <xf numFmtId="0" fontId="78" fillId="58" borderId="0" applyNumberFormat="0" applyBorder="0" applyAlignment="0" applyProtection="0"/>
    <xf numFmtId="0" fontId="1" fillId="0" borderId="0"/>
    <xf numFmtId="0" fontId="174" fillId="59" borderId="0" applyNumberFormat="0" applyBorder="0" applyAlignment="0" applyProtection="0"/>
    <xf numFmtId="0" fontId="174" fillId="59" borderId="0" applyNumberFormat="0" applyBorder="0" applyAlignment="0" applyProtection="0"/>
    <xf numFmtId="0" fontId="78" fillId="58" borderId="0" applyNumberFormat="0" applyBorder="0" applyAlignment="0" applyProtection="0"/>
    <xf numFmtId="0" fontId="1" fillId="0" borderId="0"/>
    <xf numFmtId="0" fontId="174" fillId="59" borderId="0" applyNumberFormat="0" applyBorder="0" applyAlignment="0" applyProtection="0"/>
    <xf numFmtId="0" fontId="78" fillId="58" borderId="0" applyNumberFormat="0" applyBorder="0" applyAlignment="0" applyProtection="0"/>
    <xf numFmtId="0" fontId="1" fillId="0" borderId="0"/>
    <xf numFmtId="0" fontId="18" fillId="48" borderId="0" applyNumberFormat="0" applyBorder="0" applyAlignment="0" applyProtection="0"/>
    <xf numFmtId="0" fontId="174" fillId="59" borderId="0" applyNumberFormat="0" applyBorder="0" applyAlignment="0" applyProtection="0"/>
    <xf numFmtId="0" fontId="1" fillId="0" borderId="0"/>
    <xf numFmtId="0" fontId="1" fillId="0" borderId="0"/>
    <xf numFmtId="0" fontId="18" fillId="48" borderId="0" applyNumberFormat="0" applyBorder="0" applyAlignment="0" applyProtection="0"/>
    <xf numFmtId="0" fontId="174" fillId="59" borderId="0" applyNumberFormat="0" applyBorder="0" applyAlignment="0" applyProtection="0"/>
    <xf numFmtId="0" fontId="1" fillId="0" borderId="0"/>
    <xf numFmtId="0" fontId="1" fillId="0" borderId="0"/>
    <xf numFmtId="0" fontId="18" fillId="48" borderId="0" applyNumberFormat="0" applyBorder="0" applyAlignment="0" applyProtection="0"/>
    <xf numFmtId="0" fontId="174" fillId="59" borderId="0" applyNumberFormat="0" applyBorder="0" applyAlignment="0" applyProtection="0"/>
    <xf numFmtId="0" fontId="1" fillId="0" borderId="0"/>
    <xf numFmtId="0" fontId="18" fillId="48" borderId="0" applyNumberFormat="0" applyBorder="0" applyAlignment="0" applyProtection="0"/>
    <xf numFmtId="0" fontId="1" fillId="0" borderId="0"/>
    <xf numFmtId="0" fontId="174" fillId="59" borderId="0" applyNumberFormat="0" applyBorder="0" applyAlignment="0" applyProtection="0"/>
    <xf numFmtId="0" fontId="174" fillId="59" borderId="0" applyNumberFormat="0" applyBorder="0" applyAlignment="0" applyProtection="0"/>
    <xf numFmtId="0" fontId="174" fillId="59" borderId="0" applyNumberFormat="0" applyBorder="0" applyAlignment="0" applyProtection="0"/>
    <xf numFmtId="0" fontId="78" fillId="58" borderId="0" applyNumberFormat="0" applyBorder="0" applyAlignment="0" applyProtection="0"/>
    <xf numFmtId="0" fontId="78" fillId="58" borderId="0" applyNumberFormat="0" applyBorder="0" applyAlignment="0" applyProtection="0"/>
    <xf numFmtId="0" fontId="174" fillId="59" borderId="0" applyNumberFormat="0" applyBorder="0" applyAlignment="0" applyProtection="0"/>
    <xf numFmtId="0" fontId="174" fillId="59" borderId="0" applyNumberFormat="0" applyBorder="0" applyAlignment="0" applyProtection="0"/>
    <xf numFmtId="0" fontId="174" fillId="59" borderId="0" applyNumberFormat="0" applyBorder="0" applyAlignment="0" applyProtection="0"/>
    <xf numFmtId="0" fontId="78" fillId="58" borderId="0" applyNumberFormat="0" applyBorder="0" applyAlignment="0" applyProtection="0"/>
    <xf numFmtId="0" fontId="78" fillId="58" borderId="0" applyNumberFormat="0" applyBorder="0" applyAlignment="0" applyProtection="0"/>
    <xf numFmtId="0" fontId="174" fillId="59" borderId="0" applyNumberFormat="0" applyBorder="0" applyAlignment="0" applyProtection="0"/>
    <xf numFmtId="0" fontId="174" fillId="59" borderId="0" applyNumberFormat="0" applyBorder="0" applyAlignment="0" applyProtection="0"/>
    <xf numFmtId="0" fontId="78" fillId="58" borderId="0" applyNumberFormat="0" applyBorder="0" applyAlignment="0" applyProtection="0"/>
    <xf numFmtId="0" fontId="1" fillId="0" borderId="0"/>
    <xf numFmtId="0" fontId="174" fillId="59" borderId="0" applyNumberFormat="0" applyBorder="0" applyAlignment="0" applyProtection="0"/>
    <xf numFmtId="0" fontId="174" fillId="59" borderId="0" applyNumberFormat="0" applyBorder="0" applyAlignment="0" applyProtection="0"/>
    <xf numFmtId="0" fontId="78" fillId="58" borderId="0" applyNumberFormat="0" applyBorder="0" applyAlignment="0" applyProtection="0"/>
    <xf numFmtId="0" fontId="1" fillId="0" borderId="0"/>
    <xf numFmtId="0" fontId="174" fillId="59" borderId="0" applyNumberFormat="0" applyBorder="0" applyAlignment="0" applyProtection="0"/>
    <xf numFmtId="0" fontId="174" fillId="59" borderId="0" applyNumberFormat="0" applyBorder="0" applyAlignment="0" applyProtection="0"/>
    <xf numFmtId="0" fontId="78" fillId="58" borderId="0" applyNumberFormat="0" applyBorder="0" applyAlignment="0" applyProtection="0"/>
    <xf numFmtId="0" fontId="78" fillId="58" borderId="0" applyNumberFormat="0" applyBorder="0" applyAlignment="0" applyProtection="0"/>
    <xf numFmtId="0" fontId="174" fillId="59" borderId="0" applyNumberFormat="0" applyBorder="0" applyAlignment="0" applyProtection="0"/>
    <xf numFmtId="0" fontId="174" fillId="59" borderId="0" applyNumberFormat="0" applyBorder="0" applyAlignment="0" applyProtection="0"/>
    <xf numFmtId="0" fontId="78" fillId="58" borderId="0" applyNumberFormat="0" applyBorder="0" applyAlignment="0" applyProtection="0"/>
    <xf numFmtId="0" fontId="18" fillId="48" borderId="0" applyNumberFormat="0" applyBorder="0" applyAlignment="0" applyProtection="0"/>
    <xf numFmtId="0" fontId="174" fillId="59" borderId="0" applyNumberFormat="0" applyBorder="0" applyAlignment="0" applyProtection="0"/>
    <xf numFmtId="0" fontId="174" fillId="59" borderId="0" applyNumberFormat="0" applyBorder="0" applyAlignment="0" applyProtection="0"/>
    <xf numFmtId="0" fontId="78" fillId="58" borderId="0" applyNumberFormat="0" applyBorder="0" applyAlignment="0" applyProtection="0"/>
    <xf numFmtId="0" fontId="1" fillId="0" borderId="0"/>
    <xf numFmtId="0" fontId="174" fillId="59" borderId="0" applyNumberFormat="0" applyBorder="0" applyAlignment="0" applyProtection="0"/>
    <xf numFmtId="0" fontId="174" fillId="59" borderId="0" applyNumberFormat="0" applyBorder="0" applyAlignment="0" applyProtection="0"/>
    <xf numFmtId="0" fontId="78" fillId="58" borderId="0" applyNumberFormat="0" applyBorder="0" applyAlignment="0" applyProtection="0"/>
    <xf numFmtId="0" fontId="1" fillId="0" borderId="0"/>
    <xf numFmtId="0" fontId="174" fillId="59" borderId="0" applyNumberFormat="0" applyBorder="0" applyAlignment="0" applyProtection="0"/>
    <xf numFmtId="0" fontId="78" fillId="58" borderId="0" applyNumberFormat="0" applyBorder="0" applyAlignment="0" applyProtection="0"/>
    <xf numFmtId="0" fontId="1" fillId="0" borderId="0"/>
    <xf numFmtId="0" fontId="18" fillId="48" borderId="0" applyNumberFormat="0" applyBorder="0" applyAlignment="0" applyProtection="0"/>
    <xf numFmtId="0" fontId="174" fillId="59" borderId="0" applyNumberFormat="0" applyBorder="0" applyAlignment="0" applyProtection="0"/>
    <xf numFmtId="0" fontId="1" fillId="0" borderId="0"/>
    <xf numFmtId="0" fontId="1" fillId="0" borderId="0"/>
    <xf numFmtId="0" fontId="18" fillId="48" borderId="0" applyNumberFormat="0" applyBorder="0" applyAlignment="0" applyProtection="0"/>
    <xf numFmtId="0" fontId="174" fillId="59" borderId="0" applyNumberFormat="0" applyBorder="0" applyAlignment="0" applyProtection="0"/>
    <xf numFmtId="0" fontId="1" fillId="0" borderId="0"/>
    <xf numFmtId="0" fontId="1" fillId="0" borderId="0"/>
    <xf numFmtId="0" fontId="18" fillId="48" borderId="0" applyNumberFormat="0" applyBorder="0" applyAlignment="0" applyProtection="0"/>
    <xf numFmtId="0" fontId="174" fillId="59" borderId="0" applyNumberFormat="0" applyBorder="0" applyAlignment="0" applyProtection="0"/>
    <xf numFmtId="0" fontId="1" fillId="0" borderId="0"/>
    <xf numFmtId="0" fontId="18" fillId="48" borderId="0" applyNumberFormat="0" applyBorder="0" applyAlignment="0" applyProtection="0"/>
    <xf numFmtId="0" fontId="174" fillId="5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65" borderId="0" applyNumberFormat="0" applyBorder="0" applyAlignment="0" applyProtection="0"/>
    <xf numFmtId="0" fontId="1" fillId="0" borderId="0"/>
    <xf numFmtId="0" fontId="18" fillId="48" borderId="0" applyNumberFormat="0" applyBorder="0" applyAlignment="0" applyProtection="0"/>
    <xf numFmtId="0" fontId="174" fillId="59" borderId="0" applyNumberFormat="0" applyBorder="0" applyAlignment="0" applyProtection="0"/>
    <xf numFmtId="0" fontId="174" fillId="59" borderId="0" applyNumberFormat="0" applyBorder="0" applyAlignment="0" applyProtection="0"/>
    <xf numFmtId="0" fontId="78" fillId="58" borderId="0" applyNumberFormat="0" applyBorder="0" applyAlignment="0" applyProtection="0"/>
    <xf numFmtId="0" fontId="1" fillId="0" borderId="0"/>
    <xf numFmtId="0" fontId="174" fillId="59" borderId="0" applyNumberFormat="0" applyBorder="0" applyAlignment="0" applyProtection="0"/>
    <xf numFmtId="0" fontId="174" fillId="59" borderId="0" applyNumberFormat="0" applyBorder="0" applyAlignment="0" applyProtection="0"/>
    <xf numFmtId="0" fontId="78" fillId="58" borderId="0" applyNumberFormat="0" applyBorder="0" applyAlignment="0" applyProtection="0"/>
    <xf numFmtId="0" fontId="1" fillId="0" borderId="0"/>
    <xf numFmtId="0" fontId="1" fillId="0" borderId="0"/>
    <xf numFmtId="0" fontId="1" fillId="0" borderId="0"/>
    <xf numFmtId="0" fontId="18" fillId="65" borderId="0" applyNumberFormat="0" applyBorder="0" applyAlignment="0" applyProtection="0"/>
    <xf numFmtId="0" fontId="174" fillId="59" borderId="0" applyNumberFormat="0" applyBorder="0" applyAlignment="0" applyProtection="0"/>
    <xf numFmtId="0" fontId="1" fillId="0" borderId="0"/>
    <xf numFmtId="0" fontId="1" fillId="0" borderId="0"/>
    <xf numFmtId="0" fontId="1" fillId="0" borderId="0"/>
    <xf numFmtId="0" fontId="18" fillId="48" borderId="0" applyNumberFormat="0" applyBorder="0" applyAlignment="0" applyProtection="0"/>
    <xf numFmtId="0" fontId="174" fillId="59" borderId="0" applyNumberFormat="0" applyBorder="0" applyAlignment="0" applyProtection="0"/>
    <xf numFmtId="0" fontId="1" fillId="0" borderId="0"/>
    <xf numFmtId="0" fontId="1" fillId="0" borderId="0"/>
    <xf numFmtId="0" fontId="1" fillId="0" borderId="0"/>
    <xf numFmtId="0" fontId="18" fillId="48" borderId="0" applyNumberFormat="0" applyBorder="0" applyAlignment="0" applyProtection="0"/>
    <xf numFmtId="0" fontId="174" fillId="59" borderId="0" applyNumberFormat="0" applyBorder="0" applyAlignment="0" applyProtection="0"/>
    <xf numFmtId="0" fontId="1" fillId="0" borderId="0"/>
    <xf numFmtId="0" fontId="1" fillId="0" borderId="0"/>
    <xf numFmtId="0" fontId="18" fillId="48" borderId="0" applyNumberFormat="0" applyBorder="0" applyAlignment="0" applyProtection="0"/>
    <xf numFmtId="0" fontId="1" fillId="0" borderId="0"/>
    <xf numFmtId="0" fontId="174" fillId="5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4" fillId="59" borderId="0" applyNumberFormat="0" applyBorder="0" applyAlignment="0" applyProtection="0"/>
    <xf numFmtId="0" fontId="78" fillId="58" borderId="0" applyNumberFormat="0" applyBorder="0" applyAlignment="0" applyProtection="0"/>
    <xf numFmtId="0" fontId="78" fillId="0" borderId="0"/>
    <xf numFmtId="0" fontId="174" fillId="59" borderId="0" applyNumberFormat="0" applyBorder="0" applyAlignment="0" applyProtection="0"/>
    <xf numFmtId="0" fontId="174" fillId="59" borderId="0" applyNumberFormat="0" applyBorder="0" applyAlignment="0" applyProtection="0"/>
    <xf numFmtId="0" fontId="174" fillId="59" borderId="0" applyNumberFormat="0" applyBorder="0" applyAlignment="0" applyProtection="0"/>
    <xf numFmtId="0" fontId="78" fillId="58" borderId="0" applyNumberFormat="0" applyBorder="0" applyAlignment="0" applyProtection="0"/>
    <xf numFmtId="0" fontId="78" fillId="58" borderId="0" applyNumberFormat="0" applyBorder="0" applyAlignment="0" applyProtection="0"/>
    <xf numFmtId="0" fontId="174" fillId="59" borderId="0" applyNumberFormat="0" applyBorder="0" applyAlignment="0" applyProtection="0"/>
    <xf numFmtId="0" fontId="174" fillId="59" borderId="0" applyNumberFormat="0" applyBorder="0" applyAlignment="0" applyProtection="0"/>
    <xf numFmtId="0" fontId="78" fillId="58" borderId="0" applyNumberFormat="0" applyBorder="0" applyAlignment="0" applyProtection="0"/>
    <xf numFmtId="0" fontId="18" fillId="65" borderId="0" applyNumberFormat="0" applyBorder="0" applyAlignment="0" applyProtection="0"/>
    <xf numFmtId="0" fontId="174" fillId="59" borderId="0" applyNumberFormat="0" applyBorder="0" applyAlignment="0" applyProtection="0"/>
    <xf numFmtId="0" fontId="1" fillId="0" borderId="0"/>
    <xf numFmtId="0" fontId="18" fillId="48" borderId="0" applyNumberFormat="0" applyBorder="0" applyAlignment="0" applyProtection="0"/>
    <xf numFmtId="0" fontId="174" fillId="59" borderId="0" applyNumberFormat="0" applyBorder="0" applyAlignment="0" applyProtection="0"/>
    <xf numFmtId="0" fontId="174" fillId="59" borderId="0" applyNumberFormat="0" applyBorder="0" applyAlignment="0" applyProtection="0"/>
    <xf numFmtId="0" fontId="78" fillId="58" borderId="0" applyNumberFormat="0" applyBorder="0" applyAlignment="0" applyProtection="0"/>
    <xf numFmtId="0" fontId="1" fillId="0" borderId="0"/>
    <xf numFmtId="0" fontId="174" fillId="59" borderId="0" applyNumberFormat="0" applyBorder="0" applyAlignment="0" applyProtection="0"/>
    <xf numFmtId="0" fontId="1" fillId="0" borderId="0"/>
    <xf numFmtId="0" fontId="1" fillId="0" borderId="0"/>
    <xf numFmtId="0" fontId="1" fillId="0" borderId="0"/>
    <xf numFmtId="0" fontId="18" fillId="65" borderId="0" applyNumberFormat="0" applyBorder="0" applyAlignment="0" applyProtection="0"/>
    <xf numFmtId="0" fontId="174" fillId="5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8" fillId="0" borderId="0"/>
    <xf numFmtId="0" fontId="1" fillId="0" borderId="0"/>
    <xf numFmtId="0" fontId="18" fillId="65" borderId="0" applyNumberFormat="0" applyBorder="0" applyAlignment="0" applyProtection="0"/>
    <xf numFmtId="0" fontId="174" fillId="59" borderId="0" applyNumberFormat="0" applyBorder="0" applyAlignment="0" applyProtection="0"/>
    <xf numFmtId="0" fontId="1" fillId="0" borderId="0"/>
    <xf numFmtId="0" fontId="18" fillId="48" borderId="0" applyNumberFormat="0" applyBorder="0" applyAlignment="0" applyProtection="0"/>
    <xf numFmtId="0" fontId="174" fillId="59" borderId="0" applyNumberFormat="0" applyBorder="0" applyAlignment="0" applyProtection="0"/>
    <xf numFmtId="0" fontId="1" fillId="0" borderId="0"/>
    <xf numFmtId="0" fontId="1" fillId="0" borderId="0"/>
    <xf numFmtId="0" fontId="1" fillId="0" borderId="0"/>
    <xf numFmtId="0" fontId="18" fillId="65" borderId="0" applyNumberFormat="0" applyBorder="0" applyAlignment="0" applyProtection="0"/>
    <xf numFmtId="0" fontId="174" fillId="59" borderId="0" applyNumberFormat="0" applyBorder="0" applyAlignment="0" applyProtection="0"/>
    <xf numFmtId="0" fontId="1" fillId="0" borderId="0"/>
    <xf numFmtId="0" fontId="1" fillId="0" borderId="0"/>
    <xf numFmtId="0" fontId="1" fillId="0" borderId="0"/>
    <xf numFmtId="0" fontId="18" fillId="65" borderId="0" applyNumberFormat="0" applyBorder="0" applyAlignment="0" applyProtection="0"/>
    <xf numFmtId="0" fontId="1" fillId="0" borderId="0"/>
    <xf numFmtId="0" fontId="1" fillId="0" borderId="0"/>
    <xf numFmtId="0" fontId="18" fillId="65" borderId="0" applyNumberFormat="0" applyBorder="0" applyAlignment="0" applyProtection="0"/>
    <xf numFmtId="0" fontId="174" fillId="59" borderId="0" applyNumberFormat="0" applyBorder="0" applyAlignment="0" applyProtection="0"/>
    <xf numFmtId="0" fontId="1" fillId="0" borderId="0"/>
    <xf numFmtId="0" fontId="1" fillId="0" borderId="0"/>
    <xf numFmtId="0" fontId="1" fillId="0" borderId="0"/>
    <xf numFmtId="0" fontId="1" fillId="0" borderId="0"/>
    <xf numFmtId="0" fontId="78" fillId="58" borderId="0" applyNumberFormat="0" applyBorder="0" applyAlignment="0" applyProtection="0"/>
    <xf numFmtId="0" fontId="1" fillId="0" borderId="0"/>
    <xf numFmtId="0" fontId="18" fillId="65" borderId="0" applyNumberFormat="0" applyBorder="0" applyAlignment="0" applyProtection="0"/>
    <xf numFmtId="0" fontId="1" fillId="0" borderId="0"/>
    <xf numFmtId="0" fontId="18" fillId="65" borderId="0" applyNumberFormat="0" applyBorder="0" applyAlignment="0" applyProtection="0"/>
    <xf numFmtId="0" fontId="174" fillId="59" borderId="0" applyNumberFormat="0" applyBorder="0" applyAlignment="0" applyProtection="0"/>
    <xf numFmtId="0" fontId="1" fillId="0" borderId="0"/>
    <xf numFmtId="0" fontId="1" fillId="0" borderId="0"/>
    <xf numFmtId="0" fontId="18" fillId="6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1" fillId="66" borderId="0" applyNumberFormat="0" applyBorder="0" applyAlignment="0" applyProtection="0"/>
    <xf numFmtId="0" fontId="18" fillId="29" borderId="0" applyNumberFormat="0" applyBorder="0" applyAlignment="0" applyProtection="0"/>
    <xf numFmtId="0" fontId="138" fillId="29" borderId="0" applyNumberFormat="0" applyBorder="0" applyAlignment="0" applyProtection="0"/>
    <xf numFmtId="0" fontId="78" fillId="64" borderId="0" applyNumberFormat="0" applyBorder="0" applyAlignment="0" applyProtection="0"/>
    <xf numFmtId="0" fontId="78" fillId="0" borderId="0"/>
    <xf numFmtId="0" fontId="305" fillId="3" borderId="0" applyNumberFormat="0" applyBorder="0" applyAlignment="0" applyProtection="0"/>
    <xf numFmtId="0" fontId="305" fillId="2" borderId="0" applyNumberFormat="0" applyBorder="0" applyAlignment="0" applyProtection="0"/>
    <xf numFmtId="0" fontId="138" fillId="29" borderId="0" applyNumberFormat="0" applyBorder="0" applyAlignment="0" applyProtection="0"/>
    <xf numFmtId="0" fontId="78" fillId="66" borderId="0" applyNumberFormat="0" applyBorder="0" applyAlignment="0" applyProtection="0"/>
    <xf numFmtId="0" fontId="78" fillId="56" borderId="0" applyNumberFormat="0" applyBorder="0" applyAlignment="0" applyProtection="0"/>
    <xf numFmtId="0" fontId="78" fillId="56" borderId="0" applyNumberFormat="0" applyBorder="0" applyAlignment="0" applyProtection="0"/>
    <xf numFmtId="0" fontId="141" fillId="67" borderId="0" applyNumberFormat="0" applyBorder="0" applyAlignment="0" applyProtection="0"/>
    <xf numFmtId="0" fontId="1" fillId="0" borderId="0"/>
    <xf numFmtId="0" fontId="18" fillId="33" borderId="0" applyNumberFormat="0" applyBorder="0" applyAlignment="0" applyProtection="0"/>
    <xf numFmtId="0" fontId="138" fillId="33" borderId="0" applyNumberFormat="0" applyBorder="0" applyAlignment="0" applyProtection="0"/>
    <xf numFmtId="0" fontId="78" fillId="67" borderId="0" applyNumberFormat="0" applyBorder="0" applyAlignment="0" applyProtection="0"/>
    <xf numFmtId="0" fontId="78" fillId="67" borderId="0" applyNumberFormat="0" applyBorder="0" applyAlignment="0" applyProtection="0"/>
    <xf numFmtId="0" fontId="141" fillId="78" borderId="0" applyNumberFormat="0" applyBorder="0" applyAlignment="0" applyProtection="0"/>
    <xf numFmtId="0" fontId="138" fillId="37" borderId="0" applyNumberFormat="0" applyBorder="0" applyAlignment="0" applyProtection="0"/>
    <xf numFmtId="0" fontId="78" fillId="77" borderId="0" applyNumberFormat="0" applyBorder="0" applyAlignment="0" applyProtection="0"/>
    <xf numFmtId="0" fontId="78" fillId="0" borderId="0"/>
    <xf numFmtId="0" fontId="305" fillId="117" borderId="0" applyNumberFormat="0" applyBorder="0" applyAlignment="0" applyProtection="0"/>
    <xf numFmtId="0" fontId="305" fillId="53" borderId="0" applyNumberFormat="0" applyBorder="0" applyAlignment="0" applyProtection="0"/>
    <xf numFmtId="0" fontId="138" fillId="37" borderId="0" applyNumberFormat="0" applyBorder="0" applyAlignment="0" applyProtection="0"/>
    <xf numFmtId="0" fontId="78" fillId="78" borderId="0" applyNumberFormat="0" applyBorder="0" applyAlignment="0" applyProtection="0"/>
    <xf numFmtId="0" fontId="78" fillId="77" borderId="0" applyNumberFormat="0" applyBorder="0" applyAlignment="0" applyProtection="0"/>
    <xf numFmtId="0" fontId="18" fillId="37" borderId="0" applyNumberFormat="0" applyBorder="0" applyAlignment="0" applyProtection="0"/>
    <xf numFmtId="0" fontId="78" fillId="77" borderId="0" applyNumberFormat="0" applyBorder="0" applyAlignment="0" applyProtection="0"/>
    <xf numFmtId="0" fontId="141" fillId="63" borderId="0" applyNumberFormat="0" applyBorder="0" applyAlignment="0" applyProtection="0"/>
    <xf numFmtId="0" fontId="138" fillId="41" borderId="0" applyNumberFormat="0" applyBorder="0" applyAlignment="0" applyProtection="0"/>
    <xf numFmtId="0" fontId="78" fillId="59" borderId="0" applyNumberFormat="0" applyBorder="0" applyAlignment="0" applyProtection="0"/>
    <xf numFmtId="0" fontId="78" fillId="0" borderId="0"/>
    <xf numFmtId="0" fontId="305" fillId="3" borderId="0" applyNumberFormat="0" applyBorder="0" applyAlignment="0" applyProtection="0"/>
    <xf numFmtId="0" fontId="305" fillId="57" borderId="0" applyNumberFormat="0" applyBorder="0" applyAlignment="0" applyProtection="0"/>
    <xf numFmtId="0" fontId="138" fillId="41" borderId="0" applyNumberFormat="0" applyBorder="0" applyAlignment="0" applyProtection="0"/>
    <xf numFmtId="0" fontId="78" fillId="63" borderId="0" applyNumberFormat="0" applyBorder="0" applyAlignment="0" applyProtection="0"/>
    <xf numFmtId="0" fontId="78" fillId="79" borderId="0" applyNumberFormat="0" applyBorder="0" applyAlignment="0" applyProtection="0"/>
    <xf numFmtId="0" fontId="18" fillId="41" borderId="0" applyNumberFormat="0" applyBorder="0" applyAlignment="0" applyProtection="0"/>
    <xf numFmtId="0" fontId="78" fillId="79" borderId="0" applyNumberFormat="0" applyBorder="0" applyAlignment="0" applyProtection="0"/>
    <xf numFmtId="0" fontId="141" fillId="66" borderId="0" applyNumberFormat="0" applyBorder="0" applyAlignment="0" applyProtection="0"/>
    <xf numFmtId="0" fontId="1" fillId="0" borderId="0"/>
    <xf numFmtId="0" fontId="18" fillId="45" borderId="0" applyNumberFormat="0" applyBorder="0" applyAlignment="0" applyProtection="0"/>
    <xf numFmtId="0" fontId="138" fillId="45" borderId="0" applyNumberFormat="0" applyBorder="0" applyAlignment="0" applyProtection="0"/>
    <xf numFmtId="0" fontId="78" fillId="56" borderId="0" applyNumberFormat="0" applyBorder="0" applyAlignment="0" applyProtection="0"/>
    <xf numFmtId="0" fontId="78" fillId="56" borderId="0" applyNumberFormat="0" applyBorder="0" applyAlignment="0" applyProtection="0"/>
    <xf numFmtId="0" fontId="141" fillId="80" borderId="0" applyNumberFormat="0" applyBorder="0" applyAlignment="0" applyProtection="0"/>
    <xf numFmtId="0" fontId="138" fillId="49" borderId="0" applyNumberFormat="0" applyBorder="0" applyAlignment="0" applyProtection="0"/>
    <xf numFmtId="0" fontId="78" fillId="60" borderId="0" applyNumberFormat="0" applyBorder="0" applyAlignment="0" applyProtection="0"/>
    <xf numFmtId="0" fontId="78" fillId="0" borderId="0"/>
    <xf numFmtId="0" fontId="305" fillId="55" borderId="0" applyNumberFormat="0" applyBorder="0" applyAlignment="0" applyProtection="0"/>
    <xf numFmtId="0" fontId="305" fillId="52" borderId="0" applyNumberFormat="0" applyBorder="0" applyAlignment="0" applyProtection="0"/>
    <xf numFmtId="0" fontId="138" fillId="49" borderId="0" applyNumberFormat="0" applyBorder="0" applyAlignment="0" applyProtection="0"/>
    <xf numFmtId="0" fontId="78" fillId="80" borderId="0" applyNumberFormat="0" applyBorder="0" applyAlignment="0" applyProtection="0"/>
    <xf numFmtId="0" fontId="78" fillId="58" borderId="0" applyNumberFormat="0" applyBorder="0" applyAlignment="0" applyProtection="0"/>
    <xf numFmtId="0" fontId="18" fillId="49" borderId="0" applyNumberFormat="0" applyBorder="0" applyAlignment="0" applyProtection="0"/>
    <xf numFmtId="0" fontId="78" fillId="58"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8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9" fillId="66" borderId="0" applyNumberFormat="0" applyBorder="0" applyAlignment="0" applyProtection="0"/>
    <xf numFmtId="0" fontId="139" fillId="66" borderId="0" applyNumberFormat="0" applyBorder="0" applyAlignment="0" applyProtection="0"/>
    <xf numFmtId="0" fontId="1" fillId="0" borderId="0"/>
    <xf numFmtId="0" fontId="18" fillId="29" borderId="0" applyNumberFormat="0" applyBorder="0" applyAlignment="0" applyProtection="0"/>
    <xf numFmtId="0" fontId="1" fillId="0" borderId="0"/>
    <xf numFmtId="0" fontId="18" fillId="81" borderId="0" applyNumberFormat="0" applyBorder="0" applyAlignment="0" applyProtection="0"/>
    <xf numFmtId="0" fontId="18" fillId="29" borderId="0" applyNumberFormat="0" applyBorder="0" applyAlignment="0" applyProtection="0"/>
    <xf numFmtId="0" fontId="174" fillId="62" borderId="0" applyNumberFormat="0" applyBorder="0" applyAlignment="0" applyProtection="0"/>
    <xf numFmtId="0" fontId="78" fillId="66" borderId="0" applyNumberFormat="0" applyBorder="0" applyAlignment="0" applyProtection="0"/>
    <xf numFmtId="0" fontId="1" fillId="0" borderId="0"/>
    <xf numFmtId="0" fontId="174" fillId="62" borderId="0" applyNumberFormat="0" applyBorder="0" applyAlignment="0" applyProtection="0"/>
    <xf numFmtId="0" fontId="1" fillId="0" borderId="0"/>
    <xf numFmtId="0" fontId="1" fillId="0" borderId="0"/>
    <xf numFmtId="0" fontId="1" fillId="0" borderId="0"/>
    <xf numFmtId="0" fontId="18" fillId="29" borderId="0" applyNumberFormat="0" applyBorder="0" applyAlignment="0" applyProtection="0"/>
    <xf numFmtId="0" fontId="174" fillId="62" borderId="0" applyNumberFormat="0" applyBorder="0" applyAlignment="0" applyProtection="0"/>
    <xf numFmtId="0" fontId="174" fillId="62" borderId="0" applyNumberFormat="0" applyBorder="0" applyAlignment="0" applyProtection="0"/>
    <xf numFmtId="0" fontId="78" fillId="66" borderId="0" applyNumberFormat="0" applyBorder="0" applyAlignment="0" applyProtection="0"/>
    <xf numFmtId="0" fontId="1" fillId="0" borderId="0"/>
    <xf numFmtId="0" fontId="174" fillId="62" borderId="0" applyNumberFormat="0" applyBorder="0" applyAlignment="0" applyProtection="0"/>
    <xf numFmtId="0" fontId="1" fillId="0" borderId="0"/>
    <xf numFmtId="0" fontId="1" fillId="0" borderId="0"/>
    <xf numFmtId="0" fontId="1" fillId="0" borderId="0"/>
    <xf numFmtId="0" fontId="18" fillId="29" borderId="0" applyNumberFormat="0" applyBorder="0" applyAlignment="0" applyProtection="0"/>
    <xf numFmtId="0" fontId="174" fillId="62" borderId="0" applyNumberFormat="0" applyBorder="0" applyAlignment="0" applyProtection="0"/>
    <xf numFmtId="0" fontId="1" fillId="0" borderId="0"/>
    <xf numFmtId="0" fontId="1" fillId="0" borderId="0"/>
    <xf numFmtId="0" fontId="1" fillId="0" borderId="0"/>
    <xf numFmtId="0" fontId="18" fillId="29" borderId="0" applyNumberFormat="0" applyBorder="0" applyAlignment="0" applyProtection="0"/>
    <xf numFmtId="0" fontId="174" fillId="62" borderId="0" applyNumberFormat="0" applyBorder="0" applyAlignment="0" applyProtection="0"/>
    <xf numFmtId="0" fontId="1" fillId="0" borderId="0"/>
    <xf numFmtId="0" fontId="1" fillId="0" borderId="0"/>
    <xf numFmtId="0" fontId="18" fillId="29" borderId="0" applyNumberFormat="0" applyBorder="0" applyAlignment="0" applyProtection="0"/>
    <xf numFmtId="0" fontId="174" fillId="62" borderId="0" applyNumberFormat="0" applyBorder="0" applyAlignment="0" applyProtection="0"/>
    <xf numFmtId="0" fontId="1" fillId="0" borderId="0"/>
    <xf numFmtId="0" fontId="1" fillId="0" borderId="0"/>
    <xf numFmtId="0" fontId="1" fillId="0" borderId="0"/>
    <xf numFmtId="0" fontId="174" fillId="62" borderId="0" applyNumberFormat="0" applyBorder="0" applyAlignment="0" applyProtection="0"/>
    <xf numFmtId="0" fontId="174" fillId="62" borderId="0" applyNumberFormat="0" applyBorder="0" applyAlignment="0" applyProtection="0"/>
    <xf numFmtId="0" fontId="78" fillId="66" borderId="0" applyNumberFormat="0" applyBorder="0" applyAlignment="0" applyProtection="0"/>
    <xf numFmtId="0" fontId="1" fillId="0" borderId="0"/>
    <xf numFmtId="0" fontId="174" fillId="62" borderId="0" applyNumberFormat="0" applyBorder="0" applyAlignment="0" applyProtection="0"/>
    <xf numFmtId="0" fontId="1" fillId="0" borderId="0"/>
    <xf numFmtId="0" fontId="1" fillId="0" borderId="0"/>
    <xf numFmtId="0" fontId="1" fillId="0" borderId="0"/>
    <xf numFmtId="0" fontId="18" fillId="29" borderId="0" applyNumberFormat="0" applyBorder="0" applyAlignment="0" applyProtection="0"/>
    <xf numFmtId="0" fontId="174" fillId="62" borderId="0" applyNumberFormat="0" applyBorder="0" applyAlignment="0" applyProtection="0"/>
    <xf numFmtId="0" fontId="174" fillId="62" borderId="0" applyNumberFormat="0" applyBorder="0" applyAlignment="0" applyProtection="0"/>
    <xf numFmtId="0" fontId="78" fillId="66" borderId="0" applyNumberFormat="0" applyBorder="0" applyAlignment="0" applyProtection="0"/>
    <xf numFmtId="0" fontId="1" fillId="0" borderId="0"/>
    <xf numFmtId="0" fontId="174" fillId="62" borderId="0" applyNumberFormat="0" applyBorder="0" applyAlignment="0" applyProtection="0"/>
    <xf numFmtId="0" fontId="1" fillId="0" borderId="0"/>
    <xf numFmtId="0" fontId="1" fillId="0" borderId="0"/>
    <xf numFmtId="0" fontId="1" fillId="0" borderId="0"/>
    <xf numFmtId="0" fontId="18" fillId="29" borderId="0" applyNumberFormat="0" applyBorder="0" applyAlignment="0" applyProtection="0"/>
    <xf numFmtId="0" fontId="174" fillId="62" borderId="0" applyNumberFormat="0" applyBorder="0" applyAlignment="0" applyProtection="0"/>
    <xf numFmtId="0" fontId="174" fillId="62" borderId="0" applyNumberFormat="0" applyBorder="0" applyAlignment="0" applyProtection="0"/>
    <xf numFmtId="0" fontId="78" fillId="66" borderId="0" applyNumberFormat="0" applyBorder="0" applyAlignment="0" applyProtection="0"/>
    <xf numFmtId="0" fontId="1" fillId="0" borderId="0"/>
    <xf numFmtId="0" fontId="174" fillId="62" borderId="0" applyNumberFormat="0" applyBorder="0" applyAlignment="0" applyProtection="0"/>
    <xf numFmtId="0" fontId="1" fillId="0" borderId="0"/>
    <xf numFmtId="0" fontId="1" fillId="0" borderId="0"/>
    <xf numFmtId="0" fontId="1" fillId="0" borderId="0"/>
    <xf numFmtId="0" fontId="18" fillId="29" borderId="0" applyNumberFormat="0" applyBorder="0" applyAlignment="0" applyProtection="0"/>
    <xf numFmtId="0" fontId="174" fillId="62" borderId="0" applyNumberFormat="0" applyBorder="0" applyAlignment="0" applyProtection="0"/>
    <xf numFmtId="0" fontId="1" fillId="0" borderId="0"/>
    <xf numFmtId="0" fontId="1" fillId="0" borderId="0"/>
    <xf numFmtId="0" fontId="1" fillId="0" borderId="0"/>
    <xf numFmtId="0" fontId="18" fillId="29" borderId="0" applyNumberFormat="0" applyBorder="0" applyAlignment="0" applyProtection="0"/>
    <xf numFmtId="0" fontId="174" fillId="62" borderId="0" applyNumberFormat="0" applyBorder="0" applyAlignment="0" applyProtection="0"/>
    <xf numFmtId="0" fontId="1" fillId="0" borderId="0"/>
    <xf numFmtId="0" fontId="1" fillId="0" borderId="0"/>
    <xf numFmtId="0" fontId="174" fillId="62" borderId="0" applyNumberFormat="0" applyBorder="0" applyAlignment="0" applyProtection="0"/>
    <xf numFmtId="0" fontId="18" fillId="29" borderId="0" applyNumberFormat="0" applyBorder="0" applyAlignment="0" applyProtection="0"/>
    <xf numFmtId="0" fontId="174" fillId="62" borderId="0" applyNumberFormat="0" applyBorder="0" applyAlignment="0" applyProtection="0"/>
    <xf numFmtId="0" fontId="78" fillId="66" borderId="0" applyNumberFormat="0" applyBorder="0" applyAlignment="0" applyProtection="0"/>
    <xf numFmtId="0" fontId="1" fillId="0" borderId="0"/>
    <xf numFmtId="0" fontId="174" fillId="62" borderId="0" applyNumberFormat="0" applyBorder="0" applyAlignment="0" applyProtection="0"/>
    <xf numFmtId="0" fontId="174" fillId="62" borderId="0" applyNumberFormat="0" applyBorder="0" applyAlignment="0" applyProtection="0"/>
    <xf numFmtId="0" fontId="78" fillId="66" borderId="0" applyNumberFormat="0" applyBorder="0" applyAlignment="0" applyProtection="0"/>
    <xf numFmtId="0" fontId="1" fillId="0" borderId="0"/>
    <xf numFmtId="0" fontId="174" fillId="62" borderId="0" applyNumberFormat="0" applyBorder="0" applyAlignment="0" applyProtection="0"/>
    <xf numFmtId="0" fontId="174" fillId="62" borderId="0" applyNumberFormat="0" applyBorder="0" applyAlignment="0" applyProtection="0"/>
    <xf numFmtId="0" fontId="174" fillId="62" borderId="0" applyNumberFormat="0" applyBorder="0" applyAlignment="0" applyProtection="0"/>
    <xf numFmtId="0" fontId="78" fillId="66" borderId="0" applyNumberFormat="0" applyBorder="0" applyAlignment="0" applyProtection="0"/>
    <xf numFmtId="0" fontId="78" fillId="66" borderId="0" applyNumberFormat="0" applyBorder="0" applyAlignment="0" applyProtection="0"/>
    <xf numFmtId="0" fontId="174" fillId="62" borderId="0" applyNumberFormat="0" applyBorder="0" applyAlignment="0" applyProtection="0"/>
    <xf numFmtId="0" fontId="174" fillId="62" borderId="0" applyNumberFormat="0" applyBorder="0" applyAlignment="0" applyProtection="0"/>
    <xf numFmtId="0" fontId="78" fillId="66" borderId="0" applyNumberFormat="0" applyBorder="0" applyAlignment="0" applyProtection="0"/>
    <xf numFmtId="0" fontId="18" fillId="29" borderId="0" applyNumberFormat="0" applyBorder="0" applyAlignment="0" applyProtection="0"/>
    <xf numFmtId="0" fontId="174" fillId="62" borderId="0" applyNumberFormat="0" applyBorder="0" applyAlignment="0" applyProtection="0"/>
    <xf numFmtId="0" fontId="174" fillId="62" borderId="0" applyNumberFormat="0" applyBorder="0" applyAlignment="0" applyProtection="0"/>
    <xf numFmtId="0" fontId="78" fillId="66" borderId="0" applyNumberFormat="0" applyBorder="0" applyAlignment="0" applyProtection="0"/>
    <xf numFmtId="0" fontId="1" fillId="0" borderId="0"/>
    <xf numFmtId="0" fontId="174" fillId="62" borderId="0" applyNumberFormat="0" applyBorder="0" applyAlignment="0" applyProtection="0"/>
    <xf numFmtId="0" fontId="1" fillId="0" borderId="0"/>
    <xf numFmtId="0" fontId="1" fillId="0" borderId="0"/>
    <xf numFmtId="0" fontId="1" fillId="0" borderId="0"/>
    <xf numFmtId="0" fontId="18" fillId="29" borderId="0" applyNumberFormat="0" applyBorder="0" applyAlignment="0" applyProtection="0"/>
    <xf numFmtId="0" fontId="174" fillId="62" borderId="0" applyNumberFormat="0" applyBorder="0" applyAlignment="0" applyProtection="0"/>
    <xf numFmtId="0" fontId="1" fillId="0" borderId="0"/>
    <xf numFmtId="0" fontId="1" fillId="0" borderId="0"/>
    <xf numFmtId="0" fontId="1" fillId="0" borderId="0"/>
    <xf numFmtId="0" fontId="18" fillId="29" borderId="0" applyNumberFormat="0" applyBorder="0" applyAlignment="0" applyProtection="0"/>
    <xf numFmtId="0" fontId="174" fillId="62" borderId="0" applyNumberFormat="0" applyBorder="0" applyAlignment="0" applyProtection="0"/>
    <xf numFmtId="0" fontId="1" fillId="0" borderId="0"/>
    <xf numFmtId="0" fontId="1" fillId="0" borderId="0"/>
    <xf numFmtId="0" fontId="1" fillId="0" borderId="0"/>
    <xf numFmtId="0" fontId="18" fillId="29" borderId="0" applyNumberFormat="0" applyBorder="0" applyAlignment="0" applyProtection="0"/>
    <xf numFmtId="0" fontId="174" fillId="62" borderId="0" applyNumberFormat="0" applyBorder="0" applyAlignment="0" applyProtection="0"/>
    <xf numFmtId="0" fontId="174" fillId="62" borderId="0" applyNumberFormat="0" applyBorder="0" applyAlignment="0" applyProtection="0"/>
    <xf numFmtId="0" fontId="78" fillId="66" borderId="0" applyNumberFormat="0" applyBorder="0" applyAlignment="0" applyProtection="0"/>
    <xf numFmtId="0" fontId="1" fillId="0" borderId="0"/>
    <xf numFmtId="0" fontId="174" fillId="62" borderId="0" applyNumberFormat="0" applyBorder="0" applyAlignment="0" applyProtection="0"/>
    <xf numFmtId="0" fontId="1" fillId="0" borderId="0"/>
    <xf numFmtId="0" fontId="1" fillId="0" borderId="0"/>
    <xf numFmtId="0" fontId="174" fillId="62" borderId="0" applyNumberFormat="0" applyBorder="0" applyAlignment="0" applyProtection="0"/>
    <xf numFmtId="0" fontId="1" fillId="0" borderId="0"/>
    <xf numFmtId="0" fontId="18" fillId="29" borderId="0" applyNumberFormat="0" applyBorder="0" applyAlignment="0" applyProtection="0"/>
    <xf numFmtId="0" fontId="174" fillId="62" borderId="0" applyNumberFormat="0" applyBorder="0" applyAlignment="0" applyProtection="0"/>
    <xf numFmtId="0" fontId="174" fillId="62" borderId="0" applyNumberFormat="0" applyBorder="0" applyAlignment="0" applyProtection="0"/>
    <xf numFmtId="0" fontId="78" fillId="66" borderId="0" applyNumberFormat="0" applyBorder="0" applyAlignment="0" applyProtection="0"/>
    <xf numFmtId="0" fontId="1" fillId="0" borderId="0"/>
    <xf numFmtId="0" fontId="174" fillId="62" borderId="0" applyNumberFormat="0" applyBorder="0" applyAlignment="0" applyProtection="0"/>
    <xf numFmtId="0" fontId="174" fillId="62" borderId="0" applyNumberFormat="0" applyBorder="0" applyAlignment="0" applyProtection="0"/>
    <xf numFmtId="0" fontId="78" fillId="66" borderId="0" applyNumberFormat="0" applyBorder="0" applyAlignment="0" applyProtection="0"/>
    <xf numFmtId="0" fontId="1" fillId="0" borderId="0"/>
    <xf numFmtId="0" fontId="174" fillId="62" borderId="0" applyNumberFormat="0" applyBorder="0" applyAlignment="0" applyProtection="0"/>
    <xf numFmtId="0" fontId="174" fillId="62" borderId="0" applyNumberFormat="0" applyBorder="0" applyAlignment="0" applyProtection="0"/>
    <xf numFmtId="0" fontId="78" fillId="66" borderId="0" applyNumberFormat="0" applyBorder="0" applyAlignment="0" applyProtection="0"/>
    <xf numFmtId="0" fontId="1" fillId="0" borderId="0"/>
    <xf numFmtId="0" fontId="140" fillId="66" borderId="0" applyNumberFormat="0" applyBorder="0" applyAlignment="0" applyProtection="0"/>
    <xf numFmtId="0" fontId="174" fillId="62" borderId="0" applyNumberFormat="0" applyBorder="0" applyAlignment="0" applyProtection="0"/>
    <xf numFmtId="0" fontId="1" fillId="0" borderId="0"/>
    <xf numFmtId="0" fontId="18" fillId="29" borderId="0" applyNumberFormat="0" applyBorder="0" applyAlignment="0" applyProtection="0"/>
    <xf numFmtId="0" fontId="174" fillId="62" borderId="0" applyNumberFormat="0" applyBorder="0" applyAlignment="0" applyProtection="0"/>
    <xf numFmtId="0" fontId="1" fillId="0" borderId="0"/>
    <xf numFmtId="0" fontId="1" fillId="0" borderId="0"/>
    <xf numFmtId="0" fontId="1" fillId="0" borderId="0"/>
    <xf numFmtId="0" fontId="140" fillId="66" borderId="0" applyNumberFormat="0" applyBorder="0" applyAlignment="0" applyProtection="0"/>
    <xf numFmtId="0" fontId="174" fillId="62" borderId="0" applyNumberFormat="0" applyBorder="0" applyAlignment="0" applyProtection="0"/>
    <xf numFmtId="0" fontId="1" fillId="0" borderId="0"/>
    <xf numFmtId="0" fontId="18" fillId="29" borderId="0" applyNumberFormat="0" applyBorder="0" applyAlignment="0" applyProtection="0"/>
    <xf numFmtId="0" fontId="174" fillId="62" borderId="0" applyNumberFormat="0" applyBorder="0" applyAlignment="0" applyProtection="0"/>
    <xf numFmtId="0" fontId="1" fillId="0" borderId="0"/>
    <xf numFmtId="0" fontId="1" fillId="0" borderId="0"/>
    <xf numFmtId="0" fontId="1" fillId="0" borderId="0"/>
    <xf numFmtId="0" fontId="140" fillId="66" borderId="0" applyNumberFormat="0" applyBorder="0" applyAlignment="0" applyProtection="0"/>
    <xf numFmtId="0" fontId="174" fillId="62" borderId="0" applyNumberFormat="0" applyBorder="0" applyAlignment="0" applyProtection="0"/>
    <xf numFmtId="0" fontId="18" fillId="29" borderId="0" applyNumberFormat="0" applyBorder="0" applyAlignment="0" applyProtection="0"/>
    <xf numFmtId="0" fontId="1" fillId="0" borderId="0"/>
    <xf numFmtId="0" fontId="140" fillId="66" borderId="0" applyNumberFormat="0" applyBorder="0" applyAlignment="0" applyProtection="0"/>
    <xf numFmtId="0" fontId="174" fillId="62" borderId="0" applyNumberFormat="0" applyBorder="0" applyAlignment="0" applyProtection="0"/>
    <xf numFmtId="0" fontId="78" fillId="0" borderId="0"/>
    <xf numFmtId="0" fontId="140" fillId="66" borderId="0" applyNumberFormat="0" applyBorder="0" applyAlignment="0" applyProtection="0"/>
    <xf numFmtId="0" fontId="174" fillId="6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81" borderId="0" applyNumberFormat="0" applyBorder="0" applyAlignment="0" applyProtection="0"/>
    <xf numFmtId="0" fontId="18" fillId="81" borderId="0" applyNumberFormat="0" applyBorder="0" applyAlignment="0" applyProtection="0"/>
    <xf numFmtId="0" fontId="174" fillId="62" borderId="0" applyNumberFormat="0" applyBorder="0" applyAlignment="0" applyProtection="0"/>
    <xf numFmtId="0" fontId="78" fillId="66" borderId="0" applyNumberFormat="0" applyBorder="0" applyAlignment="0" applyProtection="0"/>
    <xf numFmtId="0" fontId="1" fillId="0" borderId="0"/>
    <xf numFmtId="0" fontId="174" fillId="62" borderId="0" applyNumberFormat="0" applyBorder="0" applyAlignment="0" applyProtection="0"/>
    <xf numFmtId="0" fontId="174" fillId="62" borderId="0" applyNumberFormat="0" applyBorder="0" applyAlignment="0" applyProtection="0"/>
    <xf numFmtId="0" fontId="78" fillId="66" borderId="0" applyNumberFormat="0" applyBorder="0" applyAlignment="0" applyProtection="0"/>
    <xf numFmtId="0" fontId="1" fillId="0" borderId="0"/>
    <xf numFmtId="0" fontId="174" fillId="62" borderId="0" applyNumberFormat="0" applyBorder="0" applyAlignment="0" applyProtection="0"/>
    <xf numFmtId="0" fontId="174" fillId="62" borderId="0" applyNumberFormat="0" applyBorder="0" applyAlignment="0" applyProtection="0"/>
    <xf numFmtId="0" fontId="78" fillId="66" borderId="0" applyNumberFormat="0" applyBorder="0" applyAlignment="0" applyProtection="0"/>
    <xf numFmtId="0" fontId="1" fillId="0" borderId="0"/>
    <xf numFmtId="0" fontId="18" fillId="29" borderId="0" applyNumberFormat="0" applyBorder="0" applyAlignment="0" applyProtection="0"/>
    <xf numFmtId="0" fontId="174" fillId="62" borderId="0" applyNumberFormat="0" applyBorder="0" applyAlignment="0" applyProtection="0"/>
    <xf numFmtId="0" fontId="1" fillId="0" borderId="0"/>
    <xf numFmtId="0" fontId="1" fillId="0" borderId="0"/>
    <xf numFmtId="0" fontId="1" fillId="0" borderId="0"/>
    <xf numFmtId="0" fontId="18" fillId="29" borderId="0" applyNumberFormat="0" applyBorder="0" applyAlignment="0" applyProtection="0"/>
    <xf numFmtId="0" fontId="174" fillId="62" borderId="0" applyNumberFormat="0" applyBorder="0" applyAlignment="0" applyProtection="0"/>
    <xf numFmtId="0" fontId="1" fillId="0" borderId="0"/>
    <xf numFmtId="0" fontId="1" fillId="0" borderId="0"/>
    <xf numFmtId="0" fontId="1" fillId="0" borderId="0"/>
    <xf numFmtId="0" fontId="18" fillId="29" borderId="0" applyNumberFormat="0" applyBorder="0" applyAlignment="0" applyProtection="0"/>
    <xf numFmtId="0" fontId="174" fillId="62" borderId="0" applyNumberFormat="0" applyBorder="0" applyAlignment="0" applyProtection="0"/>
    <xf numFmtId="0" fontId="1" fillId="0" borderId="0"/>
    <xf numFmtId="0" fontId="1" fillId="0" borderId="0"/>
    <xf numFmtId="0" fontId="18" fillId="29" borderId="0" applyNumberFormat="0" applyBorder="0" applyAlignment="0" applyProtection="0"/>
    <xf numFmtId="0" fontId="1" fillId="0" borderId="0"/>
    <xf numFmtId="0" fontId="1" fillId="0" borderId="0"/>
    <xf numFmtId="0" fontId="174" fillId="62" borderId="0" applyNumberFormat="0" applyBorder="0" applyAlignment="0" applyProtection="0"/>
    <xf numFmtId="0" fontId="174" fillId="62" borderId="0" applyNumberFormat="0" applyBorder="0" applyAlignment="0" applyProtection="0"/>
    <xf numFmtId="0" fontId="174" fillId="62" borderId="0" applyNumberFormat="0" applyBorder="0" applyAlignment="0" applyProtection="0"/>
    <xf numFmtId="0" fontId="78" fillId="66" borderId="0" applyNumberFormat="0" applyBorder="0" applyAlignment="0" applyProtection="0"/>
    <xf numFmtId="0" fontId="78" fillId="66" borderId="0" applyNumberFormat="0" applyBorder="0" applyAlignment="0" applyProtection="0"/>
    <xf numFmtId="0" fontId="174" fillId="62" borderId="0" applyNumberFormat="0" applyBorder="0" applyAlignment="0" applyProtection="0"/>
    <xf numFmtId="0" fontId="174" fillId="62" borderId="0" applyNumberFormat="0" applyBorder="0" applyAlignment="0" applyProtection="0"/>
    <xf numFmtId="0" fontId="174" fillId="62" borderId="0" applyNumberFormat="0" applyBorder="0" applyAlignment="0" applyProtection="0"/>
    <xf numFmtId="0" fontId="78" fillId="66" borderId="0" applyNumberFormat="0" applyBorder="0" applyAlignment="0" applyProtection="0"/>
    <xf numFmtId="0" fontId="78" fillId="66" borderId="0" applyNumberFormat="0" applyBorder="0" applyAlignment="0" applyProtection="0"/>
    <xf numFmtId="0" fontId="174" fillId="62" borderId="0" applyNumberFormat="0" applyBorder="0" applyAlignment="0" applyProtection="0"/>
    <xf numFmtId="0" fontId="174" fillId="62" borderId="0" applyNumberFormat="0" applyBorder="0" applyAlignment="0" applyProtection="0"/>
    <xf numFmtId="0" fontId="78" fillId="66" borderId="0" applyNumberFormat="0" applyBorder="0" applyAlignment="0" applyProtection="0"/>
    <xf numFmtId="0" fontId="1" fillId="0" borderId="0"/>
    <xf numFmtId="0" fontId="174" fillId="62" borderId="0" applyNumberFormat="0" applyBorder="0" applyAlignment="0" applyProtection="0"/>
    <xf numFmtId="0" fontId="174" fillId="62" borderId="0" applyNumberFormat="0" applyBorder="0" applyAlignment="0" applyProtection="0"/>
    <xf numFmtId="0" fontId="78" fillId="66" borderId="0" applyNumberFormat="0" applyBorder="0" applyAlignment="0" applyProtection="0"/>
    <xf numFmtId="0" fontId="1" fillId="0" borderId="0"/>
    <xf numFmtId="0" fontId="174" fillId="62" borderId="0" applyNumberFormat="0" applyBorder="0" applyAlignment="0" applyProtection="0"/>
    <xf numFmtId="0" fontId="174" fillId="62" borderId="0" applyNumberFormat="0" applyBorder="0" applyAlignment="0" applyProtection="0"/>
    <xf numFmtId="0" fontId="174" fillId="62" borderId="0" applyNumberFormat="0" applyBorder="0" applyAlignment="0" applyProtection="0"/>
    <xf numFmtId="0" fontId="78" fillId="66" borderId="0" applyNumberFormat="0" applyBorder="0" applyAlignment="0" applyProtection="0"/>
    <xf numFmtId="0" fontId="78" fillId="66" borderId="0" applyNumberFormat="0" applyBorder="0" applyAlignment="0" applyProtection="0"/>
    <xf numFmtId="0" fontId="174" fillId="62" borderId="0" applyNumberFormat="0" applyBorder="0" applyAlignment="0" applyProtection="0"/>
    <xf numFmtId="0" fontId="174" fillId="62" borderId="0" applyNumberFormat="0" applyBorder="0" applyAlignment="0" applyProtection="0"/>
    <xf numFmtId="0" fontId="78" fillId="66" borderId="0" applyNumberFormat="0" applyBorder="0" applyAlignment="0" applyProtection="0"/>
    <xf numFmtId="0" fontId="18" fillId="29" borderId="0" applyNumberFormat="0" applyBorder="0" applyAlignment="0" applyProtection="0"/>
    <xf numFmtId="0" fontId="174" fillId="62" borderId="0" applyNumberFormat="0" applyBorder="0" applyAlignment="0" applyProtection="0"/>
    <xf numFmtId="0" fontId="174" fillId="62" borderId="0" applyNumberFormat="0" applyBorder="0" applyAlignment="0" applyProtection="0"/>
    <xf numFmtId="0" fontId="78" fillId="66" borderId="0" applyNumberFormat="0" applyBorder="0" applyAlignment="0" applyProtection="0"/>
    <xf numFmtId="0" fontId="1" fillId="0" borderId="0"/>
    <xf numFmtId="0" fontId="174" fillId="62" borderId="0" applyNumberFormat="0" applyBorder="0" applyAlignment="0" applyProtection="0"/>
    <xf numFmtId="0" fontId="174" fillId="62" borderId="0" applyNumberFormat="0" applyBorder="0" applyAlignment="0" applyProtection="0"/>
    <xf numFmtId="0" fontId="78" fillId="66" borderId="0" applyNumberFormat="0" applyBorder="0" applyAlignment="0" applyProtection="0"/>
    <xf numFmtId="0" fontId="1" fillId="0" borderId="0"/>
    <xf numFmtId="0" fontId="174" fillId="62" borderId="0" applyNumberFormat="0" applyBorder="0" applyAlignment="0" applyProtection="0"/>
    <xf numFmtId="0" fontId="174" fillId="62" borderId="0" applyNumberFormat="0" applyBorder="0" applyAlignment="0" applyProtection="0"/>
    <xf numFmtId="0" fontId="78" fillId="66" borderId="0" applyNumberFormat="0" applyBorder="0" applyAlignment="0" applyProtection="0"/>
    <xf numFmtId="0" fontId="1" fillId="0" borderId="0"/>
    <xf numFmtId="0" fontId="18" fillId="29" borderId="0" applyNumberFormat="0" applyBorder="0" applyAlignment="0" applyProtection="0"/>
    <xf numFmtId="0" fontId="174" fillId="62" borderId="0" applyNumberFormat="0" applyBorder="0" applyAlignment="0" applyProtection="0"/>
    <xf numFmtId="0" fontId="1" fillId="0" borderId="0"/>
    <xf numFmtId="0" fontId="1" fillId="0" borderId="0"/>
    <xf numFmtId="0" fontId="1" fillId="0" borderId="0"/>
    <xf numFmtId="0" fontId="18" fillId="29" borderId="0" applyNumberFormat="0" applyBorder="0" applyAlignment="0" applyProtection="0"/>
    <xf numFmtId="0" fontId="174" fillId="62" borderId="0" applyNumberFormat="0" applyBorder="0" applyAlignment="0" applyProtection="0"/>
    <xf numFmtId="0" fontId="1" fillId="0" borderId="0"/>
    <xf numFmtId="0" fontId="1" fillId="0" borderId="0"/>
    <xf numFmtId="0" fontId="1" fillId="0" borderId="0"/>
    <xf numFmtId="0" fontId="18" fillId="29" borderId="0" applyNumberFormat="0" applyBorder="0" applyAlignment="0" applyProtection="0"/>
    <xf numFmtId="0" fontId="174" fillId="62" borderId="0" applyNumberFormat="0" applyBorder="0" applyAlignment="0" applyProtection="0"/>
    <xf numFmtId="0" fontId="1" fillId="0" borderId="0"/>
    <xf numFmtId="0" fontId="18" fillId="29" borderId="0" applyNumberFormat="0" applyBorder="0" applyAlignment="0" applyProtection="0"/>
    <xf numFmtId="0" fontId="174" fillId="6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81" borderId="0" applyNumberFormat="0" applyBorder="0" applyAlignment="0" applyProtection="0"/>
    <xf numFmtId="0" fontId="1" fillId="0" borderId="0"/>
    <xf numFmtId="0" fontId="18" fillId="29" borderId="0" applyNumberFormat="0" applyBorder="0" applyAlignment="0" applyProtection="0"/>
    <xf numFmtId="0" fontId="174" fillId="62" borderId="0" applyNumberFormat="0" applyBorder="0" applyAlignment="0" applyProtection="0"/>
    <xf numFmtId="0" fontId="174" fillId="62" borderId="0" applyNumberFormat="0" applyBorder="0" applyAlignment="0" applyProtection="0"/>
    <xf numFmtId="0" fontId="78" fillId="66" borderId="0" applyNumberFormat="0" applyBorder="0" applyAlignment="0" applyProtection="0"/>
    <xf numFmtId="0" fontId="1" fillId="0" borderId="0"/>
    <xf numFmtId="0" fontId="174" fillId="62" borderId="0" applyNumberFormat="0" applyBorder="0" applyAlignment="0" applyProtection="0"/>
    <xf numFmtId="0" fontId="174" fillId="62" borderId="0" applyNumberFormat="0" applyBorder="0" applyAlignment="0" applyProtection="0"/>
    <xf numFmtId="0" fontId="78" fillId="66" borderId="0" applyNumberFormat="0" applyBorder="0" applyAlignment="0" applyProtection="0"/>
    <xf numFmtId="0" fontId="1" fillId="0" borderId="0"/>
    <xf numFmtId="0" fontId="1" fillId="0" borderId="0"/>
    <xf numFmtId="0" fontId="1" fillId="0" borderId="0"/>
    <xf numFmtId="0" fontId="18" fillId="81" borderId="0" applyNumberFormat="0" applyBorder="0" applyAlignment="0" applyProtection="0"/>
    <xf numFmtId="0" fontId="174" fillId="62" borderId="0" applyNumberFormat="0" applyBorder="0" applyAlignment="0" applyProtection="0"/>
    <xf numFmtId="0" fontId="1" fillId="0" borderId="0"/>
    <xf numFmtId="0" fontId="1" fillId="0" borderId="0"/>
    <xf numFmtId="0" fontId="1" fillId="0" borderId="0"/>
    <xf numFmtId="0" fontId="18" fillId="29" borderId="0" applyNumberFormat="0" applyBorder="0" applyAlignment="0" applyProtection="0"/>
    <xf numFmtId="0" fontId="174" fillId="62" borderId="0" applyNumberFormat="0" applyBorder="0" applyAlignment="0" applyProtection="0"/>
    <xf numFmtId="0" fontId="1" fillId="0" borderId="0"/>
    <xf numFmtId="0" fontId="1" fillId="0" borderId="0"/>
    <xf numFmtId="0" fontId="1" fillId="0" borderId="0"/>
    <xf numFmtId="0" fontId="18" fillId="29" borderId="0" applyNumberFormat="0" applyBorder="0" applyAlignment="0" applyProtection="0"/>
    <xf numFmtId="0" fontId="174" fillId="62" borderId="0" applyNumberFormat="0" applyBorder="0" applyAlignment="0" applyProtection="0"/>
    <xf numFmtId="0" fontId="1" fillId="0" borderId="0"/>
    <xf numFmtId="0" fontId="1" fillId="0" borderId="0"/>
    <xf numFmtId="0" fontId="18" fillId="29" borderId="0" applyNumberFormat="0" applyBorder="0" applyAlignment="0" applyProtection="0"/>
    <xf numFmtId="0" fontId="1" fillId="0" borderId="0"/>
    <xf numFmtId="0" fontId="174" fillId="6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4" fillId="62" borderId="0" applyNumberFormat="0" applyBorder="0" applyAlignment="0" applyProtection="0"/>
    <xf numFmtId="0" fontId="78" fillId="66" borderId="0" applyNumberFormat="0" applyBorder="0" applyAlignment="0" applyProtection="0"/>
    <xf numFmtId="0" fontId="78" fillId="0" borderId="0"/>
    <xf numFmtId="0" fontId="174" fillId="62" borderId="0" applyNumberFormat="0" applyBorder="0" applyAlignment="0" applyProtection="0"/>
    <xf numFmtId="0" fontId="174" fillId="62" borderId="0" applyNumberFormat="0" applyBorder="0" applyAlignment="0" applyProtection="0"/>
    <xf numFmtId="0" fontId="174" fillId="62" borderId="0" applyNumberFormat="0" applyBorder="0" applyAlignment="0" applyProtection="0"/>
    <xf numFmtId="0" fontId="78" fillId="66" borderId="0" applyNumberFormat="0" applyBorder="0" applyAlignment="0" applyProtection="0"/>
    <xf numFmtId="0" fontId="78" fillId="66" borderId="0" applyNumberFormat="0" applyBorder="0" applyAlignment="0" applyProtection="0"/>
    <xf numFmtId="0" fontId="174" fillId="62" borderId="0" applyNumberFormat="0" applyBorder="0" applyAlignment="0" applyProtection="0"/>
    <xf numFmtId="0" fontId="174" fillId="62" borderId="0" applyNumberFormat="0" applyBorder="0" applyAlignment="0" applyProtection="0"/>
    <xf numFmtId="0" fontId="78" fillId="66" borderId="0" applyNumberFormat="0" applyBorder="0" applyAlignment="0" applyProtection="0"/>
    <xf numFmtId="0" fontId="18" fillId="81" borderId="0" applyNumberFormat="0" applyBorder="0" applyAlignment="0" applyProtection="0"/>
    <xf numFmtId="0" fontId="174" fillId="62" borderId="0" applyNumberFormat="0" applyBorder="0" applyAlignment="0" applyProtection="0"/>
    <xf numFmtId="0" fontId="1" fillId="0" borderId="0"/>
    <xf numFmtId="0" fontId="18" fillId="29" borderId="0" applyNumberFormat="0" applyBorder="0" applyAlignment="0" applyProtection="0"/>
    <xf numFmtId="0" fontId="174" fillId="62" borderId="0" applyNumberFormat="0" applyBorder="0" applyAlignment="0" applyProtection="0"/>
    <xf numFmtId="0" fontId="174" fillId="62" borderId="0" applyNumberFormat="0" applyBorder="0" applyAlignment="0" applyProtection="0"/>
    <xf numFmtId="0" fontId="78" fillId="66" borderId="0" applyNumberFormat="0" applyBorder="0" applyAlignment="0" applyProtection="0"/>
    <xf numFmtId="0" fontId="1" fillId="0" borderId="0"/>
    <xf numFmtId="0" fontId="174" fillId="62" borderId="0" applyNumberFormat="0" applyBorder="0" applyAlignment="0" applyProtection="0"/>
    <xf numFmtId="0" fontId="1" fillId="0" borderId="0"/>
    <xf numFmtId="0" fontId="1" fillId="0" borderId="0"/>
    <xf numFmtId="0" fontId="1" fillId="0" borderId="0"/>
    <xf numFmtId="0" fontId="18" fillId="81" borderId="0" applyNumberFormat="0" applyBorder="0" applyAlignment="0" applyProtection="0"/>
    <xf numFmtId="0" fontId="174" fillId="6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8" fillId="0" borderId="0"/>
    <xf numFmtId="0" fontId="1" fillId="0" borderId="0"/>
    <xf numFmtId="0" fontId="18" fillId="81" borderId="0" applyNumberFormat="0" applyBorder="0" applyAlignment="0" applyProtection="0"/>
    <xf numFmtId="0" fontId="174" fillId="62" borderId="0" applyNumberFormat="0" applyBorder="0" applyAlignment="0" applyProtection="0"/>
    <xf numFmtId="0" fontId="1" fillId="0" borderId="0"/>
    <xf numFmtId="0" fontId="18" fillId="29" borderId="0" applyNumberFormat="0" applyBorder="0" applyAlignment="0" applyProtection="0"/>
    <xf numFmtId="0" fontId="174" fillId="62" borderId="0" applyNumberFormat="0" applyBorder="0" applyAlignment="0" applyProtection="0"/>
    <xf numFmtId="0" fontId="1" fillId="0" borderId="0"/>
    <xf numFmtId="0" fontId="1" fillId="0" borderId="0"/>
    <xf numFmtId="0" fontId="1" fillId="0" borderId="0"/>
    <xf numFmtId="0" fontId="18" fillId="81" borderId="0" applyNumberFormat="0" applyBorder="0" applyAlignment="0" applyProtection="0"/>
    <xf numFmtId="0" fontId="174" fillId="62" borderId="0" applyNumberFormat="0" applyBorder="0" applyAlignment="0" applyProtection="0"/>
    <xf numFmtId="0" fontId="1" fillId="0" borderId="0"/>
    <xf numFmtId="0" fontId="1" fillId="0" borderId="0"/>
    <xf numFmtId="0" fontId="1" fillId="0" borderId="0"/>
    <xf numFmtId="0" fontId="18" fillId="81" borderId="0" applyNumberFormat="0" applyBorder="0" applyAlignment="0" applyProtection="0"/>
    <xf numFmtId="0" fontId="1" fillId="0" borderId="0"/>
    <xf numFmtId="0" fontId="1" fillId="0" borderId="0"/>
    <xf numFmtId="0" fontId="18" fillId="81" borderId="0" applyNumberFormat="0" applyBorder="0" applyAlignment="0" applyProtection="0"/>
    <xf numFmtId="0" fontId="174" fillId="62" borderId="0" applyNumberFormat="0" applyBorder="0" applyAlignment="0" applyProtection="0"/>
    <xf numFmtId="0" fontId="1" fillId="0" borderId="0"/>
    <xf numFmtId="0" fontId="1" fillId="0" borderId="0"/>
    <xf numFmtId="0" fontId="1" fillId="0" borderId="0"/>
    <xf numFmtId="0" fontId="1" fillId="0" borderId="0"/>
    <xf numFmtId="0" fontId="78" fillId="66" borderId="0" applyNumberFormat="0" applyBorder="0" applyAlignment="0" applyProtection="0"/>
    <xf numFmtId="0" fontId="1" fillId="0" borderId="0"/>
    <xf numFmtId="0" fontId="18" fillId="81" borderId="0" applyNumberFormat="0" applyBorder="0" applyAlignment="0" applyProtection="0"/>
    <xf numFmtId="0" fontId="1" fillId="0" borderId="0"/>
    <xf numFmtId="0" fontId="18" fillId="81" borderId="0" applyNumberFormat="0" applyBorder="0" applyAlignment="0" applyProtection="0"/>
    <xf numFmtId="0" fontId="174" fillId="62" borderId="0" applyNumberFormat="0" applyBorder="0" applyAlignment="0" applyProtection="0"/>
    <xf numFmtId="0" fontId="1" fillId="0" borderId="0"/>
    <xf numFmtId="0" fontId="1" fillId="0" borderId="0"/>
    <xf numFmtId="0" fontId="18" fillId="81" borderId="0" applyNumberFormat="0" applyBorder="0" applyAlignment="0" applyProtection="0"/>
    <xf numFmtId="0" fontId="1" fillId="0" borderId="0"/>
    <xf numFmtId="0" fontId="1" fillId="0" borderId="0"/>
    <xf numFmtId="0" fontId="18" fillId="8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9" fillId="67" borderId="0" applyNumberFormat="0" applyBorder="0" applyAlignment="0" applyProtection="0"/>
    <xf numFmtId="0" fontId="139" fillId="67" borderId="0" applyNumberFormat="0" applyBorder="0" applyAlignment="0" applyProtection="0"/>
    <xf numFmtId="0" fontId="1" fillId="0" borderId="0"/>
    <xf numFmtId="0" fontId="18" fillId="33" borderId="0" applyNumberFormat="0" applyBorder="0" applyAlignment="0" applyProtection="0"/>
    <xf numFmtId="0" fontId="1" fillId="0" borderId="0"/>
    <xf numFmtId="0" fontId="18" fillId="82" borderId="0" applyNumberFormat="0" applyBorder="0" applyAlignment="0" applyProtection="0"/>
    <xf numFmtId="0" fontId="18" fillId="33" borderId="0" applyNumberFormat="0" applyBorder="0" applyAlignment="0" applyProtection="0"/>
    <xf numFmtId="0" fontId="174" fillId="66" borderId="0" applyNumberFormat="0" applyBorder="0" applyAlignment="0" applyProtection="0"/>
    <xf numFmtId="0" fontId="78" fillId="67" borderId="0" applyNumberFormat="0" applyBorder="0" applyAlignment="0" applyProtection="0"/>
    <xf numFmtId="0" fontId="1" fillId="0" borderId="0"/>
    <xf numFmtId="0" fontId="174" fillId="66" borderId="0" applyNumberFormat="0" applyBorder="0" applyAlignment="0" applyProtection="0"/>
    <xf numFmtId="0" fontId="1" fillId="0" borderId="0"/>
    <xf numFmtId="0" fontId="1" fillId="0" borderId="0"/>
    <xf numFmtId="0" fontId="1" fillId="0" borderId="0"/>
    <xf numFmtId="0" fontId="18" fillId="33" borderId="0" applyNumberFormat="0" applyBorder="0" applyAlignment="0" applyProtection="0"/>
    <xf numFmtId="0" fontId="174" fillId="66" borderId="0" applyNumberFormat="0" applyBorder="0" applyAlignment="0" applyProtection="0"/>
    <xf numFmtId="0" fontId="174" fillId="66" borderId="0" applyNumberFormat="0" applyBorder="0" applyAlignment="0" applyProtection="0"/>
    <xf numFmtId="0" fontId="78" fillId="67" borderId="0" applyNumberFormat="0" applyBorder="0" applyAlignment="0" applyProtection="0"/>
    <xf numFmtId="0" fontId="1" fillId="0" borderId="0"/>
    <xf numFmtId="0" fontId="174" fillId="66" borderId="0" applyNumberFormat="0" applyBorder="0" applyAlignment="0" applyProtection="0"/>
    <xf numFmtId="0" fontId="1" fillId="0" borderId="0"/>
    <xf numFmtId="0" fontId="1" fillId="0" borderId="0"/>
    <xf numFmtId="0" fontId="1" fillId="0" borderId="0"/>
    <xf numFmtId="0" fontId="18" fillId="33" borderId="0" applyNumberFormat="0" applyBorder="0" applyAlignment="0" applyProtection="0"/>
    <xf numFmtId="0" fontId="174" fillId="66" borderId="0" applyNumberFormat="0" applyBorder="0" applyAlignment="0" applyProtection="0"/>
    <xf numFmtId="0" fontId="1" fillId="0" borderId="0"/>
    <xf numFmtId="0" fontId="1" fillId="0" borderId="0"/>
    <xf numFmtId="0" fontId="1" fillId="0" borderId="0"/>
    <xf numFmtId="0" fontId="18" fillId="33" borderId="0" applyNumberFormat="0" applyBorder="0" applyAlignment="0" applyProtection="0"/>
    <xf numFmtId="0" fontId="174" fillId="66" borderId="0" applyNumberFormat="0" applyBorder="0" applyAlignment="0" applyProtection="0"/>
    <xf numFmtId="0" fontId="1" fillId="0" borderId="0"/>
    <xf numFmtId="0" fontId="1" fillId="0" borderId="0"/>
    <xf numFmtId="0" fontId="18" fillId="33" borderId="0" applyNumberFormat="0" applyBorder="0" applyAlignment="0" applyProtection="0"/>
    <xf numFmtId="0" fontId="174" fillId="66" borderId="0" applyNumberFormat="0" applyBorder="0" applyAlignment="0" applyProtection="0"/>
    <xf numFmtId="0" fontId="1" fillId="0" borderId="0"/>
    <xf numFmtId="0" fontId="1" fillId="0" borderId="0"/>
    <xf numFmtId="0" fontId="1" fillId="0" borderId="0"/>
    <xf numFmtId="0" fontId="174" fillId="66" borderId="0" applyNumberFormat="0" applyBorder="0" applyAlignment="0" applyProtection="0"/>
    <xf numFmtId="0" fontId="174" fillId="66" borderId="0" applyNumberFormat="0" applyBorder="0" applyAlignment="0" applyProtection="0"/>
    <xf numFmtId="0" fontId="78" fillId="67" borderId="0" applyNumberFormat="0" applyBorder="0" applyAlignment="0" applyProtection="0"/>
    <xf numFmtId="0" fontId="1" fillId="0" borderId="0"/>
    <xf numFmtId="0" fontId="174" fillId="66" borderId="0" applyNumberFormat="0" applyBorder="0" applyAlignment="0" applyProtection="0"/>
    <xf numFmtId="0" fontId="1" fillId="0" borderId="0"/>
    <xf numFmtId="0" fontId="1" fillId="0" borderId="0"/>
    <xf numFmtId="0" fontId="1" fillId="0" borderId="0"/>
    <xf numFmtId="0" fontId="18" fillId="33" borderId="0" applyNumberFormat="0" applyBorder="0" applyAlignment="0" applyProtection="0"/>
    <xf numFmtId="0" fontId="174" fillId="66" borderId="0" applyNumberFormat="0" applyBorder="0" applyAlignment="0" applyProtection="0"/>
    <xf numFmtId="0" fontId="174" fillId="66" borderId="0" applyNumberFormat="0" applyBorder="0" applyAlignment="0" applyProtection="0"/>
    <xf numFmtId="0" fontId="78" fillId="67" borderId="0" applyNumberFormat="0" applyBorder="0" applyAlignment="0" applyProtection="0"/>
    <xf numFmtId="0" fontId="1" fillId="0" borderId="0"/>
    <xf numFmtId="0" fontId="174" fillId="66" borderId="0" applyNumberFormat="0" applyBorder="0" applyAlignment="0" applyProtection="0"/>
    <xf numFmtId="0" fontId="1" fillId="0" borderId="0"/>
    <xf numFmtId="0" fontId="1" fillId="0" borderId="0"/>
    <xf numFmtId="0" fontId="1" fillId="0" borderId="0"/>
    <xf numFmtId="0" fontId="18" fillId="33" borderId="0" applyNumberFormat="0" applyBorder="0" applyAlignment="0" applyProtection="0"/>
    <xf numFmtId="0" fontId="174" fillId="66" borderId="0" applyNumberFormat="0" applyBorder="0" applyAlignment="0" applyProtection="0"/>
    <xf numFmtId="0" fontId="174" fillId="66" borderId="0" applyNumberFormat="0" applyBorder="0" applyAlignment="0" applyProtection="0"/>
    <xf numFmtId="0" fontId="78" fillId="67" borderId="0" applyNumberFormat="0" applyBorder="0" applyAlignment="0" applyProtection="0"/>
    <xf numFmtId="0" fontId="1" fillId="0" borderId="0"/>
    <xf numFmtId="0" fontId="174" fillId="66" borderId="0" applyNumberFormat="0" applyBorder="0" applyAlignment="0" applyProtection="0"/>
    <xf numFmtId="0" fontId="1" fillId="0" borderId="0"/>
    <xf numFmtId="0" fontId="1" fillId="0" borderId="0"/>
    <xf numFmtId="0" fontId="1" fillId="0" borderId="0"/>
    <xf numFmtId="0" fontId="18" fillId="33" borderId="0" applyNumberFormat="0" applyBorder="0" applyAlignment="0" applyProtection="0"/>
    <xf numFmtId="0" fontId="174" fillId="66" borderId="0" applyNumberFormat="0" applyBorder="0" applyAlignment="0" applyProtection="0"/>
    <xf numFmtId="0" fontId="1" fillId="0" borderId="0"/>
    <xf numFmtId="0" fontId="1" fillId="0" borderId="0"/>
    <xf numFmtId="0" fontId="1" fillId="0" borderId="0"/>
    <xf numFmtId="0" fontId="18" fillId="33" borderId="0" applyNumberFormat="0" applyBorder="0" applyAlignment="0" applyProtection="0"/>
    <xf numFmtId="0" fontId="174" fillId="66" borderId="0" applyNumberFormat="0" applyBorder="0" applyAlignment="0" applyProtection="0"/>
    <xf numFmtId="0" fontId="1" fillId="0" borderId="0"/>
    <xf numFmtId="0" fontId="1" fillId="0" borderId="0"/>
    <xf numFmtId="0" fontId="174" fillId="66" borderId="0" applyNumberFormat="0" applyBorder="0" applyAlignment="0" applyProtection="0"/>
    <xf numFmtId="0" fontId="18" fillId="33" borderId="0" applyNumberFormat="0" applyBorder="0" applyAlignment="0" applyProtection="0"/>
    <xf numFmtId="0" fontId="174" fillId="66" borderId="0" applyNumberFormat="0" applyBorder="0" applyAlignment="0" applyProtection="0"/>
    <xf numFmtId="0" fontId="78" fillId="67" borderId="0" applyNumberFormat="0" applyBorder="0" applyAlignment="0" applyProtection="0"/>
    <xf numFmtId="0" fontId="1" fillId="0" borderId="0"/>
    <xf numFmtId="0" fontId="174" fillId="66" borderId="0" applyNumberFormat="0" applyBorder="0" applyAlignment="0" applyProtection="0"/>
    <xf numFmtId="0" fontId="174" fillId="66" borderId="0" applyNumberFormat="0" applyBorder="0" applyAlignment="0" applyProtection="0"/>
    <xf numFmtId="0" fontId="78" fillId="67" borderId="0" applyNumberFormat="0" applyBorder="0" applyAlignment="0" applyProtection="0"/>
    <xf numFmtId="0" fontId="1" fillId="0" borderId="0"/>
    <xf numFmtId="0" fontId="174" fillId="66" borderId="0" applyNumberFormat="0" applyBorder="0" applyAlignment="0" applyProtection="0"/>
    <xf numFmtId="0" fontId="174" fillId="66" borderId="0" applyNumberFormat="0" applyBorder="0" applyAlignment="0" applyProtection="0"/>
    <xf numFmtId="0" fontId="174" fillId="66" borderId="0" applyNumberFormat="0" applyBorder="0" applyAlignment="0" applyProtection="0"/>
    <xf numFmtId="0" fontId="78" fillId="67" borderId="0" applyNumberFormat="0" applyBorder="0" applyAlignment="0" applyProtection="0"/>
    <xf numFmtId="0" fontId="78" fillId="67" borderId="0" applyNumberFormat="0" applyBorder="0" applyAlignment="0" applyProtection="0"/>
    <xf numFmtId="0" fontId="174" fillId="66" borderId="0" applyNumberFormat="0" applyBorder="0" applyAlignment="0" applyProtection="0"/>
    <xf numFmtId="0" fontId="174" fillId="66" borderId="0" applyNumberFormat="0" applyBorder="0" applyAlignment="0" applyProtection="0"/>
    <xf numFmtId="0" fontId="78" fillId="67" borderId="0" applyNumberFormat="0" applyBorder="0" applyAlignment="0" applyProtection="0"/>
    <xf numFmtId="0" fontId="18" fillId="33" borderId="0" applyNumberFormat="0" applyBorder="0" applyAlignment="0" applyProtection="0"/>
    <xf numFmtId="0" fontId="174" fillId="66" borderId="0" applyNumberFormat="0" applyBorder="0" applyAlignment="0" applyProtection="0"/>
    <xf numFmtId="0" fontId="174" fillId="66" borderId="0" applyNumberFormat="0" applyBorder="0" applyAlignment="0" applyProtection="0"/>
    <xf numFmtId="0" fontId="78" fillId="67" borderId="0" applyNumberFormat="0" applyBorder="0" applyAlignment="0" applyProtection="0"/>
    <xf numFmtId="0" fontId="1" fillId="0" borderId="0"/>
    <xf numFmtId="0" fontId="174" fillId="66" borderId="0" applyNumberFormat="0" applyBorder="0" applyAlignment="0" applyProtection="0"/>
    <xf numFmtId="0" fontId="1" fillId="0" borderId="0"/>
    <xf numFmtId="0" fontId="1" fillId="0" borderId="0"/>
    <xf numFmtId="0" fontId="1" fillId="0" borderId="0"/>
    <xf numFmtId="0" fontId="18" fillId="33" borderId="0" applyNumberFormat="0" applyBorder="0" applyAlignment="0" applyProtection="0"/>
    <xf numFmtId="0" fontId="174" fillId="66" borderId="0" applyNumberFormat="0" applyBorder="0" applyAlignment="0" applyProtection="0"/>
    <xf numFmtId="0" fontId="1" fillId="0" borderId="0"/>
    <xf numFmtId="0" fontId="1" fillId="0" borderId="0"/>
    <xf numFmtId="0" fontId="1" fillId="0" borderId="0"/>
    <xf numFmtId="0" fontId="18" fillId="33" borderId="0" applyNumberFormat="0" applyBorder="0" applyAlignment="0" applyProtection="0"/>
    <xf numFmtId="0" fontId="174" fillId="66" borderId="0" applyNumberFormat="0" applyBorder="0" applyAlignment="0" applyProtection="0"/>
    <xf numFmtId="0" fontId="1" fillId="0" borderId="0"/>
    <xf numFmtId="0" fontId="1" fillId="0" borderId="0"/>
    <xf numFmtId="0" fontId="1" fillId="0" borderId="0"/>
    <xf numFmtId="0" fontId="18" fillId="33" borderId="0" applyNumberFormat="0" applyBorder="0" applyAlignment="0" applyProtection="0"/>
    <xf numFmtId="0" fontId="174" fillId="66" borderId="0" applyNumberFormat="0" applyBorder="0" applyAlignment="0" applyProtection="0"/>
    <xf numFmtId="0" fontId="174" fillId="66" borderId="0" applyNumberFormat="0" applyBorder="0" applyAlignment="0" applyProtection="0"/>
    <xf numFmtId="0" fontId="78" fillId="67" borderId="0" applyNumberFormat="0" applyBorder="0" applyAlignment="0" applyProtection="0"/>
    <xf numFmtId="0" fontId="1" fillId="0" borderId="0"/>
    <xf numFmtId="0" fontId="174" fillId="66" borderId="0" applyNumberFormat="0" applyBorder="0" applyAlignment="0" applyProtection="0"/>
    <xf numFmtId="0" fontId="1" fillId="0" borderId="0"/>
    <xf numFmtId="0" fontId="1" fillId="0" borderId="0"/>
    <xf numFmtId="0" fontId="174" fillId="66" borderId="0" applyNumberFormat="0" applyBorder="0" applyAlignment="0" applyProtection="0"/>
    <xf numFmtId="0" fontId="1" fillId="0" borderId="0"/>
    <xf numFmtId="0" fontId="18" fillId="33" borderId="0" applyNumberFormat="0" applyBorder="0" applyAlignment="0" applyProtection="0"/>
    <xf numFmtId="0" fontId="174" fillId="66" borderId="0" applyNumberFormat="0" applyBorder="0" applyAlignment="0" applyProtection="0"/>
    <xf numFmtId="0" fontId="174" fillId="66" borderId="0" applyNumberFormat="0" applyBorder="0" applyAlignment="0" applyProtection="0"/>
    <xf numFmtId="0" fontId="78" fillId="67" borderId="0" applyNumberFormat="0" applyBorder="0" applyAlignment="0" applyProtection="0"/>
    <xf numFmtId="0" fontId="1" fillId="0" borderId="0"/>
    <xf numFmtId="0" fontId="174" fillId="66" borderId="0" applyNumberFormat="0" applyBorder="0" applyAlignment="0" applyProtection="0"/>
    <xf numFmtId="0" fontId="174" fillId="66" borderId="0" applyNumberFormat="0" applyBorder="0" applyAlignment="0" applyProtection="0"/>
    <xf numFmtId="0" fontId="78" fillId="67" borderId="0" applyNumberFormat="0" applyBorder="0" applyAlignment="0" applyProtection="0"/>
    <xf numFmtId="0" fontId="1" fillId="0" borderId="0"/>
    <xf numFmtId="0" fontId="174" fillId="66" borderId="0" applyNumberFormat="0" applyBorder="0" applyAlignment="0" applyProtection="0"/>
    <xf numFmtId="0" fontId="174" fillId="66" borderId="0" applyNumberFormat="0" applyBorder="0" applyAlignment="0" applyProtection="0"/>
    <xf numFmtId="0" fontId="78" fillId="67" borderId="0" applyNumberFormat="0" applyBorder="0" applyAlignment="0" applyProtection="0"/>
    <xf numFmtId="0" fontId="1" fillId="0" borderId="0"/>
    <xf numFmtId="0" fontId="140" fillId="67" borderId="0" applyNumberFormat="0" applyBorder="0" applyAlignment="0" applyProtection="0"/>
    <xf numFmtId="0" fontId="174" fillId="66" borderId="0" applyNumberFormat="0" applyBorder="0" applyAlignment="0" applyProtection="0"/>
    <xf numFmtId="0" fontId="1" fillId="0" borderId="0"/>
    <xf numFmtId="0" fontId="18" fillId="33" borderId="0" applyNumberFormat="0" applyBorder="0" applyAlignment="0" applyProtection="0"/>
    <xf numFmtId="0" fontId="174" fillId="66" borderId="0" applyNumberFormat="0" applyBorder="0" applyAlignment="0" applyProtection="0"/>
    <xf numFmtId="0" fontId="1" fillId="0" borderId="0"/>
    <xf numFmtId="0" fontId="1" fillId="0" borderId="0"/>
    <xf numFmtId="0" fontId="1" fillId="0" borderId="0"/>
    <xf numFmtId="0" fontId="140" fillId="67" borderId="0" applyNumberFormat="0" applyBorder="0" applyAlignment="0" applyProtection="0"/>
    <xf numFmtId="0" fontId="174" fillId="66" borderId="0" applyNumberFormat="0" applyBorder="0" applyAlignment="0" applyProtection="0"/>
    <xf numFmtId="0" fontId="1" fillId="0" borderId="0"/>
    <xf numFmtId="0" fontId="18" fillId="33" borderId="0" applyNumberFormat="0" applyBorder="0" applyAlignment="0" applyProtection="0"/>
    <xf numFmtId="0" fontId="174" fillId="66" borderId="0" applyNumberFormat="0" applyBorder="0" applyAlignment="0" applyProtection="0"/>
    <xf numFmtId="0" fontId="1" fillId="0" borderId="0"/>
    <xf numFmtId="0" fontId="1" fillId="0" borderId="0"/>
    <xf numFmtId="0" fontId="1" fillId="0" borderId="0"/>
    <xf numFmtId="0" fontId="140" fillId="67" borderId="0" applyNumberFormat="0" applyBorder="0" applyAlignment="0" applyProtection="0"/>
    <xf numFmtId="0" fontId="174" fillId="66" borderId="0" applyNumberFormat="0" applyBorder="0" applyAlignment="0" applyProtection="0"/>
    <xf numFmtId="0" fontId="18" fillId="33" borderId="0" applyNumberFormat="0" applyBorder="0" applyAlignment="0" applyProtection="0"/>
    <xf numFmtId="0" fontId="1" fillId="0" borderId="0"/>
    <xf numFmtId="0" fontId="140" fillId="67" borderId="0" applyNumberFormat="0" applyBorder="0" applyAlignment="0" applyProtection="0"/>
    <xf numFmtId="0" fontId="174" fillId="66" borderId="0" applyNumberFormat="0" applyBorder="0" applyAlignment="0" applyProtection="0"/>
    <xf numFmtId="0" fontId="78" fillId="0" borderId="0"/>
    <xf numFmtId="0" fontId="140" fillId="67" borderId="0" applyNumberFormat="0" applyBorder="0" applyAlignment="0" applyProtection="0"/>
    <xf numFmtId="0" fontId="174" fillId="66"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82" borderId="0" applyNumberFormat="0" applyBorder="0" applyAlignment="0" applyProtection="0"/>
    <xf numFmtId="0" fontId="18" fillId="82" borderId="0" applyNumberFormat="0" applyBorder="0" applyAlignment="0" applyProtection="0"/>
    <xf numFmtId="0" fontId="174" fillId="66" borderId="0" applyNumberFormat="0" applyBorder="0" applyAlignment="0" applyProtection="0"/>
    <xf numFmtId="0" fontId="78" fillId="67" borderId="0" applyNumberFormat="0" applyBorder="0" applyAlignment="0" applyProtection="0"/>
    <xf numFmtId="0" fontId="1" fillId="0" borderId="0"/>
    <xf numFmtId="0" fontId="174" fillId="66" borderId="0" applyNumberFormat="0" applyBorder="0" applyAlignment="0" applyProtection="0"/>
    <xf numFmtId="0" fontId="174" fillId="66" borderId="0" applyNumberFormat="0" applyBorder="0" applyAlignment="0" applyProtection="0"/>
    <xf numFmtId="0" fontId="78" fillId="67" borderId="0" applyNumberFormat="0" applyBorder="0" applyAlignment="0" applyProtection="0"/>
    <xf numFmtId="0" fontId="1" fillId="0" borderId="0"/>
    <xf numFmtId="0" fontId="174" fillId="66" borderId="0" applyNumberFormat="0" applyBorder="0" applyAlignment="0" applyProtection="0"/>
    <xf numFmtId="0" fontId="174" fillId="66" borderId="0" applyNumberFormat="0" applyBorder="0" applyAlignment="0" applyProtection="0"/>
    <xf numFmtId="0" fontId="78" fillId="67" borderId="0" applyNumberFormat="0" applyBorder="0" applyAlignment="0" applyProtection="0"/>
    <xf numFmtId="0" fontId="1" fillId="0" borderId="0"/>
    <xf numFmtId="0" fontId="18" fillId="33" borderId="0" applyNumberFormat="0" applyBorder="0" applyAlignment="0" applyProtection="0"/>
    <xf numFmtId="0" fontId="174" fillId="66" borderId="0" applyNumberFormat="0" applyBorder="0" applyAlignment="0" applyProtection="0"/>
    <xf numFmtId="0" fontId="1" fillId="0" borderId="0"/>
    <xf numFmtId="0" fontId="1" fillId="0" borderId="0"/>
    <xf numFmtId="0" fontId="1" fillId="0" borderId="0"/>
    <xf numFmtId="0" fontId="18" fillId="33" borderId="0" applyNumberFormat="0" applyBorder="0" applyAlignment="0" applyProtection="0"/>
    <xf numFmtId="0" fontId="174" fillId="66" borderId="0" applyNumberFormat="0" applyBorder="0" applyAlignment="0" applyProtection="0"/>
    <xf numFmtId="0" fontId="1" fillId="0" borderId="0"/>
    <xf numFmtId="0" fontId="1" fillId="0" borderId="0"/>
    <xf numFmtId="0" fontId="1" fillId="0" borderId="0"/>
    <xf numFmtId="0" fontId="18" fillId="33" borderId="0" applyNumberFormat="0" applyBorder="0" applyAlignment="0" applyProtection="0"/>
    <xf numFmtId="0" fontId="174" fillId="66" borderId="0" applyNumberFormat="0" applyBorder="0" applyAlignment="0" applyProtection="0"/>
    <xf numFmtId="0" fontId="1" fillId="0" borderId="0"/>
    <xf numFmtId="0" fontId="1" fillId="0" borderId="0"/>
    <xf numFmtId="0" fontId="18" fillId="33" borderId="0" applyNumberFormat="0" applyBorder="0" applyAlignment="0" applyProtection="0"/>
    <xf numFmtId="0" fontId="1" fillId="0" borderId="0"/>
    <xf numFmtId="0" fontId="1" fillId="0" borderId="0"/>
    <xf numFmtId="0" fontId="174" fillId="66" borderId="0" applyNumberFormat="0" applyBorder="0" applyAlignment="0" applyProtection="0"/>
    <xf numFmtId="0" fontId="174" fillId="66" borderId="0" applyNumberFormat="0" applyBorder="0" applyAlignment="0" applyProtection="0"/>
    <xf numFmtId="0" fontId="174" fillId="66" borderId="0" applyNumberFormat="0" applyBorder="0" applyAlignment="0" applyProtection="0"/>
    <xf numFmtId="0" fontId="78" fillId="67" borderId="0" applyNumberFormat="0" applyBorder="0" applyAlignment="0" applyProtection="0"/>
    <xf numFmtId="0" fontId="78" fillId="67" borderId="0" applyNumberFormat="0" applyBorder="0" applyAlignment="0" applyProtection="0"/>
    <xf numFmtId="0" fontId="174" fillId="66" borderId="0" applyNumberFormat="0" applyBorder="0" applyAlignment="0" applyProtection="0"/>
    <xf numFmtId="0" fontId="174" fillId="66" borderId="0" applyNumberFormat="0" applyBorder="0" applyAlignment="0" applyProtection="0"/>
    <xf numFmtId="0" fontId="174" fillId="66" borderId="0" applyNumberFormat="0" applyBorder="0" applyAlignment="0" applyProtection="0"/>
    <xf numFmtId="0" fontId="78" fillId="67" borderId="0" applyNumberFormat="0" applyBorder="0" applyAlignment="0" applyProtection="0"/>
    <xf numFmtId="0" fontId="78" fillId="67" borderId="0" applyNumberFormat="0" applyBorder="0" applyAlignment="0" applyProtection="0"/>
    <xf numFmtId="0" fontId="174" fillId="66" borderId="0" applyNumberFormat="0" applyBorder="0" applyAlignment="0" applyProtection="0"/>
    <xf numFmtId="0" fontId="174" fillId="66" borderId="0" applyNumberFormat="0" applyBorder="0" applyAlignment="0" applyProtection="0"/>
    <xf numFmtId="0" fontId="78" fillId="67" borderId="0" applyNumberFormat="0" applyBorder="0" applyAlignment="0" applyProtection="0"/>
    <xf numFmtId="0" fontId="1" fillId="0" borderId="0"/>
    <xf numFmtId="0" fontId="174" fillId="66" borderId="0" applyNumberFormat="0" applyBorder="0" applyAlignment="0" applyProtection="0"/>
    <xf numFmtId="0" fontId="174" fillId="66" borderId="0" applyNumberFormat="0" applyBorder="0" applyAlignment="0" applyProtection="0"/>
    <xf numFmtId="0" fontId="78" fillId="67" borderId="0" applyNumberFormat="0" applyBorder="0" applyAlignment="0" applyProtection="0"/>
    <xf numFmtId="0" fontId="1" fillId="0" borderId="0"/>
    <xf numFmtId="0" fontId="174" fillId="66" borderId="0" applyNumberFormat="0" applyBorder="0" applyAlignment="0" applyProtection="0"/>
    <xf numFmtId="0" fontId="174" fillId="66" borderId="0" applyNumberFormat="0" applyBorder="0" applyAlignment="0" applyProtection="0"/>
    <xf numFmtId="0" fontId="174" fillId="66" borderId="0" applyNumberFormat="0" applyBorder="0" applyAlignment="0" applyProtection="0"/>
    <xf numFmtId="0" fontId="78" fillId="67" borderId="0" applyNumberFormat="0" applyBorder="0" applyAlignment="0" applyProtection="0"/>
    <xf numFmtId="0" fontId="78" fillId="67" borderId="0" applyNumberFormat="0" applyBorder="0" applyAlignment="0" applyProtection="0"/>
    <xf numFmtId="0" fontId="174" fillId="66" borderId="0" applyNumberFormat="0" applyBorder="0" applyAlignment="0" applyProtection="0"/>
    <xf numFmtId="0" fontId="174" fillId="66" borderId="0" applyNumberFormat="0" applyBorder="0" applyAlignment="0" applyProtection="0"/>
    <xf numFmtId="0" fontId="78" fillId="67" borderId="0" applyNumberFormat="0" applyBorder="0" applyAlignment="0" applyProtection="0"/>
    <xf numFmtId="0" fontId="18" fillId="33" borderId="0" applyNumberFormat="0" applyBorder="0" applyAlignment="0" applyProtection="0"/>
    <xf numFmtId="0" fontId="174" fillId="66" borderId="0" applyNumberFormat="0" applyBorder="0" applyAlignment="0" applyProtection="0"/>
    <xf numFmtId="0" fontId="174" fillId="66" borderId="0" applyNumberFormat="0" applyBorder="0" applyAlignment="0" applyProtection="0"/>
    <xf numFmtId="0" fontId="78" fillId="67" borderId="0" applyNumberFormat="0" applyBorder="0" applyAlignment="0" applyProtection="0"/>
    <xf numFmtId="0" fontId="1" fillId="0" borderId="0"/>
    <xf numFmtId="0" fontId="174" fillId="66" borderId="0" applyNumberFormat="0" applyBorder="0" applyAlignment="0" applyProtection="0"/>
    <xf numFmtId="0" fontId="174" fillId="66" borderId="0" applyNumberFormat="0" applyBorder="0" applyAlignment="0" applyProtection="0"/>
    <xf numFmtId="0" fontId="78" fillId="67" borderId="0" applyNumberFormat="0" applyBorder="0" applyAlignment="0" applyProtection="0"/>
    <xf numFmtId="0" fontId="1" fillId="0" borderId="0"/>
    <xf numFmtId="0" fontId="174" fillId="66" borderId="0" applyNumberFormat="0" applyBorder="0" applyAlignment="0" applyProtection="0"/>
    <xf numFmtId="0" fontId="174" fillId="66" borderId="0" applyNumberFormat="0" applyBorder="0" applyAlignment="0" applyProtection="0"/>
    <xf numFmtId="0" fontId="78" fillId="67" borderId="0" applyNumberFormat="0" applyBorder="0" applyAlignment="0" applyProtection="0"/>
    <xf numFmtId="0" fontId="1" fillId="0" borderId="0"/>
    <xf numFmtId="0" fontId="18" fillId="33" borderId="0" applyNumberFormat="0" applyBorder="0" applyAlignment="0" applyProtection="0"/>
    <xf numFmtId="0" fontId="174" fillId="66" borderId="0" applyNumberFormat="0" applyBorder="0" applyAlignment="0" applyProtection="0"/>
    <xf numFmtId="0" fontId="1" fillId="0" borderId="0"/>
    <xf numFmtId="0" fontId="1" fillId="0" borderId="0"/>
    <xf numFmtId="0" fontId="1" fillId="0" borderId="0"/>
    <xf numFmtId="0" fontId="18" fillId="33" borderId="0" applyNumberFormat="0" applyBorder="0" applyAlignment="0" applyProtection="0"/>
    <xf numFmtId="0" fontId="174" fillId="66" borderId="0" applyNumberFormat="0" applyBorder="0" applyAlignment="0" applyProtection="0"/>
    <xf numFmtId="0" fontId="1" fillId="0" borderId="0"/>
    <xf numFmtId="0" fontId="1" fillId="0" borderId="0"/>
    <xf numFmtId="0" fontId="1" fillId="0" borderId="0"/>
    <xf numFmtId="0" fontId="18" fillId="33" borderId="0" applyNumberFormat="0" applyBorder="0" applyAlignment="0" applyProtection="0"/>
    <xf numFmtId="0" fontId="174" fillId="66" borderId="0" applyNumberFormat="0" applyBorder="0" applyAlignment="0" applyProtection="0"/>
    <xf numFmtId="0" fontId="1" fillId="0" borderId="0"/>
    <xf numFmtId="0" fontId="18" fillId="33" borderId="0" applyNumberFormat="0" applyBorder="0" applyAlignment="0" applyProtection="0"/>
    <xf numFmtId="0" fontId="174" fillId="66"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82" borderId="0" applyNumberFormat="0" applyBorder="0" applyAlignment="0" applyProtection="0"/>
    <xf numFmtId="0" fontId="1" fillId="0" borderId="0"/>
    <xf numFmtId="0" fontId="18" fillId="33" borderId="0" applyNumberFormat="0" applyBorder="0" applyAlignment="0" applyProtection="0"/>
    <xf numFmtId="0" fontId="174" fillId="66" borderId="0" applyNumberFormat="0" applyBorder="0" applyAlignment="0" applyProtection="0"/>
    <xf numFmtId="0" fontId="174" fillId="66" borderId="0" applyNumberFormat="0" applyBorder="0" applyAlignment="0" applyProtection="0"/>
    <xf numFmtId="0" fontId="78" fillId="67" borderId="0" applyNumberFormat="0" applyBorder="0" applyAlignment="0" applyProtection="0"/>
    <xf numFmtId="0" fontId="1" fillId="0" borderId="0"/>
    <xf numFmtId="0" fontId="174" fillId="66" borderId="0" applyNumberFormat="0" applyBorder="0" applyAlignment="0" applyProtection="0"/>
    <xf numFmtId="0" fontId="174" fillId="66" borderId="0" applyNumberFormat="0" applyBorder="0" applyAlignment="0" applyProtection="0"/>
    <xf numFmtId="0" fontId="78" fillId="67" borderId="0" applyNumberFormat="0" applyBorder="0" applyAlignment="0" applyProtection="0"/>
    <xf numFmtId="0" fontId="1" fillId="0" borderId="0"/>
    <xf numFmtId="0" fontId="1" fillId="0" borderId="0"/>
    <xf numFmtId="0" fontId="1" fillId="0" borderId="0"/>
    <xf numFmtId="0" fontId="18" fillId="82" borderId="0" applyNumberFormat="0" applyBorder="0" applyAlignment="0" applyProtection="0"/>
    <xf numFmtId="0" fontId="174" fillId="66" borderId="0" applyNumberFormat="0" applyBorder="0" applyAlignment="0" applyProtection="0"/>
    <xf numFmtId="0" fontId="1" fillId="0" borderId="0"/>
    <xf numFmtId="0" fontId="1" fillId="0" borderId="0"/>
    <xf numFmtId="0" fontId="1" fillId="0" borderId="0"/>
    <xf numFmtId="0" fontId="18" fillId="33" borderId="0" applyNumberFormat="0" applyBorder="0" applyAlignment="0" applyProtection="0"/>
    <xf numFmtId="0" fontId="174" fillId="66" borderId="0" applyNumberFormat="0" applyBorder="0" applyAlignment="0" applyProtection="0"/>
    <xf numFmtId="0" fontId="1" fillId="0" borderId="0"/>
    <xf numFmtId="0" fontId="1" fillId="0" borderId="0"/>
    <xf numFmtId="0" fontId="1" fillId="0" borderId="0"/>
    <xf numFmtId="0" fontId="18" fillId="33" borderId="0" applyNumberFormat="0" applyBorder="0" applyAlignment="0" applyProtection="0"/>
    <xf numFmtId="0" fontId="174" fillId="66" borderId="0" applyNumberFormat="0" applyBorder="0" applyAlignment="0" applyProtection="0"/>
    <xf numFmtId="0" fontId="1" fillId="0" borderId="0"/>
    <xf numFmtId="0" fontId="1" fillId="0" borderId="0"/>
    <xf numFmtId="0" fontId="18" fillId="33" borderId="0" applyNumberFormat="0" applyBorder="0" applyAlignment="0" applyProtection="0"/>
    <xf numFmtId="0" fontId="1" fillId="0" borderId="0"/>
    <xf numFmtId="0" fontId="174" fillId="66"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4" fillId="66" borderId="0" applyNumberFormat="0" applyBorder="0" applyAlignment="0" applyProtection="0"/>
    <xf numFmtId="0" fontId="78" fillId="67" borderId="0" applyNumberFormat="0" applyBorder="0" applyAlignment="0" applyProtection="0"/>
    <xf numFmtId="0" fontId="78" fillId="0" borderId="0"/>
    <xf numFmtId="0" fontId="174" fillId="66" borderId="0" applyNumberFormat="0" applyBorder="0" applyAlignment="0" applyProtection="0"/>
    <xf numFmtId="0" fontId="174" fillId="66" borderId="0" applyNumberFormat="0" applyBorder="0" applyAlignment="0" applyProtection="0"/>
    <xf numFmtId="0" fontId="174" fillId="66" borderId="0" applyNumberFormat="0" applyBorder="0" applyAlignment="0" applyProtection="0"/>
    <xf numFmtId="0" fontId="78" fillId="67" borderId="0" applyNumberFormat="0" applyBorder="0" applyAlignment="0" applyProtection="0"/>
    <xf numFmtId="0" fontId="78" fillId="67" borderId="0" applyNumberFormat="0" applyBorder="0" applyAlignment="0" applyProtection="0"/>
    <xf numFmtId="0" fontId="174" fillId="66" borderId="0" applyNumberFormat="0" applyBorder="0" applyAlignment="0" applyProtection="0"/>
    <xf numFmtId="0" fontId="174" fillId="66" borderId="0" applyNumberFormat="0" applyBorder="0" applyAlignment="0" applyProtection="0"/>
    <xf numFmtId="0" fontId="78" fillId="67" borderId="0" applyNumberFormat="0" applyBorder="0" applyAlignment="0" applyProtection="0"/>
    <xf numFmtId="0" fontId="18" fillId="82" borderId="0" applyNumberFormat="0" applyBorder="0" applyAlignment="0" applyProtection="0"/>
    <xf numFmtId="0" fontId="174" fillId="66" borderId="0" applyNumberFormat="0" applyBorder="0" applyAlignment="0" applyProtection="0"/>
    <xf numFmtId="0" fontId="1" fillId="0" borderId="0"/>
    <xf numFmtId="0" fontId="18" fillId="33" borderId="0" applyNumberFormat="0" applyBorder="0" applyAlignment="0" applyProtection="0"/>
    <xf numFmtId="0" fontId="174" fillId="66" borderId="0" applyNumberFormat="0" applyBorder="0" applyAlignment="0" applyProtection="0"/>
    <xf numFmtId="0" fontId="174" fillId="66" borderId="0" applyNumberFormat="0" applyBorder="0" applyAlignment="0" applyProtection="0"/>
    <xf numFmtId="0" fontId="78" fillId="67" borderId="0" applyNumberFormat="0" applyBorder="0" applyAlignment="0" applyProtection="0"/>
    <xf numFmtId="0" fontId="1" fillId="0" borderId="0"/>
    <xf numFmtId="0" fontId="174" fillId="66" borderId="0" applyNumberFormat="0" applyBorder="0" applyAlignment="0" applyProtection="0"/>
    <xf numFmtId="0" fontId="1" fillId="0" borderId="0"/>
    <xf numFmtId="0" fontId="1" fillId="0" borderId="0"/>
    <xf numFmtId="0" fontId="1" fillId="0" borderId="0"/>
    <xf numFmtId="0" fontId="18" fillId="82" borderId="0" applyNumberFormat="0" applyBorder="0" applyAlignment="0" applyProtection="0"/>
    <xf numFmtId="0" fontId="174" fillId="66"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8" fillId="0" borderId="0"/>
    <xf numFmtId="0" fontId="1" fillId="0" borderId="0"/>
    <xf numFmtId="0" fontId="18" fillId="82" borderId="0" applyNumberFormat="0" applyBorder="0" applyAlignment="0" applyProtection="0"/>
    <xf numFmtId="0" fontId="174" fillId="66" borderId="0" applyNumberFormat="0" applyBorder="0" applyAlignment="0" applyProtection="0"/>
    <xf numFmtId="0" fontId="1" fillId="0" borderId="0"/>
    <xf numFmtId="0" fontId="18" fillId="33" borderId="0" applyNumberFormat="0" applyBorder="0" applyAlignment="0" applyProtection="0"/>
    <xf numFmtId="0" fontId="174" fillId="66" borderId="0" applyNumberFormat="0" applyBorder="0" applyAlignment="0" applyProtection="0"/>
    <xf numFmtId="0" fontId="1" fillId="0" borderId="0"/>
    <xf numFmtId="0" fontId="1" fillId="0" borderId="0"/>
    <xf numFmtId="0" fontId="1" fillId="0" borderId="0"/>
    <xf numFmtId="0" fontId="18" fillId="82" borderId="0" applyNumberFormat="0" applyBorder="0" applyAlignment="0" applyProtection="0"/>
    <xf numFmtId="0" fontId="174" fillId="66" borderId="0" applyNumberFormat="0" applyBorder="0" applyAlignment="0" applyProtection="0"/>
    <xf numFmtId="0" fontId="1" fillId="0" borderId="0"/>
    <xf numFmtId="0" fontId="1" fillId="0" borderId="0"/>
    <xf numFmtId="0" fontId="1" fillId="0" borderId="0"/>
    <xf numFmtId="0" fontId="18" fillId="82" borderId="0" applyNumberFormat="0" applyBorder="0" applyAlignment="0" applyProtection="0"/>
    <xf numFmtId="0" fontId="1" fillId="0" borderId="0"/>
    <xf numFmtId="0" fontId="1" fillId="0" borderId="0"/>
    <xf numFmtId="0" fontId="18" fillId="82" borderId="0" applyNumberFormat="0" applyBorder="0" applyAlignment="0" applyProtection="0"/>
    <xf numFmtId="0" fontId="174" fillId="66" borderId="0" applyNumberFormat="0" applyBorder="0" applyAlignment="0" applyProtection="0"/>
    <xf numFmtId="0" fontId="1" fillId="0" borderId="0"/>
    <xf numFmtId="0" fontId="1" fillId="0" borderId="0"/>
    <xf numFmtId="0" fontId="1" fillId="0" borderId="0"/>
    <xf numFmtId="0" fontId="1" fillId="0" borderId="0"/>
    <xf numFmtId="0" fontId="78" fillId="67" borderId="0" applyNumberFormat="0" applyBorder="0" applyAlignment="0" applyProtection="0"/>
    <xf numFmtId="0" fontId="1" fillId="0" borderId="0"/>
    <xf numFmtId="0" fontId="18" fillId="82" borderId="0" applyNumberFormat="0" applyBorder="0" applyAlignment="0" applyProtection="0"/>
    <xf numFmtId="0" fontId="1" fillId="0" borderId="0"/>
    <xf numFmtId="0" fontId="18" fillId="82" borderId="0" applyNumberFormat="0" applyBorder="0" applyAlignment="0" applyProtection="0"/>
    <xf numFmtId="0" fontId="174" fillId="66" borderId="0" applyNumberFormat="0" applyBorder="0" applyAlignment="0" applyProtection="0"/>
    <xf numFmtId="0" fontId="1" fillId="0" borderId="0"/>
    <xf numFmtId="0" fontId="1" fillId="0" borderId="0"/>
    <xf numFmtId="0" fontId="18" fillId="82" borderId="0" applyNumberFormat="0" applyBorder="0" applyAlignment="0" applyProtection="0"/>
    <xf numFmtId="0" fontId="1" fillId="0" borderId="0"/>
    <xf numFmtId="0" fontId="1" fillId="0" borderId="0"/>
    <xf numFmtId="0" fontId="18" fillId="83"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9" fillId="78" borderId="0" applyNumberFormat="0" applyBorder="0" applyAlignment="0" applyProtection="0"/>
    <xf numFmtId="0" fontId="139" fillId="78" borderId="0" applyNumberFormat="0" applyBorder="0" applyAlignment="0" applyProtection="0"/>
    <xf numFmtId="0" fontId="1" fillId="0" borderId="0"/>
    <xf numFmtId="0" fontId="18" fillId="37" borderId="0" applyNumberFormat="0" applyBorder="0" applyAlignment="0" applyProtection="0"/>
    <xf numFmtId="0" fontId="1" fillId="0" borderId="0"/>
    <xf numFmtId="0" fontId="18" fillId="83" borderId="0" applyNumberFormat="0" applyBorder="0" applyAlignment="0" applyProtection="0"/>
    <xf numFmtId="0" fontId="18" fillId="37" borderId="0" applyNumberFormat="0" applyBorder="0" applyAlignment="0" applyProtection="0"/>
    <xf numFmtId="0" fontId="174" fillId="63" borderId="0" applyNumberFormat="0" applyBorder="0" applyAlignment="0" applyProtection="0"/>
    <xf numFmtId="0" fontId="78" fillId="78" borderId="0" applyNumberFormat="0" applyBorder="0" applyAlignment="0" applyProtection="0"/>
    <xf numFmtId="0" fontId="1" fillId="0" borderId="0"/>
    <xf numFmtId="0" fontId="174" fillId="63" borderId="0" applyNumberFormat="0" applyBorder="0" applyAlignment="0" applyProtection="0"/>
    <xf numFmtId="0" fontId="1" fillId="0" borderId="0"/>
    <xf numFmtId="0" fontId="1" fillId="0" borderId="0"/>
    <xf numFmtId="0" fontId="1" fillId="0" borderId="0"/>
    <xf numFmtId="0" fontId="18" fillId="37" borderId="0" applyNumberFormat="0" applyBorder="0" applyAlignment="0" applyProtection="0"/>
    <xf numFmtId="0" fontId="174" fillId="63" borderId="0" applyNumberFormat="0" applyBorder="0" applyAlignment="0" applyProtection="0"/>
    <xf numFmtId="0" fontId="174" fillId="63" borderId="0" applyNumberFormat="0" applyBorder="0" applyAlignment="0" applyProtection="0"/>
    <xf numFmtId="0" fontId="78" fillId="78" borderId="0" applyNumberFormat="0" applyBorder="0" applyAlignment="0" applyProtection="0"/>
    <xf numFmtId="0" fontId="1" fillId="0" borderId="0"/>
    <xf numFmtId="0" fontId="174" fillId="63" borderId="0" applyNumberFormat="0" applyBorder="0" applyAlignment="0" applyProtection="0"/>
    <xf numFmtId="0" fontId="1" fillId="0" borderId="0"/>
    <xf numFmtId="0" fontId="1" fillId="0" borderId="0"/>
    <xf numFmtId="0" fontId="1" fillId="0" borderId="0"/>
    <xf numFmtId="0" fontId="18" fillId="37" borderId="0" applyNumberFormat="0" applyBorder="0" applyAlignment="0" applyProtection="0"/>
    <xf numFmtId="0" fontId="174" fillId="63" borderId="0" applyNumberFormat="0" applyBorder="0" applyAlignment="0" applyProtection="0"/>
    <xf numFmtId="0" fontId="1" fillId="0" borderId="0"/>
    <xf numFmtId="0" fontId="1" fillId="0" borderId="0"/>
    <xf numFmtId="0" fontId="1" fillId="0" borderId="0"/>
    <xf numFmtId="0" fontId="18" fillId="37" borderId="0" applyNumberFormat="0" applyBorder="0" applyAlignment="0" applyProtection="0"/>
    <xf numFmtId="0" fontId="174" fillId="63" borderId="0" applyNumberFormat="0" applyBorder="0" applyAlignment="0" applyProtection="0"/>
    <xf numFmtId="0" fontId="1" fillId="0" borderId="0"/>
    <xf numFmtId="0" fontId="1" fillId="0" borderId="0"/>
    <xf numFmtId="0" fontId="18" fillId="37" borderId="0" applyNumberFormat="0" applyBorder="0" applyAlignment="0" applyProtection="0"/>
    <xf numFmtId="0" fontId="174" fillId="63" borderId="0" applyNumberFormat="0" applyBorder="0" applyAlignment="0" applyProtection="0"/>
    <xf numFmtId="0" fontId="1" fillId="0" borderId="0"/>
    <xf numFmtId="0" fontId="1" fillId="0" borderId="0"/>
    <xf numFmtId="0" fontId="1" fillId="0" borderId="0"/>
    <xf numFmtId="0" fontId="174" fillId="63" borderId="0" applyNumberFormat="0" applyBorder="0" applyAlignment="0" applyProtection="0"/>
    <xf numFmtId="0" fontId="174" fillId="63" borderId="0" applyNumberFormat="0" applyBorder="0" applyAlignment="0" applyProtection="0"/>
    <xf numFmtId="0" fontId="78" fillId="78" borderId="0" applyNumberFormat="0" applyBorder="0" applyAlignment="0" applyProtection="0"/>
    <xf numFmtId="0" fontId="1" fillId="0" borderId="0"/>
    <xf numFmtId="0" fontId="174" fillId="63" borderId="0" applyNumberFormat="0" applyBorder="0" applyAlignment="0" applyProtection="0"/>
    <xf numFmtId="0" fontId="1" fillId="0" borderId="0"/>
    <xf numFmtId="0" fontId="1" fillId="0" borderId="0"/>
    <xf numFmtId="0" fontId="1" fillId="0" borderId="0"/>
    <xf numFmtId="0" fontId="18" fillId="37" borderId="0" applyNumberFormat="0" applyBorder="0" applyAlignment="0" applyProtection="0"/>
    <xf numFmtId="0" fontId="174" fillId="63" borderId="0" applyNumberFormat="0" applyBorder="0" applyAlignment="0" applyProtection="0"/>
    <xf numFmtId="0" fontId="174" fillId="63" borderId="0" applyNumberFormat="0" applyBorder="0" applyAlignment="0" applyProtection="0"/>
    <xf numFmtId="0" fontId="78" fillId="78" borderId="0" applyNumberFormat="0" applyBorder="0" applyAlignment="0" applyProtection="0"/>
    <xf numFmtId="0" fontId="1" fillId="0" borderId="0"/>
    <xf numFmtId="0" fontId="174" fillId="63" borderId="0" applyNumberFormat="0" applyBorder="0" applyAlignment="0" applyProtection="0"/>
    <xf numFmtId="0" fontId="1" fillId="0" borderId="0"/>
    <xf numFmtId="0" fontId="1" fillId="0" borderId="0"/>
    <xf numFmtId="0" fontId="1" fillId="0" borderId="0"/>
    <xf numFmtId="0" fontId="18" fillId="37" borderId="0" applyNumberFormat="0" applyBorder="0" applyAlignment="0" applyProtection="0"/>
    <xf numFmtId="0" fontId="174" fillId="63" borderId="0" applyNumberFormat="0" applyBorder="0" applyAlignment="0" applyProtection="0"/>
    <xf numFmtId="0" fontId="174" fillId="63" borderId="0" applyNumberFormat="0" applyBorder="0" applyAlignment="0" applyProtection="0"/>
    <xf numFmtId="0" fontId="78" fillId="78" borderId="0" applyNumberFormat="0" applyBorder="0" applyAlignment="0" applyProtection="0"/>
    <xf numFmtId="0" fontId="1" fillId="0" borderId="0"/>
    <xf numFmtId="0" fontId="174" fillId="63" borderId="0" applyNumberFormat="0" applyBorder="0" applyAlignment="0" applyProtection="0"/>
    <xf numFmtId="0" fontId="1" fillId="0" borderId="0"/>
    <xf numFmtId="0" fontId="1" fillId="0" borderId="0"/>
    <xf numFmtId="0" fontId="1" fillId="0" borderId="0"/>
    <xf numFmtId="0" fontId="18" fillId="37" borderId="0" applyNumberFormat="0" applyBorder="0" applyAlignment="0" applyProtection="0"/>
    <xf numFmtId="0" fontId="174" fillId="63" borderId="0" applyNumberFormat="0" applyBorder="0" applyAlignment="0" applyProtection="0"/>
    <xf numFmtId="0" fontId="1" fillId="0" borderId="0"/>
    <xf numFmtId="0" fontId="1" fillId="0" borderId="0"/>
    <xf numFmtId="0" fontId="1" fillId="0" borderId="0"/>
    <xf numFmtId="0" fontId="18" fillId="37" borderId="0" applyNumberFormat="0" applyBorder="0" applyAlignment="0" applyProtection="0"/>
    <xf numFmtId="0" fontId="174" fillId="63" borderId="0" applyNumberFormat="0" applyBorder="0" applyAlignment="0" applyProtection="0"/>
    <xf numFmtId="0" fontId="1" fillId="0" borderId="0"/>
    <xf numFmtId="0" fontId="1" fillId="0" borderId="0"/>
    <xf numFmtId="0" fontId="174" fillId="63" borderId="0" applyNumberFormat="0" applyBorder="0" applyAlignment="0" applyProtection="0"/>
    <xf numFmtId="0" fontId="18" fillId="37" borderId="0" applyNumberFormat="0" applyBorder="0" applyAlignment="0" applyProtection="0"/>
    <xf numFmtId="0" fontId="174" fillId="63" borderId="0" applyNumberFormat="0" applyBorder="0" applyAlignment="0" applyProtection="0"/>
    <xf numFmtId="0" fontId="78" fillId="78" borderId="0" applyNumberFormat="0" applyBorder="0" applyAlignment="0" applyProtection="0"/>
    <xf numFmtId="0" fontId="1" fillId="0" borderId="0"/>
    <xf numFmtId="0" fontId="174" fillId="63" borderId="0" applyNumberFormat="0" applyBorder="0" applyAlignment="0" applyProtection="0"/>
    <xf numFmtId="0" fontId="174" fillId="63" borderId="0" applyNumberFormat="0" applyBorder="0" applyAlignment="0" applyProtection="0"/>
    <xf numFmtId="0" fontId="78" fillId="78" borderId="0" applyNumberFormat="0" applyBorder="0" applyAlignment="0" applyProtection="0"/>
    <xf numFmtId="0" fontId="1" fillId="0" borderId="0"/>
    <xf numFmtId="0" fontId="174" fillId="63" borderId="0" applyNumberFormat="0" applyBorder="0" applyAlignment="0" applyProtection="0"/>
    <xf numFmtId="0" fontId="174" fillId="63" borderId="0" applyNumberFormat="0" applyBorder="0" applyAlignment="0" applyProtection="0"/>
    <xf numFmtId="0" fontId="174" fillId="63" borderId="0" applyNumberFormat="0" applyBorder="0" applyAlignment="0" applyProtection="0"/>
    <xf numFmtId="0" fontId="78" fillId="78" borderId="0" applyNumberFormat="0" applyBorder="0" applyAlignment="0" applyProtection="0"/>
    <xf numFmtId="0" fontId="78" fillId="78" borderId="0" applyNumberFormat="0" applyBorder="0" applyAlignment="0" applyProtection="0"/>
    <xf numFmtId="0" fontId="174" fillId="63" borderId="0" applyNumberFormat="0" applyBorder="0" applyAlignment="0" applyProtection="0"/>
    <xf numFmtId="0" fontId="174" fillId="63" borderId="0" applyNumberFormat="0" applyBorder="0" applyAlignment="0" applyProtection="0"/>
    <xf numFmtId="0" fontId="78" fillId="78" borderId="0" applyNumberFormat="0" applyBorder="0" applyAlignment="0" applyProtection="0"/>
    <xf numFmtId="0" fontId="18" fillId="37" borderId="0" applyNumberFormat="0" applyBorder="0" applyAlignment="0" applyProtection="0"/>
    <xf numFmtId="0" fontId="174" fillId="63" borderId="0" applyNumberFormat="0" applyBorder="0" applyAlignment="0" applyProtection="0"/>
    <xf numFmtId="0" fontId="174" fillId="63" borderId="0" applyNumberFormat="0" applyBorder="0" applyAlignment="0" applyProtection="0"/>
    <xf numFmtId="0" fontId="78" fillId="78" borderId="0" applyNumberFormat="0" applyBorder="0" applyAlignment="0" applyProtection="0"/>
    <xf numFmtId="0" fontId="1" fillId="0" borderId="0"/>
    <xf numFmtId="0" fontId="174" fillId="63" borderId="0" applyNumberFormat="0" applyBorder="0" applyAlignment="0" applyProtection="0"/>
    <xf numFmtId="0" fontId="1" fillId="0" borderId="0"/>
    <xf numFmtId="0" fontId="1" fillId="0" borderId="0"/>
    <xf numFmtId="0" fontId="1" fillId="0" borderId="0"/>
    <xf numFmtId="0" fontId="18" fillId="37" borderId="0" applyNumberFormat="0" applyBorder="0" applyAlignment="0" applyProtection="0"/>
    <xf numFmtId="0" fontId="174" fillId="63" borderId="0" applyNumberFormat="0" applyBorder="0" applyAlignment="0" applyProtection="0"/>
    <xf numFmtId="0" fontId="1" fillId="0" borderId="0"/>
    <xf numFmtId="0" fontId="1" fillId="0" borderId="0"/>
    <xf numFmtId="0" fontId="1" fillId="0" borderId="0"/>
    <xf numFmtId="0" fontId="18" fillId="37" borderId="0" applyNumberFormat="0" applyBorder="0" applyAlignment="0" applyProtection="0"/>
    <xf numFmtId="0" fontId="174" fillId="63" borderId="0" applyNumberFormat="0" applyBorder="0" applyAlignment="0" applyProtection="0"/>
    <xf numFmtId="0" fontId="1" fillId="0" borderId="0"/>
    <xf numFmtId="0" fontId="1" fillId="0" borderId="0"/>
    <xf numFmtId="0" fontId="1" fillId="0" borderId="0"/>
    <xf numFmtId="0" fontId="18" fillId="37" borderId="0" applyNumberFormat="0" applyBorder="0" applyAlignment="0" applyProtection="0"/>
    <xf numFmtId="0" fontId="174" fillId="63" borderId="0" applyNumberFormat="0" applyBorder="0" applyAlignment="0" applyProtection="0"/>
    <xf numFmtId="0" fontId="174" fillId="63" borderId="0" applyNumberFormat="0" applyBorder="0" applyAlignment="0" applyProtection="0"/>
    <xf numFmtId="0" fontId="78" fillId="78" borderId="0" applyNumberFormat="0" applyBorder="0" applyAlignment="0" applyProtection="0"/>
    <xf numFmtId="0" fontId="1" fillId="0" borderId="0"/>
    <xf numFmtId="0" fontId="174" fillId="63" borderId="0" applyNumberFormat="0" applyBorder="0" applyAlignment="0" applyProtection="0"/>
    <xf numFmtId="0" fontId="1" fillId="0" borderId="0"/>
    <xf numFmtId="0" fontId="1" fillId="0" borderId="0"/>
    <xf numFmtId="0" fontId="174" fillId="63" borderId="0" applyNumberFormat="0" applyBorder="0" applyAlignment="0" applyProtection="0"/>
    <xf numFmtId="0" fontId="1" fillId="0" borderId="0"/>
    <xf numFmtId="0" fontId="18" fillId="37" borderId="0" applyNumberFormat="0" applyBorder="0" applyAlignment="0" applyProtection="0"/>
    <xf numFmtId="0" fontId="174" fillId="63" borderId="0" applyNumberFormat="0" applyBorder="0" applyAlignment="0" applyProtection="0"/>
    <xf numFmtId="0" fontId="174" fillId="63" borderId="0" applyNumberFormat="0" applyBorder="0" applyAlignment="0" applyProtection="0"/>
    <xf numFmtId="0" fontId="78" fillId="78" borderId="0" applyNumberFormat="0" applyBorder="0" applyAlignment="0" applyProtection="0"/>
    <xf numFmtId="0" fontId="1" fillId="0" borderId="0"/>
    <xf numFmtId="0" fontId="174" fillId="63" borderId="0" applyNumberFormat="0" applyBorder="0" applyAlignment="0" applyProtection="0"/>
    <xf numFmtId="0" fontId="174" fillId="63" borderId="0" applyNumberFormat="0" applyBorder="0" applyAlignment="0" applyProtection="0"/>
    <xf numFmtId="0" fontId="78" fillId="78" borderId="0" applyNumberFormat="0" applyBorder="0" applyAlignment="0" applyProtection="0"/>
    <xf numFmtId="0" fontId="1" fillId="0" borderId="0"/>
    <xf numFmtId="0" fontId="174" fillId="63" borderId="0" applyNumberFormat="0" applyBorder="0" applyAlignment="0" applyProtection="0"/>
    <xf numFmtId="0" fontId="174" fillId="63" borderId="0" applyNumberFormat="0" applyBorder="0" applyAlignment="0" applyProtection="0"/>
    <xf numFmtId="0" fontId="78" fillId="78" borderId="0" applyNumberFormat="0" applyBorder="0" applyAlignment="0" applyProtection="0"/>
    <xf numFmtId="0" fontId="1" fillId="0" borderId="0"/>
    <xf numFmtId="0" fontId="140" fillId="78" borderId="0" applyNumberFormat="0" applyBorder="0" applyAlignment="0" applyProtection="0"/>
    <xf numFmtId="0" fontId="174" fillId="63" borderId="0" applyNumberFormat="0" applyBorder="0" applyAlignment="0" applyProtection="0"/>
    <xf numFmtId="0" fontId="1" fillId="0" borderId="0"/>
    <xf numFmtId="0" fontId="18" fillId="37" borderId="0" applyNumberFormat="0" applyBorder="0" applyAlignment="0" applyProtection="0"/>
    <xf numFmtId="0" fontId="174" fillId="63" borderId="0" applyNumberFormat="0" applyBorder="0" applyAlignment="0" applyProtection="0"/>
    <xf numFmtId="0" fontId="1" fillId="0" borderId="0"/>
    <xf numFmtId="0" fontId="1" fillId="0" borderId="0"/>
    <xf numFmtId="0" fontId="1" fillId="0" borderId="0"/>
    <xf numFmtId="0" fontId="140" fillId="78" borderId="0" applyNumberFormat="0" applyBorder="0" applyAlignment="0" applyProtection="0"/>
    <xf numFmtId="0" fontId="174" fillId="63" borderId="0" applyNumberFormat="0" applyBorder="0" applyAlignment="0" applyProtection="0"/>
    <xf numFmtId="0" fontId="1" fillId="0" borderId="0"/>
    <xf numFmtId="0" fontId="18" fillId="37" borderId="0" applyNumberFormat="0" applyBorder="0" applyAlignment="0" applyProtection="0"/>
    <xf numFmtId="0" fontId="174" fillId="63" borderId="0" applyNumberFormat="0" applyBorder="0" applyAlignment="0" applyProtection="0"/>
    <xf numFmtId="0" fontId="1" fillId="0" borderId="0"/>
    <xf numFmtId="0" fontId="1" fillId="0" borderId="0"/>
    <xf numFmtId="0" fontId="1" fillId="0" borderId="0"/>
    <xf numFmtId="0" fontId="140" fillId="78" borderId="0" applyNumberFormat="0" applyBorder="0" applyAlignment="0" applyProtection="0"/>
    <xf numFmtId="0" fontId="174" fillId="63" borderId="0" applyNumberFormat="0" applyBorder="0" applyAlignment="0" applyProtection="0"/>
    <xf numFmtId="0" fontId="18" fillId="37" borderId="0" applyNumberFormat="0" applyBorder="0" applyAlignment="0" applyProtection="0"/>
    <xf numFmtId="0" fontId="1" fillId="0" borderId="0"/>
    <xf numFmtId="0" fontId="140" fillId="78" borderId="0" applyNumberFormat="0" applyBorder="0" applyAlignment="0" applyProtection="0"/>
    <xf numFmtId="0" fontId="174" fillId="63" borderId="0" applyNumberFormat="0" applyBorder="0" applyAlignment="0" applyProtection="0"/>
    <xf numFmtId="0" fontId="78" fillId="0" borderId="0"/>
    <xf numFmtId="0" fontId="140" fillId="78" borderId="0" applyNumberFormat="0" applyBorder="0" applyAlignment="0" applyProtection="0"/>
    <xf numFmtId="0" fontId="174" fillId="63"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83" borderId="0" applyNumberFormat="0" applyBorder="0" applyAlignment="0" applyProtection="0"/>
    <xf numFmtId="0" fontId="18" fillId="83" borderId="0" applyNumberFormat="0" applyBorder="0" applyAlignment="0" applyProtection="0"/>
    <xf numFmtId="0" fontId="174" fillId="63" borderId="0" applyNumberFormat="0" applyBorder="0" applyAlignment="0" applyProtection="0"/>
    <xf numFmtId="0" fontId="78" fillId="78" borderId="0" applyNumberFormat="0" applyBorder="0" applyAlignment="0" applyProtection="0"/>
    <xf numFmtId="0" fontId="1" fillId="0" borderId="0"/>
    <xf numFmtId="0" fontId="174" fillId="63" borderId="0" applyNumberFormat="0" applyBorder="0" applyAlignment="0" applyProtection="0"/>
    <xf numFmtId="0" fontId="174" fillId="63" borderId="0" applyNumberFormat="0" applyBorder="0" applyAlignment="0" applyProtection="0"/>
    <xf numFmtId="0" fontId="78" fillId="78" borderId="0" applyNumberFormat="0" applyBorder="0" applyAlignment="0" applyProtection="0"/>
    <xf numFmtId="0" fontId="1" fillId="0" borderId="0"/>
    <xf numFmtId="0" fontId="174" fillId="63" borderId="0" applyNumberFormat="0" applyBorder="0" applyAlignment="0" applyProtection="0"/>
    <xf numFmtId="0" fontId="174" fillId="63" borderId="0" applyNumberFormat="0" applyBorder="0" applyAlignment="0" applyProtection="0"/>
    <xf numFmtId="0" fontId="78" fillId="78" borderId="0" applyNumberFormat="0" applyBorder="0" applyAlignment="0" applyProtection="0"/>
    <xf numFmtId="0" fontId="1" fillId="0" borderId="0"/>
    <xf numFmtId="0" fontId="18" fillId="37" borderId="0" applyNumberFormat="0" applyBorder="0" applyAlignment="0" applyProtection="0"/>
    <xf numFmtId="0" fontId="174" fillId="63" borderId="0" applyNumberFormat="0" applyBorder="0" applyAlignment="0" applyProtection="0"/>
    <xf numFmtId="0" fontId="1" fillId="0" borderId="0"/>
    <xf numFmtId="0" fontId="1" fillId="0" borderId="0"/>
    <xf numFmtId="0" fontId="1" fillId="0" borderId="0"/>
    <xf numFmtId="0" fontId="18" fillId="37" borderId="0" applyNumberFormat="0" applyBorder="0" applyAlignment="0" applyProtection="0"/>
    <xf numFmtId="0" fontId="174" fillId="63" borderId="0" applyNumberFormat="0" applyBorder="0" applyAlignment="0" applyProtection="0"/>
    <xf numFmtId="0" fontId="1" fillId="0" borderId="0"/>
    <xf numFmtId="0" fontId="1" fillId="0" borderId="0"/>
    <xf numFmtId="0" fontId="1" fillId="0" borderId="0"/>
    <xf numFmtId="0" fontId="18" fillId="37" borderId="0" applyNumberFormat="0" applyBorder="0" applyAlignment="0" applyProtection="0"/>
    <xf numFmtId="0" fontId="174" fillId="63" borderId="0" applyNumberFormat="0" applyBorder="0" applyAlignment="0" applyProtection="0"/>
    <xf numFmtId="0" fontId="1" fillId="0" borderId="0"/>
    <xf numFmtId="0" fontId="1" fillId="0" borderId="0"/>
    <xf numFmtId="0" fontId="18" fillId="37" borderId="0" applyNumberFormat="0" applyBorder="0" applyAlignment="0" applyProtection="0"/>
    <xf numFmtId="0" fontId="1" fillId="0" borderId="0"/>
    <xf numFmtId="0" fontId="1" fillId="0" borderId="0"/>
    <xf numFmtId="0" fontId="174" fillId="63" borderId="0" applyNumberFormat="0" applyBorder="0" applyAlignment="0" applyProtection="0"/>
    <xf numFmtId="0" fontId="174" fillId="63" borderId="0" applyNumberFormat="0" applyBorder="0" applyAlignment="0" applyProtection="0"/>
    <xf numFmtId="0" fontId="174" fillId="63" borderId="0" applyNumberFormat="0" applyBorder="0" applyAlignment="0" applyProtection="0"/>
    <xf numFmtId="0" fontId="78" fillId="78" borderId="0" applyNumberFormat="0" applyBorder="0" applyAlignment="0" applyProtection="0"/>
    <xf numFmtId="0" fontId="78" fillId="78" borderId="0" applyNumberFormat="0" applyBorder="0" applyAlignment="0" applyProtection="0"/>
    <xf numFmtId="0" fontId="174" fillId="63" borderId="0" applyNumberFormat="0" applyBorder="0" applyAlignment="0" applyProtection="0"/>
    <xf numFmtId="0" fontId="174" fillId="63" borderId="0" applyNumberFormat="0" applyBorder="0" applyAlignment="0" applyProtection="0"/>
    <xf numFmtId="0" fontId="174" fillId="63" borderId="0" applyNumberFormat="0" applyBorder="0" applyAlignment="0" applyProtection="0"/>
    <xf numFmtId="0" fontId="78" fillId="78" borderId="0" applyNumberFormat="0" applyBorder="0" applyAlignment="0" applyProtection="0"/>
    <xf numFmtId="0" fontId="78" fillId="78" borderId="0" applyNumberFormat="0" applyBorder="0" applyAlignment="0" applyProtection="0"/>
    <xf numFmtId="0" fontId="174" fillId="63" borderId="0" applyNumberFormat="0" applyBorder="0" applyAlignment="0" applyProtection="0"/>
    <xf numFmtId="0" fontId="174" fillId="63" borderId="0" applyNumberFormat="0" applyBorder="0" applyAlignment="0" applyProtection="0"/>
    <xf numFmtId="0" fontId="78" fillId="78" borderId="0" applyNumberFormat="0" applyBorder="0" applyAlignment="0" applyProtection="0"/>
    <xf numFmtId="0" fontId="1" fillId="0" borderId="0"/>
    <xf numFmtId="0" fontId="174" fillId="63" borderId="0" applyNumberFormat="0" applyBorder="0" applyAlignment="0" applyProtection="0"/>
    <xf numFmtId="0" fontId="174" fillId="63" borderId="0" applyNumberFormat="0" applyBorder="0" applyAlignment="0" applyProtection="0"/>
    <xf numFmtId="0" fontId="78" fillId="78" borderId="0" applyNumberFormat="0" applyBorder="0" applyAlignment="0" applyProtection="0"/>
    <xf numFmtId="0" fontId="1" fillId="0" borderId="0"/>
    <xf numFmtId="0" fontId="174" fillId="63" borderId="0" applyNumberFormat="0" applyBorder="0" applyAlignment="0" applyProtection="0"/>
    <xf numFmtId="0" fontId="174" fillId="63" borderId="0" applyNumberFormat="0" applyBorder="0" applyAlignment="0" applyProtection="0"/>
    <xf numFmtId="0" fontId="174" fillId="63" borderId="0" applyNumberFormat="0" applyBorder="0" applyAlignment="0" applyProtection="0"/>
    <xf numFmtId="0" fontId="78" fillId="78" borderId="0" applyNumberFormat="0" applyBorder="0" applyAlignment="0" applyProtection="0"/>
    <xf numFmtId="0" fontId="78" fillId="78" borderId="0" applyNumberFormat="0" applyBorder="0" applyAlignment="0" applyProtection="0"/>
    <xf numFmtId="0" fontId="174" fillId="63" borderId="0" applyNumberFormat="0" applyBorder="0" applyAlignment="0" applyProtection="0"/>
    <xf numFmtId="0" fontId="174" fillId="63" borderId="0" applyNumberFormat="0" applyBorder="0" applyAlignment="0" applyProtection="0"/>
    <xf numFmtId="0" fontId="78" fillId="78" borderId="0" applyNumberFormat="0" applyBorder="0" applyAlignment="0" applyProtection="0"/>
    <xf numFmtId="0" fontId="18" fillId="37" borderId="0" applyNumberFormat="0" applyBorder="0" applyAlignment="0" applyProtection="0"/>
    <xf numFmtId="0" fontId="174" fillId="63" borderId="0" applyNumberFormat="0" applyBorder="0" applyAlignment="0" applyProtection="0"/>
    <xf numFmtId="0" fontId="174" fillId="63" borderId="0" applyNumberFormat="0" applyBorder="0" applyAlignment="0" applyProtection="0"/>
    <xf numFmtId="0" fontId="78" fillId="78" borderId="0" applyNumberFormat="0" applyBorder="0" applyAlignment="0" applyProtection="0"/>
    <xf numFmtId="0" fontId="1" fillId="0" borderId="0"/>
    <xf numFmtId="0" fontId="174" fillId="63" borderId="0" applyNumberFormat="0" applyBorder="0" applyAlignment="0" applyProtection="0"/>
    <xf numFmtId="0" fontId="174" fillId="63" borderId="0" applyNumberFormat="0" applyBorder="0" applyAlignment="0" applyProtection="0"/>
    <xf numFmtId="0" fontId="78" fillId="78" borderId="0" applyNumberFormat="0" applyBorder="0" applyAlignment="0" applyProtection="0"/>
    <xf numFmtId="0" fontId="1" fillId="0" borderId="0"/>
    <xf numFmtId="0" fontId="174" fillId="63" borderId="0" applyNumberFormat="0" applyBorder="0" applyAlignment="0" applyProtection="0"/>
    <xf numFmtId="0" fontId="174" fillId="63" borderId="0" applyNumberFormat="0" applyBorder="0" applyAlignment="0" applyProtection="0"/>
    <xf numFmtId="0" fontId="78" fillId="78" borderId="0" applyNumberFormat="0" applyBorder="0" applyAlignment="0" applyProtection="0"/>
    <xf numFmtId="0" fontId="1" fillId="0" borderId="0"/>
    <xf numFmtId="0" fontId="18" fillId="37" borderId="0" applyNumberFormat="0" applyBorder="0" applyAlignment="0" applyProtection="0"/>
    <xf numFmtId="0" fontId="174" fillId="63" borderId="0" applyNumberFormat="0" applyBorder="0" applyAlignment="0" applyProtection="0"/>
    <xf numFmtId="0" fontId="1" fillId="0" borderId="0"/>
    <xf numFmtId="0" fontId="1" fillId="0" borderId="0"/>
    <xf numFmtId="0" fontId="1" fillId="0" borderId="0"/>
    <xf numFmtId="0" fontId="18" fillId="37" borderId="0" applyNumberFormat="0" applyBorder="0" applyAlignment="0" applyProtection="0"/>
    <xf numFmtId="0" fontId="174" fillId="63" borderId="0" applyNumberFormat="0" applyBorder="0" applyAlignment="0" applyProtection="0"/>
    <xf numFmtId="0" fontId="1" fillId="0" borderId="0"/>
    <xf numFmtId="0" fontId="1" fillId="0" borderId="0"/>
    <xf numFmtId="0" fontId="1" fillId="0" borderId="0"/>
    <xf numFmtId="0" fontId="18" fillId="37" borderId="0" applyNumberFormat="0" applyBorder="0" applyAlignment="0" applyProtection="0"/>
    <xf numFmtId="0" fontId="174" fillId="63" borderId="0" applyNumberFormat="0" applyBorder="0" applyAlignment="0" applyProtection="0"/>
    <xf numFmtId="0" fontId="1" fillId="0" borderId="0"/>
    <xf numFmtId="0" fontId="18" fillId="37" borderId="0" applyNumberFormat="0" applyBorder="0" applyAlignment="0" applyProtection="0"/>
    <xf numFmtId="0" fontId="174" fillId="63"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83" borderId="0" applyNumberFormat="0" applyBorder="0" applyAlignment="0" applyProtection="0"/>
    <xf numFmtId="0" fontId="1" fillId="0" borderId="0"/>
    <xf numFmtId="0" fontId="18" fillId="37" borderId="0" applyNumberFormat="0" applyBorder="0" applyAlignment="0" applyProtection="0"/>
    <xf numFmtId="0" fontId="174" fillId="63" borderId="0" applyNumberFormat="0" applyBorder="0" applyAlignment="0" applyProtection="0"/>
    <xf numFmtId="0" fontId="174" fillId="63" borderId="0" applyNumberFormat="0" applyBorder="0" applyAlignment="0" applyProtection="0"/>
    <xf numFmtId="0" fontId="78" fillId="78" borderId="0" applyNumberFormat="0" applyBorder="0" applyAlignment="0" applyProtection="0"/>
    <xf numFmtId="0" fontId="1" fillId="0" borderId="0"/>
    <xf numFmtId="0" fontId="174" fillId="63" borderId="0" applyNumberFormat="0" applyBorder="0" applyAlignment="0" applyProtection="0"/>
    <xf numFmtId="0" fontId="174" fillId="63" borderId="0" applyNumberFormat="0" applyBorder="0" applyAlignment="0" applyProtection="0"/>
    <xf numFmtId="0" fontId="78" fillId="78" borderId="0" applyNumberFormat="0" applyBorder="0" applyAlignment="0" applyProtection="0"/>
    <xf numFmtId="0" fontId="1" fillId="0" borderId="0"/>
    <xf numFmtId="0" fontId="1" fillId="0" borderId="0"/>
    <xf numFmtId="0" fontId="1" fillId="0" borderId="0"/>
    <xf numFmtId="0" fontId="18" fillId="83" borderId="0" applyNumberFormat="0" applyBorder="0" applyAlignment="0" applyProtection="0"/>
    <xf numFmtId="0" fontId="174" fillId="63" borderId="0" applyNumberFormat="0" applyBorder="0" applyAlignment="0" applyProtection="0"/>
    <xf numFmtId="0" fontId="1" fillId="0" borderId="0"/>
    <xf numFmtId="0" fontId="1" fillId="0" borderId="0"/>
    <xf numFmtId="0" fontId="1" fillId="0" borderId="0"/>
    <xf numFmtId="0" fontId="18" fillId="37" borderId="0" applyNumberFormat="0" applyBorder="0" applyAlignment="0" applyProtection="0"/>
    <xf numFmtId="0" fontId="174" fillId="63" borderId="0" applyNumberFormat="0" applyBorder="0" applyAlignment="0" applyProtection="0"/>
    <xf numFmtId="0" fontId="1" fillId="0" borderId="0"/>
    <xf numFmtId="0" fontId="1" fillId="0" borderId="0"/>
    <xf numFmtId="0" fontId="1" fillId="0" borderId="0"/>
    <xf numFmtId="0" fontId="18" fillId="37" borderId="0" applyNumberFormat="0" applyBorder="0" applyAlignment="0" applyProtection="0"/>
    <xf numFmtId="0" fontId="174" fillId="63" borderId="0" applyNumberFormat="0" applyBorder="0" applyAlignment="0" applyProtection="0"/>
    <xf numFmtId="0" fontId="1" fillId="0" borderId="0"/>
    <xf numFmtId="0" fontId="1" fillId="0" borderId="0"/>
    <xf numFmtId="0" fontId="18" fillId="37" borderId="0" applyNumberFormat="0" applyBorder="0" applyAlignment="0" applyProtection="0"/>
    <xf numFmtId="0" fontId="1" fillId="0" borderId="0"/>
    <xf numFmtId="0" fontId="174" fillId="63"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4" fillId="63" borderId="0" applyNumberFormat="0" applyBorder="0" applyAlignment="0" applyProtection="0"/>
    <xf numFmtId="0" fontId="78" fillId="78" borderId="0" applyNumberFormat="0" applyBorder="0" applyAlignment="0" applyProtection="0"/>
    <xf numFmtId="0" fontId="78" fillId="0" borderId="0"/>
    <xf numFmtId="0" fontId="174" fillId="63" borderId="0" applyNumberFormat="0" applyBorder="0" applyAlignment="0" applyProtection="0"/>
    <xf numFmtId="0" fontId="174" fillId="63" borderId="0" applyNumberFormat="0" applyBorder="0" applyAlignment="0" applyProtection="0"/>
    <xf numFmtId="0" fontId="174" fillId="63" borderId="0" applyNumberFormat="0" applyBorder="0" applyAlignment="0" applyProtection="0"/>
    <xf numFmtId="0" fontId="78" fillId="78" borderId="0" applyNumberFormat="0" applyBorder="0" applyAlignment="0" applyProtection="0"/>
    <xf numFmtId="0" fontId="78" fillId="78" borderId="0" applyNumberFormat="0" applyBorder="0" applyAlignment="0" applyProtection="0"/>
    <xf numFmtId="0" fontId="174" fillId="63" borderId="0" applyNumberFormat="0" applyBorder="0" applyAlignment="0" applyProtection="0"/>
    <xf numFmtId="0" fontId="174" fillId="63" borderId="0" applyNumberFormat="0" applyBorder="0" applyAlignment="0" applyProtection="0"/>
    <xf numFmtId="0" fontId="78" fillId="78" borderId="0" applyNumberFormat="0" applyBorder="0" applyAlignment="0" applyProtection="0"/>
    <xf numFmtId="0" fontId="18" fillId="83" borderId="0" applyNumberFormat="0" applyBorder="0" applyAlignment="0" applyProtection="0"/>
    <xf numFmtId="0" fontId="174" fillId="63" borderId="0" applyNumberFormat="0" applyBorder="0" applyAlignment="0" applyProtection="0"/>
    <xf numFmtId="0" fontId="1" fillId="0" borderId="0"/>
    <xf numFmtId="0" fontId="18" fillId="37" borderId="0" applyNumberFormat="0" applyBorder="0" applyAlignment="0" applyProtection="0"/>
    <xf numFmtId="0" fontId="174" fillId="63" borderId="0" applyNumberFormat="0" applyBorder="0" applyAlignment="0" applyProtection="0"/>
    <xf numFmtId="0" fontId="174" fillId="63" borderId="0" applyNumberFormat="0" applyBorder="0" applyAlignment="0" applyProtection="0"/>
    <xf numFmtId="0" fontId="78" fillId="78" borderId="0" applyNumberFormat="0" applyBorder="0" applyAlignment="0" applyProtection="0"/>
    <xf numFmtId="0" fontId="1" fillId="0" borderId="0"/>
    <xf numFmtId="0" fontId="174" fillId="63" borderId="0" applyNumberFormat="0" applyBorder="0" applyAlignment="0" applyProtection="0"/>
    <xf numFmtId="0" fontId="1" fillId="0" borderId="0"/>
    <xf numFmtId="0" fontId="1" fillId="0" borderId="0"/>
    <xf numFmtId="0" fontId="1" fillId="0" borderId="0"/>
    <xf numFmtId="0" fontId="18" fillId="83" borderId="0" applyNumberFormat="0" applyBorder="0" applyAlignment="0" applyProtection="0"/>
    <xf numFmtId="0" fontId="174" fillId="63"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8" fillId="0" borderId="0"/>
    <xf numFmtId="0" fontId="1" fillId="0" borderId="0"/>
    <xf numFmtId="0" fontId="18" fillId="83" borderId="0" applyNumberFormat="0" applyBorder="0" applyAlignment="0" applyProtection="0"/>
    <xf numFmtId="0" fontId="174" fillId="63" borderId="0" applyNumberFormat="0" applyBorder="0" applyAlignment="0" applyProtection="0"/>
    <xf numFmtId="0" fontId="1" fillId="0" borderId="0"/>
    <xf numFmtId="0" fontId="18" fillId="37" borderId="0" applyNumberFormat="0" applyBorder="0" applyAlignment="0" applyProtection="0"/>
    <xf numFmtId="0" fontId="174" fillId="63" borderId="0" applyNumberFormat="0" applyBorder="0" applyAlignment="0" applyProtection="0"/>
    <xf numFmtId="0" fontId="1" fillId="0" borderId="0"/>
    <xf numFmtId="0" fontId="1" fillId="0" borderId="0"/>
    <xf numFmtId="0" fontId="1" fillId="0" borderId="0"/>
    <xf numFmtId="0" fontId="18" fillId="83" borderId="0" applyNumberFormat="0" applyBorder="0" applyAlignment="0" applyProtection="0"/>
    <xf numFmtId="0" fontId="174" fillId="63" borderId="0" applyNumberFormat="0" applyBorder="0" applyAlignment="0" applyProtection="0"/>
    <xf numFmtId="0" fontId="1" fillId="0" borderId="0"/>
    <xf numFmtId="0" fontId="1" fillId="0" borderId="0"/>
    <xf numFmtId="0" fontId="1" fillId="0" borderId="0"/>
    <xf numFmtId="0" fontId="18" fillId="83" borderId="0" applyNumberFormat="0" applyBorder="0" applyAlignment="0" applyProtection="0"/>
    <xf numFmtId="0" fontId="1" fillId="0" borderId="0"/>
    <xf numFmtId="0" fontId="1" fillId="0" borderId="0"/>
    <xf numFmtId="0" fontId="18" fillId="83" borderId="0" applyNumberFormat="0" applyBorder="0" applyAlignment="0" applyProtection="0"/>
    <xf numFmtId="0" fontId="174" fillId="63" borderId="0" applyNumberFormat="0" applyBorder="0" applyAlignment="0" applyProtection="0"/>
    <xf numFmtId="0" fontId="1" fillId="0" borderId="0"/>
    <xf numFmtId="0" fontId="1" fillId="0" borderId="0"/>
    <xf numFmtId="0" fontId="1" fillId="0" borderId="0"/>
    <xf numFmtId="0" fontId="1" fillId="0" borderId="0"/>
    <xf numFmtId="0" fontId="78" fillId="78" borderId="0" applyNumberFormat="0" applyBorder="0" applyAlignment="0" applyProtection="0"/>
    <xf numFmtId="0" fontId="1" fillId="0" borderId="0"/>
    <xf numFmtId="0" fontId="18" fillId="83" borderId="0" applyNumberFormat="0" applyBorder="0" applyAlignment="0" applyProtection="0"/>
    <xf numFmtId="0" fontId="1" fillId="0" borderId="0"/>
    <xf numFmtId="0" fontId="18" fillId="83" borderId="0" applyNumberFormat="0" applyBorder="0" applyAlignment="0" applyProtection="0"/>
    <xf numFmtId="0" fontId="174" fillId="63" borderId="0" applyNumberFormat="0" applyBorder="0" applyAlignment="0" applyProtection="0"/>
    <xf numFmtId="0" fontId="1" fillId="0" borderId="0"/>
    <xf numFmtId="0" fontId="1" fillId="0" borderId="0"/>
    <xf numFmtId="0" fontId="18" fillId="83" borderId="0" applyNumberFormat="0" applyBorder="0" applyAlignment="0" applyProtection="0"/>
    <xf numFmtId="0" fontId="1" fillId="0" borderId="0"/>
    <xf numFmtId="0" fontId="1" fillId="0" borderId="0"/>
    <xf numFmtId="0" fontId="18" fillId="84"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9" fillId="63" borderId="0" applyNumberFormat="0" applyBorder="0" applyAlignment="0" applyProtection="0"/>
    <xf numFmtId="0" fontId="139" fillId="63" borderId="0" applyNumberFormat="0" applyBorder="0" applyAlignment="0" applyProtection="0"/>
    <xf numFmtId="0" fontId="1" fillId="0" borderId="0"/>
    <xf numFmtId="0" fontId="18" fillId="41" borderId="0" applyNumberFormat="0" applyBorder="0" applyAlignment="0" applyProtection="0"/>
    <xf numFmtId="0" fontId="1" fillId="0" borderId="0"/>
    <xf numFmtId="0" fontId="18" fillId="84" borderId="0" applyNumberFormat="0" applyBorder="0" applyAlignment="0" applyProtection="0"/>
    <xf numFmtId="0" fontId="18" fillId="41" borderId="0" applyNumberFormat="0" applyBorder="0" applyAlignment="0" applyProtection="0"/>
    <xf numFmtId="0" fontId="174" fillId="66" borderId="0" applyNumberFormat="0" applyBorder="0" applyAlignment="0" applyProtection="0"/>
    <xf numFmtId="0" fontId="78" fillId="63" borderId="0" applyNumberFormat="0" applyBorder="0" applyAlignment="0" applyProtection="0"/>
    <xf numFmtId="0" fontId="1" fillId="0" borderId="0"/>
    <xf numFmtId="0" fontId="174" fillId="66" borderId="0" applyNumberFormat="0" applyBorder="0" applyAlignment="0" applyProtection="0"/>
    <xf numFmtId="0" fontId="1" fillId="0" borderId="0"/>
    <xf numFmtId="0" fontId="1" fillId="0" borderId="0"/>
    <xf numFmtId="0" fontId="1" fillId="0" borderId="0"/>
    <xf numFmtId="0" fontId="18" fillId="41" borderId="0" applyNumberFormat="0" applyBorder="0" applyAlignment="0" applyProtection="0"/>
    <xf numFmtId="0" fontId="174" fillId="66" borderId="0" applyNumberFormat="0" applyBorder="0" applyAlignment="0" applyProtection="0"/>
    <xf numFmtId="0" fontId="174" fillId="66" borderId="0" applyNumberFormat="0" applyBorder="0" applyAlignment="0" applyProtection="0"/>
    <xf numFmtId="0" fontId="78" fillId="63" borderId="0" applyNumberFormat="0" applyBorder="0" applyAlignment="0" applyProtection="0"/>
    <xf numFmtId="0" fontId="1" fillId="0" borderId="0"/>
    <xf numFmtId="0" fontId="174" fillId="66" borderId="0" applyNumberFormat="0" applyBorder="0" applyAlignment="0" applyProtection="0"/>
    <xf numFmtId="0" fontId="1" fillId="0" borderId="0"/>
    <xf numFmtId="0" fontId="1" fillId="0" borderId="0"/>
    <xf numFmtId="0" fontId="1" fillId="0" borderId="0"/>
    <xf numFmtId="0" fontId="18" fillId="41" borderId="0" applyNumberFormat="0" applyBorder="0" applyAlignment="0" applyProtection="0"/>
    <xf numFmtId="0" fontId="174" fillId="66" borderId="0" applyNumberFormat="0" applyBorder="0" applyAlignment="0" applyProtection="0"/>
    <xf numFmtId="0" fontId="1" fillId="0" borderId="0"/>
    <xf numFmtId="0" fontId="1" fillId="0" borderId="0"/>
    <xf numFmtId="0" fontId="1" fillId="0" borderId="0"/>
    <xf numFmtId="0" fontId="18" fillId="41" borderId="0" applyNumberFormat="0" applyBorder="0" applyAlignment="0" applyProtection="0"/>
    <xf numFmtId="0" fontId="174" fillId="66" borderId="0" applyNumberFormat="0" applyBorder="0" applyAlignment="0" applyProtection="0"/>
    <xf numFmtId="0" fontId="1" fillId="0" borderId="0"/>
    <xf numFmtId="0" fontId="1" fillId="0" borderId="0"/>
    <xf numFmtId="0" fontId="18" fillId="41" borderId="0" applyNumberFormat="0" applyBorder="0" applyAlignment="0" applyProtection="0"/>
    <xf numFmtId="0" fontId="174" fillId="66" borderId="0" applyNumberFormat="0" applyBorder="0" applyAlignment="0" applyProtection="0"/>
    <xf numFmtId="0" fontId="1" fillId="0" borderId="0"/>
    <xf numFmtId="0" fontId="1" fillId="0" borderId="0"/>
    <xf numFmtId="0" fontId="1" fillId="0" borderId="0"/>
    <xf numFmtId="0" fontId="174" fillId="66" borderId="0" applyNumberFormat="0" applyBorder="0" applyAlignment="0" applyProtection="0"/>
    <xf numFmtId="0" fontId="174" fillId="66" borderId="0" applyNumberFormat="0" applyBorder="0" applyAlignment="0" applyProtection="0"/>
    <xf numFmtId="0" fontId="78" fillId="63" borderId="0" applyNumberFormat="0" applyBorder="0" applyAlignment="0" applyProtection="0"/>
    <xf numFmtId="0" fontId="1" fillId="0" borderId="0"/>
    <xf numFmtId="0" fontId="174" fillId="66" borderId="0" applyNumberFormat="0" applyBorder="0" applyAlignment="0" applyProtection="0"/>
    <xf numFmtId="0" fontId="1" fillId="0" borderId="0"/>
    <xf numFmtId="0" fontId="1" fillId="0" borderId="0"/>
    <xf numFmtId="0" fontId="1" fillId="0" borderId="0"/>
    <xf numFmtId="0" fontId="18" fillId="41" borderId="0" applyNumberFormat="0" applyBorder="0" applyAlignment="0" applyProtection="0"/>
    <xf numFmtId="0" fontId="174" fillId="66" borderId="0" applyNumberFormat="0" applyBorder="0" applyAlignment="0" applyProtection="0"/>
    <xf numFmtId="0" fontId="174" fillId="66" borderId="0" applyNumberFormat="0" applyBorder="0" applyAlignment="0" applyProtection="0"/>
    <xf numFmtId="0" fontId="78" fillId="63" borderId="0" applyNumberFormat="0" applyBorder="0" applyAlignment="0" applyProtection="0"/>
    <xf numFmtId="0" fontId="1" fillId="0" borderId="0"/>
    <xf numFmtId="0" fontId="174" fillId="66" borderId="0" applyNumberFormat="0" applyBorder="0" applyAlignment="0" applyProtection="0"/>
    <xf numFmtId="0" fontId="1" fillId="0" borderId="0"/>
    <xf numFmtId="0" fontId="1" fillId="0" borderId="0"/>
    <xf numFmtId="0" fontId="1" fillId="0" borderId="0"/>
    <xf numFmtId="0" fontId="18" fillId="41" borderId="0" applyNumberFormat="0" applyBorder="0" applyAlignment="0" applyProtection="0"/>
    <xf numFmtId="0" fontId="174" fillId="66" borderId="0" applyNumberFormat="0" applyBorder="0" applyAlignment="0" applyProtection="0"/>
    <xf numFmtId="0" fontId="174" fillId="66" borderId="0" applyNumberFormat="0" applyBorder="0" applyAlignment="0" applyProtection="0"/>
    <xf numFmtId="0" fontId="78" fillId="63" borderId="0" applyNumberFormat="0" applyBorder="0" applyAlignment="0" applyProtection="0"/>
    <xf numFmtId="0" fontId="1" fillId="0" borderId="0"/>
    <xf numFmtId="0" fontId="174" fillId="66" borderId="0" applyNumberFormat="0" applyBorder="0" applyAlignment="0" applyProtection="0"/>
    <xf numFmtId="0" fontId="1" fillId="0" borderId="0"/>
    <xf numFmtId="0" fontId="1" fillId="0" borderId="0"/>
    <xf numFmtId="0" fontId="1" fillId="0" borderId="0"/>
    <xf numFmtId="0" fontId="18" fillId="41" borderId="0" applyNumberFormat="0" applyBorder="0" applyAlignment="0" applyProtection="0"/>
    <xf numFmtId="0" fontId="174" fillId="66" borderId="0" applyNumberFormat="0" applyBorder="0" applyAlignment="0" applyProtection="0"/>
    <xf numFmtId="0" fontId="1" fillId="0" borderId="0"/>
    <xf numFmtId="0" fontId="1" fillId="0" borderId="0"/>
    <xf numFmtId="0" fontId="1" fillId="0" borderId="0"/>
    <xf numFmtId="0" fontId="18" fillId="41" borderId="0" applyNumberFormat="0" applyBorder="0" applyAlignment="0" applyProtection="0"/>
    <xf numFmtId="0" fontId="174" fillId="66" borderId="0" applyNumberFormat="0" applyBorder="0" applyAlignment="0" applyProtection="0"/>
    <xf numFmtId="0" fontId="1" fillId="0" borderId="0"/>
    <xf numFmtId="0" fontId="1" fillId="0" borderId="0"/>
    <xf numFmtId="0" fontId="174" fillId="66" borderId="0" applyNumberFormat="0" applyBorder="0" applyAlignment="0" applyProtection="0"/>
    <xf numFmtId="0" fontId="18" fillId="41" borderId="0" applyNumberFormat="0" applyBorder="0" applyAlignment="0" applyProtection="0"/>
    <xf numFmtId="0" fontId="174" fillId="66" borderId="0" applyNumberFormat="0" applyBorder="0" applyAlignment="0" applyProtection="0"/>
    <xf numFmtId="0" fontId="78" fillId="63" borderId="0" applyNumberFormat="0" applyBorder="0" applyAlignment="0" applyProtection="0"/>
    <xf numFmtId="0" fontId="1" fillId="0" borderId="0"/>
    <xf numFmtId="0" fontId="174" fillId="66" borderId="0" applyNumberFormat="0" applyBorder="0" applyAlignment="0" applyProtection="0"/>
    <xf numFmtId="0" fontId="174" fillId="66" borderId="0" applyNumberFormat="0" applyBorder="0" applyAlignment="0" applyProtection="0"/>
    <xf numFmtId="0" fontId="78" fillId="63" borderId="0" applyNumberFormat="0" applyBorder="0" applyAlignment="0" applyProtection="0"/>
    <xf numFmtId="0" fontId="1" fillId="0" borderId="0"/>
    <xf numFmtId="0" fontId="174" fillId="66" borderId="0" applyNumberFormat="0" applyBorder="0" applyAlignment="0" applyProtection="0"/>
    <xf numFmtId="0" fontId="174" fillId="66" borderId="0" applyNumberFormat="0" applyBorder="0" applyAlignment="0" applyProtection="0"/>
    <xf numFmtId="0" fontId="174" fillId="66" borderId="0" applyNumberFormat="0" applyBorder="0" applyAlignment="0" applyProtection="0"/>
    <xf numFmtId="0" fontId="78" fillId="63" borderId="0" applyNumberFormat="0" applyBorder="0" applyAlignment="0" applyProtection="0"/>
    <xf numFmtId="0" fontId="78" fillId="63" borderId="0" applyNumberFormat="0" applyBorder="0" applyAlignment="0" applyProtection="0"/>
    <xf numFmtId="0" fontId="174" fillId="66" borderId="0" applyNumberFormat="0" applyBorder="0" applyAlignment="0" applyProtection="0"/>
    <xf numFmtId="0" fontId="174" fillId="66" borderId="0" applyNumberFormat="0" applyBorder="0" applyAlignment="0" applyProtection="0"/>
    <xf numFmtId="0" fontId="78" fillId="63" borderId="0" applyNumberFormat="0" applyBorder="0" applyAlignment="0" applyProtection="0"/>
    <xf numFmtId="0" fontId="18" fillId="41" borderId="0" applyNumberFormat="0" applyBorder="0" applyAlignment="0" applyProtection="0"/>
    <xf numFmtId="0" fontId="174" fillId="66" borderId="0" applyNumberFormat="0" applyBorder="0" applyAlignment="0" applyProtection="0"/>
    <xf numFmtId="0" fontId="174" fillId="66" borderId="0" applyNumberFormat="0" applyBorder="0" applyAlignment="0" applyProtection="0"/>
    <xf numFmtId="0" fontId="78" fillId="63" borderId="0" applyNumberFormat="0" applyBorder="0" applyAlignment="0" applyProtection="0"/>
    <xf numFmtId="0" fontId="1" fillId="0" borderId="0"/>
    <xf numFmtId="0" fontId="174" fillId="66" borderId="0" applyNumberFormat="0" applyBorder="0" applyAlignment="0" applyProtection="0"/>
    <xf numFmtId="0" fontId="1" fillId="0" borderId="0"/>
    <xf numFmtId="0" fontId="1" fillId="0" borderId="0"/>
    <xf numFmtId="0" fontId="1" fillId="0" borderId="0"/>
    <xf numFmtId="0" fontId="18" fillId="41" borderId="0" applyNumberFormat="0" applyBorder="0" applyAlignment="0" applyProtection="0"/>
    <xf numFmtId="0" fontId="174" fillId="66" borderId="0" applyNumberFormat="0" applyBorder="0" applyAlignment="0" applyProtection="0"/>
    <xf numFmtId="0" fontId="1" fillId="0" borderId="0"/>
    <xf numFmtId="0" fontId="1" fillId="0" borderId="0"/>
    <xf numFmtId="0" fontId="1" fillId="0" borderId="0"/>
    <xf numFmtId="0" fontId="18" fillId="41" borderId="0" applyNumberFormat="0" applyBorder="0" applyAlignment="0" applyProtection="0"/>
    <xf numFmtId="0" fontId="174" fillId="66" borderId="0" applyNumberFormat="0" applyBorder="0" applyAlignment="0" applyProtection="0"/>
    <xf numFmtId="0" fontId="1" fillId="0" borderId="0"/>
    <xf numFmtId="0" fontId="1" fillId="0" borderId="0"/>
    <xf numFmtId="0" fontId="1" fillId="0" borderId="0"/>
    <xf numFmtId="0" fontId="18" fillId="41" borderId="0" applyNumberFormat="0" applyBorder="0" applyAlignment="0" applyProtection="0"/>
    <xf numFmtId="0" fontId="174" fillId="66" borderId="0" applyNumberFormat="0" applyBorder="0" applyAlignment="0" applyProtection="0"/>
    <xf numFmtId="0" fontId="174" fillId="66" borderId="0" applyNumberFormat="0" applyBorder="0" applyAlignment="0" applyProtection="0"/>
    <xf numFmtId="0" fontId="78" fillId="63" borderId="0" applyNumberFormat="0" applyBorder="0" applyAlignment="0" applyProtection="0"/>
    <xf numFmtId="0" fontId="1" fillId="0" borderId="0"/>
    <xf numFmtId="0" fontId="174" fillId="66" borderId="0" applyNumberFormat="0" applyBorder="0" applyAlignment="0" applyProtection="0"/>
    <xf numFmtId="0" fontId="1" fillId="0" borderId="0"/>
    <xf numFmtId="0" fontId="1" fillId="0" borderId="0"/>
    <xf numFmtId="0" fontId="174" fillId="66" borderId="0" applyNumberFormat="0" applyBorder="0" applyAlignment="0" applyProtection="0"/>
    <xf numFmtId="0" fontId="1" fillId="0" borderId="0"/>
    <xf numFmtId="0" fontId="18" fillId="41" borderId="0" applyNumberFormat="0" applyBorder="0" applyAlignment="0" applyProtection="0"/>
    <xf numFmtId="0" fontId="174" fillId="66" borderId="0" applyNumberFormat="0" applyBorder="0" applyAlignment="0" applyProtection="0"/>
    <xf numFmtId="0" fontId="174" fillId="66" borderId="0" applyNumberFormat="0" applyBorder="0" applyAlignment="0" applyProtection="0"/>
    <xf numFmtId="0" fontId="78" fillId="63" borderId="0" applyNumberFormat="0" applyBorder="0" applyAlignment="0" applyProtection="0"/>
    <xf numFmtId="0" fontId="1" fillId="0" borderId="0"/>
    <xf numFmtId="0" fontId="174" fillId="66" borderId="0" applyNumberFormat="0" applyBorder="0" applyAlignment="0" applyProtection="0"/>
    <xf numFmtId="0" fontId="174" fillId="66" borderId="0" applyNumberFormat="0" applyBorder="0" applyAlignment="0" applyProtection="0"/>
    <xf numFmtId="0" fontId="78" fillId="63" borderId="0" applyNumberFormat="0" applyBorder="0" applyAlignment="0" applyProtection="0"/>
    <xf numFmtId="0" fontId="1" fillId="0" borderId="0"/>
    <xf numFmtId="0" fontId="174" fillId="66" borderId="0" applyNumberFormat="0" applyBorder="0" applyAlignment="0" applyProtection="0"/>
    <xf numFmtId="0" fontId="174" fillId="66" borderId="0" applyNumberFormat="0" applyBorder="0" applyAlignment="0" applyProtection="0"/>
    <xf numFmtId="0" fontId="78" fillId="63" borderId="0" applyNumberFormat="0" applyBorder="0" applyAlignment="0" applyProtection="0"/>
    <xf numFmtId="0" fontId="1" fillId="0" borderId="0"/>
    <xf numFmtId="0" fontId="140" fillId="63" borderId="0" applyNumberFormat="0" applyBorder="0" applyAlignment="0" applyProtection="0"/>
    <xf numFmtId="0" fontId="174" fillId="66" borderId="0" applyNumberFormat="0" applyBorder="0" applyAlignment="0" applyProtection="0"/>
    <xf numFmtId="0" fontId="1" fillId="0" borderId="0"/>
    <xf numFmtId="0" fontId="18" fillId="41" borderId="0" applyNumberFormat="0" applyBorder="0" applyAlignment="0" applyProtection="0"/>
    <xf numFmtId="0" fontId="174" fillId="66" borderId="0" applyNumberFormat="0" applyBorder="0" applyAlignment="0" applyProtection="0"/>
    <xf numFmtId="0" fontId="1" fillId="0" borderId="0"/>
    <xf numFmtId="0" fontId="1" fillId="0" borderId="0"/>
    <xf numFmtId="0" fontId="1" fillId="0" borderId="0"/>
    <xf numFmtId="0" fontId="140" fillId="63" borderId="0" applyNumberFormat="0" applyBorder="0" applyAlignment="0" applyProtection="0"/>
    <xf numFmtId="0" fontId="174" fillId="66" borderId="0" applyNumberFormat="0" applyBorder="0" applyAlignment="0" applyProtection="0"/>
    <xf numFmtId="0" fontId="1" fillId="0" borderId="0"/>
    <xf numFmtId="0" fontId="18" fillId="41" borderId="0" applyNumberFormat="0" applyBorder="0" applyAlignment="0" applyProtection="0"/>
    <xf numFmtId="0" fontId="174" fillId="66" borderId="0" applyNumberFormat="0" applyBorder="0" applyAlignment="0" applyProtection="0"/>
    <xf numFmtId="0" fontId="1" fillId="0" borderId="0"/>
    <xf numFmtId="0" fontId="1" fillId="0" borderId="0"/>
    <xf numFmtId="0" fontId="1" fillId="0" borderId="0"/>
    <xf numFmtId="0" fontId="140" fillId="63" borderId="0" applyNumberFormat="0" applyBorder="0" applyAlignment="0" applyProtection="0"/>
    <xf numFmtId="0" fontId="174" fillId="66" borderId="0" applyNumberFormat="0" applyBorder="0" applyAlignment="0" applyProtection="0"/>
    <xf numFmtId="0" fontId="18" fillId="41" borderId="0" applyNumberFormat="0" applyBorder="0" applyAlignment="0" applyProtection="0"/>
    <xf numFmtId="0" fontId="1" fillId="0" borderId="0"/>
    <xf numFmtId="0" fontId="140" fillId="63" borderId="0" applyNumberFormat="0" applyBorder="0" applyAlignment="0" applyProtection="0"/>
    <xf numFmtId="0" fontId="174" fillId="66" borderId="0" applyNumberFormat="0" applyBorder="0" applyAlignment="0" applyProtection="0"/>
    <xf numFmtId="0" fontId="78" fillId="0" borderId="0"/>
    <xf numFmtId="0" fontId="140" fillId="63" borderId="0" applyNumberFormat="0" applyBorder="0" applyAlignment="0" applyProtection="0"/>
    <xf numFmtId="0" fontId="174" fillId="66"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84" borderId="0" applyNumberFormat="0" applyBorder="0" applyAlignment="0" applyProtection="0"/>
    <xf numFmtId="0" fontId="18" fillId="84" borderId="0" applyNumberFormat="0" applyBorder="0" applyAlignment="0" applyProtection="0"/>
    <xf numFmtId="0" fontId="174" fillId="66" borderId="0" applyNumberFormat="0" applyBorder="0" applyAlignment="0" applyProtection="0"/>
    <xf numFmtId="0" fontId="78" fillId="63" borderId="0" applyNumberFormat="0" applyBorder="0" applyAlignment="0" applyProtection="0"/>
    <xf numFmtId="0" fontId="1" fillId="0" borderId="0"/>
    <xf numFmtId="0" fontId="174" fillId="66" borderId="0" applyNumberFormat="0" applyBorder="0" applyAlignment="0" applyProtection="0"/>
    <xf numFmtId="0" fontId="174" fillId="66" borderId="0" applyNumberFormat="0" applyBorder="0" applyAlignment="0" applyProtection="0"/>
    <xf numFmtId="0" fontId="78" fillId="63" borderId="0" applyNumberFormat="0" applyBorder="0" applyAlignment="0" applyProtection="0"/>
    <xf numFmtId="0" fontId="1" fillId="0" borderId="0"/>
    <xf numFmtId="0" fontId="174" fillId="66" borderId="0" applyNumberFormat="0" applyBorder="0" applyAlignment="0" applyProtection="0"/>
    <xf numFmtId="0" fontId="174" fillId="66" borderId="0" applyNumberFormat="0" applyBorder="0" applyAlignment="0" applyProtection="0"/>
    <xf numFmtId="0" fontId="78" fillId="63" borderId="0" applyNumberFormat="0" applyBorder="0" applyAlignment="0" applyProtection="0"/>
    <xf numFmtId="0" fontId="1" fillId="0" borderId="0"/>
    <xf numFmtId="0" fontId="18" fillId="41" borderId="0" applyNumberFormat="0" applyBorder="0" applyAlignment="0" applyProtection="0"/>
    <xf numFmtId="0" fontId="174" fillId="66" borderId="0" applyNumberFormat="0" applyBorder="0" applyAlignment="0" applyProtection="0"/>
    <xf numFmtId="0" fontId="1" fillId="0" borderId="0"/>
    <xf numFmtId="0" fontId="1" fillId="0" borderId="0"/>
    <xf numFmtId="0" fontId="1" fillId="0" borderId="0"/>
    <xf numFmtId="0" fontId="18" fillId="41" borderId="0" applyNumberFormat="0" applyBorder="0" applyAlignment="0" applyProtection="0"/>
    <xf numFmtId="0" fontId="174" fillId="66" borderId="0" applyNumberFormat="0" applyBorder="0" applyAlignment="0" applyProtection="0"/>
    <xf numFmtId="0" fontId="1" fillId="0" borderId="0"/>
    <xf numFmtId="0" fontId="1" fillId="0" borderId="0"/>
    <xf numFmtId="0" fontId="1" fillId="0" borderId="0"/>
    <xf numFmtId="0" fontId="18" fillId="41" borderId="0" applyNumberFormat="0" applyBorder="0" applyAlignment="0" applyProtection="0"/>
    <xf numFmtId="0" fontId="174" fillId="66" borderId="0" applyNumberFormat="0" applyBorder="0" applyAlignment="0" applyProtection="0"/>
    <xf numFmtId="0" fontId="1" fillId="0" borderId="0"/>
    <xf numFmtId="0" fontId="1" fillId="0" borderId="0"/>
    <xf numFmtId="0" fontId="18" fillId="41" borderId="0" applyNumberFormat="0" applyBorder="0" applyAlignment="0" applyProtection="0"/>
    <xf numFmtId="0" fontId="1" fillId="0" borderId="0"/>
    <xf numFmtId="0" fontId="1" fillId="0" borderId="0"/>
    <xf numFmtId="0" fontId="174" fillId="66" borderId="0" applyNumberFormat="0" applyBorder="0" applyAlignment="0" applyProtection="0"/>
    <xf numFmtId="0" fontId="174" fillId="66" borderId="0" applyNumberFormat="0" applyBorder="0" applyAlignment="0" applyProtection="0"/>
    <xf numFmtId="0" fontId="174" fillId="66" borderId="0" applyNumberFormat="0" applyBorder="0" applyAlignment="0" applyProtection="0"/>
    <xf numFmtId="0" fontId="78" fillId="63" borderId="0" applyNumberFormat="0" applyBorder="0" applyAlignment="0" applyProtection="0"/>
    <xf numFmtId="0" fontId="78" fillId="63" borderId="0" applyNumberFormat="0" applyBorder="0" applyAlignment="0" applyProtection="0"/>
    <xf numFmtId="0" fontId="174" fillId="66" borderId="0" applyNumberFormat="0" applyBorder="0" applyAlignment="0" applyProtection="0"/>
    <xf numFmtId="0" fontId="174" fillId="66" borderId="0" applyNumberFormat="0" applyBorder="0" applyAlignment="0" applyProtection="0"/>
    <xf numFmtId="0" fontId="174" fillId="66" borderId="0" applyNumberFormat="0" applyBorder="0" applyAlignment="0" applyProtection="0"/>
    <xf numFmtId="0" fontId="78" fillId="63" borderId="0" applyNumberFormat="0" applyBorder="0" applyAlignment="0" applyProtection="0"/>
    <xf numFmtId="0" fontId="78" fillId="63" borderId="0" applyNumberFormat="0" applyBorder="0" applyAlignment="0" applyProtection="0"/>
    <xf numFmtId="0" fontId="174" fillId="66" borderId="0" applyNumberFormat="0" applyBorder="0" applyAlignment="0" applyProtection="0"/>
    <xf numFmtId="0" fontId="174" fillId="66" borderId="0" applyNumberFormat="0" applyBorder="0" applyAlignment="0" applyProtection="0"/>
    <xf numFmtId="0" fontId="78" fillId="63" borderId="0" applyNumberFormat="0" applyBorder="0" applyAlignment="0" applyProtection="0"/>
    <xf numFmtId="0" fontId="1" fillId="0" borderId="0"/>
    <xf numFmtId="0" fontId="174" fillId="66" borderId="0" applyNumberFormat="0" applyBorder="0" applyAlignment="0" applyProtection="0"/>
    <xf numFmtId="0" fontId="174" fillId="66" borderId="0" applyNumberFormat="0" applyBorder="0" applyAlignment="0" applyProtection="0"/>
    <xf numFmtId="0" fontId="78" fillId="63" borderId="0" applyNumberFormat="0" applyBorder="0" applyAlignment="0" applyProtection="0"/>
    <xf numFmtId="0" fontId="1" fillId="0" borderId="0"/>
    <xf numFmtId="0" fontId="174" fillId="66" borderId="0" applyNumberFormat="0" applyBorder="0" applyAlignment="0" applyProtection="0"/>
    <xf numFmtId="0" fontId="174" fillId="66" borderId="0" applyNumberFormat="0" applyBorder="0" applyAlignment="0" applyProtection="0"/>
    <xf numFmtId="0" fontId="174" fillId="66" borderId="0" applyNumberFormat="0" applyBorder="0" applyAlignment="0" applyProtection="0"/>
    <xf numFmtId="0" fontId="78" fillId="63" borderId="0" applyNumberFormat="0" applyBorder="0" applyAlignment="0" applyProtection="0"/>
    <xf numFmtId="0" fontId="78" fillId="63" borderId="0" applyNumberFormat="0" applyBorder="0" applyAlignment="0" applyProtection="0"/>
    <xf numFmtId="0" fontId="174" fillId="66" borderId="0" applyNumberFormat="0" applyBorder="0" applyAlignment="0" applyProtection="0"/>
    <xf numFmtId="0" fontId="174" fillId="66" borderId="0" applyNumberFormat="0" applyBorder="0" applyAlignment="0" applyProtection="0"/>
    <xf numFmtId="0" fontId="78" fillId="63" borderId="0" applyNumberFormat="0" applyBorder="0" applyAlignment="0" applyProtection="0"/>
    <xf numFmtId="0" fontId="18" fillId="41" borderId="0" applyNumberFormat="0" applyBorder="0" applyAlignment="0" applyProtection="0"/>
    <xf numFmtId="0" fontId="174" fillId="66" borderId="0" applyNumberFormat="0" applyBorder="0" applyAlignment="0" applyProtection="0"/>
    <xf numFmtId="0" fontId="174" fillId="66" borderId="0" applyNumberFormat="0" applyBorder="0" applyAlignment="0" applyProtection="0"/>
    <xf numFmtId="0" fontId="78" fillId="63" borderId="0" applyNumberFormat="0" applyBorder="0" applyAlignment="0" applyProtection="0"/>
    <xf numFmtId="0" fontId="1" fillId="0" borderId="0"/>
    <xf numFmtId="0" fontId="174" fillId="66" borderId="0" applyNumberFormat="0" applyBorder="0" applyAlignment="0" applyProtection="0"/>
    <xf numFmtId="0" fontId="174" fillId="66" borderId="0" applyNumberFormat="0" applyBorder="0" applyAlignment="0" applyProtection="0"/>
    <xf numFmtId="0" fontId="78" fillId="63" borderId="0" applyNumberFormat="0" applyBorder="0" applyAlignment="0" applyProtection="0"/>
    <xf numFmtId="0" fontId="1" fillId="0" borderId="0"/>
    <xf numFmtId="0" fontId="174" fillId="66" borderId="0" applyNumberFormat="0" applyBorder="0" applyAlignment="0" applyProtection="0"/>
    <xf numFmtId="0" fontId="174" fillId="66" borderId="0" applyNumberFormat="0" applyBorder="0" applyAlignment="0" applyProtection="0"/>
    <xf numFmtId="0" fontId="78" fillId="63" borderId="0" applyNumberFormat="0" applyBorder="0" applyAlignment="0" applyProtection="0"/>
    <xf numFmtId="0" fontId="1" fillId="0" borderId="0"/>
    <xf numFmtId="0" fontId="18" fillId="41" borderId="0" applyNumberFormat="0" applyBorder="0" applyAlignment="0" applyProtection="0"/>
    <xf numFmtId="0" fontId="174" fillId="66" borderId="0" applyNumberFormat="0" applyBorder="0" applyAlignment="0" applyProtection="0"/>
    <xf numFmtId="0" fontId="1" fillId="0" borderId="0"/>
    <xf numFmtId="0" fontId="1" fillId="0" borderId="0"/>
    <xf numFmtId="0" fontId="1" fillId="0" borderId="0"/>
    <xf numFmtId="0" fontId="18" fillId="41" borderId="0" applyNumberFormat="0" applyBorder="0" applyAlignment="0" applyProtection="0"/>
    <xf numFmtId="0" fontId="174" fillId="66" borderId="0" applyNumberFormat="0" applyBorder="0" applyAlignment="0" applyProtection="0"/>
    <xf numFmtId="0" fontId="1" fillId="0" borderId="0"/>
    <xf numFmtId="0" fontId="1" fillId="0" borderId="0"/>
    <xf numFmtId="0" fontId="1" fillId="0" borderId="0"/>
    <xf numFmtId="0" fontId="18" fillId="41" borderId="0" applyNumberFormat="0" applyBorder="0" applyAlignment="0" applyProtection="0"/>
    <xf numFmtId="0" fontId="174" fillId="66" borderId="0" applyNumberFormat="0" applyBorder="0" applyAlignment="0" applyProtection="0"/>
    <xf numFmtId="0" fontId="1" fillId="0" borderId="0"/>
    <xf numFmtId="0" fontId="18" fillId="41" borderId="0" applyNumberFormat="0" applyBorder="0" applyAlignment="0" applyProtection="0"/>
    <xf numFmtId="0" fontId="174" fillId="66"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84" borderId="0" applyNumberFormat="0" applyBorder="0" applyAlignment="0" applyProtection="0"/>
    <xf numFmtId="0" fontId="1" fillId="0" borderId="0"/>
    <xf numFmtId="0" fontId="18" fillId="41" borderId="0" applyNumberFormat="0" applyBorder="0" applyAlignment="0" applyProtection="0"/>
    <xf numFmtId="0" fontId="174" fillId="66" borderId="0" applyNumberFormat="0" applyBorder="0" applyAlignment="0" applyProtection="0"/>
    <xf numFmtId="0" fontId="174" fillId="66" borderId="0" applyNumberFormat="0" applyBorder="0" applyAlignment="0" applyProtection="0"/>
    <xf numFmtId="0" fontId="78" fillId="63" borderId="0" applyNumberFormat="0" applyBorder="0" applyAlignment="0" applyProtection="0"/>
    <xf numFmtId="0" fontId="1" fillId="0" borderId="0"/>
    <xf numFmtId="0" fontId="174" fillId="66" borderId="0" applyNumberFormat="0" applyBorder="0" applyAlignment="0" applyProtection="0"/>
    <xf numFmtId="0" fontId="174" fillId="66" borderId="0" applyNumberFormat="0" applyBorder="0" applyAlignment="0" applyProtection="0"/>
    <xf numFmtId="0" fontId="78" fillId="63" borderId="0" applyNumberFormat="0" applyBorder="0" applyAlignment="0" applyProtection="0"/>
    <xf numFmtId="0" fontId="1" fillId="0" borderId="0"/>
    <xf numFmtId="0" fontId="1" fillId="0" borderId="0"/>
    <xf numFmtId="0" fontId="1" fillId="0" borderId="0"/>
    <xf numFmtId="0" fontId="18" fillId="84" borderId="0" applyNumberFormat="0" applyBorder="0" applyAlignment="0" applyProtection="0"/>
    <xf numFmtId="0" fontId="174" fillId="66" borderId="0" applyNumberFormat="0" applyBorder="0" applyAlignment="0" applyProtection="0"/>
    <xf numFmtId="0" fontId="1" fillId="0" borderId="0"/>
    <xf numFmtId="0" fontId="1" fillId="0" borderId="0"/>
    <xf numFmtId="0" fontId="1" fillId="0" borderId="0"/>
    <xf numFmtId="0" fontId="18" fillId="41" borderId="0" applyNumberFormat="0" applyBorder="0" applyAlignment="0" applyProtection="0"/>
    <xf numFmtId="0" fontId="174" fillId="66" borderId="0" applyNumberFormat="0" applyBorder="0" applyAlignment="0" applyProtection="0"/>
    <xf numFmtId="0" fontId="1" fillId="0" borderId="0"/>
    <xf numFmtId="0" fontId="1" fillId="0" borderId="0"/>
    <xf numFmtId="0" fontId="1" fillId="0" borderId="0"/>
    <xf numFmtId="0" fontId="18" fillId="41" borderId="0" applyNumberFormat="0" applyBorder="0" applyAlignment="0" applyProtection="0"/>
    <xf numFmtId="0" fontId="174" fillId="66" borderId="0" applyNumberFormat="0" applyBorder="0" applyAlignment="0" applyProtection="0"/>
    <xf numFmtId="0" fontId="1" fillId="0" borderId="0"/>
    <xf numFmtId="0" fontId="1" fillId="0" borderId="0"/>
    <xf numFmtId="0" fontId="18" fillId="41" borderId="0" applyNumberFormat="0" applyBorder="0" applyAlignment="0" applyProtection="0"/>
    <xf numFmtId="0" fontId="1" fillId="0" borderId="0"/>
    <xf numFmtId="0" fontId="174" fillId="66"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4" fillId="66" borderId="0" applyNumberFormat="0" applyBorder="0" applyAlignment="0" applyProtection="0"/>
    <xf numFmtId="0" fontId="78" fillId="63" borderId="0" applyNumberFormat="0" applyBorder="0" applyAlignment="0" applyProtection="0"/>
    <xf numFmtId="0" fontId="78" fillId="0" borderId="0"/>
    <xf numFmtId="0" fontId="174" fillId="66" borderId="0" applyNumberFormat="0" applyBorder="0" applyAlignment="0" applyProtection="0"/>
    <xf numFmtId="0" fontId="174" fillId="66" borderId="0" applyNumberFormat="0" applyBorder="0" applyAlignment="0" applyProtection="0"/>
    <xf numFmtId="0" fontId="174" fillId="66" borderId="0" applyNumberFormat="0" applyBorder="0" applyAlignment="0" applyProtection="0"/>
    <xf numFmtId="0" fontId="78" fillId="63" borderId="0" applyNumberFormat="0" applyBorder="0" applyAlignment="0" applyProtection="0"/>
    <xf numFmtId="0" fontId="78" fillId="63" borderId="0" applyNumberFormat="0" applyBorder="0" applyAlignment="0" applyProtection="0"/>
    <xf numFmtId="0" fontId="174" fillId="66" borderId="0" applyNumberFormat="0" applyBorder="0" applyAlignment="0" applyProtection="0"/>
    <xf numFmtId="0" fontId="174" fillId="66" borderId="0" applyNumberFormat="0" applyBorder="0" applyAlignment="0" applyProtection="0"/>
    <xf numFmtId="0" fontId="78" fillId="63" borderId="0" applyNumberFormat="0" applyBorder="0" applyAlignment="0" applyProtection="0"/>
    <xf numFmtId="0" fontId="18" fillId="84" borderId="0" applyNumberFormat="0" applyBorder="0" applyAlignment="0" applyProtection="0"/>
    <xf numFmtId="0" fontId="174" fillId="66" borderId="0" applyNumberFormat="0" applyBorder="0" applyAlignment="0" applyProtection="0"/>
    <xf numFmtId="0" fontId="1" fillId="0" borderId="0"/>
    <xf numFmtId="0" fontId="18" fillId="41" borderId="0" applyNumberFormat="0" applyBorder="0" applyAlignment="0" applyProtection="0"/>
    <xf numFmtId="0" fontId="174" fillId="66" borderId="0" applyNumberFormat="0" applyBorder="0" applyAlignment="0" applyProtection="0"/>
    <xf numFmtId="0" fontId="174" fillId="66" borderId="0" applyNumberFormat="0" applyBorder="0" applyAlignment="0" applyProtection="0"/>
    <xf numFmtId="0" fontId="78" fillId="63" borderId="0" applyNumberFormat="0" applyBorder="0" applyAlignment="0" applyProtection="0"/>
    <xf numFmtId="0" fontId="1" fillId="0" borderId="0"/>
    <xf numFmtId="0" fontId="174" fillId="66" borderId="0" applyNumberFormat="0" applyBorder="0" applyAlignment="0" applyProtection="0"/>
    <xf numFmtId="0" fontId="1" fillId="0" borderId="0"/>
    <xf numFmtId="0" fontId="1" fillId="0" borderId="0"/>
    <xf numFmtId="0" fontId="1" fillId="0" borderId="0"/>
    <xf numFmtId="0" fontId="18" fillId="84" borderId="0" applyNumberFormat="0" applyBorder="0" applyAlignment="0" applyProtection="0"/>
    <xf numFmtId="0" fontId="174" fillId="66"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8" fillId="0" borderId="0"/>
    <xf numFmtId="0" fontId="1" fillId="0" borderId="0"/>
    <xf numFmtId="0" fontId="18" fillId="84" borderId="0" applyNumberFormat="0" applyBorder="0" applyAlignment="0" applyProtection="0"/>
    <xf numFmtId="0" fontId="174" fillId="66" borderId="0" applyNumberFormat="0" applyBorder="0" applyAlignment="0" applyProtection="0"/>
    <xf numFmtId="0" fontId="1" fillId="0" borderId="0"/>
    <xf numFmtId="0" fontId="18" fillId="41" borderId="0" applyNumberFormat="0" applyBorder="0" applyAlignment="0" applyProtection="0"/>
    <xf numFmtId="0" fontId="174" fillId="66" borderId="0" applyNumberFormat="0" applyBorder="0" applyAlignment="0" applyProtection="0"/>
    <xf numFmtId="0" fontId="1" fillId="0" borderId="0"/>
    <xf numFmtId="0" fontId="1" fillId="0" borderId="0"/>
    <xf numFmtId="0" fontId="1" fillId="0" borderId="0"/>
    <xf numFmtId="0" fontId="18" fillId="84" borderId="0" applyNumberFormat="0" applyBorder="0" applyAlignment="0" applyProtection="0"/>
    <xf numFmtId="0" fontId="174" fillId="66" borderId="0" applyNumberFormat="0" applyBorder="0" applyAlignment="0" applyProtection="0"/>
    <xf numFmtId="0" fontId="1" fillId="0" borderId="0"/>
    <xf numFmtId="0" fontId="1" fillId="0" borderId="0"/>
    <xf numFmtId="0" fontId="1" fillId="0" borderId="0"/>
    <xf numFmtId="0" fontId="18" fillId="84" borderId="0" applyNumberFormat="0" applyBorder="0" applyAlignment="0" applyProtection="0"/>
    <xf numFmtId="0" fontId="1" fillId="0" borderId="0"/>
    <xf numFmtId="0" fontId="1" fillId="0" borderId="0"/>
    <xf numFmtId="0" fontId="18" fillId="84" borderId="0" applyNumberFormat="0" applyBorder="0" applyAlignment="0" applyProtection="0"/>
    <xf numFmtId="0" fontId="174" fillId="66" borderId="0" applyNumberFormat="0" applyBorder="0" applyAlignment="0" applyProtection="0"/>
    <xf numFmtId="0" fontId="1" fillId="0" borderId="0"/>
    <xf numFmtId="0" fontId="1" fillId="0" borderId="0"/>
    <xf numFmtId="0" fontId="1" fillId="0" borderId="0"/>
    <xf numFmtId="0" fontId="1" fillId="0" borderId="0"/>
    <xf numFmtId="0" fontId="78" fillId="63" borderId="0" applyNumberFormat="0" applyBorder="0" applyAlignment="0" applyProtection="0"/>
    <xf numFmtId="0" fontId="1" fillId="0" borderId="0"/>
    <xf numFmtId="0" fontId="18" fillId="84" borderId="0" applyNumberFormat="0" applyBorder="0" applyAlignment="0" applyProtection="0"/>
    <xf numFmtId="0" fontId="1" fillId="0" borderId="0"/>
    <xf numFmtId="0" fontId="18" fillId="84" borderId="0" applyNumberFormat="0" applyBorder="0" applyAlignment="0" applyProtection="0"/>
    <xf numFmtId="0" fontId="174" fillId="66" borderId="0" applyNumberFormat="0" applyBorder="0" applyAlignment="0" applyProtection="0"/>
    <xf numFmtId="0" fontId="1" fillId="0" borderId="0"/>
    <xf numFmtId="0" fontId="1" fillId="0" borderId="0"/>
    <xf numFmtId="0" fontId="18" fillId="84" borderId="0" applyNumberFormat="0" applyBorder="0" applyAlignment="0" applyProtection="0"/>
    <xf numFmtId="0" fontId="1" fillId="0" borderId="0"/>
    <xf numFmtId="0" fontId="1" fillId="0" borderId="0"/>
    <xf numFmtId="0" fontId="18" fillId="8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9" fillId="66" borderId="0" applyNumberFormat="0" applyBorder="0" applyAlignment="0" applyProtection="0"/>
    <xf numFmtId="0" fontId="139" fillId="66" borderId="0" applyNumberFormat="0" applyBorder="0" applyAlignment="0" applyProtection="0"/>
    <xf numFmtId="0" fontId="1" fillId="0" borderId="0"/>
    <xf numFmtId="0" fontId="18" fillId="45" borderId="0" applyNumberFormat="0" applyBorder="0" applyAlignment="0" applyProtection="0"/>
    <xf numFmtId="0" fontId="1" fillId="0" borderId="0"/>
    <xf numFmtId="0" fontId="18" fillId="85" borderId="0" applyNumberFormat="0" applyBorder="0" applyAlignment="0" applyProtection="0"/>
    <xf numFmtId="0" fontId="18" fillId="45" borderId="0" applyNumberFormat="0" applyBorder="0" applyAlignment="0" applyProtection="0"/>
    <xf numFmtId="0" fontId="174" fillId="58" borderId="0" applyNumberFormat="0" applyBorder="0" applyAlignment="0" applyProtection="0"/>
    <xf numFmtId="0" fontId="78" fillId="66" borderId="0" applyNumberFormat="0" applyBorder="0" applyAlignment="0" applyProtection="0"/>
    <xf numFmtId="0" fontId="1" fillId="0" borderId="0"/>
    <xf numFmtId="0" fontId="174" fillId="58" borderId="0" applyNumberFormat="0" applyBorder="0" applyAlignment="0" applyProtection="0"/>
    <xf numFmtId="0" fontId="1" fillId="0" borderId="0"/>
    <xf numFmtId="0" fontId="1" fillId="0" borderId="0"/>
    <xf numFmtId="0" fontId="1" fillId="0" borderId="0"/>
    <xf numFmtId="0" fontId="18" fillId="45" borderId="0" applyNumberFormat="0" applyBorder="0" applyAlignment="0" applyProtection="0"/>
    <xf numFmtId="0" fontId="174" fillId="58" borderId="0" applyNumberFormat="0" applyBorder="0" applyAlignment="0" applyProtection="0"/>
    <xf numFmtId="0" fontId="174" fillId="58" borderId="0" applyNumberFormat="0" applyBorder="0" applyAlignment="0" applyProtection="0"/>
    <xf numFmtId="0" fontId="78" fillId="66" borderId="0" applyNumberFormat="0" applyBorder="0" applyAlignment="0" applyProtection="0"/>
    <xf numFmtId="0" fontId="1" fillId="0" borderId="0"/>
    <xf numFmtId="0" fontId="174" fillId="58" borderId="0" applyNumberFormat="0" applyBorder="0" applyAlignment="0" applyProtection="0"/>
    <xf numFmtId="0" fontId="1" fillId="0" borderId="0"/>
    <xf numFmtId="0" fontId="1" fillId="0" borderId="0"/>
    <xf numFmtId="0" fontId="1" fillId="0" borderId="0"/>
    <xf numFmtId="0" fontId="18" fillId="45" borderId="0" applyNumberFormat="0" applyBorder="0" applyAlignment="0" applyProtection="0"/>
    <xf numFmtId="0" fontId="174" fillId="58" borderId="0" applyNumberFormat="0" applyBorder="0" applyAlignment="0" applyProtection="0"/>
    <xf numFmtId="0" fontId="1" fillId="0" borderId="0"/>
    <xf numFmtId="0" fontId="1" fillId="0" borderId="0"/>
    <xf numFmtId="0" fontId="1" fillId="0" borderId="0"/>
    <xf numFmtId="0" fontId="18" fillId="45" borderId="0" applyNumberFormat="0" applyBorder="0" applyAlignment="0" applyProtection="0"/>
    <xf numFmtId="0" fontId="174" fillId="58" borderId="0" applyNumberFormat="0" applyBorder="0" applyAlignment="0" applyProtection="0"/>
    <xf numFmtId="0" fontId="1" fillId="0" borderId="0"/>
    <xf numFmtId="0" fontId="1" fillId="0" borderId="0"/>
    <xf numFmtId="0" fontId="18" fillId="45" borderId="0" applyNumberFormat="0" applyBorder="0" applyAlignment="0" applyProtection="0"/>
    <xf numFmtId="0" fontId="174" fillId="58" borderId="0" applyNumberFormat="0" applyBorder="0" applyAlignment="0" applyProtection="0"/>
    <xf numFmtId="0" fontId="1" fillId="0" borderId="0"/>
    <xf numFmtId="0" fontId="1" fillId="0" borderId="0"/>
    <xf numFmtId="0" fontId="1" fillId="0" borderId="0"/>
    <xf numFmtId="0" fontId="174" fillId="58" borderId="0" applyNumberFormat="0" applyBorder="0" applyAlignment="0" applyProtection="0"/>
    <xf numFmtId="0" fontId="174" fillId="58" borderId="0" applyNumberFormat="0" applyBorder="0" applyAlignment="0" applyProtection="0"/>
    <xf numFmtId="0" fontId="78" fillId="66" borderId="0" applyNumberFormat="0" applyBorder="0" applyAlignment="0" applyProtection="0"/>
    <xf numFmtId="0" fontId="1" fillId="0" borderId="0"/>
    <xf numFmtId="0" fontId="174" fillId="58" borderId="0" applyNumberFormat="0" applyBorder="0" applyAlignment="0" applyProtection="0"/>
    <xf numFmtId="0" fontId="1" fillId="0" borderId="0"/>
    <xf numFmtId="0" fontId="1" fillId="0" borderId="0"/>
    <xf numFmtId="0" fontId="1" fillId="0" borderId="0"/>
    <xf numFmtId="0" fontId="18" fillId="45" borderId="0" applyNumberFormat="0" applyBorder="0" applyAlignment="0" applyProtection="0"/>
    <xf numFmtId="0" fontId="174" fillId="58" borderId="0" applyNumberFormat="0" applyBorder="0" applyAlignment="0" applyProtection="0"/>
    <xf numFmtId="0" fontId="174" fillId="58" borderId="0" applyNumberFormat="0" applyBorder="0" applyAlignment="0" applyProtection="0"/>
    <xf numFmtId="0" fontId="78" fillId="66" borderId="0" applyNumberFormat="0" applyBorder="0" applyAlignment="0" applyProtection="0"/>
    <xf numFmtId="0" fontId="1" fillId="0" borderId="0"/>
    <xf numFmtId="0" fontId="174" fillId="58" borderId="0" applyNumberFormat="0" applyBorder="0" applyAlignment="0" applyProtection="0"/>
    <xf numFmtId="0" fontId="1" fillId="0" borderId="0"/>
    <xf numFmtId="0" fontId="1" fillId="0" borderId="0"/>
    <xf numFmtId="0" fontId="1" fillId="0" borderId="0"/>
    <xf numFmtId="0" fontId="18" fillId="45" borderId="0" applyNumberFormat="0" applyBorder="0" applyAlignment="0" applyProtection="0"/>
    <xf numFmtId="0" fontId="174" fillId="58" borderId="0" applyNumberFormat="0" applyBorder="0" applyAlignment="0" applyProtection="0"/>
    <xf numFmtId="0" fontId="174" fillId="58" borderId="0" applyNumberFormat="0" applyBorder="0" applyAlignment="0" applyProtection="0"/>
    <xf numFmtId="0" fontId="78" fillId="66" borderId="0" applyNumberFormat="0" applyBorder="0" applyAlignment="0" applyProtection="0"/>
    <xf numFmtId="0" fontId="1" fillId="0" borderId="0"/>
    <xf numFmtId="0" fontId="174" fillId="58" borderId="0" applyNumberFormat="0" applyBorder="0" applyAlignment="0" applyProtection="0"/>
    <xf numFmtId="0" fontId="1" fillId="0" borderId="0"/>
    <xf numFmtId="0" fontId="1" fillId="0" borderId="0"/>
    <xf numFmtId="0" fontId="1" fillId="0" borderId="0"/>
    <xf numFmtId="0" fontId="18" fillId="45" borderId="0" applyNumberFormat="0" applyBorder="0" applyAlignment="0" applyProtection="0"/>
    <xf numFmtId="0" fontId="174" fillId="58" borderId="0" applyNumberFormat="0" applyBorder="0" applyAlignment="0" applyProtection="0"/>
    <xf numFmtId="0" fontId="1" fillId="0" borderId="0"/>
    <xf numFmtId="0" fontId="1" fillId="0" borderId="0"/>
    <xf numFmtId="0" fontId="1" fillId="0" borderId="0"/>
    <xf numFmtId="0" fontId="18" fillId="45" borderId="0" applyNumberFormat="0" applyBorder="0" applyAlignment="0" applyProtection="0"/>
    <xf numFmtId="0" fontId="174" fillId="58" borderId="0" applyNumberFormat="0" applyBorder="0" applyAlignment="0" applyProtection="0"/>
    <xf numFmtId="0" fontId="1" fillId="0" borderId="0"/>
    <xf numFmtId="0" fontId="1" fillId="0" borderId="0"/>
    <xf numFmtId="0" fontId="174" fillId="58" borderId="0" applyNumberFormat="0" applyBorder="0" applyAlignment="0" applyProtection="0"/>
    <xf numFmtId="0" fontId="18" fillId="45" borderId="0" applyNumberFormat="0" applyBorder="0" applyAlignment="0" applyProtection="0"/>
    <xf numFmtId="0" fontId="174" fillId="58" borderId="0" applyNumberFormat="0" applyBorder="0" applyAlignment="0" applyProtection="0"/>
    <xf numFmtId="0" fontId="78" fillId="66" borderId="0" applyNumberFormat="0" applyBorder="0" applyAlignment="0" applyProtection="0"/>
    <xf numFmtId="0" fontId="1" fillId="0" borderId="0"/>
    <xf numFmtId="0" fontId="174" fillId="58" borderId="0" applyNumberFormat="0" applyBorder="0" applyAlignment="0" applyProtection="0"/>
    <xf numFmtId="0" fontId="174" fillId="58" borderId="0" applyNumberFormat="0" applyBorder="0" applyAlignment="0" applyProtection="0"/>
    <xf numFmtId="0" fontId="78" fillId="66" borderId="0" applyNumberFormat="0" applyBorder="0" applyAlignment="0" applyProtection="0"/>
    <xf numFmtId="0" fontId="1" fillId="0" borderId="0"/>
    <xf numFmtId="0" fontId="174" fillId="58" borderId="0" applyNumberFormat="0" applyBorder="0" applyAlignment="0" applyProtection="0"/>
    <xf numFmtId="0" fontId="174" fillId="58" borderId="0" applyNumberFormat="0" applyBorder="0" applyAlignment="0" applyProtection="0"/>
    <xf numFmtId="0" fontId="174" fillId="58" borderId="0" applyNumberFormat="0" applyBorder="0" applyAlignment="0" applyProtection="0"/>
    <xf numFmtId="0" fontId="78" fillId="66" borderId="0" applyNumberFormat="0" applyBorder="0" applyAlignment="0" applyProtection="0"/>
    <xf numFmtId="0" fontId="78" fillId="66" borderId="0" applyNumberFormat="0" applyBorder="0" applyAlignment="0" applyProtection="0"/>
    <xf numFmtId="0" fontId="174" fillId="58" borderId="0" applyNumberFormat="0" applyBorder="0" applyAlignment="0" applyProtection="0"/>
    <xf numFmtId="0" fontId="174" fillId="58" borderId="0" applyNumberFormat="0" applyBorder="0" applyAlignment="0" applyProtection="0"/>
    <xf numFmtId="0" fontId="78" fillId="66" borderId="0" applyNumberFormat="0" applyBorder="0" applyAlignment="0" applyProtection="0"/>
    <xf numFmtId="0" fontId="18" fillId="45" borderId="0" applyNumberFormat="0" applyBorder="0" applyAlignment="0" applyProtection="0"/>
    <xf numFmtId="0" fontId="174" fillId="58" borderId="0" applyNumberFormat="0" applyBorder="0" applyAlignment="0" applyProtection="0"/>
    <xf numFmtId="0" fontId="174" fillId="58" borderId="0" applyNumberFormat="0" applyBorder="0" applyAlignment="0" applyProtection="0"/>
    <xf numFmtId="0" fontId="78" fillId="66" borderId="0" applyNumberFormat="0" applyBorder="0" applyAlignment="0" applyProtection="0"/>
    <xf numFmtId="0" fontId="1" fillId="0" borderId="0"/>
    <xf numFmtId="0" fontId="174" fillId="58" borderId="0" applyNumberFormat="0" applyBorder="0" applyAlignment="0" applyProtection="0"/>
    <xf numFmtId="0" fontId="1" fillId="0" borderId="0"/>
    <xf numFmtId="0" fontId="1" fillId="0" borderId="0"/>
    <xf numFmtId="0" fontId="1" fillId="0" borderId="0"/>
    <xf numFmtId="0" fontId="18" fillId="45" borderId="0" applyNumberFormat="0" applyBorder="0" applyAlignment="0" applyProtection="0"/>
    <xf numFmtId="0" fontId="174" fillId="58" borderId="0" applyNumberFormat="0" applyBorder="0" applyAlignment="0" applyProtection="0"/>
    <xf numFmtId="0" fontId="1" fillId="0" borderId="0"/>
    <xf numFmtId="0" fontId="1" fillId="0" borderId="0"/>
    <xf numFmtId="0" fontId="1" fillId="0" borderId="0"/>
    <xf numFmtId="0" fontId="18" fillId="45" borderId="0" applyNumberFormat="0" applyBorder="0" applyAlignment="0" applyProtection="0"/>
    <xf numFmtId="0" fontId="174" fillId="58" borderId="0" applyNumberFormat="0" applyBorder="0" applyAlignment="0" applyProtection="0"/>
    <xf numFmtId="0" fontId="1" fillId="0" borderId="0"/>
    <xf numFmtId="0" fontId="1" fillId="0" borderId="0"/>
    <xf numFmtId="0" fontId="1" fillId="0" borderId="0"/>
    <xf numFmtId="0" fontId="18" fillId="45" borderId="0" applyNumberFormat="0" applyBorder="0" applyAlignment="0" applyProtection="0"/>
    <xf numFmtId="0" fontId="174" fillId="58" borderId="0" applyNumberFormat="0" applyBorder="0" applyAlignment="0" applyProtection="0"/>
    <xf numFmtId="0" fontId="174" fillId="58" borderId="0" applyNumberFormat="0" applyBorder="0" applyAlignment="0" applyProtection="0"/>
    <xf numFmtId="0" fontId="78" fillId="66" borderId="0" applyNumberFormat="0" applyBorder="0" applyAlignment="0" applyProtection="0"/>
    <xf numFmtId="0" fontId="1" fillId="0" borderId="0"/>
    <xf numFmtId="0" fontId="174" fillId="58" borderId="0" applyNumberFormat="0" applyBorder="0" applyAlignment="0" applyProtection="0"/>
    <xf numFmtId="0" fontId="1" fillId="0" borderId="0"/>
    <xf numFmtId="0" fontId="1" fillId="0" borderId="0"/>
    <xf numFmtId="0" fontId="174" fillId="58" borderId="0" applyNumberFormat="0" applyBorder="0" applyAlignment="0" applyProtection="0"/>
    <xf numFmtId="0" fontId="1" fillId="0" borderId="0"/>
    <xf numFmtId="0" fontId="18" fillId="45" borderId="0" applyNumberFormat="0" applyBorder="0" applyAlignment="0" applyProtection="0"/>
    <xf numFmtId="0" fontId="174" fillId="58" borderId="0" applyNumberFormat="0" applyBorder="0" applyAlignment="0" applyProtection="0"/>
    <xf numFmtId="0" fontId="174" fillId="58" borderId="0" applyNumberFormat="0" applyBorder="0" applyAlignment="0" applyProtection="0"/>
    <xf numFmtId="0" fontId="78" fillId="66" borderId="0" applyNumberFormat="0" applyBorder="0" applyAlignment="0" applyProtection="0"/>
    <xf numFmtId="0" fontId="1" fillId="0" borderId="0"/>
    <xf numFmtId="0" fontId="174" fillId="58" borderId="0" applyNumberFormat="0" applyBorder="0" applyAlignment="0" applyProtection="0"/>
    <xf numFmtId="0" fontId="174" fillId="58" borderId="0" applyNumberFormat="0" applyBorder="0" applyAlignment="0" applyProtection="0"/>
    <xf numFmtId="0" fontId="78" fillId="66" borderId="0" applyNumberFormat="0" applyBorder="0" applyAlignment="0" applyProtection="0"/>
    <xf numFmtId="0" fontId="1" fillId="0" borderId="0"/>
    <xf numFmtId="0" fontId="174" fillId="58" borderId="0" applyNumberFormat="0" applyBorder="0" applyAlignment="0" applyProtection="0"/>
    <xf numFmtId="0" fontId="174" fillId="58" borderId="0" applyNumberFormat="0" applyBorder="0" applyAlignment="0" applyProtection="0"/>
    <xf numFmtId="0" fontId="78" fillId="66" borderId="0" applyNumberFormat="0" applyBorder="0" applyAlignment="0" applyProtection="0"/>
    <xf numFmtId="0" fontId="1" fillId="0" borderId="0"/>
    <xf numFmtId="0" fontId="140" fillId="66" borderId="0" applyNumberFormat="0" applyBorder="0" applyAlignment="0" applyProtection="0"/>
    <xf numFmtId="0" fontId="174" fillId="58" borderId="0" applyNumberFormat="0" applyBorder="0" applyAlignment="0" applyProtection="0"/>
    <xf numFmtId="0" fontId="1" fillId="0" borderId="0"/>
    <xf numFmtId="0" fontId="18" fillId="45" borderId="0" applyNumberFormat="0" applyBorder="0" applyAlignment="0" applyProtection="0"/>
    <xf numFmtId="0" fontId="174" fillId="58" borderId="0" applyNumberFormat="0" applyBorder="0" applyAlignment="0" applyProtection="0"/>
    <xf numFmtId="0" fontId="1" fillId="0" borderId="0"/>
    <xf numFmtId="0" fontId="1" fillId="0" borderId="0"/>
    <xf numFmtId="0" fontId="1" fillId="0" borderId="0"/>
    <xf numFmtId="0" fontId="140" fillId="66" borderId="0" applyNumberFormat="0" applyBorder="0" applyAlignment="0" applyProtection="0"/>
    <xf numFmtId="0" fontId="174" fillId="58" borderId="0" applyNumberFormat="0" applyBorder="0" applyAlignment="0" applyProtection="0"/>
    <xf numFmtId="0" fontId="1" fillId="0" borderId="0"/>
    <xf numFmtId="0" fontId="18" fillId="45" borderId="0" applyNumberFormat="0" applyBorder="0" applyAlignment="0" applyProtection="0"/>
    <xf numFmtId="0" fontId="174" fillId="58" borderId="0" applyNumberFormat="0" applyBorder="0" applyAlignment="0" applyProtection="0"/>
    <xf numFmtId="0" fontId="1" fillId="0" borderId="0"/>
    <xf numFmtId="0" fontId="1" fillId="0" borderId="0"/>
    <xf numFmtId="0" fontId="1" fillId="0" borderId="0"/>
    <xf numFmtId="0" fontId="140" fillId="66" borderId="0" applyNumberFormat="0" applyBorder="0" applyAlignment="0" applyProtection="0"/>
    <xf numFmtId="0" fontId="174" fillId="58" borderId="0" applyNumberFormat="0" applyBorder="0" applyAlignment="0" applyProtection="0"/>
    <xf numFmtId="0" fontId="18" fillId="45" borderId="0" applyNumberFormat="0" applyBorder="0" applyAlignment="0" applyProtection="0"/>
    <xf numFmtId="0" fontId="1" fillId="0" borderId="0"/>
    <xf numFmtId="0" fontId="140" fillId="66" borderId="0" applyNumberFormat="0" applyBorder="0" applyAlignment="0" applyProtection="0"/>
    <xf numFmtId="0" fontId="174" fillId="58" borderId="0" applyNumberFormat="0" applyBorder="0" applyAlignment="0" applyProtection="0"/>
    <xf numFmtId="0" fontId="78" fillId="0" borderId="0"/>
    <xf numFmtId="0" fontId="140" fillId="66" borderId="0" applyNumberFormat="0" applyBorder="0" applyAlignment="0" applyProtection="0"/>
    <xf numFmtId="0" fontId="174" fillId="58"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85" borderId="0" applyNumberFormat="0" applyBorder="0" applyAlignment="0" applyProtection="0"/>
    <xf numFmtId="0" fontId="18" fillId="85" borderId="0" applyNumberFormat="0" applyBorder="0" applyAlignment="0" applyProtection="0"/>
    <xf numFmtId="0" fontId="174" fillId="58" borderId="0" applyNumberFormat="0" applyBorder="0" applyAlignment="0" applyProtection="0"/>
    <xf numFmtId="0" fontId="78" fillId="66" borderId="0" applyNumberFormat="0" applyBorder="0" applyAlignment="0" applyProtection="0"/>
    <xf numFmtId="0" fontId="1" fillId="0" borderId="0"/>
    <xf numFmtId="0" fontId="174" fillId="58" borderId="0" applyNumberFormat="0" applyBorder="0" applyAlignment="0" applyProtection="0"/>
    <xf numFmtId="0" fontId="174" fillId="58" borderId="0" applyNumberFormat="0" applyBorder="0" applyAlignment="0" applyProtection="0"/>
    <xf numFmtId="0" fontId="78" fillId="66" borderId="0" applyNumberFormat="0" applyBorder="0" applyAlignment="0" applyProtection="0"/>
    <xf numFmtId="0" fontId="1" fillId="0" borderId="0"/>
    <xf numFmtId="0" fontId="174" fillId="58" borderId="0" applyNumberFormat="0" applyBorder="0" applyAlignment="0" applyProtection="0"/>
    <xf numFmtId="0" fontId="174" fillId="58" borderId="0" applyNumberFormat="0" applyBorder="0" applyAlignment="0" applyProtection="0"/>
    <xf numFmtId="0" fontId="78" fillId="66" borderId="0" applyNumberFormat="0" applyBorder="0" applyAlignment="0" applyProtection="0"/>
    <xf numFmtId="0" fontId="1" fillId="0" borderId="0"/>
    <xf numFmtId="0" fontId="18" fillId="45" borderId="0" applyNumberFormat="0" applyBorder="0" applyAlignment="0" applyProtection="0"/>
    <xf numFmtId="0" fontId="174" fillId="58" borderId="0" applyNumberFormat="0" applyBorder="0" applyAlignment="0" applyProtection="0"/>
    <xf numFmtId="0" fontId="1" fillId="0" borderId="0"/>
    <xf numFmtId="0" fontId="1" fillId="0" borderId="0"/>
    <xf numFmtId="0" fontId="1" fillId="0" borderId="0"/>
    <xf numFmtId="0" fontId="18" fillId="45" borderId="0" applyNumberFormat="0" applyBorder="0" applyAlignment="0" applyProtection="0"/>
    <xf numFmtId="0" fontId="174" fillId="58" borderId="0" applyNumberFormat="0" applyBorder="0" applyAlignment="0" applyProtection="0"/>
    <xf numFmtId="0" fontId="1" fillId="0" borderId="0"/>
    <xf numFmtId="0" fontId="1" fillId="0" borderId="0"/>
    <xf numFmtId="0" fontId="1" fillId="0" borderId="0"/>
    <xf numFmtId="0" fontId="18" fillId="45" borderId="0" applyNumberFormat="0" applyBorder="0" applyAlignment="0" applyProtection="0"/>
    <xf numFmtId="0" fontId="174" fillId="58" borderId="0" applyNumberFormat="0" applyBorder="0" applyAlignment="0" applyProtection="0"/>
    <xf numFmtId="0" fontId="1" fillId="0" borderId="0"/>
    <xf numFmtId="0" fontId="1" fillId="0" borderId="0"/>
    <xf numFmtId="0" fontId="18" fillId="45" borderId="0" applyNumberFormat="0" applyBorder="0" applyAlignment="0" applyProtection="0"/>
    <xf numFmtId="0" fontId="1" fillId="0" borderId="0"/>
    <xf numFmtId="0" fontId="1" fillId="0" borderId="0"/>
    <xf numFmtId="0" fontId="174" fillId="58" borderId="0" applyNumberFormat="0" applyBorder="0" applyAlignment="0" applyProtection="0"/>
    <xf numFmtId="0" fontId="174" fillId="58" borderId="0" applyNumberFormat="0" applyBorder="0" applyAlignment="0" applyProtection="0"/>
    <xf numFmtId="0" fontId="174" fillId="58" borderId="0" applyNumberFormat="0" applyBorder="0" applyAlignment="0" applyProtection="0"/>
    <xf numFmtId="0" fontId="78" fillId="66" borderId="0" applyNumberFormat="0" applyBorder="0" applyAlignment="0" applyProtection="0"/>
    <xf numFmtId="0" fontId="78" fillId="66" borderId="0" applyNumberFormat="0" applyBorder="0" applyAlignment="0" applyProtection="0"/>
    <xf numFmtId="0" fontId="174" fillId="58" borderId="0" applyNumberFormat="0" applyBorder="0" applyAlignment="0" applyProtection="0"/>
    <xf numFmtId="0" fontId="174" fillId="58" borderId="0" applyNumberFormat="0" applyBorder="0" applyAlignment="0" applyProtection="0"/>
    <xf numFmtId="0" fontId="174" fillId="58" borderId="0" applyNumberFormat="0" applyBorder="0" applyAlignment="0" applyProtection="0"/>
    <xf numFmtId="0" fontId="78" fillId="66" borderId="0" applyNumberFormat="0" applyBorder="0" applyAlignment="0" applyProtection="0"/>
    <xf numFmtId="0" fontId="78" fillId="66" borderId="0" applyNumberFormat="0" applyBorder="0" applyAlignment="0" applyProtection="0"/>
    <xf numFmtId="0" fontId="174" fillId="58" borderId="0" applyNumberFormat="0" applyBorder="0" applyAlignment="0" applyProtection="0"/>
    <xf numFmtId="0" fontId="174" fillId="58" borderId="0" applyNumberFormat="0" applyBorder="0" applyAlignment="0" applyProtection="0"/>
    <xf numFmtId="0" fontId="78" fillId="66" borderId="0" applyNumberFormat="0" applyBorder="0" applyAlignment="0" applyProtection="0"/>
    <xf numFmtId="0" fontId="1" fillId="0" borderId="0"/>
    <xf numFmtId="0" fontId="174" fillId="58" borderId="0" applyNumberFormat="0" applyBorder="0" applyAlignment="0" applyProtection="0"/>
    <xf numFmtId="0" fontId="174" fillId="58" borderId="0" applyNumberFormat="0" applyBorder="0" applyAlignment="0" applyProtection="0"/>
    <xf numFmtId="0" fontId="78" fillId="66" borderId="0" applyNumberFormat="0" applyBorder="0" applyAlignment="0" applyProtection="0"/>
    <xf numFmtId="0" fontId="1" fillId="0" borderId="0"/>
    <xf numFmtId="0" fontId="174" fillId="58" borderId="0" applyNumberFormat="0" applyBorder="0" applyAlignment="0" applyProtection="0"/>
    <xf numFmtId="0" fontId="174" fillId="58" borderId="0" applyNumberFormat="0" applyBorder="0" applyAlignment="0" applyProtection="0"/>
    <xf numFmtId="0" fontId="174" fillId="58" borderId="0" applyNumberFormat="0" applyBorder="0" applyAlignment="0" applyProtection="0"/>
    <xf numFmtId="0" fontId="78" fillId="66" borderId="0" applyNumberFormat="0" applyBorder="0" applyAlignment="0" applyProtection="0"/>
    <xf numFmtId="0" fontId="78" fillId="66" borderId="0" applyNumberFormat="0" applyBorder="0" applyAlignment="0" applyProtection="0"/>
    <xf numFmtId="0" fontId="174" fillId="58" borderId="0" applyNumberFormat="0" applyBorder="0" applyAlignment="0" applyProtection="0"/>
    <xf numFmtId="0" fontId="174" fillId="58" borderId="0" applyNumberFormat="0" applyBorder="0" applyAlignment="0" applyProtection="0"/>
    <xf numFmtId="0" fontId="78" fillId="66" borderId="0" applyNumberFormat="0" applyBorder="0" applyAlignment="0" applyProtection="0"/>
    <xf numFmtId="0" fontId="18" fillId="45" borderId="0" applyNumberFormat="0" applyBorder="0" applyAlignment="0" applyProtection="0"/>
    <xf numFmtId="0" fontId="174" fillId="58" borderId="0" applyNumberFormat="0" applyBorder="0" applyAlignment="0" applyProtection="0"/>
    <xf numFmtId="0" fontId="174" fillId="58" borderId="0" applyNumberFormat="0" applyBorder="0" applyAlignment="0" applyProtection="0"/>
    <xf numFmtId="0" fontId="78" fillId="66" borderId="0" applyNumberFormat="0" applyBorder="0" applyAlignment="0" applyProtection="0"/>
    <xf numFmtId="0" fontId="1" fillId="0" borderId="0"/>
    <xf numFmtId="0" fontId="174" fillId="58" borderId="0" applyNumberFormat="0" applyBorder="0" applyAlignment="0" applyProtection="0"/>
    <xf numFmtId="0" fontId="174" fillId="58" borderId="0" applyNumberFormat="0" applyBorder="0" applyAlignment="0" applyProtection="0"/>
    <xf numFmtId="0" fontId="78" fillId="66" borderId="0" applyNumberFormat="0" applyBorder="0" applyAlignment="0" applyProtection="0"/>
    <xf numFmtId="0" fontId="1" fillId="0" borderId="0"/>
    <xf numFmtId="0" fontId="174" fillId="58" borderId="0" applyNumberFormat="0" applyBorder="0" applyAlignment="0" applyProtection="0"/>
    <xf numFmtId="0" fontId="174" fillId="58" borderId="0" applyNumberFormat="0" applyBorder="0" applyAlignment="0" applyProtection="0"/>
    <xf numFmtId="0" fontId="78" fillId="66" borderId="0" applyNumberFormat="0" applyBorder="0" applyAlignment="0" applyProtection="0"/>
    <xf numFmtId="0" fontId="1" fillId="0" borderId="0"/>
    <xf numFmtId="0" fontId="18" fillId="45" borderId="0" applyNumberFormat="0" applyBorder="0" applyAlignment="0" applyProtection="0"/>
    <xf numFmtId="0" fontId="174" fillId="58" borderId="0" applyNumberFormat="0" applyBorder="0" applyAlignment="0" applyProtection="0"/>
    <xf numFmtId="0" fontId="1" fillId="0" borderId="0"/>
    <xf numFmtId="0" fontId="1" fillId="0" borderId="0"/>
    <xf numFmtId="0" fontId="1" fillId="0" borderId="0"/>
    <xf numFmtId="0" fontId="18" fillId="45" borderId="0" applyNumberFormat="0" applyBorder="0" applyAlignment="0" applyProtection="0"/>
    <xf numFmtId="0" fontId="174" fillId="58" borderId="0" applyNumberFormat="0" applyBorder="0" applyAlignment="0" applyProtection="0"/>
    <xf numFmtId="0" fontId="1" fillId="0" borderId="0"/>
    <xf numFmtId="0" fontId="1" fillId="0" borderId="0"/>
    <xf numFmtId="0" fontId="1" fillId="0" borderId="0"/>
    <xf numFmtId="0" fontId="18" fillId="45" borderId="0" applyNumberFormat="0" applyBorder="0" applyAlignment="0" applyProtection="0"/>
    <xf numFmtId="0" fontId="174" fillId="58" borderId="0" applyNumberFormat="0" applyBorder="0" applyAlignment="0" applyProtection="0"/>
    <xf numFmtId="0" fontId="1" fillId="0" borderId="0"/>
    <xf numFmtId="0" fontId="18" fillId="45" borderId="0" applyNumberFormat="0" applyBorder="0" applyAlignment="0" applyProtection="0"/>
    <xf numFmtId="0" fontId="174" fillId="58"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85" borderId="0" applyNumberFormat="0" applyBorder="0" applyAlignment="0" applyProtection="0"/>
    <xf numFmtId="0" fontId="1" fillId="0" borderId="0"/>
    <xf numFmtId="0" fontId="18" fillId="45" borderId="0" applyNumberFormat="0" applyBorder="0" applyAlignment="0" applyProtection="0"/>
    <xf numFmtId="0" fontId="174" fillId="58" borderId="0" applyNumberFormat="0" applyBorder="0" applyAlignment="0" applyProtection="0"/>
    <xf numFmtId="0" fontId="174" fillId="58" borderId="0" applyNumberFormat="0" applyBorder="0" applyAlignment="0" applyProtection="0"/>
    <xf numFmtId="0" fontId="78" fillId="66" borderId="0" applyNumberFormat="0" applyBorder="0" applyAlignment="0" applyProtection="0"/>
    <xf numFmtId="0" fontId="1" fillId="0" borderId="0"/>
    <xf numFmtId="0" fontId="174" fillId="58" borderId="0" applyNumberFormat="0" applyBorder="0" applyAlignment="0" applyProtection="0"/>
    <xf numFmtId="0" fontId="174" fillId="58" borderId="0" applyNumberFormat="0" applyBorder="0" applyAlignment="0" applyProtection="0"/>
    <xf numFmtId="0" fontId="78" fillId="66" borderId="0" applyNumberFormat="0" applyBorder="0" applyAlignment="0" applyProtection="0"/>
    <xf numFmtId="0" fontId="1" fillId="0" borderId="0"/>
    <xf numFmtId="0" fontId="1" fillId="0" borderId="0"/>
    <xf numFmtId="0" fontId="1" fillId="0" borderId="0"/>
    <xf numFmtId="0" fontId="18" fillId="85" borderId="0" applyNumberFormat="0" applyBorder="0" applyAlignment="0" applyProtection="0"/>
    <xf numFmtId="0" fontId="174" fillId="58" borderId="0" applyNumberFormat="0" applyBorder="0" applyAlignment="0" applyProtection="0"/>
    <xf numFmtId="0" fontId="1" fillId="0" borderId="0"/>
    <xf numFmtId="0" fontId="1" fillId="0" borderId="0"/>
    <xf numFmtId="0" fontId="1" fillId="0" borderId="0"/>
    <xf numFmtId="0" fontId="18" fillId="45" borderId="0" applyNumberFormat="0" applyBorder="0" applyAlignment="0" applyProtection="0"/>
    <xf numFmtId="0" fontId="174" fillId="58" borderId="0" applyNumberFormat="0" applyBorder="0" applyAlignment="0" applyProtection="0"/>
    <xf numFmtId="0" fontId="1" fillId="0" borderId="0"/>
    <xf numFmtId="0" fontId="1" fillId="0" borderId="0"/>
    <xf numFmtId="0" fontId="1" fillId="0" borderId="0"/>
    <xf numFmtId="0" fontId="18" fillId="45" borderId="0" applyNumberFormat="0" applyBorder="0" applyAlignment="0" applyProtection="0"/>
    <xf numFmtId="0" fontId="174" fillId="58" borderId="0" applyNumberFormat="0" applyBorder="0" applyAlignment="0" applyProtection="0"/>
    <xf numFmtId="0" fontId="1" fillId="0" borderId="0"/>
    <xf numFmtId="0" fontId="1" fillId="0" borderId="0"/>
    <xf numFmtId="0" fontId="18" fillId="45" borderId="0" applyNumberFormat="0" applyBorder="0" applyAlignment="0" applyProtection="0"/>
    <xf numFmtId="0" fontId="1" fillId="0" borderId="0"/>
    <xf numFmtId="0" fontId="174" fillId="58"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4" fillId="58" borderId="0" applyNumberFormat="0" applyBorder="0" applyAlignment="0" applyProtection="0"/>
    <xf numFmtId="0" fontId="78" fillId="66" borderId="0" applyNumberFormat="0" applyBorder="0" applyAlignment="0" applyProtection="0"/>
    <xf numFmtId="0" fontId="78" fillId="0" borderId="0"/>
    <xf numFmtId="0" fontId="174" fillId="58" borderId="0" applyNumberFormat="0" applyBorder="0" applyAlignment="0" applyProtection="0"/>
    <xf numFmtId="0" fontId="174" fillId="58" borderId="0" applyNumberFormat="0" applyBorder="0" applyAlignment="0" applyProtection="0"/>
    <xf numFmtId="0" fontId="174" fillId="58" borderId="0" applyNumberFormat="0" applyBorder="0" applyAlignment="0" applyProtection="0"/>
    <xf numFmtId="0" fontId="78" fillId="66" borderId="0" applyNumberFormat="0" applyBorder="0" applyAlignment="0" applyProtection="0"/>
    <xf numFmtId="0" fontId="78" fillId="66" borderId="0" applyNumberFormat="0" applyBorder="0" applyAlignment="0" applyProtection="0"/>
    <xf numFmtId="0" fontId="174" fillId="58" borderId="0" applyNumberFormat="0" applyBorder="0" applyAlignment="0" applyProtection="0"/>
    <xf numFmtId="0" fontId="174" fillId="58" borderId="0" applyNumberFormat="0" applyBorder="0" applyAlignment="0" applyProtection="0"/>
    <xf numFmtId="0" fontId="78" fillId="66" borderId="0" applyNumberFormat="0" applyBorder="0" applyAlignment="0" applyProtection="0"/>
    <xf numFmtId="0" fontId="18" fillId="85" borderId="0" applyNumberFormat="0" applyBorder="0" applyAlignment="0" applyProtection="0"/>
    <xf numFmtId="0" fontId="174" fillId="58" borderId="0" applyNumberFormat="0" applyBorder="0" applyAlignment="0" applyProtection="0"/>
    <xf numFmtId="0" fontId="1" fillId="0" borderId="0"/>
    <xf numFmtId="0" fontId="18" fillId="45" borderId="0" applyNumberFormat="0" applyBorder="0" applyAlignment="0" applyProtection="0"/>
    <xf numFmtId="0" fontId="174" fillId="58" borderId="0" applyNumberFormat="0" applyBorder="0" applyAlignment="0" applyProtection="0"/>
    <xf numFmtId="0" fontId="174" fillId="58" borderId="0" applyNumberFormat="0" applyBorder="0" applyAlignment="0" applyProtection="0"/>
    <xf numFmtId="0" fontId="78" fillId="66" borderId="0" applyNumberFormat="0" applyBorder="0" applyAlignment="0" applyProtection="0"/>
    <xf numFmtId="0" fontId="1" fillId="0" borderId="0"/>
    <xf numFmtId="0" fontId="174" fillId="58" borderId="0" applyNumberFormat="0" applyBorder="0" applyAlignment="0" applyProtection="0"/>
    <xf numFmtId="0" fontId="1" fillId="0" borderId="0"/>
    <xf numFmtId="0" fontId="1" fillId="0" borderId="0"/>
    <xf numFmtId="0" fontId="1" fillId="0" borderId="0"/>
    <xf numFmtId="0" fontId="18" fillId="85" borderId="0" applyNumberFormat="0" applyBorder="0" applyAlignment="0" applyProtection="0"/>
    <xf numFmtId="0" fontId="174" fillId="58"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8" fillId="0" borderId="0"/>
    <xf numFmtId="0" fontId="1" fillId="0" borderId="0"/>
    <xf numFmtId="0" fontId="18" fillId="85" borderId="0" applyNumberFormat="0" applyBorder="0" applyAlignment="0" applyProtection="0"/>
    <xf numFmtId="0" fontId="174" fillId="58" borderId="0" applyNumberFormat="0" applyBorder="0" applyAlignment="0" applyProtection="0"/>
    <xf numFmtId="0" fontId="1" fillId="0" borderId="0"/>
    <xf numFmtId="0" fontId="18" fillId="45" borderId="0" applyNumberFormat="0" applyBorder="0" applyAlignment="0" applyProtection="0"/>
    <xf numFmtId="0" fontId="174" fillId="58" borderId="0" applyNumberFormat="0" applyBorder="0" applyAlignment="0" applyProtection="0"/>
    <xf numFmtId="0" fontId="1" fillId="0" borderId="0"/>
    <xf numFmtId="0" fontId="1" fillId="0" borderId="0"/>
    <xf numFmtId="0" fontId="1" fillId="0" borderId="0"/>
    <xf numFmtId="0" fontId="18" fillId="85" borderId="0" applyNumberFormat="0" applyBorder="0" applyAlignment="0" applyProtection="0"/>
    <xf numFmtId="0" fontId="174" fillId="58" borderId="0" applyNumberFormat="0" applyBorder="0" applyAlignment="0" applyProtection="0"/>
    <xf numFmtId="0" fontId="1" fillId="0" borderId="0"/>
    <xf numFmtId="0" fontId="1" fillId="0" borderId="0"/>
    <xf numFmtId="0" fontId="1" fillId="0" borderId="0"/>
    <xf numFmtId="0" fontId="18" fillId="85" borderId="0" applyNumberFormat="0" applyBorder="0" applyAlignment="0" applyProtection="0"/>
    <xf numFmtId="0" fontId="1" fillId="0" borderId="0"/>
    <xf numFmtId="0" fontId="1" fillId="0" borderId="0"/>
    <xf numFmtId="0" fontId="18" fillId="85" borderId="0" applyNumberFormat="0" applyBorder="0" applyAlignment="0" applyProtection="0"/>
    <xf numFmtId="0" fontId="174" fillId="58" borderId="0" applyNumberFormat="0" applyBorder="0" applyAlignment="0" applyProtection="0"/>
    <xf numFmtId="0" fontId="1" fillId="0" borderId="0"/>
    <xf numFmtId="0" fontId="1" fillId="0" borderId="0"/>
    <xf numFmtId="0" fontId="1" fillId="0" borderId="0"/>
    <xf numFmtId="0" fontId="1" fillId="0" borderId="0"/>
    <xf numFmtId="0" fontId="78" fillId="66" borderId="0" applyNumberFormat="0" applyBorder="0" applyAlignment="0" applyProtection="0"/>
    <xf numFmtId="0" fontId="1" fillId="0" borderId="0"/>
    <xf numFmtId="0" fontId="18" fillId="85" borderId="0" applyNumberFormat="0" applyBorder="0" applyAlignment="0" applyProtection="0"/>
    <xf numFmtId="0" fontId="1" fillId="0" borderId="0"/>
    <xf numFmtId="0" fontId="18" fillId="85" borderId="0" applyNumberFormat="0" applyBorder="0" applyAlignment="0" applyProtection="0"/>
    <xf numFmtId="0" fontId="174" fillId="58" borderId="0" applyNumberFormat="0" applyBorder="0" applyAlignment="0" applyProtection="0"/>
    <xf numFmtId="0" fontId="1" fillId="0" borderId="0"/>
    <xf numFmtId="0" fontId="1" fillId="0" borderId="0"/>
    <xf numFmtId="0" fontId="18" fillId="85" borderId="0" applyNumberFormat="0" applyBorder="0" applyAlignment="0" applyProtection="0"/>
    <xf numFmtId="0" fontId="1" fillId="0" borderId="0"/>
    <xf numFmtId="0" fontId="1" fillId="0" borderId="0"/>
    <xf numFmtId="0" fontId="18" fillId="86"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9" fillId="80" borderId="0" applyNumberFormat="0" applyBorder="0" applyAlignment="0" applyProtection="0"/>
    <xf numFmtId="0" fontId="139" fillId="80" borderId="0" applyNumberFormat="0" applyBorder="0" applyAlignment="0" applyProtection="0"/>
    <xf numFmtId="0" fontId="1" fillId="0" borderId="0"/>
    <xf numFmtId="0" fontId="18" fillId="49" borderId="0" applyNumberFormat="0" applyBorder="0" applyAlignment="0" applyProtection="0"/>
    <xf numFmtId="0" fontId="1" fillId="0" borderId="0"/>
    <xf numFmtId="0" fontId="18" fillId="86" borderId="0" applyNumberFormat="0" applyBorder="0" applyAlignment="0" applyProtection="0"/>
    <xf numFmtId="0" fontId="18" fillId="49" borderId="0" applyNumberFormat="0" applyBorder="0" applyAlignment="0" applyProtection="0"/>
    <xf numFmtId="0" fontId="174" fillId="59" borderId="0" applyNumberFormat="0" applyBorder="0" applyAlignment="0" applyProtection="0"/>
    <xf numFmtId="0" fontId="78" fillId="80" borderId="0" applyNumberFormat="0" applyBorder="0" applyAlignment="0" applyProtection="0"/>
    <xf numFmtId="0" fontId="1" fillId="0" borderId="0"/>
    <xf numFmtId="0" fontId="174" fillId="59" borderId="0" applyNumberFormat="0" applyBorder="0" applyAlignment="0" applyProtection="0"/>
    <xf numFmtId="0" fontId="1" fillId="0" borderId="0"/>
    <xf numFmtId="0" fontId="1" fillId="0" borderId="0"/>
    <xf numFmtId="0" fontId="1" fillId="0" borderId="0"/>
    <xf numFmtId="0" fontId="18" fillId="49" borderId="0" applyNumberFormat="0" applyBorder="0" applyAlignment="0" applyProtection="0"/>
    <xf numFmtId="0" fontId="174" fillId="59" borderId="0" applyNumberFormat="0" applyBorder="0" applyAlignment="0" applyProtection="0"/>
    <xf numFmtId="0" fontId="174" fillId="59" borderId="0" applyNumberFormat="0" applyBorder="0" applyAlignment="0" applyProtection="0"/>
    <xf numFmtId="0" fontId="78" fillId="80" borderId="0" applyNumberFormat="0" applyBorder="0" applyAlignment="0" applyProtection="0"/>
    <xf numFmtId="0" fontId="1" fillId="0" borderId="0"/>
    <xf numFmtId="0" fontId="174" fillId="59" borderId="0" applyNumberFormat="0" applyBorder="0" applyAlignment="0" applyProtection="0"/>
    <xf numFmtId="0" fontId="1" fillId="0" borderId="0"/>
    <xf numFmtId="0" fontId="1" fillId="0" borderId="0"/>
    <xf numFmtId="0" fontId="1" fillId="0" borderId="0"/>
    <xf numFmtId="0" fontId="18" fillId="49" borderId="0" applyNumberFormat="0" applyBorder="0" applyAlignment="0" applyProtection="0"/>
    <xf numFmtId="0" fontId="174" fillId="59" borderId="0" applyNumberFormat="0" applyBorder="0" applyAlignment="0" applyProtection="0"/>
    <xf numFmtId="0" fontId="1" fillId="0" borderId="0"/>
    <xf numFmtId="0" fontId="1" fillId="0" borderId="0"/>
    <xf numFmtId="0" fontId="1" fillId="0" borderId="0"/>
    <xf numFmtId="0" fontId="18" fillId="49" borderId="0" applyNumberFormat="0" applyBorder="0" applyAlignment="0" applyProtection="0"/>
    <xf numFmtId="0" fontId="174" fillId="59" borderId="0" applyNumberFormat="0" applyBorder="0" applyAlignment="0" applyProtection="0"/>
    <xf numFmtId="0" fontId="1" fillId="0" borderId="0"/>
    <xf numFmtId="0" fontId="1" fillId="0" borderId="0"/>
    <xf numFmtId="0" fontId="18" fillId="49" borderId="0" applyNumberFormat="0" applyBorder="0" applyAlignment="0" applyProtection="0"/>
    <xf numFmtId="0" fontId="174" fillId="59" borderId="0" applyNumberFormat="0" applyBorder="0" applyAlignment="0" applyProtection="0"/>
    <xf numFmtId="0" fontId="1" fillId="0" borderId="0"/>
    <xf numFmtId="0" fontId="1" fillId="0" borderId="0"/>
    <xf numFmtId="0" fontId="1" fillId="0" borderId="0"/>
    <xf numFmtId="0" fontId="174" fillId="59" borderId="0" applyNumberFormat="0" applyBorder="0" applyAlignment="0" applyProtection="0"/>
    <xf numFmtId="0" fontId="174" fillId="59" borderId="0" applyNumberFormat="0" applyBorder="0" applyAlignment="0" applyProtection="0"/>
    <xf numFmtId="0" fontId="78" fillId="80" borderId="0" applyNumberFormat="0" applyBorder="0" applyAlignment="0" applyProtection="0"/>
    <xf numFmtId="0" fontId="1" fillId="0" borderId="0"/>
    <xf numFmtId="0" fontId="174" fillId="59" borderId="0" applyNumberFormat="0" applyBorder="0" applyAlignment="0" applyProtection="0"/>
    <xf numFmtId="0" fontId="1" fillId="0" borderId="0"/>
    <xf numFmtId="0" fontId="1" fillId="0" borderId="0"/>
    <xf numFmtId="0" fontId="1" fillId="0" borderId="0"/>
    <xf numFmtId="0" fontId="18" fillId="49" borderId="0" applyNumberFormat="0" applyBorder="0" applyAlignment="0" applyProtection="0"/>
    <xf numFmtId="0" fontId="174" fillId="59" borderId="0" applyNumberFormat="0" applyBorder="0" applyAlignment="0" applyProtection="0"/>
    <xf numFmtId="0" fontId="174" fillId="59" borderId="0" applyNumberFormat="0" applyBorder="0" applyAlignment="0" applyProtection="0"/>
    <xf numFmtId="0" fontId="78" fillId="80" borderId="0" applyNumberFormat="0" applyBorder="0" applyAlignment="0" applyProtection="0"/>
    <xf numFmtId="0" fontId="1" fillId="0" borderId="0"/>
    <xf numFmtId="0" fontId="174" fillId="59" borderId="0" applyNumberFormat="0" applyBorder="0" applyAlignment="0" applyProtection="0"/>
    <xf numFmtId="0" fontId="1" fillId="0" borderId="0"/>
    <xf numFmtId="0" fontId="1" fillId="0" borderId="0"/>
    <xf numFmtId="0" fontId="1" fillId="0" borderId="0"/>
    <xf numFmtId="0" fontId="18" fillId="49" borderId="0" applyNumberFormat="0" applyBorder="0" applyAlignment="0" applyProtection="0"/>
    <xf numFmtId="0" fontId="174" fillId="59" borderId="0" applyNumberFormat="0" applyBorder="0" applyAlignment="0" applyProtection="0"/>
    <xf numFmtId="0" fontId="174" fillId="59" borderId="0" applyNumberFormat="0" applyBorder="0" applyAlignment="0" applyProtection="0"/>
    <xf numFmtId="0" fontId="78" fillId="80" borderId="0" applyNumberFormat="0" applyBorder="0" applyAlignment="0" applyProtection="0"/>
    <xf numFmtId="0" fontId="1" fillId="0" borderId="0"/>
    <xf numFmtId="0" fontId="174" fillId="59" borderId="0" applyNumberFormat="0" applyBorder="0" applyAlignment="0" applyProtection="0"/>
    <xf numFmtId="0" fontId="1" fillId="0" borderId="0"/>
    <xf numFmtId="0" fontId="1" fillId="0" borderId="0"/>
    <xf numFmtId="0" fontId="1" fillId="0" borderId="0"/>
    <xf numFmtId="0" fontId="18" fillId="49" borderId="0" applyNumberFormat="0" applyBorder="0" applyAlignment="0" applyProtection="0"/>
    <xf numFmtId="0" fontId="174" fillId="59" borderId="0" applyNumberFormat="0" applyBorder="0" applyAlignment="0" applyProtection="0"/>
    <xf numFmtId="0" fontId="1" fillId="0" borderId="0"/>
    <xf numFmtId="0" fontId="1" fillId="0" borderId="0"/>
    <xf numFmtId="0" fontId="1" fillId="0" borderId="0"/>
    <xf numFmtId="0" fontId="18" fillId="49" borderId="0" applyNumberFormat="0" applyBorder="0" applyAlignment="0" applyProtection="0"/>
    <xf numFmtId="0" fontId="174" fillId="59" borderId="0" applyNumberFormat="0" applyBorder="0" applyAlignment="0" applyProtection="0"/>
    <xf numFmtId="0" fontId="1" fillId="0" borderId="0"/>
    <xf numFmtId="0" fontId="1" fillId="0" borderId="0"/>
    <xf numFmtId="0" fontId="174" fillId="59" borderId="0" applyNumberFormat="0" applyBorder="0" applyAlignment="0" applyProtection="0"/>
    <xf numFmtId="0" fontId="18" fillId="49" borderId="0" applyNumberFormat="0" applyBorder="0" applyAlignment="0" applyProtection="0"/>
    <xf numFmtId="0" fontId="174" fillId="59" borderId="0" applyNumberFormat="0" applyBorder="0" applyAlignment="0" applyProtection="0"/>
    <xf numFmtId="0" fontId="78" fillId="80" borderId="0" applyNumberFormat="0" applyBorder="0" applyAlignment="0" applyProtection="0"/>
    <xf numFmtId="0" fontId="1" fillId="0" borderId="0"/>
    <xf numFmtId="0" fontId="174" fillId="59" borderId="0" applyNumberFormat="0" applyBorder="0" applyAlignment="0" applyProtection="0"/>
    <xf numFmtId="0" fontId="174" fillId="59" borderId="0" applyNumberFormat="0" applyBorder="0" applyAlignment="0" applyProtection="0"/>
    <xf numFmtId="0" fontId="78" fillId="80" borderId="0" applyNumberFormat="0" applyBorder="0" applyAlignment="0" applyProtection="0"/>
    <xf numFmtId="0" fontId="1" fillId="0" borderId="0"/>
    <xf numFmtId="0" fontId="174" fillId="59" borderId="0" applyNumberFormat="0" applyBorder="0" applyAlignment="0" applyProtection="0"/>
    <xf numFmtId="0" fontId="174" fillId="59" borderId="0" applyNumberFormat="0" applyBorder="0" applyAlignment="0" applyProtection="0"/>
    <xf numFmtId="0" fontId="174" fillId="59" borderId="0" applyNumberFormat="0" applyBorder="0" applyAlignment="0" applyProtection="0"/>
    <xf numFmtId="0" fontId="78" fillId="80" borderId="0" applyNumberFormat="0" applyBorder="0" applyAlignment="0" applyProtection="0"/>
    <xf numFmtId="0" fontId="78" fillId="80" borderId="0" applyNumberFormat="0" applyBorder="0" applyAlignment="0" applyProtection="0"/>
    <xf numFmtId="0" fontId="174" fillId="59" borderId="0" applyNumberFormat="0" applyBorder="0" applyAlignment="0" applyProtection="0"/>
    <xf numFmtId="0" fontId="174" fillId="59" borderId="0" applyNumberFormat="0" applyBorder="0" applyAlignment="0" applyProtection="0"/>
    <xf numFmtId="0" fontId="78" fillId="80" borderId="0" applyNumberFormat="0" applyBorder="0" applyAlignment="0" applyProtection="0"/>
    <xf numFmtId="0" fontId="18" fillId="49" borderId="0" applyNumberFormat="0" applyBorder="0" applyAlignment="0" applyProtection="0"/>
    <xf numFmtId="0" fontId="174" fillId="59" borderId="0" applyNumberFormat="0" applyBorder="0" applyAlignment="0" applyProtection="0"/>
    <xf numFmtId="0" fontId="174" fillId="59" borderId="0" applyNumberFormat="0" applyBorder="0" applyAlignment="0" applyProtection="0"/>
    <xf numFmtId="0" fontId="78" fillId="80" borderId="0" applyNumberFormat="0" applyBorder="0" applyAlignment="0" applyProtection="0"/>
    <xf numFmtId="0" fontId="1" fillId="0" borderId="0"/>
    <xf numFmtId="0" fontId="174" fillId="59" borderId="0" applyNumberFormat="0" applyBorder="0" applyAlignment="0" applyProtection="0"/>
    <xf numFmtId="0" fontId="1" fillId="0" borderId="0"/>
    <xf numFmtId="0" fontId="1" fillId="0" borderId="0"/>
    <xf numFmtId="0" fontId="1" fillId="0" borderId="0"/>
    <xf numFmtId="0" fontId="18" fillId="49" borderId="0" applyNumberFormat="0" applyBorder="0" applyAlignment="0" applyProtection="0"/>
    <xf numFmtId="0" fontId="174" fillId="59" borderId="0" applyNumberFormat="0" applyBorder="0" applyAlignment="0" applyProtection="0"/>
    <xf numFmtId="0" fontId="1" fillId="0" borderId="0"/>
    <xf numFmtId="0" fontId="1" fillId="0" borderId="0"/>
    <xf numFmtId="0" fontId="1" fillId="0" borderId="0"/>
    <xf numFmtId="0" fontId="18" fillId="49" borderId="0" applyNumberFormat="0" applyBorder="0" applyAlignment="0" applyProtection="0"/>
    <xf numFmtId="0" fontId="174" fillId="59" borderId="0" applyNumberFormat="0" applyBorder="0" applyAlignment="0" applyProtection="0"/>
    <xf numFmtId="0" fontId="1" fillId="0" borderId="0"/>
    <xf numFmtId="0" fontId="1" fillId="0" borderId="0"/>
    <xf numFmtId="0" fontId="1" fillId="0" borderId="0"/>
    <xf numFmtId="0" fontId="18" fillId="49" borderId="0" applyNumberFormat="0" applyBorder="0" applyAlignment="0" applyProtection="0"/>
    <xf numFmtId="0" fontId="174" fillId="59" borderId="0" applyNumberFormat="0" applyBorder="0" applyAlignment="0" applyProtection="0"/>
    <xf numFmtId="0" fontId="174" fillId="59" borderId="0" applyNumberFormat="0" applyBorder="0" applyAlignment="0" applyProtection="0"/>
    <xf numFmtId="0" fontId="78" fillId="80" borderId="0" applyNumberFormat="0" applyBorder="0" applyAlignment="0" applyProtection="0"/>
    <xf numFmtId="0" fontId="1" fillId="0" borderId="0"/>
    <xf numFmtId="0" fontId="174" fillId="59" borderId="0" applyNumberFormat="0" applyBorder="0" applyAlignment="0" applyProtection="0"/>
    <xf numFmtId="0" fontId="1" fillId="0" borderId="0"/>
    <xf numFmtId="0" fontId="1" fillId="0" borderId="0"/>
    <xf numFmtId="0" fontId="174" fillId="59" borderId="0" applyNumberFormat="0" applyBorder="0" applyAlignment="0" applyProtection="0"/>
    <xf numFmtId="0" fontId="1" fillId="0" borderId="0"/>
    <xf numFmtId="0" fontId="18" fillId="49" borderId="0" applyNumberFormat="0" applyBorder="0" applyAlignment="0" applyProtection="0"/>
    <xf numFmtId="0" fontId="174" fillId="59" borderId="0" applyNumberFormat="0" applyBorder="0" applyAlignment="0" applyProtection="0"/>
    <xf numFmtId="0" fontId="174" fillId="59" borderId="0" applyNumberFormat="0" applyBorder="0" applyAlignment="0" applyProtection="0"/>
    <xf numFmtId="0" fontId="78" fillId="80" borderId="0" applyNumberFormat="0" applyBorder="0" applyAlignment="0" applyProtection="0"/>
    <xf numFmtId="0" fontId="1" fillId="0" borderId="0"/>
    <xf numFmtId="0" fontId="174" fillId="59" borderId="0" applyNumberFormat="0" applyBorder="0" applyAlignment="0" applyProtection="0"/>
    <xf numFmtId="0" fontId="174" fillId="59" borderId="0" applyNumberFormat="0" applyBorder="0" applyAlignment="0" applyProtection="0"/>
    <xf numFmtId="0" fontId="78" fillId="80" borderId="0" applyNumberFormat="0" applyBorder="0" applyAlignment="0" applyProtection="0"/>
    <xf numFmtId="0" fontId="1" fillId="0" borderId="0"/>
    <xf numFmtId="0" fontId="174" fillId="59" borderId="0" applyNumberFormat="0" applyBorder="0" applyAlignment="0" applyProtection="0"/>
    <xf numFmtId="0" fontId="174" fillId="59" borderId="0" applyNumberFormat="0" applyBorder="0" applyAlignment="0" applyProtection="0"/>
    <xf numFmtId="0" fontId="78" fillId="80" borderId="0" applyNumberFormat="0" applyBorder="0" applyAlignment="0" applyProtection="0"/>
    <xf numFmtId="0" fontId="1" fillId="0" borderId="0"/>
    <xf numFmtId="0" fontId="140" fillId="80" borderId="0" applyNumberFormat="0" applyBorder="0" applyAlignment="0" applyProtection="0"/>
    <xf numFmtId="0" fontId="174" fillId="59" borderId="0" applyNumberFormat="0" applyBorder="0" applyAlignment="0" applyProtection="0"/>
    <xf numFmtId="0" fontId="1" fillId="0" borderId="0"/>
    <xf numFmtId="0" fontId="18" fillId="49" borderId="0" applyNumberFormat="0" applyBorder="0" applyAlignment="0" applyProtection="0"/>
    <xf numFmtId="0" fontId="174" fillId="59" borderId="0" applyNumberFormat="0" applyBorder="0" applyAlignment="0" applyProtection="0"/>
    <xf numFmtId="0" fontId="1" fillId="0" borderId="0"/>
    <xf numFmtId="0" fontId="1" fillId="0" borderId="0"/>
    <xf numFmtId="0" fontId="1" fillId="0" borderId="0"/>
    <xf numFmtId="0" fontId="140" fillId="80" borderId="0" applyNumberFormat="0" applyBorder="0" applyAlignment="0" applyProtection="0"/>
    <xf numFmtId="0" fontId="174" fillId="59" borderId="0" applyNumberFormat="0" applyBorder="0" applyAlignment="0" applyProtection="0"/>
    <xf numFmtId="0" fontId="1" fillId="0" borderId="0"/>
    <xf numFmtId="0" fontId="18" fillId="49" borderId="0" applyNumberFormat="0" applyBorder="0" applyAlignment="0" applyProtection="0"/>
    <xf numFmtId="0" fontId="174" fillId="59" borderId="0" applyNumberFormat="0" applyBorder="0" applyAlignment="0" applyProtection="0"/>
    <xf numFmtId="0" fontId="1" fillId="0" borderId="0"/>
    <xf numFmtId="0" fontId="1" fillId="0" borderId="0"/>
    <xf numFmtId="0" fontId="1" fillId="0" borderId="0"/>
    <xf numFmtId="0" fontId="140" fillId="80" borderId="0" applyNumberFormat="0" applyBorder="0" applyAlignment="0" applyProtection="0"/>
    <xf numFmtId="0" fontId="174" fillId="59" borderId="0" applyNumberFormat="0" applyBorder="0" applyAlignment="0" applyProtection="0"/>
    <xf numFmtId="0" fontId="18" fillId="49" borderId="0" applyNumberFormat="0" applyBorder="0" applyAlignment="0" applyProtection="0"/>
    <xf numFmtId="0" fontId="1" fillId="0" borderId="0"/>
    <xf numFmtId="0" fontId="140" fillId="80" borderId="0" applyNumberFormat="0" applyBorder="0" applyAlignment="0" applyProtection="0"/>
    <xf numFmtId="0" fontId="174" fillId="59" borderId="0" applyNumberFormat="0" applyBorder="0" applyAlignment="0" applyProtection="0"/>
    <xf numFmtId="0" fontId="78" fillId="0" borderId="0"/>
    <xf numFmtId="0" fontId="140" fillId="80" borderId="0" applyNumberFormat="0" applyBorder="0" applyAlignment="0" applyProtection="0"/>
    <xf numFmtId="0" fontId="174" fillId="5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86" borderId="0" applyNumberFormat="0" applyBorder="0" applyAlignment="0" applyProtection="0"/>
    <xf numFmtId="0" fontId="18" fillId="86" borderId="0" applyNumberFormat="0" applyBorder="0" applyAlignment="0" applyProtection="0"/>
    <xf numFmtId="0" fontId="174" fillId="59" borderId="0" applyNumberFormat="0" applyBorder="0" applyAlignment="0" applyProtection="0"/>
    <xf numFmtId="0" fontId="78" fillId="80" borderId="0" applyNumberFormat="0" applyBorder="0" applyAlignment="0" applyProtection="0"/>
    <xf numFmtId="0" fontId="1" fillId="0" borderId="0"/>
    <xf numFmtId="0" fontId="174" fillId="59" borderId="0" applyNumberFormat="0" applyBorder="0" applyAlignment="0" applyProtection="0"/>
    <xf numFmtId="0" fontId="174" fillId="59" borderId="0" applyNumberFormat="0" applyBorder="0" applyAlignment="0" applyProtection="0"/>
    <xf numFmtId="0" fontId="78" fillId="80" borderId="0" applyNumberFormat="0" applyBorder="0" applyAlignment="0" applyProtection="0"/>
    <xf numFmtId="0" fontId="1" fillId="0" borderId="0"/>
    <xf numFmtId="0" fontId="174" fillId="59" borderId="0" applyNumberFormat="0" applyBorder="0" applyAlignment="0" applyProtection="0"/>
    <xf numFmtId="0" fontId="174" fillId="59" borderId="0" applyNumberFormat="0" applyBorder="0" applyAlignment="0" applyProtection="0"/>
    <xf numFmtId="0" fontId="78" fillId="80" borderId="0" applyNumberFormat="0" applyBorder="0" applyAlignment="0" applyProtection="0"/>
    <xf numFmtId="0" fontId="1" fillId="0" borderId="0"/>
    <xf numFmtId="0" fontId="18" fillId="49" borderId="0" applyNumberFormat="0" applyBorder="0" applyAlignment="0" applyProtection="0"/>
    <xf numFmtId="0" fontId="174" fillId="59" borderId="0" applyNumberFormat="0" applyBorder="0" applyAlignment="0" applyProtection="0"/>
    <xf numFmtId="0" fontId="1" fillId="0" borderId="0"/>
    <xf numFmtId="0" fontId="1" fillId="0" borderId="0"/>
    <xf numFmtId="0" fontId="1" fillId="0" borderId="0"/>
    <xf numFmtId="0" fontId="18" fillId="49" borderId="0" applyNumberFormat="0" applyBorder="0" applyAlignment="0" applyProtection="0"/>
    <xf numFmtId="0" fontId="174" fillId="59" borderId="0" applyNumberFormat="0" applyBorder="0" applyAlignment="0" applyProtection="0"/>
    <xf numFmtId="0" fontId="1" fillId="0" borderId="0"/>
    <xf numFmtId="0" fontId="1" fillId="0" borderId="0"/>
    <xf numFmtId="0" fontId="1" fillId="0" borderId="0"/>
    <xf numFmtId="0" fontId="18" fillId="49" borderId="0" applyNumberFormat="0" applyBorder="0" applyAlignment="0" applyProtection="0"/>
    <xf numFmtId="0" fontId="174" fillId="59" borderId="0" applyNumberFormat="0" applyBorder="0" applyAlignment="0" applyProtection="0"/>
    <xf numFmtId="0" fontId="1" fillId="0" borderId="0"/>
    <xf numFmtId="0" fontId="1" fillId="0" borderId="0"/>
    <xf numFmtId="0" fontId="18" fillId="49" borderId="0" applyNumberFormat="0" applyBorder="0" applyAlignment="0" applyProtection="0"/>
    <xf numFmtId="0" fontId="1" fillId="0" borderId="0"/>
    <xf numFmtId="0" fontId="1" fillId="0" borderId="0"/>
    <xf numFmtId="0" fontId="174" fillId="59" borderId="0" applyNumberFormat="0" applyBorder="0" applyAlignment="0" applyProtection="0"/>
    <xf numFmtId="0" fontId="174" fillId="59" borderId="0" applyNumberFormat="0" applyBorder="0" applyAlignment="0" applyProtection="0"/>
    <xf numFmtId="0" fontId="174" fillId="59" borderId="0" applyNumberFormat="0" applyBorder="0" applyAlignment="0" applyProtection="0"/>
    <xf numFmtId="0" fontId="78" fillId="80" borderId="0" applyNumberFormat="0" applyBorder="0" applyAlignment="0" applyProtection="0"/>
    <xf numFmtId="0" fontId="78" fillId="80" borderId="0" applyNumberFormat="0" applyBorder="0" applyAlignment="0" applyProtection="0"/>
    <xf numFmtId="0" fontId="174" fillId="59" borderId="0" applyNumberFormat="0" applyBorder="0" applyAlignment="0" applyProtection="0"/>
    <xf numFmtId="0" fontId="174" fillId="59" borderId="0" applyNumberFormat="0" applyBorder="0" applyAlignment="0" applyProtection="0"/>
    <xf numFmtId="0" fontId="174" fillId="59" borderId="0" applyNumberFormat="0" applyBorder="0" applyAlignment="0" applyProtection="0"/>
    <xf numFmtId="0" fontId="78" fillId="80" borderId="0" applyNumberFormat="0" applyBorder="0" applyAlignment="0" applyProtection="0"/>
    <xf numFmtId="0" fontId="78" fillId="80" borderId="0" applyNumberFormat="0" applyBorder="0" applyAlignment="0" applyProtection="0"/>
    <xf numFmtId="0" fontId="174" fillId="59" borderId="0" applyNumberFormat="0" applyBorder="0" applyAlignment="0" applyProtection="0"/>
    <xf numFmtId="0" fontId="174" fillId="59" borderId="0" applyNumberFormat="0" applyBorder="0" applyAlignment="0" applyProtection="0"/>
    <xf numFmtId="0" fontId="78" fillId="80" borderId="0" applyNumberFormat="0" applyBorder="0" applyAlignment="0" applyProtection="0"/>
    <xf numFmtId="0" fontId="1" fillId="0" borderId="0"/>
    <xf numFmtId="0" fontId="174" fillId="59" borderId="0" applyNumberFormat="0" applyBorder="0" applyAlignment="0" applyProtection="0"/>
    <xf numFmtId="0" fontId="174" fillId="59" borderId="0" applyNumberFormat="0" applyBorder="0" applyAlignment="0" applyProtection="0"/>
    <xf numFmtId="0" fontId="78" fillId="80" borderId="0" applyNumberFormat="0" applyBorder="0" applyAlignment="0" applyProtection="0"/>
    <xf numFmtId="0" fontId="1" fillId="0" borderId="0"/>
    <xf numFmtId="0" fontId="174" fillId="59" borderId="0" applyNumberFormat="0" applyBorder="0" applyAlignment="0" applyProtection="0"/>
    <xf numFmtId="0" fontId="174" fillId="59" borderId="0" applyNumberFormat="0" applyBorder="0" applyAlignment="0" applyProtection="0"/>
    <xf numFmtId="0" fontId="174" fillId="59" borderId="0" applyNumberFormat="0" applyBorder="0" applyAlignment="0" applyProtection="0"/>
    <xf numFmtId="0" fontId="78" fillId="80" borderId="0" applyNumberFormat="0" applyBorder="0" applyAlignment="0" applyProtection="0"/>
    <xf numFmtId="0" fontId="78" fillId="80" borderId="0" applyNumberFormat="0" applyBorder="0" applyAlignment="0" applyProtection="0"/>
    <xf numFmtId="0" fontId="174" fillId="59" borderId="0" applyNumberFormat="0" applyBorder="0" applyAlignment="0" applyProtection="0"/>
    <xf numFmtId="0" fontId="174" fillId="59" borderId="0" applyNumberFormat="0" applyBorder="0" applyAlignment="0" applyProtection="0"/>
    <xf numFmtId="0" fontId="78" fillId="80" borderId="0" applyNumberFormat="0" applyBorder="0" applyAlignment="0" applyProtection="0"/>
    <xf numFmtId="0" fontId="18" fillId="49" borderId="0" applyNumberFormat="0" applyBorder="0" applyAlignment="0" applyProtection="0"/>
    <xf numFmtId="0" fontId="174" fillId="59" borderId="0" applyNumberFormat="0" applyBorder="0" applyAlignment="0" applyProtection="0"/>
    <xf numFmtId="0" fontId="174" fillId="59" borderId="0" applyNumberFormat="0" applyBorder="0" applyAlignment="0" applyProtection="0"/>
    <xf numFmtId="0" fontId="78" fillId="80" borderId="0" applyNumberFormat="0" applyBorder="0" applyAlignment="0" applyProtection="0"/>
    <xf numFmtId="0" fontId="1" fillId="0" borderId="0"/>
    <xf numFmtId="0" fontId="174" fillId="59" borderId="0" applyNumberFormat="0" applyBorder="0" applyAlignment="0" applyProtection="0"/>
    <xf numFmtId="0" fontId="174" fillId="59" borderId="0" applyNumberFormat="0" applyBorder="0" applyAlignment="0" applyProtection="0"/>
    <xf numFmtId="0" fontId="78" fillId="80" borderId="0" applyNumberFormat="0" applyBorder="0" applyAlignment="0" applyProtection="0"/>
    <xf numFmtId="0" fontId="1" fillId="0" borderId="0"/>
    <xf numFmtId="0" fontId="174" fillId="59" borderId="0" applyNumberFormat="0" applyBorder="0" applyAlignment="0" applyProtection="0"/>
    <xf numFmtId="0" fontId="174" fillId="59" borderId="0" applyNumberFormat="0" applyBorder="0" applyAlignment="0" applyProtection="0"/>
    <xf numFmtId="0" fontId="78" fillId="80" borderId="0" applyNumberFormat="0" applyBorder="0" applyAlignment="0" applyProtection="0"/>
    <xf numFmtId="0" fontId="1" fillId="0" borderId="0"/>
    <xf numFmtId="0" fontId="18" fillId="49" borderId="0" applyNumberFormat="0" applyBorder="0" applyAlignment="0" applyProtection="0"/>
    <xf numFmtId="0" fontId="174" fillId="59" borderId="0" applyNumberFormat="0" applyBorder="0" applyAlignment="0" applyProtection="0"/>
    <xf numFmtId="0" fontId="1" fillId="0" borderId="0"/>
    <xf numFmtId="0" fontId="1" fillId="0" borderId="0"/>
    <xf numFmtId="0" fontId="1" fillId="0" borderId="0"/>
    <xf numFmtId="0" fontId="18" fillId="49" borderId="0" applyNumberFormat="0" applyBorder="0" applyAlignment="0" applyProtection="0"/>
    <xf numFmtId="0" fontId="174" fillId="59" borderId="0" applyNumberFormat="0" applyBorder="0" applyAlignment="0" applyProtection="0"/>
    <xf numFmtId="0" fontId="1" fillId="0" borderId="0"/>
    <xf numFmtId="0" fontId="1" fillId="0" borderId="0"/>
    <xf numFmtId="0" fontId="1" fillId="0" borderId="0"/>
    <xf numFmtId="0" fontId="18" fillId="49" borderId="0" applyNumberFormat="0" applyBorder="0" applyAlignment="0" applyProtection="0"/>
    <xf numFmtId="0" fontId="174" fillId="59" borderId="0" applyNumberFormat="0" applyBorder="0" applyAlignment="0" applyProtection="0"/>
    <xf numFmtId="0" fontId="1" fillId="0" borderId="0"/>
    <xf numFmtId="0" fontId="18" fillId="49" borderId="0" applyNumberFormat="0" applyBorder="0" applyAlignment="0" applyProtection="0"/>
    <xf numFmtId="0" fontId="174" fillId="5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86" borderId="0" applyNumberFormat="0" applyBorder="0" applyAlignment="0" applyProtection="0"/>
    <xf numFmtId="0" fontId="1" fillId="0" borderId="0"/>
    <xf numFmtId="0" fontId="18" fillId="49" borderId="0" applyNumberFormat="0" applyBorder="0" applyAlignment="0" applyProtection="0"/>
    <xf numFmtId="0" fontId="174" fillId="59" borderId="0" applyNumberFormat="0" applyBorder="0" applyAlignment="0" applyProtection="0"/>
    <xf numFmtId="0" fontId="174" fillId="59" borderId="0" applyNumberFormat="0" applyBorder="0" applyAlignment="0" applyProtection="0"/>
    <xf numFmtId="0" fontId="78" fillId="80" borderId="0" applyNumberFormat="0" applyBorder="0" applyAlignment="0" applyProtection="0"/>
    <xf numFmtId="0" fontId="1" fillId="0" borderId="0"/>
    <xf numFmtId="0" fontId="174" fillId="59" borderId="0" applyNumberFormat="0" applyBorder="0" applyAlignment="0" applyProtection="0"/>
    <xf numFmtId="0" fontId="174" fillId="59" borderId="0" applyNumberFormat="0" applyBorder="0" applyAlignment="0" applyProtection="0"/>
    <xf numFmtId="0" fontId="78" fillId="80" borderId="0" applyNumberFormat="0" applyBorder="0" applyAlignment="0" applyProtection="0"/>
    <xf numFmtId="0" fontId="1" fillId="0" borderId="0"/>
    <xf numFmtId="0" fontId="1" fillId="0" borderId="0"/>
    <xf numFmtId="0" fontId="1" fillId="0" borderId="0"/>
    <xf numFmtId="0" fontId="18" fillId="86" borderId="0" applyNumberFormat="0" applyBorder="0" applyAlignment="0" applyProtection="0"/>
    <xf numFmtId="0" fontId="174" fillId="59" borderId="0" applyNumberFormat="0" applyBorder="0" applyAlignment="0" applyProtection="0"/>
    <xf numFmtId="0" fontId="1" fillId="0" borderId="0"/>
    <xf numFmtId="0" fontId="1" fillId="0" borderId="0"/>
    <xf numFmtId="0" fontId="1" fillId="0" borderId="0"/>
    <xf numFmtId="0" fontId="18" fillId="49" borderId="0" applyNumberFormat="0" applyBorder="0" applyAlignment="0" applyProtection="0"/>
    <xf numFmtId="0" fontId="174" fillId="59" borderId="0" applyNumberFormat="0" applyBorder="0" applyAlignment="0" applyProtection="0"/>
    <xf numFmtId="0" fontId="1" fillId="0" borderId="0"/>
    <xf numFmtId="0" fontId="1" fillId="0" borderId="0"/>
    <xf numFmtId="0" fontId="1" fillId="0" borderId="0"/>
    <xf numFmtId="0" fontId="18" fillId="49" borderId="0" applyNumberFormat="0" applyBorder="0" applyAlignment="0" applyProtection="0"/>
    <xf numFmtId="0" fontId="174" fillId="59" borderId="0" applyNumberFormat="0" applyBorder="0" applyAlignment="0" applyProtection="0"/>
    <xf numFmtId="0" fontId="1" fillId="0" borderId="0"/>
    <xf numFmtId="0" fontId="1" fillId="0" borderId="0"/>
    <xf numFmtId="0" fontId="18" fillId="49" borderId="0" applyNumberFormat="0" applyBorder="0" applyAlignment="0" applyProtection="0"/>
    <xf numFmtId="0" fontId="1" fillId="0" borderId="0"/>
    <xf numFmtId="0" fontId="174" fillId="5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4" fillId="59" borderId="0" applyNumberFormat="0" applyBorder="0" applyAlignment="0" applyProtection="0"/>
    <xf numFmtId="0" fontId="78" fillId="80" borderId="0" applyNumberFormat="0" applyBorder="0" applyAlignment="0" applyProtection="0"/>
    <xf numFmtId="0" fontId="78" fillId="0" borderId="0"/>
    <xf numFmtId="0" fontId="174" fillId="59" borderId="0" applyNumberFormat="0" applyBorder="0" applyAlignment="0" applyProtection="0"/>
    <xf numFmtId="0" fontId="174" fillId="59" borderId="0" applyNumberFormat="0" applyBorder="0" applyAlignment="0" applyProtection="0"/>
    <xf numFmtId="0" fontId="174" fillId="59" borderId="0" applyNumberFormat="0" applyBorder="0" applyAlignment="0" applyProtection="0"/>
    <xf numFmtId="0" fontId="78" fillId="80" borderId="0" applyNumberFormat="0" applyBorder="0" applyAlignment="0" applyProtection="0"/>
    <xf numFmtId="0" fontId="78" fillId="80" borderId="0" applyNumberFormat="0" applyBorder="0" applyAlignment="0" applyProtection="0"/>
    <xf numFmtId="0" fontId="174" fillId="59" borderId="0" applyNumberFormat="0" applyBorder="0" applyAlignment="0" applyProtection="0"/>
    <xf numFmtId="0" fontId="174" fillId="59" borderId="0" applyNumberFormat="0" applyBorder="0" applyAlignment="0" applyProtection="0"/>
    <xf numFmtId="0" fontId="78" fillId="80" borderId="0" applyNumberFormat="0" applyBorder="0" applyAlignment="0" applyProtection="0"/>
    <xf numFmtId="0" fontId="18" fillId="86" borderId="0" applyNumberFormat="0" applyBorder="0" applyAlignment="0" applyProtection="0"/>
    <xf numFmtId="0" fontId="174" fillId="59" borderId="0" applyNumberFormat="0" applyBorder="0" applyAlignment="0" applyProtection="0"/>
    <xf numFmtId="0" fontId="1" fillId="0" borderId="0"/>
    <xf numFmtId="0" fontId="18" fillId="49" borderId="0" applyNumberFormat="0" applyBorder="0" applyAlignment="0" applyProtection="0"/>
    <xf numFmtId="0" fontId="174" fillId="59" borderId="0" applyNumberFormat="0" applyBorder="0" applyAlignment="0" applyProtection="0"/>
    <xf numFmtId="0" fontId="174" fillId="59" borderId="0" applyNumberFormat="0" applyBorder="0" applyAlignment="0" applyProtection="0"/>
    <xf numFmtId="0" fontId="78" fillId="80" borderId="0" applyNumberFormat="0" applyBorder="0" applyAlignment="0" applyProtection="0"/>
    <xf numFmtId="0" fontId="1" fillId="0" borderId="0"/>
    <xf numFmtId="0" fontId="174" fillId="59" borderId="0" applyNumberFormat="0" applyBorder="0" applyAlignment="0" applyProtection="0"/>
    <xf numFmtId="0" fontId="1" fillId="0" borderId="0"/>
    <xf numFmtId="0" fontId="1" fillId="0" borderId="0"/>
    <xf numFmtId="0" fontId="1" fillId="0" borderId="0"/>
    <xf numFmtId="0" fontId="18" fillId="86" borderId="0" applyNumberFormat="0" applyBorder="0" applyAlignment="0" applyProtection="0"/>
    <xf numFmtId="0" fontId="174" fillId="5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8" fillId="0" borderId="0"/>
    <xf numFmtId="0" fontId="1" fillId="0" borderId="0"/>
    <xf numFmtId="0" fontId="18" fillId="86" borderId="0" applyNumberFormat="0" applyBorder="0" applyAlignment="0" applyProtection="0"/>
    <xf numFmtId="0" fontId="174" fillId="59" borderId="0" applyNumberFormat="0" applyBorder="0" applyAlignment="0" applyProtection="0"/>
    <xf numFmtId="0" fontId="1" fillId="0" borderId="0"/>
    <xf numFmtId="0" fontId="18" fillId="49" borderId="0" applyNumberFormat="0" applyBorder="0" applyAlignment="0" applyProtection="0"/>
    <xf numFmtId="0" fontId="174" fillId="59" borderId="0" applyNumberFormat="0" applyBorder="0" applyAlignment="0" applyProtection="0"/>
    <xf numFmtId="0" fontId="1" fillId="0" borderId="0"/>
    <xf numFmtId="0" fontId="1" fillId="0" borderId="0"/>
    <xf numFmtId="0" fontId="1" fillId="0" borderId="0"/>
    <xf numFmtId="0" fontId="18" fillId="86" borderId="0" applyNumberFormat="0" applyBorder="0" applyAlignment="0" applyProtection="0"/>
    <xf numFmtId="0" fontId="174" fillId="59" borderId="0" applyNumberFormat="0" applyBorder="0" applyAlignment="0" applyProtection="0"/>
    <xf numFmtId="0" fontId="1" fillId="0" borderId="0"/>
    <xf numFmtId="0" fontId="1" fillId="0" borderId="0"/>
    <xf numFmtId="0" fontId="1" fillId="0" borderId="0"/>
    <xf numFmtId="0" fontId="18" fillId="86" borderId="0" applyNumberFormat="0" applyBorder="0" applyAlignment="0" applyProtection="0"/>
    <xf numFmtId="0" fontId="1" fillId="0" borderId="0"/>
    <xf numFmtId="0" fontId="1" fillId="0" borderId="0"/>
    <xf numFmtId="0" fontId="18" fillId="86" borderId="0" applyNumberFormat="0" applyBorder="0" applyAlignment="0" applyProtection="0"/>
    <xf numFmtId="0" fontId="174" fillId="59" borderId="0" applyNumberFormat="0" applyBorder="0" applyAlignment="0" applyProtection="0"/>
    <xf numFmtId="0" fontId="1" fillId="0" borderId="0"/>
    <xf numFmtId="0" fontId="1" fillId="0" borderId="0"/>
    <xf numFmtId="0" fontId="1" fillId="0" borderId="0"/>
    <xf numFmtId="0" fontId="1" fillId="0" borderId="0"/>
    <xf numFmtId="0" fontId="78" fillId="80" borderId="0" applyNumberFormat="0" applyBorder="0" applyAlignment="0" applyProtection="0"/>
    <xf numFmtId="0" fontId="1" fillId="0" borderId="0"/>
    <xf numFmtId="0" fontId="18" fillId="86" borderId="0" applyNumberFormat="0" applyBorder="0" applyAlignment="0" applyProtection="0"/>
    <xf numFmtId="0" fontId="1" fillId="0" borderId="0"/>
    <xf numFmtId="0" fontId="18" fillId="86" borderId="0" applyNumberFormat="0" applyBorder="0" applyAlignment="0" applyProtection="0"/>
    <xf numFmtId="0" fontId="174" fillId="59" borderId="0" applyNumberFormat="0" applyBorder="0" applyAlignment="0" applyProtection="0"/>
    <xf numFmtId="0" fontId="1" fillId="0" borderId="0"/>
    <xf numFmtId="0" fontId="1" fillId="0" borderId="0"/>
    <xf numFmtId="0" fontId="18" fillId="86"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45" fillId="94" borderId="0" applyNumberFormat="0" applyBorder="0" applyAlignment="0" applyProtection="0"/>
    <xf numFmtId="0" fontId="131" fillId="30" borderId="0" applyNumberFormat="0" applyBorder="0" applyAlignment="0" applyProtection="0"/>
    <xf numFmtId="0" fontId="144" fillId="30" borderId="0" applyNumberFormat="0" applyBorder="0" applyAlignment="0" applyProtection="0"/>
    <xf numFmtId="0" fontId="143" fillId="64" borderId="0" applyNumberFormat="0" applyBorder="0" applyAlignment="0" applyProtection="0"/>
    <xf numFmtId="0" fontId="78" fillId="0" borderId="0"/>
    <xf numFmtId="0" fontId="1" fillId="0" borderId="0"/>
    <xf numFmtId="0" fontId="307" fillId="3" borderId="0" applyNumberFormat="0" applyBorder="0" applyAlignment="0" applyProtection="0"/>
    <xf numFmtId="0" fontId="143" fillId="94" borderId="0" applyNumberFormat="0" applyBorder="0" applyAlignment="0" applyProtection="0"/>
    <xf numFmtId="0" fontId="143" fillId="64" borderId="0" applyNumberFormat="0" applyBorder="0" applyAlignment="0" applyProtection="0"/>
    <xf numFmtId="0" fontId="143" fillId="91" borderId="0" applyNumberFormat="0" applyBorder="0" applyAlignment="0" applyProtection="0"/>
    <xf numFmtId="0" fontId="143" fillId="91" borderId="0" applyNumberFormat="0" applyBorder="0" applyAlignment="0" applyProtection="0"/>
    <xf numFmtId="0" fontId="144" fillId="34" borderId="0" applyNumberFormat="0" applyBorder="0" applyAlignment="0" applyProtection="0"/>
    <xf numFmtId="0" fontId="143" fillId="67" borderId="0" applyNumberFormat="0" applyBorder="0" applyAlignment="0" applyProtection="0"/>
    <xf numFmtId="0" fontId="143" fillId="67" borderId="0" applyNumberFormat="0" applyBorder="0" applyAlignment="0" applyProtection="0"/>
    <xf numFmtId="0" fontId="145" fillId="78" borderId="0" applyNumberFormat="0" applyBorder="0" applyAlignment="0" applyProtection="0"/>
    <xf numFmtId="0" fontId="131" fillId="38" borderId="0" applyNumberFormat="0" applyBorder="0" applyAlignment="0" applyProtection="0"/>
    <xf numFmtId="0" fontId="144" fillId="38" borderId="0" applyNumberFormat="0" applyBorder="0" applyAlignment="0" applyProtection="0"/>
    <xf numFmtId="0" fontId="143" fillId="80" borderId="0" applyNumberFormat="0" applyBorder="0" applyAlignment="0" applyProtection="0"/>
    <xf numFmtId="0" fontId="78" fillId="0" borderId="0"/>
    <xf numFmtId="0" fontId="1" fillId="0" borderId="0"/>
    <xf numFmtId="0" fontId="307" fillId="138" borderId="0" applyNumberFormat="0" applyBorder="0" applyAlignment="0" applyProtection="0"/>
    <xf numFmtId="0" fontId="143" fillId="78" borderId="0" applyNumberFormat="0" applyBorder="0" applyAlignment="0" applyProtection="0"/>
    <xf numFmtId="0" fontId="143" fillId="80" borderId="0" applyNumberFormat="0" applyBorder="0" applyAlignment="0" applyProtection="0"/>
    <xf numFmtId="0" fontId="143" fillId="92" borderId="0" applyNumberFormat="0" applyBorder="0" applyAlignment="0" applyProtection="0"/>
    <xf numFmtId="0" fontId="143" fillId="92" borderId="0" applyNumberFormat="0" applyBorder="0" applyAlignment="0" applyProtection="0"/>
    <xf numFmtId="0" fontId="145" fillId="95" borderId="0" applyNumberFormat="0" applyBorder="0" applyAlignment="0" applyProtection="0"/>
    <xf numFmtId="0" fontId="131" fillId="42" borderId="0" applyNumberFormat="0" applyBorder="0" applyAlignment="0" applyProtection="0"/>
    <xf numFmtId="0" fontId="144" fillId="42" borderId="0" applyNumberFormat="0" applyBorder="0" applyAlignment="0" applyProtection="0"/>
    <xf numFmtId="0" fontId="143" fillId="59" borderId="0" applyNumberFormat="0" applyBorder="0" applyAlignment="0" applyProtection="0"/>
    <xf numFmtId="0" fontId="78" fillId="0" borderId="0"/>
    <xf numFmtId="0" fontId="1" fillId="0" borderId="0"/>
    <xf numFmtId="0" fontId="307" fillId="57" borderId="0" applyNumberFormat="0" applyBorder="0" applyAlignment="0" applyProtection="0"/>
    <xf numFmtId="0" fontId="143" fillId="95" borderId="0" applyNumberFormat="0" applyBorder="0" applyAlignment="0" applyProtection="0"/>
    <xf numFmtId="0" fontId="143" fillId="59" borderId="0" applyNumberFormat="0" applyBorder="0" applyAlignment="0" applyProtection="0"/>
    <xf numFmtId="0" fontId="143" fillId="79" borderId="0" applyNumberFormat="0" applyBorder="0" applyAlignment="0" applyProtection="0"/>
    <xf numFmtId="0" fontId="143" fillId="79" borderId="0" applyNumberFormat="0" applyBorder="0" applyAlignment="0" applyProtection="0"/>
    <xf numFmtId="0" fontId="144" fillId="46" borderId="0" applyNumberFormat="0" applyBorder="0" applyAlignment="0" applyProtection="0"/>
    <xf numFmtId="0" fontId="143" fillId="91" borderId="0" applyNumberFormat="0" applyBorder="0" applyAlignment="0" applyProtection="0"/>
    <xf numFmtId="0" fontId="143" fillId="91" borderId="0" applyNumberFormat="0" applyBorder="0" applyAlignment="0" applyProtection="0"/>
    <xf numFmtId="0" fontId="145" fillId="96" borderId="0" applyNumberFormat="0" applyBorder="0" applyAlignment="0" applyProtection="0"/>
    <xf numFmtId="0" fontId="131" fillId="50" borderId="0" applyNumberFormat="0" applyBorder="0" applyAlignment="0" applyProtection="0"/>
    <xf numFmtId="0" fontId="144" fillId="50" borderId="0" applyNumberFormat="0" applyBorder="0" applyAlignment="0" applyProtection="0"/>
    <xf numFmtId="0" fontId="1" fillId="0" borderId="0" applyNumberFormat="0" applyFont="0" applyFill="0" applyBorder="0" applyAlignment="0" applyProtection="0"/>
    <xf numFmtId="0" fontId="78" fillId="0" borderId="0"/>
    <xf numFmtId="0" fontId="1" fillId="0" borderId="0"/>
    <xf numFmtId="0" fontId="307" fillId="52" borderId="0" applyNumberFormat="0" applyBorder="0" applyAlignment="0" applyProtection="0"/>
    <xf numFmtId="0" fontId="143" fillId="96" borderId="0" applyNumberFormat="0" applyBorder="0" applyAlignment="0" applyProtection="0"/>
    <xf numFmtId="0" fontId="1" fillId="0" borderId="0" applyNumberFormat="0" applyFont="0" applyFill="0" applyBorder="0" applyAlignment="0" applyProtection="0"/>
    <xf numFmtId="0" fontId="143" fillId="58" borderId="0" applyNumberFormat="0" applyBorder="0" applyAlignment="0" applyProtection="0"/>
    <xf numFmtId="0" fontId="143" fillId="58"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308" fillId="94" borderId="0" applyNumberFormat="0" applyBorder="0" applyAlignment="0" applyProtection="0"/>
    <xf numFmtId="0" fontId="308" fillId="94" borderId="0" applyNumberFormat="0" applyBorder="0" applyAlignment="0" applyProtection="0"/>
    <xf numFmtId="0" fontId="131" fillId="30" borderId="0" applyNumberFormat="0" applyBorder="0" applyAlignment="0" applyProtection="0"/>
    <xf numFmtId="0" fontId="143" fillId="94" borderId="0" applyNumberFormat="0" applyBorder="0" applyAlignment="0" applyProtection="0"/>
    <xf numFmtId="0" fontId="308" fillId="67" borderId="0" applyNumberFormat="0" applyBorder="0" applyAlignment="0" applyProtection="0"/>
    <xf numFmtId="0" fontId="308" fillId="67" borderId="0" applyNumberFormat="0" applyBorder="0" applyAlignment="0" applyProtection="0"/>
    <xf numFmtId="0" fontId="131" fillId="34" borderId="0" applyNumberFormat="0" applyBorder="0" applyAlignment="0" applyProtection="0"/>
    <xf numFmtId="0" fontId="143" fillId="67" borderId="0" applyNumberFormat="0" applyBorder="0" applyAlignment="0" applyProtection="0"/>
    <xf numFmtId="0" fontId="308" fillId="78" borderId="0" applyNumberFormat="0" applyBorder="0" applyAlignment="0" applyProtection="0"/>
    <xf numFmtId="0" fontId="308" fillId="78" borderId="0" applyNumberFormat="0" applyBorder="0" applyAlignment="0" applyProtection="0"/>
    <xf numFmtId="0" fontId="131" fillId="38" borderId="0" applyNumberFormat="0" applyBorder="0" applyAlignment="0" applyProtection="0"/>
    <xf numFmtId="0" fontId="143" fillId="78" borderId="0" applyNumberFormat="0" applyBorder="0" applyAlignment="0" applyProtection="0"/>
    <xf numFmtId="0" fontId="308" fillId="95" borderId="0" applyNumberFormat="0" applyBorder="0" applyAlignment="0" applyProtection="0"/>
    <xf numFmtId="0" fontId="308" fillId="95" borderId="0" applyNumberFormat="0" applyBorder="0" applyAlignment="0" applyProtection="0"/>
    <xf numFmtId="0" fontId="131" fillId="42" borderId="0" applyNumberFormat="0" applyBorder="0" applyAlignment="0" applyProtection="0"/>
    <xf numFmtId="0" fontId="143" fillId="95" borderId="0" applyNumberFormat="0" applyBorder="0" applyAlignment="0" applyProtection="0"/>
    <xf numFmtId="0" fontId="308" fillId="91" borderId="0" applyNumberFormat="0" applyBorder="0" applyAlignment="0" applyProtection="0"/>
    <xf numFmtId="0" fontId="308" fillId="91" borderId="0" applyNumberFormat="0" applyBorder="0" applyAlignment="0" applyProtection="0"/>
    <xf numFmtId="0" fontId="131" fillId="46" borderId="0" applyNumberFormat="0" applyBorder="0" applyAlignment="0" applyProtection="0"/>
    <xf numFmtId="0" fontId="143" fillId="91" borderId="0" applyNumberFormat="0" applyBorder="0" applyAlignment="0" applyProtection="0"/>
    <xf numFmtId="0" fontId="308" fillId="96" borderId="0" applyNumberFormat="0" applyBorder="0" applyAlignment="0" applyProtection="0"/>
    <xf numFmtId="0" fontId="308" fillId="96" borderId="0" applyNumberFormat="0" applyBorder="0" applyAlignment="0" applyProtection="0"/>
    <xf numFmtId="0" fontId="131" fillId="50" borderId="0" applyNumberFormat="0" applyBorder="0" applyAlignment="0" applyProtection="0"/>
    <xf numFmtId="0" fontId="143" fillId="96" borderId="0" applyNumberFormat="0" applyBorder="0" applyAlignment="0" applyProtection="0"/>
    <xf numFmtId="0" fontId="145" fillId="103" borderId="0" applyNumberFormat="0" applyBorder="0" applyAlignment="0" applyProtection="0"/>
    <xf numFmtId="0" fontId="131" fillId="27" borderId="0" applyNumberFormat="0" applyBorder="0" applyAlignment="0" applyProtection="0"/>
    <xf numFmtId="0" fontId="144" fillId="27" borderId="0" applyNumberFormat="0" applyBorder="0" applyAlignment="0" applyProtection="0"/>
    <xf numFmtId="0" fontId="1" fillId="0" borderId="0" applyNumberFormat="0" applyFont="0" applyFill="0" applyBorder="0" applyAlignment="0" applyProtection="0"/>
    <xf numFmtId="0" fontId="78" fillId="0" borderId="0"/>
    <xf numFmtId="0" fontId="1" fillId="0" borderId="0"/>
    <xf numFmtId="0" fontId="307" fillId="3" borderId="0" applyNumberFormat="0" applyBorder="0" applyAlignment="0" applyProtection="0"/>
    <xf numFmtId="0" fontId="143" fillId="103" borderId="0" applyNumberFormat="0" applyBorder="0" applyAlignment="0" applyProtection="0"/>
    <xf numFmtId="0" fontId="1" fillId="0" borderId="0" applyNumberFormat="0" applyFont="0" applyFill="0" applyBorder="0" applyAlignment="0" applyProtection="0"/>
    <xf numFmtId="0" fontId="143" fillId="97" borderId="0" applyNumberFormat="0" applyBorder="0" applyAlignment="0" applyProtection="0"/>
    <xf numFmtId="0" fontId="143" fillId="97" borderId="0" applyNumberFormat="0" applyBorder="0" applyAlignment="0" applyProtection="0"/>
    <xf numFmtId="0" fontId="145" fillId="120" borderId="0" applyNumberFormat="0" applyBorder="0" applyAlignment="0" applyProtection="0"/>
    <xf numFmtId="0" fontId="131" fillId="31" borderId="0" applyNumberFormat="0" applyBorder="0" applyAlignment="0" applyProtection="0"/>
    <xf numFmtId="0" fontId="144" fillId="31" borderId="0" applyNumberFormat="0" applyBorder="0" applyAlignment="0" applyProtection="0"/>
    <xf numFmtId="0" fontId="143" fillId="99" borderId="0" applyNumberFormat="0" applyBorder="0" applyAlignment="0" applyProtection="0"/>
    <xf numFmtId="0" fontId="143" fillId="99" borderId="0" applyNumberFormat="0" applyBorder="0" applyAlignment="0" applyProtection="0"/>
    <xf numFmtId="0" fontId="145" fillId="127" borderId="0" applyNumberFormat="0" applyBorder="0" applyAlignment="0" applyProtection="0"/>
    <xf numFmtId="0" fontId="131" fillId="35" borderId="0" applyNumberFormat="0" applyBorder="0" applyAlignment="0" applyProtection="0"/>
    <xf numFmtId="0" fontId="144" fillId="35" borderId="0" applyNumberFormat="0" applyBorder="0" applyAlignment="0" applyProtection="0"/>
    <xf numFmtId="0" fontId="143" fillId="92" borderId="0" applyNumberFormat="0" applyBorder="0" applyAlignment="0" applyProtection="0"/>
    <xf numFmtId="0" fontId="143" fillId="92" borderId="0" applyNumberFormat="0" applyBorder="0" applyAlignment="0" applyProtection="0"/>
    <xf numFmtId="0" fontId="145" fillId="95" borderId="0" applyNumberFormat="0" applyBorder="0" applyAlignment="0" applyProtection="0"/>
    <xf numFmtId="0" fontId="131" fillId="39" borderId="0" applyNumberFormat="0" applyBorder="0" applyAlignment="0" applyProtection="0"/>
    <xf numFmtId="0" fontId="144" fillId="39" borderId="0" applyNumberFormat="0" applyBorder="0" applyAlignment="0" applyProtection="0"/>
    <xf numFmtId="0" fontId="1" fillId="0" borderId="0" applyNumberFormat="0" applyFont="0" applyFill="0" applyBorder="0" applyAlignment="0" applyProtection="0"/>
    <xf numFmtId="0" fontId="78" fillId="0" borderId="0"/>
    <xf numFmtId="0" fontId="1" fillId="0" borderId="0"/>
    <xf numFmtId="0" fontId="307" fillId="89" borderId="0" applyNumberFormat="0" applyBorder="0" applyAlignment="0" applyProtection="0"/>
    <xf numFmtId="0" fontId="143" fillId="95" borderId="0" applyNumberFormat="0" applyBorder="0" applyAlignment="0" applyProtection="0"/>
    <xf numFmtId="0" fontId="1" fillId="0" borderId="0" applyNumberFormat="0" applyFont="0" applyFill="0" applyBorder="0" applyAlignment="0" applyProtection="0"/>
    <xf numFmtId="0" fontId="143" fillId="102" borderId="0" applyNumberFormat="0" applyBorder="0" applyAlignment="0" applyProtection="0"/>
    <xf numFmtId="0" fontId="143" fillId="102" borderId="0" applyNumberFormat="0" applyBorder="0" applyAlignment="0" applyProtection="0"/>
    <xf numFmtId="0" fontId="145" fillId="91" borderId="0" applyNumberFormat="0" applyBorder="0" applyAlignment="0" applyProtection="0"/>
    <xf numFmtId="0" fontId="131" fillId="43" borderId="0" applyNumberFormat="0" applyBorder="0" applyAlignment="0" applyProtection="0"/>
    <xf numFmtId="0" fontId="144" fillId="43" borderId="0" applyNumberFormat="0" applyBorder="0" applyAlignment="0" applyProtection="0"/>
    <xf numFmtId="0" fontId="143" fillId="97" borderId="0" applyNumberFormat="0" applyBorder="0" applyAlignment="0" applyProtection="0"/>
    <xf numFmtId="0" fontId="143" fillId="97" borderId="0" applyNumberFormat="0" applyBorder="0" applyAlignment="0" applyProtection="0"/>
    <xf numFmtId="0" fontId="145" fillId="93" borderId="0" applyNumberFormat="0" applyBorder="0" applyAlignment="0" applyProtection="0"/>
    <xf numFmtId="0" fontId="131" fillId="47" borderId="0" applyNumberFormat="0" applyBorder="0" applyAlignment="0" applyProtection="0"/>
    <xf numFmtId="0" fontId="144" fillId="47" borderId="0" applyNumberFormat="0" applyBorder="0" applyAlignment="0" applyProtection="0"/>
    <xf numFmtId="0" fontId="143" fillId="99" borderId="0" applyNumberFormat="0" applyBorder="0" applyAlignment="0" applyProtection="0"/>
    <xf numFmtId="0" fontId="143" fillId="99" borderId="0" applyNumberFormat="0" applyBorder="0" applyAlignment="0" applyProtection="0"/>
    <xf numFmtId="0" fontId="78" fillId="0" borderId="0"/>
    <xf numFmtId="180" fontId="147" fillId="105" borderId="137" applyFont="0">
      <alignment horizontal="right"/>
    </xf>
    <xf numFmtId="180" fontId="147" fillId="105" borderId="137" applyFont="0">
      <alignment horizontal="right"/>
    </xf>
    <xf numFmtId="0" fontId="78" fillId="0" borderId="0"/>
    <xf numFmtId="180" fontId="147" fillId="105" borderId="137" applyFont="0">
      <alignment horizontal="right"/>
    </xf>
    <xf numFmtId="0" fontId="78" fillId="0" borderId="0"/>
    <xf numFmtId="180" fontId="147" fillId="105" borderId="137" applyFont="0">
      <alignment horizontal="right"/>
    </xf>
    <xf numFmtId="180" fontId="147" fillId="105" borderId="137" applyFont="0">
      <alignment horizontal="right"/>
    </xf>
    <xf numFmtId="180" fontId="147" fillId="105" borderId="137" applyFont="0">
      <alignment horizontal="right"/>
    </xf>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78" fillId="0" borderId="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78" fillId="0" borderId="0"/>
    <xf numFmtId="0" fontId="1" fillId="0" borderId="0"/>
    <xf numFmtId="0" fontId="78" fillId="0" borderId="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198" fillId="0" borderId="137">
      <alignment horizontal="center" vertical="center"/>
    </xf>
    <xf numFmtId="0" fontId="78" fillId="0" borderId="0"/>
    <xf numFmtId="0" fontId="1" fillId="0" borderId="0"/>
    <xf numFmtId="0" fontId="157" fillId="59" borderId="0" applyNumberFormat="0" applyBorder="0" applyAlignment="0" applyProtection="0"/>
    <xf numFmtId="0" fontId="157" fillId="59" borderId="0" applyNumberFormat="0" applyBorder="0" applyAlignment="0" applyProtection="0"/>
    <xf numFmtId="0" fontId="124" fillId="21" borderId="0" applyNumberFormat="0" applyBorder="0" applyAlignment="0" applyProtection="0"/>
    <xf numFmtId="0" fontId="150" fillId="21" borderId="0" applyNumberFormat="0" applyBorder="0" applyAlignment="0" applyProtection="0"/>
    <xf numFmtId="0" fontId="151" fillId="59" borderId="0" applyNumberFormat="0" applyBorder="0" applyAlignment="0" applyProtection="0"/>
    <xf numFmtId="0" fontId="151" fillId="59" borderId="0" applyNumberFormat="0" applyBorder="0" applyAlignment="0" applyProtection="0"/>
    <xf numFmtId="0" fontId="1" fillId="0" borderId="0"/>
    <xf numFmtId="0" fontId="127" fillId="24" borderId="66" applyNumberFormat="0" applyAlignment="0" applyProtection="0"/>
    <xf numFmtId="0" fontId="155" fillId="0" borderId="0" applyNumberFormat="0" applyFill="0" applyBorder="0" applyAlignment="0"/>
    <xf numFmtId="0" fontId="1" fillId="0" borderId="0"/>
    <xf numFmtId="0" fontId="78" fillId="0" borderId="0"/>
    <xf numFmtId="231" fontId="309" fillId="79" borderId="130" applyNumberFormat="0" applyAlignment="0" applyProtection="0"/>
    <xf numFmtId="0" fontId="78" fillId="0" borderId="0"/>
    <xf numFmtId="0" fontId="1" fillId="0" borderId="0"/>
    <xf numFmtId="0" fontId="249" fillId="106" borderId="78" applyNumberFormat="0" applyAlignment="0" applyProtection="0"/>
    <xf numFmtId="0" fontId="129" fillId="25" borderId="69" applyNumberFormat="0" applyAlignment="0" applyProtection="0"/>
    <xf numFmtId="0" fontId="163" fillId="106" borderId="78" applyNumberFormat="0" applyAlignment="0" applyProtection="0"/>
    <xf numFmtId="189" fontId="1" fillId="0" borderId="0"/>
    <xf numFmtId="189" fontId="1" fillId="0" borderId="0"/>
    <xf numFmtId="189" fontId="1" fillId="0" borderId="0"/>
    <xf numFmtId="189" fontId="1" fillId="0" borderId="0"/>
    <xf numFmtId="189" fontId="1" fillId="0" borderId="0"/>
    <xf numFmtId="0" fontId="78" fillId="0" borderId="0"/>
    <xf numFmtId="0" fontId="1" fillId="0" borderId="0"/>
    <xf numFmtId="189" fontId="1" fillId="0" borderId="0"/>
    <xf numFmtId="0" fontId="78" fillId="0" borderId="0"/>
    <xf numFmtId="0" fontId="1" fillId="0" borderId="0"/>
    <xf numFmtId="189" fontId="1" fillId="0" borderId="0"/>
    <xf numFmtId="189" fontId="1" fillId="0" borderId="0"/>
    <xf numFmtId="189" fontId="1" fillId="0" borderId="0"/>
    <xf numFmtId="0" fontId="78" fillId="0" borderId="0"/>
    <xf numFmtId="0" fontId="1" fillId="0" borderId="0"/>
    <xf numFmtId="0" fontId="1" fillId="0" borderId="0"/>
    <xf numFmtId="189" fontId="1" fillId="0" borderId="0"/>
    <xf numFmtId="0" fontId="78" fillId="0" borderId="0"/>
    <xf numFmtId="0" fontId="1" fillId="0" borderId="0"/>
    <xf numFmtId="0" fontId="1" fillId="0" borderId="0"/>
    <xf numFmtId="189" fontId="1" fillId="0" borderId="0"/>
    <xf numFmtId="189" fontId="1" fillId="0" borderId="0"/>
    <xf numFmtId="189" fontId="1" fillId="0" borderId="0"/>
    <xf numFmtId="189" fontId="1" fillId="0" borderId="0"/>
    <xf numFmtId="189" fontId="1" fillId="0" borderId="0"/>
    <xf numFmtId="0" fontId="78" fillId="0" borderId="0"/>
    <xf numFmtId="0" fontId="1" fillId="0" borderId="0"/>
    <xf numFmtId="189" fontId="1" fillId="0" borderId="0"/>
    <xf numFmtId="189" fontId="1" fillId="0" borderId="0"/>
    <xf numFmtId="189" fontId="1" fillId="0" borderId="0"/>
    <xf numFmtId="189" fontId="1" fillId="0" borderId="0"/>
    <xf numFmtId="189" fontId="1" fillId="0" borderId="0"/>
    <xf numFmtId="189" fontId="1" fillId="0" borderId="0"/>
    <xf numFmtId="189" fontId="1" fillId="0" borderId="0"/>
    <xf numFmtId="189" fontId="1" fillId="0" borderId="0"/>
    <xf numFmtId="189" fontId="1" fillId="0" borderId="0"/>
    <xf numFmtId="189" fontId="1" fillId="0" borderId="0"/>
    <xf numFmtId="171" fontId="1" fillId="0" borderId="0" applyFont="0" applyFill="0" applyBorder="0" applyAlignment="0" applyProtection="0"/>
    <xf numFmtId="171" fontId="73" fillId="0" borderId="0" applyFont="0" applyFill="0" applyBorder="0" applyAlignment="0" applyProtection="0"/>
    <xf numFmtId="171" fontId="73" fillId="0" borderId="0" applyFont="0" applyFill="0" applyBorder="0" applyAlignment="0" applyProtection="0"/>
    <xf numFmtId="171" fontId="1" fillId="0" borderId="0" applyFont="0" applyFill="0" applyBorder="0" applyAlignment="0" applyProtection="0"/>
    <xf numFmtId="171" fontId="73" fillId="0" borderId="0" applyFont="0" applyFill="0" applyBorder="0" applyAlignment="0" applyProtection="0"/>
    <xf numFmtId="171" fontId="73"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8" fillId="0" borderId="0" applyFont="0" applyFill="0" applyBorder="0" applyAlignment="0" applyProtection="0"/>
    <xf numFmtId="43" fontId="18" fillId="0" borderId="0" applyFont="0" applyFill="0" applyBorder="0" applyAlignment="0" applyProtection="0"/>
    <xf numFmtId="43" fontId="29" fillId="0" borderId="0" applyFont="0" applyFill="0" applyBorder="0" applyAlignment="0" applyProtection="0"/>
    <xf numFmtId="0" fontId="78" fillId="0" borderId="0"/>
    <xf numFmtId="0" fontId="78" fillId="0" borderId="0"/>
    <xf numFmtId="171" fontId="73" fillId="0" borderId="0" applyFont="0" applyFill="0" applyBorder="0" applyAlignment="0" applyProtection="0"/>
    <xf numFmtId="0" fontId="78" fillId="0" borderId="0"/>
    <xf numFmtId="171" fontId="7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35" fontId="310" fillId="0" borderId="0" applyFont="0" applyFill="0" applyBorder="0" applyAlignment="0" applyProtection="0">
      <alignment horizontal="right"/>
    </xf>
    <xf numFmtId="235" fontId="310" fillId="0" borderId="0" applyFont="0" applyFill="0" applyBorder="0" applyAlignment="0" applyProtection="0">
      <alignment horizontal="right"/>
    </xf>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1" fontId="175" fillId="0" borderId="0" applyFont="0" applyFill="0" applyBorder="0" applyAlignment="0" applyProtection="0"/>
    <xf numFmtId="43" fontId="69"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73" fillId="0" borderId="0" applyFont="0" applyFill="0" applyBorder="0" applyAlignment="0" applyProtection="0"/>
    <xf numFmtId="171" fontId="73" fillId="0" borderId="0" applyFont="0" applyFill="0" applyBorder="0" applyAlignment="0" applyProtection="0"/>
    <xf numFmtId="0" fontId="78" fillId="0" borderId="0"/>
    <xf numFmtId="0" fontId="1" fillId="0" borderId="0"/>
    <xf numFmtId="0" fontId="1" fillId="0" borderId="0"/>
    <xf numFmtId="14" fontId="311" fillId="0" borderId="0">
      <alignment horizontal="left"/>
    </xf>
    <xf numFmtId="193" fontId="1" fillId="0" borderId="0"/>
    <xf numFmtId="193" fontId="1" fillId="0" borderId="0"/>
    <xf numFmtId="193" fontId="1" fillId="0" borderId="0"/>
    <xf numFmtId="193" fontId="1" fillId="0" borderId="0"/>
    <xf numFmtId="193" fontId="1" fillId="0" borderId="0"/>
    <xf numFmtId="0" fontId="78" fillId="0" borderId="0"/>
    <xf numFmtId="0" fontId="1" fillId="0" borderId="0"/>
    <xf numFmtId="193" fontId="1" fillId="0" borderId="0"/>
    <xf numFmtId="0" fontId="78" fillId="0" borderId="0"/>
    <xf numFmtId="0" fontId="1" fillId="0" borderId="0"/>
    <xf numFmtId="193" fontId="1" fillId="0" borderId="0"/>
    <xf numFmtId="193" fontId="1" fillId="0" borderId="0"/>
    <xf numFmtId="193" fontId="1" fillId="0" borderId="0"/>
    <xf numFmtId="0" fontId="78" fillId="0" borderId="0"/>
    <xf numFmtId="0" fontId="1" fillId="0" borderId="0"/>
    <xf numFmtId="0" fontId="1" fillId="0" borderId="0"/>
    <xf numFmtId="193" fontId="1" fillId="0" borderId="0"/>
    <xf numFmtId="0" fontId="78" fillId="0" borderId="0"/>
    <xf numFmtId="0"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0" fontId="78"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0" fontId="78" fillId="0" borderId="0"/>
    <xf numFmtId="172" fontId="198" fillId="0" borderId="0" applyBorder="0"/>
    <xf numFmtId="172" fontId="198" fillId="0" borderId="3"/>
    <xf numFmtId="0" fontId="312" fillId="59" borderId="0" applyNumberFormat="0" applyBorder="0" applyAlignment="0" applyProtection="0"/>
    <xf numFmtId="0" fontId="124" fillId="21" borderId="0" applyNumberFormat="0" applyBorder="0" applyAlignment="0" applyProtection="0"/>
    <xf numFmtId="0" fontId="182" fillId="59" borderId="0" applyNumberFormat="0" applyBorder="0" applyAlignment="0" applyProtection="0"/>
    <xf numFmtId="0" fontId="313" fillId="5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8" fillId="0" borderId="0"/>
    <xf numFmtId="0" fontId="1" fillId="0" borderId="0" applyNumberFormat="0" applyFont="0" applyFill="0" applyBorder="0" applyAlignment="0" applyProtection="0"/>
    <xf numFmtId="0" fontId="78" fillId="0" borderId="0"/>
    <xf numFmtId="236" fontId="1" fillId="0" borderId="0" applyFont="0" applyFill="0" applyBorder="0" applyAlignment="0" applyProtection="0"/>
    <xf numFmtId="0" fontId="78" fillId="0" borderId="0"/>
    <xf numFmtId="237" fontId="1" fillId="0" borderId="0" applyFont="0" applyFill="0" applyBorder="0" applyAlignment="0" applyProtection="0"/>
    <xf numFmtId="238" fontId="1" fillId="0" borderId="0" applyNumberFormat="0" applyFont="0" applyFill="0" applyBorder="0" applyAlignment="0" applyProtection="0"/>
    <xf numFmtId="0" fontId="78" fillId="0" borderId="0"/>
    <xf numFmtId="0" fontId="1" fillId="0" borderId="0"/>
    <xf numFmtId="0" fontId="1" fillId="0" borderId="0"/>
    <xf numFmtId="231" fontId="1" fillId="0" borderId="0" applyFont="0" applyFill="0" applyBorder="0" applyAlignment="0" applyProtection="0"/>
    <xf numFmtId="238" fontId="1" fillId="0" borderId="0" applyNumberFormat="0" applyFont="0" applyFill="0" applyBorder="0" applyAlignment="0" applyProtection="0"/>
    <xf numFmtId="238" fontId="1" fillId="0" borderId="0" applyNumberFormat="0" applyFont="0" applyFill="0" applyBorder="0" applyAlignment="0" applyProtection="0"/>
    <xf numFmtId="238" fontId="1" fillId="0" borderId="0" applyNumberFormat="0" applyFont="0" applyFill="0" applyBorder="0" applyAlignment="0" applyProtection="0"/>
    <xf numFmtId="0" fontId="78" fillId="0" borderId="0"/>
    <xf numFmtId="0" fontId="1" fillId="0" borderId="0"/>
    <xf numFmtId="238" fontId="1" fillId="0" borderId="0" applyNumberFormat="0" applyFont="0" applyFill="0" applyBorder="0" applyAlignment="0" applyProtection="0"/>
    <xf numFmtId="238" fontId="1" fillId="0" borderId="0" applyNumberFormat="0" applyFont="0" applyFill="0" applyBorder="0" applyAlignment="0" applyProtection="0"/>
    <xf numFmtId="238" fontId="1" fillId="0" borderId="0" applyNumberFormat="0" applyFont="0" applyFill="0" applyBorder="0" applyAlignment="0" applyProtection="0"/>
    <xf numFmtId="238" fontId="1" fillId="0" borderId="0" applyNumberFormat="0" applyFont="0" applyFill="0" applyBorder="0" applyAlignment="0" applyProtection="0"/>
    <xf numFmtId="238" fontId="1" fillId="0" borderId="0" applyNumberFormat="0" applyFont="0" applyFill="0" applyBorder="0" applyAlignment="0" applyProtection="0"/>
    <xf numFmtId="238" fontId="1" fillId="0" borderId="0" applyNumberFormat="0" applyFont="0" applyFill="0" applyBorder="0" applyAlignment="0" applyProtection="0"/>
    <xf numFmtId="238" fontId="1" fillId="0" borderId="0" applyNumberFormat="0" applyFont="0" applyFill="0" applyBorder="0" applyAlignment="0" applyProtection="0"/>
    <xf numFmtId="0" fontId="149" fillId="0" borderId="0" applyNumberFormat="0" applyFill="0" applyBorder="0" applyAlignment="0" applyProtection="0"/>
    <xf numFmtId="0" fontId="130" fillId="0" borderId="0" applyNumberFormat="0" applyFill="0" applyBorder="0" applyAlignment="0" applyProtection="0"/>
    <xf numFmtId="0" fontId="186" fillId="0" borderId="0" applyNumberFormat="0" applyFill="0" applyBorder="0" applyAlignment="0" applyProtection="0"/>
    <xf numFmtId="198" fontId="69" fillId="109" borderId="131" applyNumberFormat="0" applyFont="0" applyBorder="0" applyAlignment="0" applyProtection="0">
      <alignment horizontal="right"/>
    </xf>
    <xf numFmtId="198" fontId="69" fillId="109" borderId="131" applyNumberFormat="0" applyFont="0" applyBorder="0" applyAlignment="0" applyProtection="0">
      <alignment horizontal="right"/>
    </xf>
    <xf numFmtId="198" fontId="69" fillId="109" borderId="131" applyNumberFormat="0" applyFont="0" applyBorder="0" applyAlignment="0" applyProtection="0">
      <alignment horizontal="right"/>
    </xf>
    <xf numFmtId="198" fontId="69" fillId="109" borderId="131" applyNumberFormat="0" applyFont="0" applyBorder="0" applyAlignment="0" applyProtection="0">
      <alignment horizontal="right"/>
    </xf>
    <xf numFmtId="198" fontId="69" fillId="109" borderId="131" applyNumberFormat="0" applyFont="0" applyBorder="0" applyAlignment="0" applyProtection="0">
      <alignment horizontal="right"/>
    </xf>
    <xf numFmtId="198" fontId="69" fillId="109" borderId="131" applyNumberFormat="0" applyFont="0" applyBorder="0" applyAlignment="0" applyProtection="0">
      <alignment horizontal="right"/>
    </xf>
    <xf numFmtId="198" fontId="69" fillId="109" borderId="131" applyNumberFormat="0" applyFont="0" applyBorder="0" applyAlignment="0" applyProtection="0">
      <alignment horizontal="right"/>
    </xf>
    <xf numFmtId="0" fontId="1" fillId="0" borderId="0"/>
    <xf numFmtId="198" fontId="69" fillId="109" borderId="131" applyNumberFormat="0" applyFont="0" applyBorder="0" applyAlignment="0" applyProtection="0">
      <alignment horizontal="right"/>
    </xf>
    <xf numFmtId="198" fontId="69" fillId="109" borderId="131" applyNumberFormat="0" applyFont="0" applyBorder="0" applyAlignment="0" applyProtection="0">
      <alignment horizontal="right"/>
    </xf>
    <xf numFmtId="198" fontId="69" fillId="109" borderId="131" applyNumberFormat="0" applyFont="0" applyBorder="0" applyAlignment="0" applyProtection="0">
      <alignment horizontal="right"/>
    </xf>
    <xf numFmtId="198" fontId="69" fillId="109" borderId="131" applyNumberFormat="0" applyFont="0" applyBorder="0" applyAlignment="0" applyProtection="0">
      <alignment horizontal="right"/>
    </xf>
    <xf numFmtId="198" fontId="69" fillId="109" borderId="131" applyNumberFormat="0" applyFont="0" applyBorder="0" applyAlignment="0" applyProtection="0">
      <alignment horizontal="right"/>
    </xf>
    <xf numFmtId="198" fontId="69" fillId="109" borderId="131" applyNumberFormat="0" applyFont="0" applyBorder="0" applyAlignment="0" applyProtection="0">
      <alignment horizontal="right"/>
    </xf>
    <xf numFmtId="198" fontId="69" fillId="109" borderId="131" applyNumberFormat="0" applyFont="0" applyBorder="0" applyAlignment="0" applyProtection="0">
      <alignment horizontal="right"/>
    </xf>
    <xf numFmtId="0" fontId="78" fillId="0" borderId="0"/>
    <xf numFmtId="0" fontId="78" fillId="0" borderId="0"/>
    <xf numFmtId="185" fontId="139" fillId="3" borderId="84">
      <protection locked="0"/>
    </xf>
    <xf numFmtId="185" fontId="139" fillId="3" borderId="84">
      <protection locked="0"/>
    </xf>
    <xf numFmtId="185" fontId="139" fillId="3" borderId="84">
      <protection locked="0"/>
    </xf>
    <xf numFmtId="185" fontId="139" fillId="3" borderId="84">
      <protection locked="0"/>
    </xf>
    <xf numFmtId="185" fontId="139" fillId="3" borderId="84">
      <protection locked="0"/>
    </xf>
    <xf numFmtId="185" fontId="139" fillId="3" borderId="84">
      <protection locked="0"/>
    </xf>
    <xf numFmtId="185" fontId="139" fillId="3" borderId="84">
      <protection locked="0"/>
    </xf>
    <xf numFmtId="0" fontId="78" fillId="0" borderId="0"/>
    <xf numFmtId="0" fontId="1" fillId="0" borderId="0"/>
    <xf numFmtId="185" fontId="139" fillId="3" borderId="84">
      <protection locked="0"/>
    </xf>
    <xf numFmtId="185" fontId="139" fillId="3" borderId="84">
      <protection locked="0"/>
    </xf>
    <xf numFmtId="185" fontId="139" fillId="3" borderId="84">
      <protection locked="0"/>
    </xf>
    <xf numFmtId="0" fontId="1" fillId="0" borderId="0"/>
    <xf numFmtId="185" fontId="139" fillId="3" borderId="84">
      <protection locked="0"/>
    </xf>
    <xf numFmtId="185" fontId="139" fillId="3" borderId="84">
      <protection locked="0"/>
    </xf>
    <xf numFmtId="185" fontId="139" fillId="3" borderId="84">
      <protection locked="0"/>
    </xf>
    <xf numFmtId="3" fontId="139" fillId="3" borderId="84">
      <alignment wrapText="1"/>
      <protection locked="0"/>
    </xf>
    <xf numFmtId="3" fontId="139" fillId="3" borderId="84">
      <alignment wrapText="1"/>
      <protection locked="0"/>
    </xf>
    <xf numFmtId="3" fontId="139" fillId="3" borderId="84">
      <alignment wrapText="1"/>
      <protection locked="0"/>
    </xf>
    <xf numFmtId="3" fontId="139" fillId="3" borderId="84">
      <alignment wrapText="1"/>
      <protection locked="0"/>
    </xf>
    <xf numFmtId="3" fontId="139" fillId="3" borderId="84">
      <alignment wrapText="1"/>
      <protection locked="0"/>
    </xf>
    <xf numFmtId="3" fontId="139" fillId="3" borderId="84">
      <alignment wrapText="1"/>
      <protection locked="0"/>
    </xf>
    <xf numFmtId="3" fontId="139" fillId="3" borderId="84">
      <alignment wrapText="1"/>
      <protection locked="0"/>
    </xf>
    <xf numFmtId="0" fontId="78" fillId="0" borderId="0"/>
    <xf numFmtId="0" fontId="1" fillId="0" borderId="0"/>
    <xf numFmtId="3" fontId="139" fillId="3" borderId="84">
      <alignment wrapText="1"/>
      <protection locked="0"/>
    </xf>
    <xf numFmtId="3" fontId="139" fillId="3" borderId="84">
      <alignment wrapText="1"/>
      <protection locked="0"/>
    </xf>
    <xf numFmtId="3" fontId="139" fillId="3" borderId="84">
      <alignment wrapText="1"/>
      <protection locked="0"/>
    </xf>
    <xf numFmtId="3" fontId="139" fillId="3" borderId="84">
      <alignment wrapText="1"/>
      <protection locked="0"/>
    </xf>
    <xf numFmtId="3" fontId="139" fillId="3" borderId="84">
      <alignment wrapText="1"/>
      <protection locked="0"/>
    </xf>
    <xf numFmtId="3" fontId="139" fillId="3" borderId="84">
      <alignment wrapText="1"/>
      <protection locked="0"/>
    </xf>
    <xf numFmtId="3" fontId="139" fillId="3" borderId="84">
      <alignment wrapText="1"/>
      <protection locked="0"/>
    </xf>
    <xf numFmtId="3" fontId="139" fillId="3" borderId="84">
      <alignment wrapText="1"/>
      <protection locked="0"/>
    </xf>
    <xf numFmtId="0" fontId="187" fillId="110" borderId="85">
      <alignment horizontal="center" vertical="center"/>
    </xf>
    <xf numFmtId="0" fontId="187" fillId="110" borderId="85">
      <alignment horizontal="center" vertical="center"/>
    </xf>
    <xf numFmtId="0" fontId="187" fillId="110" borderId="85">
      <alignment horizontal="center" vertical="center"/>
    </xf>
    <xf numFmtId="0" fontId="187" fillId="110" borderId="85">
      <alignment horizontal="center" vertical="center"/>
    </xf>
    <xf numFmtId="0" fontId="187" fillId="110" borderId="85">
      <alignment horizontal="center" vertical="center"/>
    </xf>
    <xf numFmtId="0" fontId="187" fillId="110" borderId="85">
      <alignment horizontal="center" vertical="center"/>
    </xf>
    <xf numFmtId="0" fontId="187" fillId="110" borderId="85">
      <alignment horizontal="center" vertical="center"/>
    </xf>
    <xf numFmtId="0" fontId="78" fillId="0" borderId="0"/>
    <xf numFmtId="0" fontId="1" fillId="0" borderId="0"/>
    <xf numFmtId="0" fontId="187" fillId="110" borderId="85">
      <alignment horizontal="center" vertical="center"/>
    </xf>
    <xf numFmtId="0" fontId="187" fillId="110" borderId="85">
      <alignment horizontal="center" vertical="center"/>
    </xf>
    <xf numFmtId="0" fontId="187" fillId="110" borderId="85">
      <alignment horizontal="center" vertical="center"/>
    </xf>
    <xf numFmtId="0" fontId="187" fillId="110" borderId="85">
      <alignment horizontal="center" vertical="center"/>
    </xf>
    <xf numFmtId="0" fontId="187" fillId="110" borderId="85">
      <alignment horizontal="center" vertical="center"/>
    </xf>
    <xf numFmtId="0" fontId="187" fillId="110" borderId="85">
      <alignment horizontal="center" vertical="center"/>
    </xf>
    <xf numFmtId="0" fontId="187" fillId="110" borderId="85">
      <alignment horizontal="center" vertical="center"/>
    </xf>
    <xf numFmtId="239" fontId="314" fillId="0" borderId="0">
      <alignment horizontal="left" vertical="top" wrapText="1"/>
    </xf>
    <xf numFmtId="239" fontId="315" fillId="0" borderId="0">
      <alignment horizontal="left"/>
    </xf>
    <xf numFmtId="0" fontId="78" fillId="0" borderId="0"/>
    <xf numFmtId="0" fontId="78" fillId="0" borderId="0"/>
    <xf numFmtId="0" fontId="78" fillId="0" borderId="0"/>
    <xf numFmtId="1" fontId="69" fillId="0" borderId="0" applyNumberFormat="0" applyBorder="0" applyAlignment="0" applyProtection="0"/>
    <xf numFmtId="0" fontId="316" fillId="0" borderId="0" applyNumberFormat="0" applyFill="0" applyBorder="0" applyAlignment="0" applyProtection="0"/>
    <xf numFmtId="0" fontId="316" fillId="0" borderId="0" applyNumberFormat="0" applyFill="0" applyBorder="0" applyAlignment="0" applyProtection="0"/>
    <xf numFmtId="0" fontId="130" fillId="0" borderId="0" applyNumberFormat="0" applyFill="0" applyBorder="0" applyAlignment="0" applyProtection="0"/>
    <xf numFmtId="0" fontId="317" fillId="0" borderId="0" applyNumberFormat="0" applyFill="0" applyBorder="0" applyAlignment="0" applyProtection="0"/>
    <xf numFmtId="0" fontId="192" fillId="111" borderId="104">
      <alignment horizontal="center" vertical="center" wrapText="1"/>
    </xf>
    <xf numFmtId="3" fontId="69" fillId="0" borderId="104" applyBorder="0">
      <alignment horizontal="right" vertical="center" indent="1"/>
      <protection locked="0"/>
    </xf>
    <xf numFmtId="0" fontId="192" fillId="108" borderId="0">
      <alignment horizontal="left" vertical="center" wrapText="1"/>
    </xf>
    <xf numFmtId="0" fontId="123" fillId="20" borderId="0" applyNumberFormat="0" applyBorder="0" applyAlignment="0" applyProtection="0"/>
    <xf numFmtId="0" fontId="123" fillId="20" borderId="0" applyNumberFormat="0" applyBorder="0" applyAlignment="0" applyProtection="0"/>
    <xf numFmtId="0" fontId="175" fillId="0" borderId="0"/>
    <xf numFmtId="0" fontId="123" fillId="20" borderId="0" applyNumberFormat="0" applyBorder="0" applyAlignment="0" applyProtection="0"/>
    <xf numFmtId="0" fontId="161" fillId="61" borderId="0" applyNumberFormat="0" applyBorder="0" applyAlignment="0" applyProtection="0"/>
    <xf numFmtId="0" fontId="1" fillId="0" borderId="0"/>
    <xf numFmtId="0" fontId="198" fillId="0" borderId="86" applyNumberFormat="0" applyFont="0" applyFill="0" applyAlignment="0" applyProtection="0"/>
    <xf numFmtId="0" fontId="198" fillId="0" borderId="86" applyNumberFormat="0" applyFont="0" applyFill="0" applyAlignment="0" applyProtection="0"/>
    <xf numFmtId="0" fontId="198" fillId="0" borderId="86" applyNumberFormat="0" applyFont="0" applyFill="0" applyAlignment="0" applyProtection="0"/>
    <xf numFmtId="0" fontId="198" fillId="0" borderId="86" applyNumberFormat="0" applyFont="0" applyFill="0" applyAlignment="0" applyProtection="0"/>
    <xf numFmtId="0" fontId="198" fillId="0" borderId="86" applyNumberFormat="0" applyFont="0" applyFill="0" applyAlignment="0" applyProtection="0"/>
    <xf numFmtId="0" fontId="198" fillId="0" borderId="86" applyNumberFormat="0" applyFont="0" applyFill="0" applyAlignment="0" applyProtection="0"/>
    <xf numFmtId="0" fontId="198" fillId="0" borderId="86" applyNumberFormat="0" applyFont="0" applyFill="0" applyAlignment="0" applyProtection="0"/>
    <xf numFmtId="0" fontId="198" fillId="0" borderId="86" applyNumberFormat="0" applyFont="0" applyFill="0" applyAlignment="0" applyProtection="0"/>
    <xf numFmtId="0" fontId="78" fillId="0" borderId="0"/>
    <xf numFmtId="0" fontId="198" fillId="0" borderId="86" applyNumberFormat="0" applyFont="0" applyFill="0" applyAlignment="0" applyProtection="0"/>
    <xf numFmtId="0" fontId="78" fillId="0" borderId="0"/>
    <xf numFmtId="0" fontId="198" fillId="0" borderId="86" applyNumberFormat="0" applyFont="0" applyFill="0" applyAlignment="0" applyProtection="0"/>
    <xf numFmtId="0" fontId="78" fillId="0" borderId="0"/>
    <xf numFmtId="0" fontId="78" fillId="0" borderId="0"/>
    <xf numFmtId="0" fontId="1" fillId="0" borderId="0"/>
    <xf numFmtId="0" fontId="198" fillId="0" borderId="86" applyNumberFormat="0" applyFont="0" applyFill="0" applyAlignment="0" applyProtection="0"/>
    <xf numFmtId="0" fontId="78" fillId="0" borderId="0"/>
    <xf numFmtId="0" fontId="198" fillId="0" borderId="86" applyNumberFormat="0" applyFont="0" applyFill="0" applyAlignment="0" applyProtection="0"/>
    <xf numFmtId="0" fontId="78" fillId="0" borderId="0"/>
    <xf numFmtId="0" fontId="198" fillId="0" borderId="86" applyNumberFormat="0" applyFont="0" applyFill="0" applyAlignment="0" applyProtection="0"/>
    <xf numFmtId="0" fontId="78" fillId="0" borderId="0"/>
    <xf numFmtId="0" fontId="198" fillId="0" borderId="86" applyNumberFormat="0" applyFont="0" applyFill="0" applyAlignment="0" applyProtection="0"/>
    <xf numFmtId="0" fontId="78" fillId="0" borderId="0"/>
    <xf numFmtId="0" fontId="198" fillId="0" borderId="86" applyNumberFormat="0" applyFont="0" applyFill="0" applyAlignment="0" applyProtection="0"/>
    <xf numFmtId="0" fontId="78" fillId="0" borderId="0"/>
    <xf numFmtId="0" fontId="78" fillId="0" borderId="0"/>
    <xf numFmtId="0" fontId="198" fillId="0" borderId="86" applyNumberFormat="0" applyFont="0" applyFill="0" applyAlignment="0" applyProtection="0"/>
    <xf numFmtId="0" fontId="78" fillId="0" borderId="0"/>
    <xf numFmtId="0" fontId="7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8" fillId="0" borderId="0"/>
    <xf numFmtId="0" fontId="78" fillId="0" borderId="0"/>
    <xf numFmtId="0" fontId="1" fillId="0" borderId="0"/>
    <xf numFmtId="0" fontId="78" fillId="0" borderId="0"/>
    <xf numFmtId="0" fontId="78" fillId="0" borderId="0"/>
    <xf numFmtId="0" fontId="1" fillId="0" borderId="0"/>
    <xf numFmtId="0" fontId="1" fillId="0" borderId="0"/>
    <xf numFmtId="0" fontId="78" fillId="0" borderId="0"/>
    <xf numFmtId="0" fontId="78" fillId="0" borderId="0"/>
    <xf numFmtId="0" fontId="78" fillId="0" borderId="0"/>
    <xf numFmtId="0" fontId="1" fillId="0" borderId="0"/>
    <xf numFmtId="0" fontId="175" fillId="0" borderId="0"/>
    <xf numFmtId="0" fontId="78" fillId="0" borderId="0"/>
    <xf numFmtId="0" fontId="78" fillId="0" borderId="0"/>
    <xf numFmtId="0" fontId="78" fillId="0" borderId="0"/>
    <xf numFmtId="0" fontId="78" fillId="0" borderId="0"/>
    <xf numFmtId="0" fontId="175" fillId="0" borderId="0"/>
    <xf numFmtId="0" fontId="78" fillId="0" borderId="0"/>
    <xf numFmtId="0" fontId="78" fillId="0" borderId="0"/>
    <xf numFmtId="0" fontId="78" fillId="0" borderId="0"/>
    <xf numFmtId="0" fontId="78" fillId="0" borderId="0"/>
    <xf numFmtId="0" fontId="1" fillId="0" borderId="0"/>
    <xf numFmtId="0" fontId="78" fillId="0" borderId="0"/>
    <xf numFmtId="0" fontId="1" fillId="0" borderId="0"/>
    <xf numFmtId="0" fontId="1" fillId="0" borderId="0"/>
    <xf numFmtId="0" fontId="1" fillId="0" borderId="0"/>
    <xf numFmtId="0" fontId="1" fillId="0" borderId="0"/>
    <xf numFmtId="0" fontId="7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8" fillId="0" borderId="0"/>
    <xf numFmtId="0" fontId="1" fillId="0" borderId="0"/>
    <xf numFmtId="0" fontId="1" fillId="0" borderId="0"/>
    <xf numFmtId="0" fontId="78" fillId="0" borderId="0"/>
    <xf numFmtId="0" fontId="7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8" fillId="0" borderId="0"/>
    <xf numFmtId="0" fontId="1" fillId="0" borderId="0"/>
    <xf numFmtId="0" fontId="1" fillId="0" borderId="0"/>
    <xf numFmtId="0" fontId="78" fillId="0" borderId="0"/>
    <xf numFmtId="0" fontId="78" fillId="0" borderId="0"/>
    <xf numFmtId="0" fontId="1" fillId="0" borderId="0"/>
    <xf numFmtId="0" fontId="1" fillId="0" borderId="0"/>
    <xf numFmtId="0" fontId="7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8" fillId="0" borderId="0"/>
    <xf numFmtId="0" fontId="1" fillId="0" borderId="0"/>
    <xf numFmtId="0" fontId="1" fillId="0" borderId="0"/>
    <xf numFmtId="0" fontId="78" fillId="0" borderId="0"/>
    <xf numFmtId="0" fontId="78" fillId="0" borderId="0"/>
    <xf numFmtId="0" fontId="1" fillId="0" borderId="0"/>
    <xf numFmtId="0" fontId="1" fillId="0" borderId="0"/>
    <xf numFmtId="0" fontId="78" fillId="0" borderId="0"/>
    <xf numFmtId="0" fontId="1" fillId="0" borderId="0"/>
    <xf numFmtId="0" fontId="78" fillId="0" borderId="0"/>
    <xf numFmtId="0" fontId="78" fillId="0" borderId="0"/>
    <xf numFmtId="0" fontId="1" fillId="0" borderId="0"/>
    <xf numFmtId="0" fontId="7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8" fillId="0" borderId="0"/>
    <xf numFmtId="0" fontId="1" fillId="0" borderId="0"/>
    <xf numFmtId="0" fontId="1" fillId="0" borderId="0"/>
    <xf numFmtId="0" fontId="78" fillId="0" borderId="0"/>
    <xf numFmtId="0" fontId="78" fillId="0" borderId="0"/>
    <xf numFmtId="0" fontId="1" fillId="0" borderId="0"/>
    <xf numFmtId="0" fontId="1" fillId="0" borderId="0"/>
    <xf numFmtId="0" fontId="78" fillId="0" borderId="0"/>
    <xf numFmtId="0" fontId="78" fillId="0" borderId="0"/>
    <xf numFmtId="0" fontId="1" fillId="0" borderId="0"/>
    <xf numFmtId="0" fontId="1" fillId="0" borderId="0"/>
    <xf numFmtId="0" fontId="78" fillId="0" borderId="0"/>
    <xf numFmtId="0" fontId="78" fillId="0" borderId="0"/>
    <xf numFmtId="0" fontId="78" fillId="0" borderId="0"/>
    <xf numFmtId="0" fontId="78" fillId="0" borderId="0"/>
    <xf numFmtId="0" fontId="78" fillId="0" borderId="0"/>
    <xf numFmtId="0" fontId="78" fillId="0" borderId="0"/>
    <xf numFmtId="0" fontId="175" fillId="0" borderId="0"/>
    <xf numFmtId="0" fontId="1" fillId="0" borderId="0"/>
    <xf numFmtId="0" fontId="7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8" fillId="0" borderId="0"/>
    <xf numFmtId="0" fontId="78" fillId="0" borderId="0"/>
    <xf numFmtId="0" fontId="1" fillId="0" borderId="0"/>
    <xf numFmtId="0" fontId="1" fillId="0" borderId="0"/>
    <xf numFmtId="0" fontId="1" fillId="0" borderId="0"/>
    <xf numFmtId="0" fontId="78" fillId="0" borderId="0"/>
    <xf numFmtId="0" fontId="78" fillId="0" borderId="0"/>
    <xf numFmtId="0" fontId="1" fillId="0" borderId="0"/>
    <xf numFmtId="0" fontId="1" fillId="0" borderId="0"/>
    <xf numFmtId="0" fontId="7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8" fillId="0" borderId="0"/>
    <xf numFmtId="0" fontId="1" fillId="0" borderId="0"/>
    <xf numFmtId="0" fontId="1" fillId="0" borderId="0"/>
    <xf numFmtId="0" fontId="78" fillId="0" borderId="0"/>
    <xf numFmtId="0" fontId="78" fillId="0" borderId="0"/>
    <xf numFmtId="0" fontId="1" fillId="0" borderId="0"/>
    <xf numFmtId="0" fontId="1" fillId="0" borderId="0"/>
    <xf numFmtId="0" fontId="78" fillId="0" borderId="0"/>
    <xf numFmtId="0" fontId="1" fillId="0" borderId="0"/>
    <xf numFmtId="0" fontId="1" fillId="0" borderId="0"/>
    <xf numFmtId="0" fontId="1" fillId="0" borderId="0"/>
    <xf numFmtId="0" fontId="7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8" fillId="0" borderId="0"/>
    <xf numFmtId="0" fontId="1" fillId="0" borderId="0"/>
    <xf numFmtId="0" fontId="1" fillId="0" borderId="0"/>
    <xf numFmtId="0" fontId="78" fillId="0" borderId="0"/>
    <xf numFmtId="0" fontId="7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8" fillId="0" borderId="0"/>
    <xf numFmtId="0" fontId="1" fillId="0" borderId="0"/>
    <xf numFmtId="0" fontId="78" fillId="0" borderId="0"/>
    <xf numFmtId="0" fontId="78" fillId="0" borderId="0"/>
    <xf numFmtId="0" fontId="1" fillId="0" borderId="0"/>
    <xf numFmtId="0" fontId="78" fillId="0" borderId="0"/>
    <xf numFmtId="0" fontId="78" fillId="0" borderId="0"/>
    <xf numFmtId="0" fontId="1" fillId="0" borderId="0"/>
    <xf numFmtId="0" fontId="1" fillId="0" borderId="0"/>
    <xf numFmtId="0" fontId="78" fillId="0" borderId="0"/>
    <xf numFmtId="0" fontId="78" fillId="0" borderId="0"/>
    <xf numFmtId="0" fontId="78" fillId="0" borderId="0"/>
    <xf numFmtId="0" fontId="175" fillId="0" borderId="0"/>
    <xf numFmtId="0" fontId="1" fillId="0" borderId="0"/>
    <xf numFmtId="0" fontId="7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8" fillId="0" borderId="0"/>
    <xf numFmtId="0" fontId="78" fillId="0" borderId="0"/>
    <xf numFmtId="0" fontId="1" fillId="0" borderId="0"/>
    <xf numFmtId="0" fontId="1" fillId="0" borderId="0"/>
    <xf numFmtId="0" fontId="1" fillId="0" borderId="0"/>
    <xf numFmtId="0" fontId="78" fillId="0" borderId="0"/>
    <xf numFmtId="0" fontId="78" fillId="0" borderId="0"/>
    <xf numFmtId="0" fontId="1" fillId="0" borderId="0"/>
    <xf numFmtId="0" fontId="1" fillId="0" borderId="0"/>
    <xf numFmtId="0" fontId="7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8" fillId="0" borderId="0"/>
    <xf numFmtId="0" fontId="1" fillId="0" borderId="0"/>
    <xf numFmtId="0" fontId="1" fillId="0" borderId="0"/>
    <xf numFmtId="0" fontId="78" fillId="0" borderId="0"/>
    <xf numFmtId="0" fontId="78" fillId="0" borderId="0"/>
    <xf numFmtId="0" fontId="1" fillId="0" borderId="0"/>
    <xf numFmtId="0" fontId="1" fillId="0" borderId="0"/>
    <xf numFmtId="0" fontId="78" fillId="0" borderId="0"/>
    <xf numFmtId="0" fontId="1" fillId="0" borderId="0"/>
    <xf numFmtId="0" fontId="1" fillId="0" borderId="0"/>
    <xf numFmtId="0" fontId="1" fillId="0" borderId="0"/>
    <xf numFmtId="0" fontId="7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8" fillId="0" borderId="0"/>
    <xf numFmtId="0" fontId="1" fillId="0" borderId="0"/>
    <xf numFmtId="0" fontId="1" fillId="0" borderId="0"/>
    <xf numFmtId="0" fontId="78" fillId="0" borderId="0"/>
    <xf numFmtId="0" fontId="7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8" fillId="0" borderId="0"/>
    <xf numFmtId="0" fontId="1" fillId="0" borderId="0"/>
    <xf numFmtId="49" fontId="199" fillId="0" borderId="0">
      <alignment horizontal="right"/>
    </xf>
    <xf numFmtId="0" fontId="78" fillId="0" borderId="0"/>
    <xf numFmtId="0" fontId="78" fillId="0" borderId="0"/>
    <xf numFmtId="0" fontId="1" fillId="0" borderId="0"/>
    <xf numFmtId="0" fontId="78" fillId="0" borderId="0"/>
    <xf numFmtId="0" fontId="78" fillId="0" borderId="0"/>
    <xf numFmtId="0" fontId="1" fillId="0" borderId="0"/>
    <xf numFmtId="0" fontId="1" fillId="0" borderId="0"/>
    <xf numFmtId="0" fontId="78" fillId="0" borderId="0"/>
    <xf numFmtId="0" fontId="78" fillId="0" borderId="0"/>
    <xf numFmtId="0" fontId="78" fillId="0" borderId="0"/>
    <xf numFmtId="0" fontId="175" fillId="0" borderId="0"/>
    <xf numFmtId="0" fontId="1" fillId="0" borderId="0"/>
    <xf numFmtId="0" fontId="7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8" fillId="0" borderId="0"/>
    <xf numFmtId="0" fontId="78" fillId="0" borderId="0"/>
    <xf numFmtId="0" fontId="1" fillId="0" borderId="0"/>
    <xf numFmtId="0" fontId="1" fillId="0" borderId="0"/>
    <xf numFmtId="0" fontId="1" fillId="0" borderId="0"/>
    <xf numFmtId="0" fontId="78" fillId="0" borderId="0"/>
    <xf numFmtId="0" fontId="78" fillId="0" borderId="0"/>
    <xf numFmtId="0" fontId="1" fillId="0" borderId="0"/>
    <xf numFmtId="0" fontId="175" fillId="0" borderId="0"/>
    <xf numFmtId="0" fontId="78" fillId="0" borderId="0"/>
    <xf numFmtId="0" fontId="78" fillId="0" borderId="0"/>
    <xf numFmtId="0" fontId="78" fillId="0" borderId="0"/>
    <xf numFmtId="0" fontId="78" fillId="0" borderId="0"/>
    <xf numFmtId="0" fontId="175" fillId="0" borderId="0"/>
    <xf numFmtId="0" fontId="78" fillId="0" borderId="0"/>
    <xf numFmtId="0" fontId="78" fillId="0" borderId="0"/>
    <xf numFmtId="0" fontId="78" fillId="0" borderId="0"/>
    <xf numFmtId="0" fontId="78" fillId="0" borderId="0"/>
    <xf numFmtId="0" fontId="1" fillId="0" borderId="0"/>
    <xf numFmtId="0" fontId="78" fillId="0" borderId="0"/>
    <xf numFmtId="0" fontId="1" fillId="0" borderId="0"/>
    <xf numFmtId="0" fontId="1" fillId="0" borderId="0"/>
    <xf numFmtId="0" fontId="1" fillId="0" borderId="0"/>
    <xf numFmtId="0" fontId="1" fillId="0" borderId="0"/>
    <xf numFmtId="0" fontId="7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8" fillId="0" borderId="0"/>
    <xf numFmtId="0" fontId="1" fillId="0" borderId="0"/>
    <xf numFmtId="0" fontId="1" fillId="0" borderId="0"/>
    <xf numFmtId="0" fontId="78" fillId="0" borderId="0"/>
    <xf numFmtId="0" fontId="7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8" fillId="0" borderId="0"/>
    <xf numFmtId="0" fontId="1" fillId="0" borderId="0"/>
    <xf numFmtId="0" fontId="1" fillId="0" borderId="0"/>
    <xf numFmtId="0" fontId="78" fillId="0" borderId="0"/>
    <xf numFmtId="0" fontId="78" fillId="0" borderId="0"/>
    <xf numFmtId="0" fontId="1" fillId="0" borderId="0"/>
    <xf numFmtId="0" fontId="175" fillId="0" borderId="0"/>
    <xf numFmtId="0" fontId="78" fillId="0" borderId="0"/>
    <xf numFmtId="0" fontId="78" fillId="0" borderId="0"/>
    <xf numFmtId="0" fontId="78" fillId="0" borderId="0"/>
    <xf numFmtId="0" fontId="78" fillId="0" borderId="0"/>
    <xf numFmtId="0" fontId="175" fillId="0" borderId="0"/>
    <xf numFmtId="0" fontId="78" fillId="0" borderId="0"/>
    <xf numFmtId="0" fontId="78" fillId="0" borderId="0"/>
    <xf numFmtId="0" fontId="78" fillId="0" borderId="0"/>
    <xf numFmtId="0" fontId="78" fillId="0" borderId="0"/>
    <xf numFmtId="0" fontId="175" fillId="0" borderId="0"/>
    <xf numFmtId="0" fontId="78" fillId="0" borderId="0"/>
    <xf numFmtId="0" fontId="78" fillId="0" borderId="0"/>
    <xf numFmtId="0" fontId="78" fillId="0" borderId="0"/>
    <xf numFmtId="0" fontId="78" fillId="0" borderId="0"/>
    <xf numFmtId="0" fontId="1" fillId="0" borderId="0"/>
    <xf numFmtId="0" fontId="7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8" fillId="0" borderId="0"/>
    <xf numFmtId="0" fontId="1" fillId="0" borderId="0"/>
    <xf numFmtId="0" fontId="1" fillId="0" borderId="0"/>
    <xf numFmtId="0" fontId="78" fillId="0" borderId="0"/>
    <xf numFmtId="0" fontId="78" fillId="0" borderId="0"/>
    <xf numFmtId="0" fontId="1" fillId="0" borderId="0"/>
    <xf numFmtId="0" fontId="1" fillId="0" borderId="0"/>
    <xf numFmtId="0" fontId="78" fillId="0" borderId="0"/>
    <xf numFmtId="0" fontId="1" fillId="0" borderId="0"/>
    <xf numFmtId="0" fontId="78" fillId="0" borderId="0"/>
    <xf numFmtId="0" fontId="78" fillId="0" borderId="0"/>
    <xf numFmtId="0" fontId="1" fillId="0" borderId="0"/>
    <xf numFmtId="0" fontId="7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8" fillId="0" borderId="0"/>
    <xf numFmtId="0" fontId="1" fillId="0" borderId="0"/>
    <xf numFmtId="0" fontId="1" fillId="0" borderId="0"/>
    <xf numFmtId="0" fontId="78" fillId="0" borderId="0"/>
    <xf numFmtId="0" fontId="78" fillId="0" borderId="0"/>
    <xf numFmtId="0" fontId="1" fillId="0" borderId="0"/>
    <xf numFmtId="0" fontId="1" fillId="0" borderId="0"/>
    <xf numFmtId="0" fontId="78" fillId="0" borderId="0"/>
    <xf numFmtId="0" fontId="78" fillId="0" borderId="0"/>
    <xf numFmtId="0" fontId="1" fillId="0" borderId="0"/>
    <xf numFmtId="0" fontId="1" fillId="0" borderId="0"/>
    <xf numFmtId="0" fontId="78" fillId="0" borderId="0"/>
    <xf numFmtId="0" fontId="78" fillId="0" borderId="0"/>
    <xf numFmtId="0" fontId="78" fillId="0" borderId="0"/>
    <xf numFmtId="0" fontId="78" fillId="0" borderId="0"/>
    <xf numFmtId="0" fontId="78" fillId="0" borderId="0"/>
    <xf numFmtId="0" fontId="78" fillId="0" borderId="0"/>
    <xf numFmtId="0" fontId="175" fillId="0" borderId="0"/>
    <xf numFmtId="0" fontId="78" fillId="0" borderId="0"/>
    <xf numFmtId="0" fontId="78" fillId="0" borderId="0"/>
    <xf numFmtId="0" fontId="78" fillId="0" borderId="0"/>
    <xf numFmtId="0" fontId="78" fillId="0" borderId="0"/>
    <xf numFmtId="49" fontId="199" fillId="0" borderId="0">
      <alignment horizontal="right"/>
    </xf>
    <xf numFmtId="0" fontId="78" fillId="0" borderId="0"/>
    <xf numFmtId="0" fontId="78" fillId="0" borderId="0"/>
    <xf numFmtId="0" fontId="78" fillId="0" borderId="0"/>
    <xf numFmtId="0" fontId="78" fillId="0" borderId="0"/>
    <xf numFmtId="0" fontId="175" fillId="0" borderId="0"/>
    <xf numFmtId="0" fontId="175" fillId="0" borderId="0"/>
    <xf numFmtId="0" fontId="1" fillId="0" borderId="0"/>
    <xf numFmtId="0" fontId="78" fillId="0" borderId="0"/>
    <xf numFmtId="0" fontId="175" fillId="0" borderId="0"/>
    <xf numFmtId="0" fontId="78" fillId="0" borderId="0"/>
    <xf numFmtId="0" fontId="78" fillId="0" borderId="0"/>
    <xf numFmtId="0" fontId="78" fillId="0" borderId="0"/>
    <xf numFmtId="0" fontId="78" fillId="0" borderId="0"/>
    <xf numFmtId="0" fontId="175" fillId="0" borderId="0"/>
    <xf numFmtId="0" fontId="78" fillId="0" borderId="0"/>
    <xf numFmtId="0" fontId="78" fillId="0" borderId="0"/>
    <xf numFmtId="0" fontId="78" fillId="0" borderId="0"/>
    <xf numFmtId="0" fontId="7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8" fillId="0" borderId="0"/>
    <xf numFmtId="0" fontId="78" fillId="0" borderId="0"/>
    <xf numFmtId="0" fontId="1" fillId="0" borderId="0"/>
    <xf numFmtId="0" fontId="1" fillId="0" borderId="0"/>
    <xf numFmtId="0" fontId="1" fillId="0" borderId="0"/>
    <xf numFmtId="0" fontId="78" fillId="0" borderId="0"/>
    <xf numFmtId="0" fontId="78" fillId="0" borderId="0"/>
    <xf numFmtId="0" fontId="1" fillId="0" borderId="0"/>
    <xf numFmtId="0" fontId="1" fillId="0" borderId="0"/>
    <xf numFmtId="0" fontId="78" fillId="0" borderId="0"/>
    <xf numFmtId="0" fontId="1" fillId="0" borderId="0"/>
    <xf numFmtId="0" fontId="1" fillId="0" borderId="0"/>
    <xf numFmtId="0" fontId="1" fillId="0" borderId="0"/>
    <xf numFmtId="0" fontId="1" fillId="0" borderId="0"/>
    <xf numFmtId="0" fontId="7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8" fillId="0" borderId="0"/>
    <xf numFmtId="0" fontId="1" fillId="0" borderId="0"/>
    <xf numFmtId="0" fontId="1" fillId="0" borderId="0"/>
    <xf numFmtId="0" fontId="78" fillId="0" borderId="0"/>
    <xf numFmtId="0" fontId="7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8" fillId="0" borderId="0"/>
    <xf numFmtId="0" fontId="1" fillId="0" borderId="0"/>
    <xf numFmtId="0" fontId="1" fillId="0" borderId="0"/>
    <xf numFmtId="0" fontId="78" fillId="0" borderId="0"/>
    <xf numFmtId="0" fontId="78" fillId="0" borderId="0"/>
    <xf numFmtId="0" fontId="1" fillId="0" borderId="0"/>
    <xf numFmtId="0" fontId="1" fillId="0" borderId="0"/>
    <xf numFmtId="0" fontId="7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8" fillId="0" borderId="0"/>
    <xf numFmtId="0" fontId="1" fillId="0" borderId="0"/>
    <xf numFmtId="0" fontId="1" fillId="0" borderId="0"/>
    <xf numFmtId="0" fontId="78" fillId="0" borderId="0"/>
    <xf numFmtId="0" fontId="78" fillId="0" borderId="0"/>
    <xf numFmtId="0" fontId="1" fillId="0" borderId="0"/>
    <xf numFmtId="0" fontId="1" fillId="0" borderId="0"/>
    <xf numFmtId="0" fontId="78" fillId="0" borderId="0"/>
    <xf numFmtId="0" fontId="1" fillId="0" borderId="0"/>
    <xf numFmtId="0" fontId="78" fillId="0" borderId="0"/>
    <xf numFmtId="0" fontId="78" fillId="0" borderId="0"/>
    <xf numFmtId="0" fontId="1" fillId="0" borderId="0"/>
    <xf numFmtId="0" fontId="7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8" fillId="0" borderId="0"/>
    <xf numFmtId="0" fontId="1" fillId="0" borderId="0"/>
    <xf numFmtId="0" fontId="1" fillId="0" borderId="0"/>
    <xf numFmtId="0" fontId="78" fillId="0" borderId="0"/>
    <xf numFmtId="0" fontId="78" fillId="0" borderId="0"/>
    <xf numFmtId="0" fontId="1" fillId="0" borderId="0"/>
    <xf numFmtId="0" fontId="1" fillId="0" borderId="0"/>
    <xf numFmtId="0" fontId="78" fillId="0" borderId="0"/>
    <xf numFmtId="0" fontId="78" fillId="0" borderId="0"/>
    <xf numFmtId="0" fontId="1" fillId="0" borderId="0"/>
    <xf numFmtId="0" fontId="1" fillId="0" borderId="0"/>
    <xf numFmtId="0" fontId="78" fillId="0" borderId="0"/>
    <xf numFmtId="0" fontId="78" fillId="0" borderId="0"/>
    <xf numFmtId="0" fontId="78" fillId="0" borderId="0"/>
    <xf numFmtId="0" fontId="78" fillId="0" borderId="0"/>
    <xf numFmtId="0" fontId="78" fillId="0" borderId="0"/>
    <xf numFmtId="0" fontId="78" fillId="0" borderId="0"/>
    <xf numFmtId="0" fontId="175" fillId="0" borderId="0"/>
    <xf numFmtId="0" fontId="1" fillId="0" borderId="0"/>
    <xf numFmtId="0" fontId="78" fillId="0" borderId="0"/>
    <xf numFmtId="0" fontId="78" fillId="0" borderId="0"/>
    <xf numFmtId="0" fontId="1" fillId="0" borderId="0"/>
    <xf numFmtId="0" fontId="78" fillId="0" borderId="0"/>
    <xf numFmtId="0" fontId="175" fillId="0" borderId="0"/>
    <xf numFmtId="0" fontId="120" fillId="0" borderId="63" applyNumberFormat="0" applyFill="0" applyAlignment="0" applyProtection="0"/>
    <xf numFmtId="0" fontId="204" fillId="0" borderId="87" applyNumberFormat="0" applyFill="0" applyAlignment="0" applyProtection="0"/>
    <xf numFmtId="0" fontId="120" fillId="0" borderId="63" applyNumberFormat="0" applyFill="0" applyAlignment="0" applyProtection="0"/>
    <xf numFmtId="0" fontId="78" fillId="0" borderId="0"/>
    <xf numFmtId="0" fontId="175" fillId="0" borderId="0"/>
    <xf numFmtId="0" fontId="1" fillId="0" borderId="0"/>
    <xf numFmtId="0" fontId="318" fillId="0" borderId="81" applyNumberFormat="0" applyFill="0" applyAlignment="0" applyProtection="0"/>
    <xf numFmtId="0" fontId="121" fillId="0" borderId="64" applyNumberFormat="0" applyFill="0" applyAlignment="0" applyProtection="0"/>
    <xf numFmtId="0" fontId="206" fillId="0" borderId="88" applyNumberFormat="0" applyFill="0" applyAlignment="0" applyProtection="0"/>
    <xf numFmtId="0" fontId="78" fillId="0" borderId="0"/>
    <xf numFmtId="0" fontId="175" fillId="0" borderId="0"/>
    <xf numFmtId="0" fontId="319" fillId="0" borderId="82" applyNumberFormat="0" applyFill="0" applyAlignment="0" applyProtection="0"/>
    <xf numFmtId="0" fontId="122" fillId="0" borderId="65" applyNumberFormat="0" applyFill="0" applyAlignment="0" applyProtection="0"/>
    <xf numFmtId="0" fontId="319" fillId="0" borderId="0" applyNumberFormat="0" applyFill="0" applyBorder="0" applyAlignment="0" applyProtection="0"/>
    <xf numFmtId="0" fontId="122" fillId="0" borderId="0" applyNumberFormat="0" applyFill="0" applyBorder="0" applyAlignment="0" applyProtection="0"/>
    <xf numFmtId="0" fontId="208" fillId="0" borderId="0" applyNumberFormat="0" applyFill="0" applyBorder="0" applyAlignment="0" applyProtection="0"/>
    <xf numFmtId="0" fontId="1" fillId="0" borderId="0"/>
    <xf numFmtId="0" fontId="1" fillId="0" borderId="0"/>
    <xf numFmtId="0" fontId="1" fillId="0" borderId="0"/>
    <xf numFmtId="0" fontId="175" fillId="0" borderId="0"/>
    <xf numFmtId="0" fontId="1" fillId="0" borderId="0"/>
    <xf numFmtId="0" fontId="1" fillId="0" borderId="0"/>
    <xf numFmtId="0" fontId="320" fillId="0" borderId="7" applyNumberFormat="0" applyFill="0" applyBorder="0" applyAlignment="0">
      <protection locked="0"/>
    </xf>
    <xf numFmtId="0" fontId="1" fillId="0" borderId="0"/>
    <xf numFmtId="0" fontId="209" fillId="0" borderId="0" applyNumberFormat="0" applyFill="0" applyBorder="0">
      <protection locked="0"/>
    </xf>
    <xf numFmtId="0" fontId="321" fillId="0" borderId="0" applyNumberFormat="0" applyFill="0" applyBorder="0" applyAlignment="0" applyProtection="0">
      <alignment vertical="top"/>
      <protection locked="0"/>
    </xf>
    <xf numFmtId="0" fontId="321" fillId="0" borderId="0" applyNumberFormat="0" applyFill="0" applyBorder="0" applyAlignment="0" applyProtection="0">
      <alignment vertical="top"/>
      <protection locked="0"/>
    </xf>
    <xf numFmtId="0" fontId="1" fillId="0" borderId="0"/>
    <xf numFmtId="0" fontId="209" fillId="0" borderId="0" applyNumberFormat="0" applyFill="0" applyBorder="0">
      <protection locked="0"/>
    </xf>
    <xf numFmtId="0" fontId="209" fillId="0" borderId="0" applyNumberFormat="0" applyFill="0" applyBorder="0" applyAlignment="0" applyProtection="0">
      <alignment vertical="top"/>
      <protection locked="0"/>
    </xf>
    <xf numFmtId="0" fontId="175" fillId="0" borderId="0"/>
    <xf numFmtId="0" fontId="19" fillId="0" borderId="0" applyNumberFormat="0" applyFill="0" applyBorder="0" applyAlignment="0" applyProtection="0"/>
    <xf numFmtId="0" fontId="209" fillId="0" borderId="0" applyNumberFormat="0" applyFill="0" applyBorder="0" applyAlignment="0" applyProtection="0">
      <alignment vertical="top"/>
      <protection locked="0"/>
    </xf>
    <xf numFmtId="0" fontId="212" fillId="0" borderId="0" applyNumberFormat="0" applyFill="0" applyBorder="0" applyAlignment="0" applyProtection="0">
      <alignment vertical="top"/>
      <protection locked="0"/>
    </xf>
    <xf numFmtId="0" fontId="209" fillId="0" borderId="0" applyNumberFormat="0" applyFill="0" applyBorder="0" applyAlignment="0" applyProtection="0">
      <alignment vertical="top"/>
      <protection locked="0"/>
    </xf>
    <xf numFmtId="0" fontId="1" fillId="0" borderId="0"/>
    <xf numFmtId="0" fontId="209" fillId="0" borderId="0" applyNumberFormat="0" applyFill="0" applyBorder="0">
      <protection locked="0"/>
    </xf>
    <xf numFmtId="0" fontId="209" fillId="0" borderId="0" applyNumberFormat="0" applyFill="0" applyBorder="0" applyAlignment="0" applyProtection="0">
      <alignment vertical="top"/>
      <protection locked="0"/>
    </xf>
    <xf numFmtId="0" fontId="175" fillId="0" borderId="0"/>
    <xf numFmtId="0" fontId="78" fillId="0" borderId="0"/>
    <xf numFmtId="0" fontId="78" fillId="0" borderId="0"/>
    <xf numFmtId="0" fontId="175" fillId="0" borderId="0"/>
    <xf numFmtId="0" fontId="1" fillId="0" borderId="0"/>
    <xf numFmtId="239" fontId="311" fillId="0" borderId="104" applyFill="0" applyBorder="0">
      <protection locked="0"/>
    </xf>
    <xf numFmtId="0" fontId="248" fillId="0" borderId="138" applyNumberFormat="0" applyFill="0" applyBorder="0">
      <alignment horizontal="left"/>
      <protection locked="0"/>
    </xf>
    <xf numFmtId="239" fontId="311" fillId="0" borderId="0" applyProtection="0">
      <alignment horizontal="right"/>
    </xf>
    <xf numFmtId="0" fontId="1" fillId="0" borderId="0"/>
    <xf numFmtId="0" fontId="175" fillId="0" borderId="0"/>
    <xf numFmtId="0" fontId="125" fillId="23" borderId="66" applyNumberFormat="0" applyAlignment="0" applyProtection="0"/>
    <xf numFmtId="0" fontId="175" fillId="0" borderId="0"/>
    <xf numFmtId="0" fontId="78" fillId="0" borderId="0"/>
    <xf numFmtId="0" fontId="175" fillId="0" borderId="0"/>
    <xf numFmtId="0" fontId="78" fillId="0" borderId="0"/>
    <xf numFmtId="0" fontId="175" fillId="0" borderId="0"/>
    <xf numFmtId="0" fontId="175" fillId="0" borderId="0"/>
    <xf numFmtId="0" fontId="175" fillId="0" borderId="0"/>
    <xf numFmtId="0" fontId="175" fillId="0" borderId="0"/>
    <xf numFmtId="0" fontId="175" fillId="0" borderId="0"/>
    <xf numFmtId="0" fontId="1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22" fillId="0" borderId="79" applyNumberFormat="0" applyFill="0" applyAlignment="0" applyProtection="0"/>
    <xf numFmtId="0" fontId="128" fillId="0" borderId="68" applyNumberFormat="0" applyFill="0" applyAlignment="0" applyProtection="0"/>
    <xf numFmtId="0" fontId="128" fillId="0" borderId="68" applyNumberFormat="0" applyFill="0" applyAlignment="0" applyProtection="0"/>
    <xf numFmtId="0" fontId="175" fillId="0" borderId="0"/>
    <xf numFmtId="0" fontId="140" fillId="3" borderId="0">
      <alignment horizontal="right"/>
    </xf>
    <xf numFmtId="0" fontId="315" fillId="0" borderId="0" applyBorder="0">
      <alignment horizontal="right"/>
      <protection locked="0"/>
    </xf>
    <xf numFmtId="0" fontId="315" fillId="0" borderId="0">
      <alignment horizontal="right"/>
    </xf>
    <xf numFmtId="0" fontId="175" fillId="0" borderId="0"/>
    <xf numFmtId="171" fontId="174" fillId="0" borderId="0" applyFont="0" applyFill="0" applyBorder="0" applyAlignment="0" applyProtection="0"/>
    <xf numFmtId="171" fontId="69" fillId="0" borderId="0" applyFont="0" applyFill="0" applyBorder="0" applyAlignment="0" applyProtection="0"/>
    <xf numFmtId="171" fontId="180" fillId="0" borderId="0" applyFont="0" applyFill="0" applyBorder="0" applyAlignment="0" applyProtection="0"/>
    <xf numFmtId="0" fontId="1" fillId="0" borderId="0"/>
    <xf numFmtId="171" fontId="18" fillId="0" borderId="0" applyFont="0" applyFill="0" applyBorder="0" applyAlignment="0" applyProtection="0"/>
    <xf numFmtId="0" fontId="175"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78" fillId="0" borderId="0"/>
    <xf numFmtId="0" fontId="78" fillId="0" borderId="0"/>
    <xf numFmtId="0" fontId="175" fillId="0" borderId="0"/>
    <xf numFmtId="171" fontId="1" fillId="0" borderId="0" applyFont="0" applyFill="0" applyBorder="0" applyAlignment="0" applyProtection="0"/>
    <xf numFmtId="43" fontId="1" fillId="0" borderId="0" applyFont="0" applyFill="0" applyBorder="0" applyAlignment="0" applyProtection="0"/>
    <xf numFmtId="0" fontId="175" fillId="0" borderId="0"/>
    <xf numFmtId="0" fontId="78" fillId="0" borderId="0"/>
    <xf numFmtId="0" fontId="78"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78" fillId="0" borderId="0"/>
    <xf numFmtId="0" fontId="1" fillId="0" borderId="0"/>
    <xf numFmtId="0" fontId="175" fillId="0" borderId="0"/>
    <xf numFmtId="0" fontId="78" fillId="0" borderId="0"/>
    <xf numFmtId="0" fontId="78" fillId="0" borderId="0"/>
    <xf numFmtId="0" fontId="78"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78" fillId="0" borderId="0"/>
    <xf numFmtId="43" fontId="1" fillId="0" borderId="0" applyFont="0" applyFill="0" applyBorder="0" applyAlignment="0" applyProtection="0"/>
    <xf numFmtId="0" fontId="175" fillId="0" borderId="0"/>
    <xf numFmtId="0" fontId="175" fillId="0" borderId="0"/>
    <xf numFmtId="0" fontId="175"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78" fillId="0" borderId="0"/>
    <xf numFmtId="0" fontId="1" fillId="0" borderId="0"/>
    <xf numFmtId="0" fontId="175" fillId="0" borderId="0"/>
    <xf numFmtId="0" fontId="175"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78" fillId="0" borderId="0"/>
    <xf numFmtId="0" fontId="78" fillId="0" borderId="0"/>
    <xf numFmtId="0" fontId="175" fillId="0" borderId="0"/>
    <xf numFmtId="171" fontId="1" fillId="0" borderId="0" applyFont="0" applyFill="0" applyBorder="0" applyAlignment="0" applyProtection="0"/>
    <xf numFmtId="0" fontId="175" fillId="0" borderId="0"/>
    <xf numFmtId="0" fontId="1" fillId="0" borderId="0"/>
    <xf numFmtId="0" fontId="175"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78" fillId="0" borderId="0"/>
    <xf numFmtId="0" fontId="175"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78" fillId="0" borderId="0"/>
    <xf numFmtId="0" fontId="78" fillId="0" borderId="0"/>
    <xf numFmtId="0" fontId="175" fillId="0" borderId="0"/>
    <xf numFmtId="171" fontId="29" fillId="0" borderId="0" applyFont="0" applyFill="0" applyBorder="0" applyAlignment="0" applyProtection="0"/>
    <xf numFmtId="0" fontId="175"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78" fillId="0" borderId="0"/>
    <xf numFmtId="0" fontId="175" fillId="0" borderId="0"/>
    <xf numFmtId="0" fontId="78" fillId="0" borderId="0"/>
    <xf numFmtId="0" fontId="78" fillId="0" borderId="0"/>
    <xf numFmtId="0" fontId="175" fillId="0" borderId="0"/>
    <xf numFmtId="0" fontId="175" fillId="0" borderId="0"/>
    <xf numFmtId="0" fontId="78" fillId="0" borderId="0"/>
    <xf numFmtId="0" fontId="78" fillId="0" borderId="0"/>
    <xf numFmtId="0" fontId="78" fillId="0" borderId="0"/>
    <xf numFmtId="0" fontId="78" fillId="0" borderId="0"/>
    <xf numFmtId="0" fontId="78" fillId="0" borderId="0"/>
    <xf numFmtId="0" fontId="1" fillId="0" borderId="0"/>
    <xf numFmtId="171"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5" fillId="0" borderId="0"/>
    <xf numFmtId="0" fontId="1" fillId="0" borderId="0"/>
    <xf numFmtId="171" fontId="17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75" fillId="0" borderId="0"/>
    <xf numFmtId="171" fontId="17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8" fillId="0" borderId="0" applyFont="0" applyFill="0" applyBorder="0" applyAlignment="0" applyProtection="0"/>
    <xf numFmtId="0" fontId="78" fillId="0" borderId="0"/>
    <xf numFmtId="171" fontId="18" fillId="0" borderId="0" applyFont="0" applyFill="0" applyBorder="0" applyAlignment="0" applyProtection="0"/>
    <xf numFmtId="0" fontId="1" fillId="0" borderId="0"/>
    <xf numFmtId="0" fontId="175" fillId="0" borderId="0"/>
    <xf numFmtId="0" fontId="1" fillId="0" borderId="0"/>
    <xf numFmtId="0" fontId="1" fillId="0" borderId="0"/>
    <xf numFmtId="0" fontId="1" fillId="0" borderId="0"/>
    <xf numFmtId="171" fontId="18" fillId="0" borderId="0" applyFont="0" applyFill="0" applyBorder="0" applyAlignment="0" applyProtection="0"/>
    <xf numFmtId="0" fontId="175" fillId="0" borderId="0"/>
    <xf numFmtId="0" fontId="1" fillId="0" borderId="0"/>
    <xf numFmtId="0" fontId="1" fillId="0" borderId="0"/>
    <xf numFmtId="0" fontId="175" fillId="0" borderId="0"/>
    <xf numFmtId="0" fontId="78" fillId="0" borderId="0"/>
    <xf numFmtId="43" fontId="1" fillId="0" borderId="0" applyFont="0" applyFill="0" applyBorder="0" applyAlignment="0" applyProtection="0"/>
    <xf numFmtId="0" fontId="78" fillId="0" borderId="0"/>
    <xf numFmtId="43" fontId="1" fillId="0" borderId="0" applyFont="0" applyFill="0" applyBorder="0" applyAlignment="0" applyProtection="0"/>
    <xf numFmtId="0" fontId="78" fillId="0" borderId="0"/>
    <xf numFmtId="43" fontId="1" fillId="0" borderId="0" applyFont="0" applyFill="0" applyBorder="0" applyAlignment="0" applyProtection="0"/>
    <xf numFmtId="0" fontId="78" fillId="0" borderId="0"/>
    <xf numFmtId="43" fontId="1" fillId="0" borderId="0" applyFont="0" applyFill="0" applyBorder="0" applyAlignment="0" applyProtection="0"/>
    <xf numFmtId="0" fontId="78" fillId="0" borderId="0"/>
    <xf numFmtId="43" fontId="1" fillId="0" borderId="0" applyFont="0" applyFill="0" applyBorder="0" applyAlignment="0" applyProtection="0"/>
    <xf numFmtId="0" fontId="78" fillId="0" borderId="0"/>
    <xf numFmtId="43" fontId="1" fillId="0" borderId="0" applyFont="0" applyFill="0" applyBorder="0" applyAlignment="0" applyProtection="0"/>
    <xf numFmtId="0" fontId="78" fillId="0" borderId="0"/>
    <xf numFmtId="43" fontId="1" fillId="0" borderId="0" applyFont="0" applyFill="0" applyBorder="0" applyAlignment="0" applyProtection="0"/>
    <xf numFmtId="0" fontId="78" fillId="0" borderId="0"/>
    <xf numFmtId="43" fontId="1" fillId="0" borderId="0" applyFont="0" applyFill="0" applyBorder="0" applyAlignment="0" applyProtection="0"/>
    <xf numFmtId="0" fontId="78" fillId="0" borderId="0"/>
    <xf numFmtId="0" fontId="78" fillId="0" borderId="0"/>
    <xf numFmtId="0" fontId="78" fillId="0" borderId="0"/>
    <xf numFmtId="0" fontId="175" fillId="0" borderId="0"/>
    <xf numFmtId="0" fontId="1" fillId="0" borderId="0"/>
    <xf numFmtId="0" fontId="175" fillId="0" borderId="0"/>
    <xf numFmtId="0" fontId="78" fillId="0" borderId="0"/>
    <xf numFmtId="0" fontId="78" fillId="0" borderId="0"/>
    <xf numFmtId="0" fontId="175" fillId="0" borderId="0"/>
    <xf numFmtId="0" fontId="175" fillId="0" borderId="0"/>
    <xf numFmtId="0" fontId="78" fillId="0" borderId="0"/>
    <xf numFmtId="0" fontId="1" fillId="0" borderId="0"/>
    <xf numFmtId="0" fontId="175" fillId="0" borderId="0"/>
    <xf numFmtId="0" fontId="78" fillId="0" borderId="0"/>
    <xf numFmtId="0" fontId="175" fillId="0" borderId="0"/>
    <xf numFmtId="171" fontId="29" fillId="0" borderId="0" applyFont="0" applyFill="0" applyBorder="0" applyAlignment="0" applyProtection="0"/>
    <xf numFmtId="43" fontId="1" fillId="0" borderId="0" applyFont="0" applyFill="0" applyBorder="0" applyAlignment="0" applyProtection="0"/>
    <xf numFmtId="0" fontId="78" fillId="0" borderId="0"/>
    <xf numFmtId="43" fontId="1" fillId="0" borderId="0" applyFont="0" applyFill="0" applyBorder="0" applyAlignment="0" applyProtection="0"/>
    <xf numFmtId="0" fontId="78" fillId="0" borderId="0"/>
    <xf numFmtId="43" fontId="1" fillId="0" borderId="0" applyFont="0" applyFill="0" applyBorder="0" applyAlignment="0" applyProtection="0"/>
    <xf numFmtId="0" fontId="78" fillId="0" borderId="0"/>
    <xf numFmtId="43" fontId="1" fillId="0" borderId="0" applyFont="0" applyFill="0" applyBorder="0" applyAlignment="0" applyProtection="0"/>
    <xf numFmtId="0" fontId="78" fillId="0" borderId="0"/>
    <xf numFmtId="43" fontId="1" fillId="0" borderId="0" applyFont="0" applyFill="0" applyBorder="0" applyAlignment="0" applyProtection="0"/>
    <xf numFmtId="0" fontId="78" fillId="0" borderId="0"/>
    <xf numFmtId="43" fontId="1" fillId="0" borderId="0" applyFont="0" applyFill="0" applyBorder="0" applyAlignment="0" applyProtection="0"/>
    <xf numFmtId="0" fontId="78" fillId="0" borderId="0"/>
    <xf numFmtId="43" fontId="1" fillId="0" borderId="0" applyFont="0" applyFill="0" applyBorder="0" applyAlignment="0" applyProtection="0"/>
    <xf numFmtId="0" fontId="78" fillId="0" borderId="0"/>
    <xf numFmtId="43" fontId="1" fillId="0" borderId="0" applyFont="0" applyFill="0" applyBorder="0" applyAlignment="0" applyProtection="0"/>
    <xf numFmtId="0" fontId="78" fillId="0" borderId="0"/>
    <xf numFmtId="43" fontId="1" fillId="0" borderId="0" applyFont="0" applyFill="0" applyBorder="0" applyAlignment="0" applyProtection="0"/>
    <xf numFmtId="0" fontId="78" fillId="0" borderId="0"/>
    <xf numFmtId="43" fontId="1" fillId="0" borderId="0" applyFont="0" applyFill="0" applyBorder="0" applyAlignment="0" applyProtection="0"/>
    <xf numFmtId="0" fontId="78" fillId="0" borderId="0"/>
    <xf numFmtId="0" fontId="1" fillId="0" borderId="0"/>
    <xf numFmtId="0" fontId="1" fillId="0" borderId="0"/>
    <xf numFmtId="171" fontId="19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78" fillId="0" borderId="0"/>
    <xf numFmtId="43" fontId="1" fillId="0" borderId="0" applyFont="0" applyFill="0" applyBorder="0" applyAlignment="0" applyProtection="0"/>
    <xf numFmtId="0" fontId="78" fillId="0" borderId="0"/>
    <xf numFmtId="171" fontId="323" fillId="0" borderId="0" applyFont="0" applyFill="0" applyBorder="0" applyAlignment="0" applyProtection="0"/>
    <xf numFmtId="0" fontId="78" fillId="0" borderId="0"/>
    <xf numFmtId="171" fontId="323" fillId="0" borderId="0" applyFont="0" applyFill="0" applyBorder="0" applyAlignment="0" applyProtection="0"/>
    <xf numFmtId="0" fontId="78" fillId="0" borderId="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0" fontId="78" fillId="0" borderId="0"/>
    <xf numFmtId="0" fontId="175" fillId="0" borderId="0"/>
    <xf numFmtId="0" fontId="175" fillId="0" borderId="0"/>
    <xf numFmtId="0" fontId="78" fillId="0" borderId="0"/>
    <xf numFmtId="0" fontId="78" fillId="0" borderId="0"/>
    <xf numFmtId="0" fontId="78" fillId="0" borderId="0"/>
    <xf numFmtId="171" fontId="174" fillId="0" borderId="0" applyFont="0" applyFill="0" applyBorder="0" applyAlignment="0" applyProtection="0"/>
    <xf numFmtId="0" fontId="1" fillId="0" borderId="0"/>
    <xf numFmtId="0" fontId="175" fillId="0" borderId="0"/>
    <xf numFmtId="0" fontId="1" fillId="0" borderId="0"/>
    <xf numFmtId="171" fontId="18" fillId="0" borderId="0" applyFont="0" applyFill="0" applyBorder="0" applyAlignment="0" applyProtection="0"/>
    <xf numFmtId="171" fontId="17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74" fillId="0" borderId="0" applyFont="0" applyFill="0" applyBorder="0" applyAlignment="0" applyProtection="0"/>
    <xf numFmtId="0" fontId="1" fillId="0" borderId="0"/>
    <xf numFmtId="0" fontId="1" fillId="0" borderId="0"/>
    <xf numFmtId="0" fontId="1" fillId="0" borderId="0"/>
    <xf numFmtId="0" fontId="1" fillId="0" borderId="0"/>
    <xf numFmtId="0" fontId="175" fillId="0" borderId="0"/>
    <xf numFmtId="3" fontId="324" fillId="0" borderId="3" applyFill="0" applyBorder="0" applyAlignment="0">
      <protection locked="0"/>
    </xf>
    <xf numFmtId="0" fontId="325" fillId="106" borderId="78" applyNumberFormat="0" applyAlignment="0" applyProtection="0"/>
    <xf numFmtId="0" fontId="325" fillId="106" borderId="78" applyNumberFormat="0" applyAlignment="0" applyProtection="0"/>
    <xf numFmtId="0" fontId="129" fillId="25" borderId="69" applyNumberFormat="0" applyAlignment="0" applyProtection="0"/>
    <xf numFmtId="0" fontId="163" fillId="106" borderId="78" applyNumberFormat="0" applyAlignment="0" applyProtection="0"/>
    <xf numFmtId="0" fontId="175" fillId="0" borderId="0"/>
    <xf numFmtId="0" fontId="1" fillId="0" borderId="0"/>
    <xf numFmtId="0" fontId="1" fillId="0" borderId="0"/>
    <xf numFmtId="0" fontId="1" fillId="0" borderId="0"/>
    <xf numFmtId="0" fontId="78" fillId="0" borderId="0"/>
    <xf numFmtId="0" fontId="78" fillId="0" borderId="0"/>
    <xf numFmtId="0" fontId="78" fillId="0" borderId="0"/>
    <xf numFmtId="0" fontId="78" fillId="0" borderId="0"/>
    <xf numFmtId="0" fontId="78" fillId="0" borderId="0"/>
    <xf numFmtId="0" fontId="128" fillId="0" borderId="68" applyNumberFormat="0" applyFill="0" applyAlignment="0" applyProtection="0"/>
    <xf numFmtId="0" fontId="164" fillId="0" borderId="79" applyNumberFormat="0" applyFill="0" applyAlignment="0" applyProtection="0"/>
    <xf numFmtId="182" fontId="326" fillId="0" borderId="0"/>
    <xf numFmtId="0" fontId="78" fillId="0" borderId="0"/>
    <xf numFmtId="0" fontId="1" fillId="0" borderId="0"/>
    <xf numFmtId="0" fontId="1" fillId="116" borderId="70" applyNumberFormat="0" applyFont="0" applyAlignment="0" applyProtection="0"/>
    <xf numFmtId="0" fontId="1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16" borderId="70" applyNumberFormat="0" applyFont="0" applyAlignment="0" applyProtection="0"/>
    <xf numFmtId="0" fontId="1" fillId="0" borderId="0"/>
    <xf numFmtId="0" fontId="18" fillId="26" borderId="70" applyNumberFormat="0" applyFont="0" applyAlignment="0" applyProtection="0"/>
    <xf numFmtId="0" fontId="18" fillId="26" borderId="70" applyNumberFormat="0" applyFont="0" applyAlignment="0" applyProtection="0"/>
    <xf numFmtId="0" fontId="1" fillId="0" borderId="0"/>
    <xf numFmtId="0" fontId="1" fillId="0" borderId="0"/>
    <xf numFmtId="0" fontId="18" fillId="26" borderId="70" applyNumberFormat="0" applyFont="0" applyAlignment="0" applyProtection="0"/>
    <xf numFmtId="0" fontId="1" fillId="0" borderId="0"/>
    <xf numFmtId="0" fontId="1" fillId="0" borderId="0"/>
    <xf numFmtId="0" fontId="18" fillId="26" borderId="70" applyNumberFormat="0" applyFont="0" applyAlignment="0" applyProtection="0"/>
    <xf numFmtId="0" fontId="1" fillId="0" borderId="0"/>
    <xf numFmtId="0" fontId="1" fillId="0" borderId="0"/>
    <xf numFmtId="0" fontId="18" fillId="26" borderId="70" applyNumberFormat="0" applyFont="0" applyAlignment="0" applyProtection="0"/>
    <xf numFmtId="0" fontId="1" fillId="0" borderId="0"/>
    <xf numFmtId="0" fontId="18" fillId="26" borderId="70" applyNumberFormat="0" applyFont="0" applyAlignment="0" applyProtection="0"/>
    <xf numFmtId="0" fontId="1" fillId="0" borderId="0"/>
    <xf numFmtId="0" fontId="1" fillId="0" borderId="0"/>
    <xf numFmtId="0" fontId="175" fillId="0" borderId="0"/>
    <xf numFmtId="0" fontId="1" fillId="0" borderId="0"/>
    <xf numFmtId="0" fontId="1" fillId="0" borderId="0"/>
    <xf numFmtId="0" fontId="1" fillId="0" borderId="0"/>
    <xf numFmtId="0" fontId="1" fillId="0" borderId="0"/>
    <xf numFmtId="0" fontId="18" fillId="26" borderId="70" applyNumberFormat="0" applyFont="0" applyAlignment="0" applyProtection="0"/>
    <xf numFmtId="0" fontId="175" fillId="0" borderId="0"/>
    <xf numFmtId="0" fontId="1" fillId="0" borderId="0"/>
    <xf numFmtId="0" fontId="1" fillId="0" borderId="0"/>
    <xf numFmtId="0" fontId="18" fillId="26" borderId="70" applyNumberFormat="0" applyFont="0" applyAlignment="0" applyProtection="0"/>
    <xf numFmtId="0" fontId="1" fillId="0" borderId="0"/>
    <xf numFmtId="0" fontId="1" fillId="0" borderId="0"/>
    <xf numFmtId="0" fontId="18" fillId="26" borderId="70" applyNumberFormat="0" applyFont="0" applyAlignment="0" applyProtection="0"/>
    <xf numFmtId="0" fontId="1" fillId="0" borderId="0"/>
    <xf numFmtId="0" fontId="1" fillId="0" borderId="0"/>
    <xf numFmtId="0" fontId="18" fillId="26" borderId="70" applyNumberFormat="0" applyFont="0" applyAlignment="0" applyProtection="0"/>
    <xf numFmtId="0" fontId="175" fillId="0" borderId="0"/>
    <xf numFmtId="0" fontId="1" fillId="0" borderId="0"/>
    <xf numFmtId="0" fontId="175" fillId="0" borderId="0"/>
    <xf numFmtId="0" fontId="18" fillId="26" borderId="70" applyNumberFormat="0" applyFont="0" applyAlignment="0" applyProtection="0"/>
    <xf numFmtId="0" fontId="1" fillId="0" borderId="0"/>
    <xf numFmtId="0" fontId="1" fillId="0" borderId="0"/>
    <xf numFmtId="0" fontId="1" fillId="0" borderId="0"/>
    <xf numFmtId="0" fontId="1" fillId="0" borderId="0"/>
    <xf numFmtId="0" fontId="18" fillId="26" borderId="70" applyNumberFormat="0" applyFont="0" applyAlignment="0" applyProtection="0"/>
    <xf numFmtId="0" fontId="175" fillId="0" borderId="0"/>
    <xf numFmtId="0" fontId="1" fillId="0" borderId="0"/>
    <xf numFmtId="0" fontId="1" fillId="0" borderId="0"/>
    <xf numFmtId="0" fontId="18" fillId="26" borderId="70" applyNumberFormat="0" applyFont="0" applyAlignment="0" applyProtection="0"/>
    <xf numFmtId="0" fontId="1" fillId="0" borderId="0"/>
    <xf numFmtId="0" fontId="1" fillId="0" borderId="0"/>
    <xf numFmtId="0" fontId="18" fillId="26" borderId="70" applyNumberFormat="0" applyFont="0" applyAlignment="0" applyProtection="0"/>
    <xf numFmtId="0" fontId="1" fillId="0" borderId="0"/>
    <xf numFmtId="0" fontId="18" fillId="26" borderId="70" applyNumberFormat="0" applyFont="0" applyAlignment="0" applyProtection="0"/>
    <xf numFmtId="0" fontId="1" fillId="0" borderId="0"/>
    <xf numFmtId="0" fontId="1" fillId="0" borderId="0"/>
    <xf numFmtId="0" fontId="1" fillId="0" borderId="0"/>
    <xf numFmtId="0" fontId="175" fillId="0" borderId="0"/>
    <xf numFmtId="0" fontId="1" fillId="0" borderId="0"/>
    <xf numFmtId="0" fontId="1" fillId="0" borderId="0"/>
    <xf numFmtId="0" fontId="175" fillId="0" borderId="0"/>
    <xf numFmtId="0" fontId="78" fillId="0" borderId="0"/>
    <xf numFmtId="0" fontId="175" fillId="0" borderId="0"/>
    <xf numFmtId="0" fontId="78" fillId="0" borderId="0"/>
    <xf numFmtId="0" fontId="18" fillId="26" borderId="70" applyNumberFormat="0" applyFont="0" applyAlignment="0" applyProtection="0"/>
    <xf numFmtId="0" fontId="175" fillId="0" borderId="0"/>
    <xf numFmtId="0" fontId="1" fillId="0" borderId="0"/>
    <xf numFmtId="0" fontId="1" fillId="0" borderId="0"/>
    <xf numFmtId="0" fontId="1" fillId="0" borderId="0"/>
    <xf numFmtId="0" fontId="1" fillId="0" borderId="0"/>
    <xf numFmtId="0" fontId="18" fillId="26" borderId="70" applyNumberFormat="0" applyFont="0" applyAlignment="0" applyProtection="0"/>
    <xf numFmtId="0" fontId="175" fillId="0" borderId="0"/>
    <xf numFmtId="0" fontId="1" fillId="0" borderId="0"/>
    <xf numFmtId="0" fontId="1" fillId="0" borderId="0"/>
    <xf numFmtId="0" fontId="18" fillId="26" borderId="70" applyNumberFormat="0" applyFont="0" applyAlignment="0" applyProtection="0"/>
    <xf numFmtId="0" fontId="1" fillId="0" borderId="0"/>
    <xf numFmtId="0" fontId="1" fillId="0" borderId="0"/>
    <xf numFmtId="0" fontId="18" fillId="26" borderId="70" applyNumberFormat="0" applyFont="0" applyAlignment="0" applyProtection="0"/>
    <xf numFmtId="0" fontId="175" fillId="0" borderId="0"/>
    <xf numFmtId="0" fontId="78" fillId="0" borderId="0"/>
    <xf numFmtId="0" fontId="1" fillId="0" borderId="0"/>
    <xf numFmtId="0" fontId="175" fillId="0" borderId="0"/>
    <xf numFmtId="0" fontId="78" fillId="0" borderId="0"/>
    <xf numFmtId="0" fontId="175" fillId="0" borderId="0"/>
    <xf numFmtId="0" fontId="1" fillId="0" borderId="0"/>
    <xf numFmtId="0" fontId="1" fillId="0" borderId="0"/>
    <xf numFmtId="0" fontId="1" fillId="116" borderId="70" applyNumberFormat="0" applyFont="0" applyAlignment="0" applyProtection="0"/>
    <xf numFmtId="0" fontId="18" fillId="26" borderId="70" applyNumberFormat="0" applyFont="0" applyAlignment="0" applyProtection="0"/>
    <xf numFmtId="0" fontId="1" fillId="0" borderId="0"/>
    <xf numFmtId="0" fontId="1" fillId="0" borderId="0"/>
    <xf numFmtId="0" fontId="1" fillId="0" borderId="0"/>
    <xf numFmtId="0" fontId="1" fillId="0" borderId="0"/>
    <xf numFmtId="0" fontId="18" fillId="26" borderId="70" applyNumberFormat="0" applyFont="0" applyAlignment="0" applyProtection="0"/>
    <xf numFmtId="0" fontId="175" fillId="0" borderId="0"/>
    <xf numFmtId="0" fontId="1" fillId="0" borderId="0"/>
    <xf numFmtId="0" fontId="1" fillId="0" borderId="0"/>
    <xf numFmtId="0" fontId="18" fillId="26" borderId="70" applyNumberFormat="0" applyFont="0" applyAlignment="0" applyProtection="0"/>
    <xf numFmtId="0" fontId="1" fillId="0" borderId="0"/>
    <xf numFmtId="0" fontId="1" fillId="0" borderId="0"/>
    <xf numFmtId="0" fontId="18" fillId="26" borderId="70" applyNumberFormat="0" applyFont="0" applyAlignment="0" applyProtection="0"/>
    <xf numFmtId="0" fontId="1" fillId="0" borderId="0"/>
    <xf numFmtId="0" fontId="18" fillId="26" borderId="70" applyNumberFormat="0" applyFont="0" applyAlignment="0" applyProtection="0"/>
    <xf numFmtId="0" fontId="1" fillId="0" borderId="0"/>
    <xf numFmtId="0" fontId="1" fillId="0" borderId="0"/>
    <xf numFmtId="0" fontId="1" fillId="0" borderId="0"/>
    <xf numFmtId="0" fontId="175" fillId="0" borderId="0"/>
    <xf numFmtId="0" fontId="175" fillId="0" borderId="0"/>
    <xf numFmtId="0" fontId="78" fillId="0" borderId="0"/>
    <xf numFmtId="0" fontId="175" fillId="0" borderId="0"/>
    <xf numFmtId="0" fontId="78" fillId="0" borderId="0"/>
    <xf numFmtId="0" fontId="1" fillId="0" borderId="0"/>
    <xf numFmtId="0" fontId="175" fillId="0" borderId="0"/>
    <xf numFmtId="0" fontId="1" fillId="0" borderId="0"/>
    <xf numFmtId="0" fontId="175" fillId="0" borderId="0"/>
    <xf numFmtId="0" fontId="78" fillId="0" borderId="0"/>
    <xf numFmtId="0" fontId="175" fillId="0" borderId="0"/>
    <xf numFmtId="0" fontId="78" fillId="0" borderId="0"/>
    <xf numFmtId="0" fontId="175" fillId="0" borderId="0"/>
    <xf numFmtId="0" fontId="78" fillId="0" borderId="0"/>
    <xf numFmtId="0" fontId="18" fillId="26" borderId="70" applyNumberFormat="0" applyFont="0" applyAlignment="0" applyProtection="0"/>
    <xf numFmtId="0" fontId="175" fillId="0" borderId="0"/>
    <xf numFmtId="0" fontId="1" fillId="0" borderId="0"/>
    <xf numFmtId="0" fontId="1" fillId="0" borderId="0"/>
    <xf numFmtId="0" fontId="1" fillId="0" borderId="0"/>
    <xf numFmtId="0" fontId="1" fillId="0" borderId="0"/>
    <xf numFmtId="0" fontId="18" fillId="26" borderId="70" applyNumberFormat="0" applyFont="0" applyAlignment="0" applyProtection="0"/>
    <xf numFmtId="0" fontId="175" fillId="0" borderId="0"/>
    <xf numFmtId="0" fontId="1" fillId="0" borderId="0"/>
    <xf numFmtId="0" fontId="1" fillId="0" borderId="0"/>
    <xf numFmtId="0" fontId="18" fillId="26" borderId="70" applyNumberFormat="0" applyFont="0" applyAlignment="0" applyProtection="0"/>
    <xf numFmtId="0" fontId="1" fillId="0" borderId="0"/>
    <xf numFmtId="0" fontId="1" fillId="0" borderId="0"/>
    <xf numFmtId="0" fontId="18" fillId="26" borderId="70" applyNumberFormat="0" applyFont="0" applyAlignment="0" applyProtection="0"/>
    <xf numFmtId="0" fontId="1" fillId="0" borderId="0"/>
    <xf numFmtId="0" fontId="175" fillId="0" borderId="0"/>
    <xf numFmtId="0" fontId="78" fillId="0" borderId="0"/>
    <xf numFmtId="0" fontId="78" fillId="0" borderId="0"/>
    <xf numFmtId="0" fontId="175" fillId="0" borderId="0"/>
    <xf numFmtId="0" fontId="175" fillId="0" borderId="0"/>
    <xf numFmtId="0" fontId="78" fillId="0" borderId="0"/>
    <xf numFmtId="0" fontId="175" fillId="0" borderId="0"/>
    <xf numFmtId="0" fontId="18" fillId="26" borderId="70" applyNumberFormat="0" applyFont="0" applyAlignment="0" applyProtection="0"/>
    <xf numFmtId="0" fontId="1" fillId="116" borderId="70" applyNumberFormat="0" applyFont="0" applyAlignment="0" applyProtection="0"/>
    <xf numFmtId="0" fontId="1" fillId="0" borderId="0"/>
    <xf numFmtId="0" fontId="1" fillId="0" borderId="0"/>
    <xf numFmtId="0" fontId="1" fillId="0" borderId="0"/>
    <xf numFmtId="0" fontId="1" fillId="0" borderId="0"/>
    <xf numFmtId="0" fontId="18" fillId="26" borderId="70" applyNumberFormat="0" applyFont="0" applyAlignment="0" applyProtection="0"/>
    <xf numFmtId="0" fontId="175" fillId="0" borderId="0"/>
    <xf numFmtId="0" fontId="1" fillId="0" borderId="0"/>
    <xf numFmtId="0" fontId="1" fillId="0" borderId="0"/>
    <xf numFmtId="0" fontId="18" fillId="26" borderId="70" applyNumberFormat="0" applyFont="0" applyAlignment="0" applyProtection="0"/>
    <xf numFmtId="0" fontId="1" fillId="0" borderId="0"/>
    <xf numFmtId="0" fontId="1" fillId="0" borderId="0"/>
    <xf numFmtId="0" fontId="18" fillId="26" borderId="70" applyNumberFormat="0" applyFont="0" applyAlignment="0" applyProtection="0"/>
    <xf numFmtId="0" fontId="1" fillId="0" borderId="0"/>
    <xf numFmtId="0" fontId="1" fillId="0" borderId="0"/>
    <xf numFmtId="0" fontId="18" fillId="26" borderId="70" applyNumberFormat="0" applyFont="0" applyAlignment="0" applyProtection="0"/>
    <xf numFmtId="0" fontId="18" fillId="26" borderId="70" applyNumberFormat="0" applyFont="0" applyAlignment="0" applyProtection="0"/>
    <xf numFmtId="0" fontId="1" fillId="0" borderId="0"/>
    <xf numFmtId="0" fontId="1" fillId="0" borderId="0"/>
    <xf numFmtId="0" fontId="175" fillId="0" borderId="0"/>
    <xf numFmtId="0" fontId="1" fillId="0" borderId="0"/>
    <xf numFmtId="0" fontId="175" fillId="0" borderId="0"/>
    <xf numFmtId="0" fontId="78" fillId="0" borderId="0"/>
    <xf numFmtId="0" fontId="18" fillId="26" borderId="70" applyNumberFormat="0" applyFont="0" applyAlignment="0" applyProtection="0"/>
    <xf numFmtId="0" fontId="175" fillId="0" borderId="0"/>
    <xf numFmtId="0" fontId="1" fillId="0" borderId="0"/>
    <xf numFmtId="0" fontId="175" fillId="0" borderId="0"/>
    <xf numFmtId="0" fontId="78" fillId="0" borderId="0"/>
    <xf numFmtId="0" fontId="175" fillId="0" borderId="0"/>
    <xf numFmtId="0" fontId="78" fillId="0" borderId="0"/>
    <xf numFmtId="0" fontId="175" fillId="0" borderId="0"/>
    <xf numFmtId="0" fontId="78" fillId="0" borderId="0"/>
    <xf numFmtId="0" fontId="1" fillId="0" borderId="0"/>
    <xf numFmtId="0" fontId="1" fillId="116" borderId="70" applyNumberFormat="0" applyFont="0" applyAlignment="0" applyProtection="0"/>
    <xf numFmtId="0" fontId="175" fillId="0" borderId="0"/>
    <xf numFmtId="0" fontId="18" fillId="26" borderId="70" applyNumberFormat="0" applyFont="0" applyAlignment="0" applyProtection="0"/>
    <xf numFmtId="0" fontId="1" fillId="0" borderId="0"/>
    <xf numFmtId="0" fontId="175" fillId="0" borderId="0"/>
    <xf numFmtId="0" fontId="78" fillId="0" borderId="0"/>
    <xf numFmtId="0" fontId="175" fillId="0" borderId="0"/>
    <xf numFmtId="0" fontId="78" fillId="0" borderId="0"/>
    <xf numFmtId="0" fontId="1" fillId="0" borderId="0"/>
    <xf numFmtId="0" fontId="1" fillId="0" borderId="0"/>
    <xf numFmtId="0" fontId="1" fillId="116" borderId="70" applyNumberFormat="0" applyFont="0" applyAlignment="0" applyProtection="0"/>
    <xf numFmtId="0" fontId="175" fillId="0" borderId="0"/>
    <xf numFmtId="0" fontId="1" fillId="0" borderId="0"/>
    <xf numFmtId="0" fontId="1" fillId="0" borderId="0"/>
    <xf numFmtId="0" fontId="1" fillId="0" borderId="0"/>
    <xf numFmtId="0" fontId="1" fillId="116" borderId="70" applyNumberFormat="0" applyFont="0" applyAlignment="0" applyProtection="0"/>
    <xf numFmtId="0" fontId="1" fillId="0" borderId="0"/>
    <xf numFmtId="0" fontId="1" fillId="0" borderId="0"/>
    <xf numFmtId="0" fontId="1" fillId="0" borderId="0"/>
    <xf numFmtId="0" fontId="1" fillId="116" borderId="70" applyNumberFormat="0" applyFont="0" applyAlignment="0" applyProtection="0"/>
    <xf numFmtId="0" fontId="1" fillId="0" borderId="0"/>
    <xf numFmtId="0" fontId="1" fillId="116" borderId="70" applyNumberFormat="0" applyFont="0" applyAlignment="0" applyProtection="0"/>
    <xf numFmtId="0" fontId="175" fillId="0" borderId="0"/>
    <xf numFmtId="0" fontId="175" fillId="0" borderId="0"/>
    <xf numFmtId="0" fontId="175" fillId="0" borderId="0"/>
    <xf numFmtId="0" fontId="175" fillId="0" borderId="0"/>
    <xf numFmtId="0" fontId="78" fillId="0" borderId="0"/>
    <xf numFmtId="0" fontId="1" fillId="0" borderId="0"/>
    <xf numFmtId="0" fontId="175" fillId="0" borderId="0"/>
    <xf numFmtId="0" fontId="78" fillId="0" borderId="0"/>
    <xf numFmtId="0" fontId="1" fillId="0" borderId="0"/>
    <xf numFmtId="0" fontId="175" fillId="0" borderId="0"/>
    <xf numFmtId="0" fontId="78" fillId="0" borderId="0"/>
    <xf numFmtId="0" fontId="1" fillId="0" borderId="0"/>
    <xf numFmtId="0" fontId="175" fillId="0" borderId="0"/>
    <xf numFmtId="0" fontId="78" fillId="0" borderId="0"/>
    <xf numFmtId="0" fontId="1" fillId="0" borderId="0"/>
    <xf numFmtId="0" fontId="175" fillId="0" borderId="0"/>
    <xf numFmtId="0" fontId="78" fillId="0" borderId="0"/>
    <xf numFmtId="0" fontId="1" fillId="0" borderId="0"/>
    <xf numFmtId="0" fontId="175" fillId="0" borderId="0"/>
    <xf numFmtId="0" fontId="78" fillId="0" borderId="0"/>
    <xf numFmtId="0" fontId="1" fillId="0" borderId="0"/>
    <xf numFmtId="0" fontId="175" fillId="0" borderId="0"/>
    <xf numFmtId="0" fontId="78" fillId="0" borderId="0"/>
    <xf numFmtId="0" fontId="78" fillId="0" borderId="0"/>
    <xf numFmtId="240" fontId="198" fillId="0" borderId="0" applyFont="0" applyFill="0" applyBorder="0" applyAlignment="0" applyProtection="0"/>
    <xf numFmtId="0" fontId="175" fillId="0" borderId="0"/>
    <xf numFmtId="0" fontId="78" fillId="0" borderId="0"/>
    <xf numFmtId="0" fontId="78" fillId="0" borderId="0"/>
    <xf numFmtId="0" fontId="175" fillId="0" borderId="0"/>
    <xf numFmtId="208" fontId="1" fillId="0" borderId="0"/>
    <xf numFmtId="0" fontId="78" fillId="0" borderId="0"/>
    <xf numFmtId="0" fontId="175" fillId="0" borderId="0"/>
    <xf numFmtId="240" fontId="198" fillId="0" borderId="0" applyFont="0" applyFill="0" applyBorder="0" applyAlignment="0" applyProtection="0"/>
    <xf numFmtId="0" fontId="1" fillId="0" borderId="0"/>
    <xf numFmtId="0" fontId="78" fillId="0" borderId="0"/>
    <xf numFmtId="0" fontId="1" fillId="0" borderId="0"/>
    <xf numFmtId="0" fontId="175" fillId="0" borderId="0"/>
    <xf numFmtId="0" fontId="175" fillId="0" borderId="0"/>
    <xf numFmtId="0" fontId="78" fillId="0" borderId="0"/>
    <xf numFmtId="0" fontId="175" fillId="0" borderId="0"/>
    <xf numFmtId="0" fontId="78" fillId="0" borderId="0"/>
    <xf numFmtId="0" fontId="175" fillId="0" borderId="0"/>
    <xf numFmtId="0" fontId="78" fillId="0" borderId="0"/>
    <xf numFmtId="0" fontId="78" fillId="0" borderId="0"/>
    <xf numFmtId="0" fontId="175" fillId="0" borderId="0"/>
    <xf numFmtId="0" fontId="1" fillId="0" borderId="0"/>
    <xf numFmtId="0" fontId="175" fillId="0" borderId="0"/>
    <xf numFmtId="0" fontId="175" fillId="0" borderId="0"/>
    <xf numFmtId="0" fontId="78" fillId="0" borderId="0"/>
    <xf numFmtId="0" fontId="78" fillId="0" borderId="0"/>
    <xf numFmtId="0" fontId="175" fillId="0" borderId="0"/>
    <xf numFmtId="0" fontId="1" fillId="0" borderId="0"/>
    <xf numFmtId="0" fontId="175" fillId="0" borderId="0"/>
    <xf numFmtId="0" fontId="175" fillId="0" borderId="0"/>
    <xf numFmtId="0" fontId="78" fillId="0" borderId="0"/>
    <xf numFmtId="0" fontId="78" fillId="0" borderId="0"/>
    <xf numFmtId="0" fontId="175" fillId="0" borderId="0"/>
    <xf numFmtId="0" fontId="1" fillId="0" borderId="0"/>
    <xf numFmtId="0" fontId="175" fillId="0" borderId="0"/>
    <xf numFmtId="0" fontId="78" fillId="0" borderId="0"/>
    <xf numFmtId="0" fontId="175" fillId="0" borderId="0"/>
    <xf numFmtId="0" fontId="78" fillId="0" borderId="0"/>
    <xf numFmtId="0" fontId="175" fillId="0" borderId="0"/>
    <xf numFmtId="0" fontId="175" fillId="0" borderId="0"/>
    <xf numFmtId="0" fontId="78" fillId="0" borderId="0"/>
    <xf numFmtId="0" fontId="78" fillId="0" borderId="0"/>
    <xf numFmtId="0" fontId="175" fillId="0" borderId="0"/>
    <xf numFmtId="0" fontId="1" fillId="0" borderId="0"/>
    <xf numFmtId="0" fontId="175" fillId="0" borderId="0"/>
    <xf numFmtId="0" fontId="78" fillId="0" borderId="0"/>
    <xf numFmtId="0" fontId="1" fillId="0" borderId="0"/>
    <xf numFmtId="0" fontId="175" fillId="0" borderId="0"/>
    <xf numFmtId="0" fontId="78" fillId="0" borderId="0"/>
    <xf numFmtId="0" fontId="1" fillId="0" borderId="0"/>
    <xf numFmtId="0" fontId="175" fillId="0" borderId="0"/>
    <xf numFmtId="0" fontId="78" fillId="0" borderId="0"/>
    <xf numFmtId="0" fontId="1" fillId="0" borderId="0"/>
    <xf numFmtId="0" fontId="175" fillId="0" borderId="0"/>
    <xf numFmtId="0" fontId="327" fillId="77" borderId="0" applyNumberFormat="0" applyBorder="0" applyAlignment="0" applyProtection="0"/>
    <xf numFmtId="0" fontId="327" fillId="77" borderId="0" applyNumberFormat="0" applyBorder="0" applyAlignment="0" applyProtection="0"/>
    <xf numFmtId="0" fontId="133" fillId="22" borderId="0" applyNumberFormat="0" applyBorder="0" applyAlignment="0" applyProtection="0"/>
    <xf numFmtId="0" fontId="225" fillId="77" borderId="0" applyNumberFormat="0" applyBorder="0" applyAlignment="0" applyProtection="0"/>
    <xf numFmtId="0" fontId="175" fillId="0" borderId="0"/>
    <xf numFmtId="0" fontId="78" fillId="0" borderId="0"/>
    <xf numFmtId="0" fontId="175" fillId="0" borderId="0"/>
    <xf numFmtId="0" fontId="78" fillId="0" borderId="0"/>
    <xf numFmtId="0" fontId="175" fillId="0" borderId="0"/>
    <xf numFmtId="0" fontId="78" fillId="0" borderId="0"/>
    <xf numFmtId="0" fontId="175" fillId="0" borderId="0"/>
    <xf numFmtId="0" fontId="78" fillId="0" borderId="0"/>
    <xf numFmtId="0" fontId="175" fillId="0" borderId="0"/>
    <xf numFmtId="0" fontId="78" fillId="0" borderId="0"/>
    <xf numFmtId="0" fontId="78" fillId="0" borderId="0"/>
    <xf numFmtId="0" fontId="175" fillId="0" borderId="0"/>
    <xf numFmtId="209" fontId="1" fillId="0" borderId="0"/>
    <xf numFmtId="0" fontId="78" fillId="0" borderId="0"/>
    <xf numFmtId="0" fontId="175" fillId="0" borderId="0"/>
    <xf numFmtId="0" fontId="78" fillId="0" borderId="0"/>
    <xf numFmtId="0" fontId="1" fillId="0" borderId="0"/>
    <xf numFmtId="0" fontId="175" fillId="0" borderId="0"/>
    <xf numFmtId="0" fontId="175" fillId="0" borderId="0"/>
    <xf numFmtId="0" fontId="78" fillId="0" borderId="0"/>
    <xf numFmtId="0" fontId="175" fillId="0" borderId="0"/>
    <xf numFmtId="0" fontId="78" fillId="0" borderId="0"/>
    <xf numFmtId="0" fontId="175" fillId="0" borderId="0"/>
    <xf numFmtId="0" fontId="78" fillId="0" borderId="0"/>
    <xf numFmtId="0" fontId="78" fillId="0" borderId="0"/>
    <xf numFmtId="0" fontId="175" fillId="0" borderId="0"/>
    <xf numFmtId="0" fontId="1" fillId="0" borderId="0"/>
    <xf numFmtId="0" fontId="175" fillId="0" borderId="0"/>
    <xf numFmtId="0" fontId="175" fillId="0" borderId="0"/>
    <xf numFmtId="0" fontId="78" fillId="0" borderId="0"/>
    <xf numFmtId="0" fontId="78" fillId="0" borderId="0"/>
    <xf numFmtId="0" fontId="175" fillId="0" borderId="0"/>
    <xf numFmtId="0" fontId="1" fillId="0" borderId="0"/>
    <xf numFmtId="0" fontId="175"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78" fillId="0" borderId="0"/>
    <xf numFmtId="0" fontId="175" fillId="0" borderId="0"/>
    <xf numFmtId="0" fontId="78"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78" fillId="0" borderId="0"/>
    <xf numFmtId="0" fontId="175" fillId="0" borderId="0"/>
    <xf numFmtId="0" fontId="78" fillId="0" borderId="0"/>
    <xf numFmtId="0" fontId="78" fillId="0" borderId="0"/>
    <xf numFmtId="0" fontId="175" fillId="0" borderId="0"/>
    <xf numFmtId="0" fontId="175" fillId="0" borderId="0"/>
    <xf numFmtId="0" fontId="78" fillId="0" borderId="0"/>
    <xf numFmtId="0" fontId="175" fillId="0" borderId="0"/>
    <xf numFmtId="0" fontId="78" fillId="0" borderId="0"/>
    <xf numFmtId="0" fontId="175" fillId="0" borderId="0"/>
    <xf numFmtId="0" fontId="138" fillId="0" borderId="0"/>
    <xf numFmtId="0" fontId="78" fillId="0" borderId="0"/>
    <xf numFmtId="0" fontId="1" fillId="0" borderId="0"/>
    <xf numFmtId="0" fontId="3"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5" fillId="0" borderId="0"/>
    <xf numFmtId="0" fontId="3" fillId="0" borderId="0"/>
    <xf numFmtId="0" fontId="1" fillId="0" borderId="0"/>
    <xf numFmtId="0" fontId="1" fillId="0" borderId="0" applyNumberFormat="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5" fillId="0" borderId="0"/>
    <xf numFmtId="0" fontId="1" fillId="0" borderId="0"/>
    <xf numFmtId="0" fontId="1" fillId="0" borderId="0"/>
    <xf numFmtId="0" fontId="1" fillId="0" borderId="0"/>
    <xf numFmtId="0" fontId="1" fillId="0" borderId="0"/>
    <xf numFmtId="0" fontId="175" fillId="0" borderId="0"/>
    <xf numFmtId="0" fontId="1" fillId="0" borderId="0"/>
    <xf numFmtId="0" fontId="7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5" fillId="0" borderId="0"/>
    <xf numFmtId="0" fontId="1" fillId="0" borderId="0" applyNumberFormat="0" applyFont="0" applyFill="0" applyBorder="0" applyAlignment="0" applyProtection="0"/>
    <xf numFmtId="0" fontId="1" fillId="0" borderId="0"/>
    <xf numFmtId="0" fontId="78" fillId="0" borderId="0"/>
    <xf numFmtId="0" fontId="175" fillId="0" borderId="0"/>
    <xf numFmtId="0" fontId="1" fillId="0" borderId="0"/>
    <xf numFmtId="0" fontId="1" fillId="0" borderId="0"/>
    <xf numFmtId="0" fontId="1" fillId="0" borderId="0"/>
    <xf numFmtId="0" fontId="1" fillId="0" borderId="0"/>
    <xf numFmtId="0" fontId="1" fillId="0" borderId="0"/>
    <xf numFmtId="0" fontId="175" fillId="0" borderId="0"/>
    <xf numFmtId="0" fontId="73" fillId="0" borderId="0"/>
    <xf numFmtId="0" fontId="3" fillId="0" borderId="0"/>
    <xf numFmtId="0" fontId="139" fillId="0" borderId="0"/>
    <xf numFmtId="0" fontId="139" fillId="0" borderId="0"/>
    <xf numFmtId="0" fontId="73" fillId="0" borderId="0"/>
    <xf numFmtId="0" fontId="175" fillId="0" borderId="0"/>
    <xf numFmtId="0" fontId="1" fillId="0" borderId="0"/>
    <xf numFmtId="0" fontId="1" fillId="0" borderId="0"/>
    <xf numFmtId="0" fontId="1" fillId="0" borderId="0"/>
    <xf numFmtId="0" fontId="1" fillId="0" borderId="0"/>
    <xf numFmtId="0" fontId="29" fillId="0" borderId="0"/>
    <xf numFmtId="0" fontId="29" fillId="0" borderId="0"/>
    <xf numFmtId="0" fontId="1" fillId="0" borderId="0"/>
    <xf numFmtId="0" fontId="141" fillId="0" borderId="0"/>
    <xf numFmtId="0" fontId="141" fillId="0" borderId="0"/>
    <xf numFmtId="0" fontId="139" fillId="0" borderId="0"/>
    <xf numFmtId="0" fontId="1" fillId="0" borderId="0"/>
    <xf numFmtId="0" fontId="1" fillId="0" borderId="0"/>
    <xf numFmtId="0" fontId="1" fillId="0" borderId="0"/>
    <xf numFmtId="0" fontId="1" fillId="0" borderId="0"/>
    <xf numFmtId="0" fontId="1" fillId="0" borderId="0"/>
    <xf numFmtId="0" fontId="1" fillId="0" borderId="0"/>
    <xf numFmtId="0" fontId="139" fillId="0" borderId="0"/>
    <xf numFmtId="0" fontId="1" fillId="0" borderId="0"/>
    <xf numFmtId="0" fontId="139" fillId="0" borderId="0"/>
    <xf numFmtId="0" fontId="1" fillId="0" borderId="0"/>
    <xf numFmtId="0" fontId="1" fillId="0" borderId="0"/>
    <xf numFmtId="0" fontId="175" fillId="0" borderId="0"/>
    <xf numFmtId="0" fontId="1" fillId="0" borderId="0"/>
    <xf numFmtId="0" fontId="1" fillId="0" borderId="0"/>
    <xf numFmtId="0" fontId="18" fillId="0" borderId="0"/>
    <xf numFmtId="0" fontId="3" fillId="0" borderId="0"/>
    <xf numFmtId="0" fontId="175" fillId="0" borderId="0"/>
    <xf numFmtId="0" fontId="78" fillId="0" borderId="0"/>
    <xf numFmtId="0" fontId="175" fillId="0" borderId="0"/>
    <xf numFmtId="231" fontId="1" fillId="0" borderId="0"/>
    <xf numFmtId="0" fontId="175" fillId="0" borderId="0"/>
    <xf numFmtId="231" fontId="1" fillId="0" borderId="0"/>
    <xf numFmtId="0" fontId="175" fillId="0" borderId="0"/>
    <xf numFmtId="0" fontId="1" fillId="0" borderId="0"/>
    <xf numFmtId="0" fontId="139" fillId="0" borderId="0"/>
    <xf numFmtId="0" fontId="139" fillId="0" borderId="0"/>
    <xf numFmtId="0" fontId="139" fillId="0" borderId="0"/>
    <xf numFmtId="0" fontId="175" fillId="0" borderId="0"/>
    <xf numFmtId="0" fontId="1" fillId="0" borderId="0"/>
    <xf numFmtId="0" fontId="1" fillId="0" borderId="0"/>
    <xf numFmtId="0" fontId="3" fillId="0" borderId="0"/>
    <xf numFmtId="0" fontId="175" fillId="0" borderId="0"/>
    <xf numFmtId="0" fontId="3" fillId="0" borderId="0"/>
    <xf numFmtId="0" fontId="3" fillId="0" borderId="0"/>
    <xf numFmtId="0" fontId="1" fillId="0" borderId="0"/>
    <xf numFmtId="0" fontId="175" fillId="0" borderId="0"/>
    <xf numFmtId="0" fontId="1" fillId="0" borderId="0" applyNumberFormat="0" applyFont="0" applyFill="0" applyBorder="0" applyAlignment="0" applyProtection="0"/>
    <xf numFmtId="0" fontId="1" fillId="0" borderId="0"/>
    <xf numFmtId="0" fontId="175" fillId="0" borderId="0"/>
    <xf numFmtId="0" fontId="1" fillId="0" borderId="0"/>
    <xf numFmtId="0" fontId="175" fillId="0" borderId="0"/>
    <xf numFmtId="0" fontId="1" fillId="0" borderId="0"/>
    <xf numFmtId="0" fontId="1" fillId="0" borderId="0"/>
    <xf numFmtId="0" fontId="175" fillId="0" borderId="0"/>
    <xf numFmtId="0" fontId="1" fillId="0" borderId="0"/>
    <xf numFmtId="0" fontId="1" fillId="0" borderId="0"/>
    <xf numFmtId="0" fontId="175" fillId="0" borderId="0"/>
    <xf numFmtId="0" fontId="3" fillId="0" borderId="0"/>
    <xf numFmtId="0" fontId="3" fillId="0" borderId="0"/>
    <xf numFmtId="0" fontId="1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5" fillId="0" borderId="0"/>
    <xf numFmtId="0" fontId="78" fillId="0" borderId="0"/>
    <xf numFmtId="0" fontId="78"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78" fillId="0" borderId="0"/>
    <xf numFmtId="0" fontId="78" fillId="0" borderId="0"/>
    <xf numFmtId="0" fontId="175" fillId="0" borderId="0"/>
    <xf numFmtId="0" fontId="78" fillId="0" borderId="0"/>
    <xf numFmtId="0" fontId="78" fillId="0" borderId="0"/>
    <xf numFmtId="0" fontId="175" fillId="0" borderId="0"/>
    <xf numFmtId="0" fontId="78" fillId="0" borderId="0"/>
    <xf numFmtId="0" fontId="78"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78" fillId="0" borderId="0"/>
    <xf numFmtId="0" fontId="78" fillId="0" borderId="0"/>
    <xf numFmtId="0" fontId="175" fillId="0" borderId="0"/>
    <xf numFmtId="0" fontId="78" fillId="0" borderId="0"/>
    <xf numFmtId="0" fontId="175" fillId="0" borderId="0"/>
    <xf numFmtId="0" fontId="78" fillId="0" borderId="0"/>
    <xf numFmtId="0" fontId="78"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78" fillId="0" borderId="0"/>
    <xf numFmtId="0" fontId="78" fillId="0" borderId="0"/>
    <xf numFmtId="0" fontId="175" fillId="0" borderId="0"/>
    <xf numFmtId="0" fontId="78" fillId="0" borderId="0"/>
    <xf numFmtId="0" fontId="78" fillId="0" borderId="0"/>
    <xf numFmtId="0" fontId="175" fillId="0" borderId="0"/>
    <xf numFmtId="0" fontId="78" fillId="0" borderId="0"/>
    <xf numFmtId="0" fontId="78" fillId="0" borderId="0"/>
    <xf numFmtId="0" fontId="175" fillId="0" borderId="0"/>
    <xf numFmtId="0" fontId="175" fillId="0" borderId="0"/>
    <xf numFmtId="0" fontId="78" fillId="0" borderId="0"/>
    <xf numFmtId="0" fontId="78" fillId="0" borderId="0"/>
    <xf numFmtId="0" fontId="175" fillId="0" borderId="0"/>
    <xf numFmtId="0" fontId="78" fillId="0" borderId="0"/>
    <xf numFmtId="0" fontId="175" fillId="0" borderId="0"/>
    <xf numFmtId="0" fontId="78" fillId="0" borderId="0"/>
    <xf numFmtId="0" fontId="175" fillId="0" borderId="0"/>
    <xf numFmtId="0" fontId="78" fillId="0" borderId="0"/>
    <xf numFmtId="0" fontId="78"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78" fillId="0" borderId="0"/>
    <xf numFmtId="0" fontId="78" fillId="0" borderId="0"/>
    <xf numFmtId="0" fontId="175" fillId="0" borderId="0"/>
    <xf numFmtId="0" fontId="78" fillId="0" borderId="0"/>
    <xf numFmtId="0" fontId="78" fillId="0" borderId="0"/>
    <xf numFmtId="0" fontId="175" fillId="0" borderId="0"/>
    <xf numFmtId="0" fontId="78" fillId="0" borderId="0"/>
    <xf numFmtId="0" fontId="78" fillId="0" borderId="0"/>
    <xf numFmtId="0" fontId="175" fillId="0" borderId="0"/>
    <xf numFmtId="0" fontId="175" fillId="0" borderId="0"/>
    <xf numFmtId="0" fontId="78" fillId="0" borderId="0"/>
    <xf numFmtId="0" fontId="78" fillId="0" borderId="0"/>
    <xf numFmtId="0" fontId="175" fillId="0" borderId="0"/>
    <xf numFmtId="0" fontId="78" fillId="0" borderId="0"/>
    <xf numFmtId="0" fontId="175" fillId="0" borderId="0"/>
    <xf numFmtId="0" fontId="78" fillId="0" borderId="0"/>
    <xf numFmtId="0" fontId="78" fillId="0" borderId="0"/>
    <xf numFmtId="0" fontId="175" fillId="0" borderId="0"/>
    <xf numFmtId="0" fontId="78" fillId="0" borderId="0"/>
    <xf numFmtId="0" fontId="78" fillId="0" borderId="0"/>
    <xf numFmtId="0" fontId="175" fillId="0" borderId="0"/>
    <xf numFmtId="0" fontId="78" fillId="0" borderId="0"/>
    <xf numFmtId="0" fontId="78" fillId="0" borderId="0"/>
    <xf numFmtId="0" fontId="175" fillId="0" borderId="0"/>
    <xf numFmtId="0" fontId="78" fillId="0" borderId="0"/>
    <xf numFmtId="0" fontId="78" fillId="0" borderId="0"/>
    <xf numFmtId="0" fontId="175" fillId="0" borderId="0"/>
    <xf numFmtId="0" fontId="78" fillId="0" borderId="0"/>
    <xf numFmtId="0" fontId="1" fillId="0" borderId="0"/>
    <xf numFmtId="0" fontId="1" fillId="0" borderId="0"/>
    <xf numFmtId="0" fontId="1" fillId="0" borderId="0"/>
    <xf numFmtId="0" fontId="78" fillId="0" borderId="0"/>
    <xf numFmtId="0" fontId="175" fillId="0" borderId="0"/>
    <xf numFmtId="0" fontId="78" fillId="0" borderId="0"/>
    <xf numFmtId="0" fontId="3" fillId="0" borderId="0"/>
    <xf numFmtId="0" fontId="175" fillId="0" borderId="0"/>
    <xf numFmtId="0" fontId="78" fillId="0" borderId="0"/>
    <xf numFmtId="0" fontId="3" fillId="0" borderId="0"/>
    <xf numFmtId="0" fontId="175" fillId="0" borderId="0"/>
    <xf numFmtId="0" fontId="78" fillId="0" borderId="0"/>
    <xf numFmtId="0" fontId="78" fillId="0" borderId="0"/>
    <xf numFmtId="0" fontId="78" fillId="0" borderId="0"/>
    <xf numFmtId="0" fontId="1" fillId="0" borderId="0" applyNumberFormat="0" applyFont="0" applyFill="0" applyBorder="0" applyAlignment="0" applyProtection="0"/>
    <xf numFmtId="0" fontId="175" fillId="0" borderId="0"/>
    <xf numFmtId="0" fontId="1" fillId="0" borderId="0" applyNumberFormat="0" applyFont="0" applyFill="0" applyBorder="0" applyAlignment="0" applyProtection="0"/>
    <xf numFmtId="0" fontId="78" fillId="0" borderId="0"/>
    <xf numFmtId="0" fontId="175" fillId="0" borderId="0"/>
    <xf numFmtId="0" fontId="78" fillId="0" borderId="0"/>
    <xf numFmtId="0" fontId="1" fillId="0" borderId="0" applyNumberFormat="0" applyFont="0" applyFill="0" applyBorder="0" applyAlignment="0" applyProtection="0"/>
    <xf numFmtId="0" fontId="175" fillId="0" borderId="0"/>
    <xf numFmtId="0" fontId="1" fillId="0" borderId="0" applyNumberFormat="0" applyFont="0" applyFill="0" applyBorder="0" applyAlignment="0" applyProtection="0"/>
    <xf numFmtId="0" fontId="175" fillId="0" borderId="0"/>
    <xf numFmtId="0" fontId="78" fillId="0" borderId="0"/>
    <xf numFmtId="0" fontId="78" fillId="0" borderId="0"/>
    <xf numFmtId="0" fontId="1" fillId="0" borderId="0"/>
    <xf numFmtId="0" fontId="1" fillId="0" borderId="0"/>
    <xf numFmtId="0" fontId="175" fillId="0" borderId="0"/>
    <xf numFmtId="0" fontId="78" fillId="0" borderId="0"/>
    <xf numFmtId="0" fontId="1" fillId="0" borderId="0"/>
    <xf numFmtId="0" fontId="1" fillId="0" borderId="0"/>
    <xf numFmtId="0" fontId="78" fillId="0" borderId="0"/>
    <xf numFmtId="0" fontId="175" fillId="0" borderId="0"/>
    <xf numFmtId="0" fontId="1" fillId="0" borderId="0" applyNumberFormat="0" applyFont="0" applyFill="0" applyBorder="0" applyAlignment="0" applyProtection="0"/>
    <xf numFmtId="0" fontId="78" fillId="0" borderId="0"/>
    <xf numFmtId="0" fontId="175" fillId="0" borderId="0"/>
    <xf numFmtId="0" fontId="1" fillId="0" borderId="0" applyNumberFormat="0" applyFont="0" applyFill="0" applyBorder="0" applyAlignment="0" applyProtection="0"/>
    <xf numFmtId="0" fontId="78" fillId="0" borderId="0"/>
    <xf numFmtId="0" fontId="175" fillId="0" borderId="0"/>
    <xf numFmtId="0" fontId="1" fillId="0" borderId="0" applyNumberFormat="0" applyFont="0" applyFill="0" applyBorder="0" applyAlignment="0" applyProtection="0"/>
    <xf numFmtId="0" fontId="175" fillId="0" borderId="0"/>
    <xf numFmtId="0" fontId="78" fillId="0" borderId="0"/>
    <xf numFmtId="0" fontId="78" fillId="0" borderId="0"/>
    <xf numFmtId="0" fontId="1" fillId="0" borderId="0" applyNumberFormat="0" applyFont="0" applyFill="0" applyBorder="0" applyAlignment="0" applyProtection="0"/>
    <xf numFmtId="0" fontId="78" fillId="0" borderId="0"/>
    <xf numFmtId="0" fontId="175" fillId="0" borderId="0"/>
    <xf numFmtId="0" fontId="1" fillId="0" borderId="0" applyNumberFormat="0" applyFont="0" applyFill="0" applyBorder="0" applyAlignment="0" applyProtection="0"/>
    <xf numFmtId="0" fontId="78" fillId="0" borderId="0"/>
    <xf numFmtId="0" fontId="175" fillId="0" borderId="0"/>
    <xf numFmtId="0" fontId="78" fillId="0" borderId="0"/>
    <xf numFmtId="0" fontId="1" fillId="0" borderId="0" applyNumberFormat="0" applyFont="0" applyFill="0" applyBorder="0" applyAlignment="0" applyProtection="0"/>
    <xf numFmtId="0" fontId="175" fillId="0" borderId="0"/>
    <xf numFmtId="0" fontId="1" fillId="0" borderId="0" applyNumberFormat="0" applyFont="0" applyFill="0" applyBorder="0" applyAlignment="0" applyProtection="0"/>
    <xf numFmtId="0" fontId="175" fillId="0" borderId="0"/>
    <xf numFmtId="0" fontId="78" fillId="0" borderId="0"/>
    <xf numFmtId="0" fontId="1" fillId="0" borderId="0"/>
    <xf numFmtId="0" fontId="1" fillId="0" borderId="0"/>
    <xf numFmtId="0" fontId="78" fillId="0" borderId="0"/>
    <xf numFmtId="0" fontId="175" fillId="0" borderId="0"/>
    <xf numFmtId="0" fontId="78" fillId="0" borderId="0"/>
    <xf numFmtId="0" fontId="78" fillId="0" borderId="0"/>
    <xf numFmtId="0" fontId="175" fillId="0" borderId="0"/>
    <xf numFmtId="0" fontId="1" fillId="0" borderId="0" applyNumberFormat="0" applyFont="0" applyFill="0" applyBorder="0" applyAlignment="0" applyProtection="0"/>
    <xf numFmtId="0" fontId="78" fillId="0" borderId="0"/>
    <xf numFmtId="0" fontId="175" fillId="0" borderId="0"/>
    <xf numFmtId="0" fontId="78" fillId="0" borderId="0"/>
    <xf numFmtId="0" fontId="1" fillId="0" borderId="0"/>
    <xf numFmtId="0" fontId="175" fillId="0" borderId="0"/>
    <xf numFmtId="0" fontId="78" fillId="0" borderId="0"/>
    <xf numFmtId="0" fontId="78" fillId="0" borderId="0"/>
    <xf numFmtId="0" fontId="1" fillId="0" borderId="0" applyNumberFormat="0" applyFont="0" applyFill="0" applyBorder="0" applyAlignment="0" applyProtection="0"/>
    <xf numFmtId="0" fontId="175" fillId="0" borderId="0"/>
    <xf numFmtId="0" fontId="1" fillId="0" borderId="0" applyNumberFormat="0" applyFont="0" applyFill="0" applyBorder="0" applyAlignment="0" applyProtection="0"/>
    <xf numFmtId="0" fontId="78" fillId="0" borderId="0"/>
    <xf numFmtId="0" fontId="175" fillId="0" borderId="0"/>
    <xf numFmtId="0" fontId="78" fillId="0" borderId="0"/>
    <xf numFmtId="0" fontId="1" fillId="0" borderId="0" applyNumberFormat="0" applyFont="0" applyFill="0" applyBorder="0" applyAlignment="0" applyProtection="0"/>
    <xf numFmtId="0" fontId="175" fillId="0" borderId="0"/>
    <xf numFmtId="0" fontId="1" fillId="0" borderId="0" applyNumberFormat="0" applyFont="0" applyFill="0" applyBorder="0" applyAlignment="0" applyProtection="0"/>
    <xf numFmtId="0" fontId="175" fillId="0" borderId="0"/>
    <xf numFmtId="0" fontId="78" fillId="0" borderId="0"/>
    <xf numFmtId="0" fontId="78" fillId="0" borderId="0"/>
    <xf numFmtId="0" fontId="1" fillId="0" borderId="0"/>
    <xf numFmtId="0" fontId="1" fillId="0" borderId="0"/>
    <xf numFmtId="0" fontId="175" fillId="0" borderId="0"/>
    <xf numFmtId="0" fontId="78" fillId="0" borderId="0"/>
    <xf numFmtId="0" fontId="78" fillId="0" borderId="0"/>
    <xf numFmtId="0" fontId="1" fillId="0" borderId="0"/>
    <xf numFmtId="0" fontId="1" fillId="0" borderId="0"/>
    <xf numFmtId="0" fontId="175" fillId="0" borderId="0"/>
    <xf numFmtId="0" fontId="1" fillId="0" borderId="0" applyNumberFormat="0" applyFont="0" applyFill="0" applyBorder="0" applyAlignment="0" applyProtection="0"/>
    <xf numFmtId="0" fontId="78" fillId="0" borderId="0"/>
    <xf numFmtId="0" fontId="175" fillId="0" borderId="0"/>
    <xf numFmtId="0" fontId="1" fillId="0" borderId="0" applyNumberFormat="0" applyFont="0" applyFill="0" applyBorder="0" applyAlignment="0" applyProtection="0"/>
    <xf numFmtId="0" fontId="78" fillId="0" borderId="0"/>
    <xf numFmtId="0" fontId="175" fillId="0" borderId="0"/>
    <xf numFmtId="0" fontId="78" fillId="0" borderId="0"/>
    <xf numFmtId="0" fontId="78" fillId="0" borderId="0"/>
    <xf numFmtId="0" fontId="78" fillId="0" borderId="0"/>
    <xf numFmtId="0" fontId="1" fillId="0" borderId="0"/>
    <xf numFmtId="0" fontId="1" fillId="0" borderId="0"/>
    <xf numFmtId="0" fontId="175" fillId="0" borderId="0"/>
    <xf numFmtId="0" fontId="78" fillId="0" borderId="0"/>
    <xf numFmtId="0" fontId="78" fillId="0" borderId="0"/>
    <xf numFmtId="0" fontId="1" fillId="0" borderId="0"/>
    <xf numFmtId="0" fontId="1" fillId="0" borderId="0"/>
    <xf numFmtId="0" fontId="175" fillId="0" borderId="0"/>
    <xf numFmtId="0" fontId="78" fillId="0" borderId="0"/>
    <xf numFmtId="0" fontId="1" fillId="0" borderId="0"/>
    <xf numFmtId="0" fontId="1" fillId="0" borderId="0"/>
    <xf numFmtId="0" fontId="78" fillId="0" borderId="0"/>
    <xf numFmtId="0" fontId="175" fillId="0" borderId="0"/>
    <xf numFmtId="0" fontId="78" fillId="0" borderId="0"/>
    <xf numFmtId="0" fontId="1" fillId="0" borderId="0"/>
    <xf numFmtId="0" fontId="1" fillId="0" borderId="0"/>
    <xf numFmtId="0" fontId="175" fillId="0" borderId="0"/>
    <xf numFmtId="0" fontId="78" fillId="0" borderId="0"/>
    <xf numFmtId="0" fontId="7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5" fillId="0" borderId="0"/>
    <xf numFmtId="0" fontId="78" fillId="0" borderId="0"/>
    <xf numFmtId="0" fontId="78" fillId="0" borderId="0"/>
    <xf numFmtId="0" fontId="1" fillId="0" borderId="0"/>
    <xf numFmtId="0" fontId="1" fillId="0" borderId="0"/>
    <xf numFmtId="0" fontId="175" fillId="0" borderId="0"/>
    <xf numFmtId="0" fontId="78" fillId="0" borderId="0"/>
    <xf numFmtId="0" fontId="78" fillId="0" borderId="0"/>
    <xf numFmtId="0" fontId="1" fillId="0" borderId="0"/>
    <xf numFmtId="0" fontId="1" fillId="0" borderId="0"/>
    <xf numFmtId="0" fontId="175" fillId="0" borderId="0"/>
    <xf numFmtId="0" fontId="78" fillId="0" borderId="0"/>
    <xf numFmtId="0" fontId="78" fillId="0" borderId="0"/>
    <xf numFmtId="0" fontId="1" fillId="0" borderId="0"/>
    <xf numFmtId="0" fontId="1" fillId="0" borderId="0"/>
    <xf numFmtId="0" fontId="175" fillId="0" borderId="0"/>
    <xf numFmtId="0" fontId="1" fillId="0" borderId="0"/>
    <xf numFmtId="0" fontId="1" fillId="0" borderId="0"/>
    <xf numFmtId="0" fontId="175" fillId="0" borderId="0"/>
    <xf numFmtId="0" fontId="3" fillId="0" borderId="0"/>
    <xf numFmtId="0" fontId="3" fillId="0" borderId="0"/>
    <xf numFmtId="0" fontId="1" fillId="0" borderId="0" applyNumberFormat="0" applyFont="0" applyFill="0" applyBorder="0" applyAlignment="0" applyProtection="0"/>
    <xf numFmtId="0" fontId="175" fillId="0" borderId="0"/>
    <xf numFmtId="0" fontId="1" fillId="0" borderId="0" applyNumberFormat="0" applyFont="0" applyFill="0" applyBorder="0" applyAlignment="0" applyProtection="0"/>
    <xf numFmtId="0" fontId="1" fillId="0" borderId="0" applyNumberFormat="0" applyFont="0" applyFill="0" applyBorder="0" applyAlignment="0" applyProtection="0"/>
    <xf numFmtId="0" fontId="175" fillId="0" borderId="0"/>
    <xf numFmtId="0" fontId="78" fillId="0" borderId="0"/>
    <xf numFmtId="0" fontId="1" fillId="0" borderId="0" applyNumberFormat="0" applyFont="0" applyFill="0" applyBorder="0" applyAlignment="0" applyProtection="0"/>
    <xf numFmtId="0" fontId="175" fillId="0" borderId="0"/>
    <xf numFmtId="0" fontId="1" fillId="0" borderId="0" applyNumberFormat="0" applyFont="0" applyFill="0" applyBorder="0" applyAlignment="0" applyProtection="0"/>
    <xf numFmtId="0" fontId="175" fillId="0" borderId="0"/>
    <xf numFmtId="0" fontId="3" fillId="0" borderId="0"/>
    <xf numFmtId="0" fontId="3" fillId="0" borderId="0"/>
    <xf numFmtId="0" fontId="175" fillId="0" borderId="0"/>
    <xf numFmtId="0" fontId="78" fillId="0" borderId="0"/>
    <xf numFmtId="0" fontId="69" fillId="0" borderId="0"/>
    <xf numFmtId="0" fontId="175" fillId="0" borderId="0"/>
    <xf numFmtId="0" fontId="78" fillId="0" borderId="0"/>
    <xf numFmtId="231" fontId="1" fillId="0" borderId="0"/>
    <xf numFmtId="0" fontId="175" fillId="0" borderId="0"/>
    <xf numFmtId="0" fontId="175" fillId="0" borderId="0"/>
    <xf numFmtId="0" fontId="78" fillId="0" borderId="0"/>
    <xf numFmtId="0" fontId="78" fillId="0" borderId="0"/>
    <xf numFmtId="0" fontId="175" fillId="0" borderId="0"/>
    <xf numFmtId="0" fontId="78" fillId="0" borderId="0"/>
    <xf numFmtId="0" fontId="135" fillId="0" borderId="0"/>
    <xf numFmtId="0" fontId="1" fillId="0" borderId="0"/>
    <xf numFmtId="0" fontId="175" fillId="0" borderId="0"/>
    <xf numFmtId="0" fontId="3" fillId="0" borderId="0"/>
    <xf numFmtId="0" fontId="3" fillId="0" borderId="0"/>
    <xf numFmtId="0" fontId="1" fillId="0" borderId="0" applyNumberFormat="0" applyFont="0" applyFill="0" applyBorder="0" applyAlignment="0" applyProtection="0"/>
    <xf numFmtId="0" fontId="1" fillId="0" borderId="0" applyNumberFormat="0" applyFont="0" applyFill="0" applyBorder="0" applyAlignment="0" applyProtection="0"/>
    <xf numFmtId="0" fontId="175" fillId="0" borderId="0"/>
    <xf numFmtId="0" fontId="78" fillId="0" borderId="0"/>
    <xf numFmtId="0" fontId="1" fillId="0" borderId="0" applyNumberFormat="0" applyFont="0" applyFill="0" applyBorder="0" applyAlignment="0" applyProtection="0"/>
    <xf numFmtId="0" fontId="175" fillId="0" borderId="0"/>
    <xf numFmtId="0" fontId="78" fillId="0" borderId="0"/>
    <xf numFmtId="0" fontId="1" fillId="0" borderId="0" applyNumberFormat="0" applyFont="0" applyFill="0" applyBorder="0" applyAlignment="0" applyProtection="0"/>
    <xf numFmtId="0" fontId="175" fillId="0" borderId="0"/>
    <xf numFmtId="0" fontId="1" fillId="0" borderId="0" applyNumberFormat="0" applyFont="0" applyFill="0" applyBorder="0" applyAlignment="0" applyProtection="0"/>
    <xf numFmtId="0" fontId="175" fillId="0" borderId="0"/>
    <xf numFmtId="0" fontId="1" fillId="0" borderId="0" applyNumberFormat="0" applyFont="0" applyFill="0" applyBorder="0" applyAlignment="0" applyProtection="0"/>
    <xf numFmtId="0" fontId="1" fillId="0" borderId="0"/>
    <xf numFmtId="0" fontId="175" fillId="0" borderId="0"/>
    <xf numFmtId="0" fontId="1" fillId="0" borderId="0" applyNumberFormat="0" applyFont="0" applyFill="0" applyBorder="0" applyAlignment="0" applyProtection="0"/>
    <xf numFmtId="0" fontId="1" fillId="0" borderId="0"/>
    <xf numFmtId="0" fontId="175" fillId="0" borderId="0"/>
    <xf numFmtId="0" fontId="1" fillId="0" borderId="0" applyNumberFormat="0" applyFont="0" applyFill="0" applyBorder="0" applyAlignment="0" applyProtection="0"/>
    <xf numFmtId="0" fontId="1" fillId="0" borderId="0"/>
    <xf numFmtId="0" fontId="175" fillId="0" borderId="0"/>
    <xf numFmtId="0" fontId="1" fillId="0" borderId="0"/>
    <xf numFmtId="0" fontId="175" fillId="0" borderId="0"/>
    <xf numFmtId="0" fontId="3" fillId="0" borderId="0"/>
    <xf numFmtId="0" fontId="3" fillId="0" borderId="0"/>
    <xf numFmtId="0" fontId="1" fillId="0" borderId="0" applyNumberFormat="0" applyFont="0" applyFill="0" applyBorder="0" applyAlignment="0" applyProtection="0"/>
    <xf numFmtId="0" fontId="1" fillId="0" borderId="0" applyNumberFormat="0" applyFont="0" applyFill="0" applyBorder="0" applyAlignment="0" applyProtection="0"/>
    <xf numFmtId="0" fontId="175" fillId="0" borderId="0"/>
    <xf numFmtId="0" fontId="78" fillId="0" borderId="0"/>
    <xf numFmtId="0" fontId="1" fillId="0" borderId="0" applyNumberFormat="0" applyFont="0" applyFill="0" applyBorder="0" applyAlignment="0" applyProtection="0"/>
    <xf numFmtId="0" fontId="175" fillId="0" borderId="0"/>
    <xf numFmtId="0" fontId="1" fillId="0" borderId="0" applyNumberFormat="0" applyFont="0" applyFill="0" applyBorder="0" applyAlignment="0" applyProtection="0"/>
    <xf numFmtId="0" fontId="175" fillId="0" borderId="0"/>
    <xf numFmtId="0" fontId="1" fillId="0" borderId="0" applyNumberFormat="0" applyFont="0" applyFill="0" applyBorder="0" applyAlignment="0" applyProtection="0"/>
    <xf numFmtId="0" fontId="1" fillId="0" borderId="0"/>
    <xf numFmtId="0" fontId="175" fillId="0" borderId="0"/>
    <xf numFmtId="0" fontId="1" fillId="0" borderId="0" applyNumberFormat="0" applyFont="0" applyFill="0" applyBorder="0" applyAlignment="0" applyProtection="0"/>
    <xf numFmtId="0" fontId="1" fillId="0" borderId="0"/>
    <xf numFmtId="0" fontId="175" fillId="0" borderId="0"/>
    <xf numFmtId="0" fontId="1" fillId="0" borderId="0" applyNumberFormat="0" applyFont="0" applyFill="0" applyBorder="0" applyAlignment="0" applyProtection="0"/>
    <xf numFmtId="0" fontId="1" fillId="0" borderId="0"/>
    <xf numFmtId="0" fontId="175" fillId="0" borderId="0"/>
    <xf numFmtId="0" fontId="1" fillId="0" borderId="0"/>
    <xf numFmtId="0" fontId="175" fillId="0" borderId="0"/>
    <xf numFmtId="0" fontId="3" fillId="0" borderId="0"/>
    <xf numFmtId="0" fontId="3" fillId="0" borderId="0"/>
    <xf numFmtId="0" fontId="1" fillId="0" borderId="0" applyNumberFormat="0" applyFont="0" applyFill="0" applyBorder="0" applyAlignment="0" applyProtection="0"/>
    <xf numFmtId="0" fontId="175" fillId="0" borderId="0"/>
    <xf numFmtId="0" fontId="1" fillId="0" borderId="0" applyNumberFormat="0" applyFont="0" applyFill="0" applyBorder="0" applyAlignment="0" applyProtection="0"/>
    <xf numFmtId="0" fontId="1" fillId="0" borderId="0"/>
    <xf numFmtId="0" fontId="175" fillId="0" borderId="0"/>
    <xf numFmtId="0" fontId="1" fillId="0" borderId="0" applyNumberFormat="0" applyFont="0" applyFill="0" applyBorder="0" applyAlignment="0" applyProtection="0"/>
    <xf numFmtId="0" fontId="1" fillId="0" borderId="0"/>
    <xf numFmtId="0" fontId="175" fillId="0" borderId="0"/>
    <xf numFmtId="0" fontId="1" fillId="0" borderId="0"/>
    <xf numFmtId="0" fontId="175" fillId="0" borderId="0"/>
    <xf numFmtId="0" fontId="1" fillId="0" borderId="0">
      <alignment wrapText="1"/>
    </xf>
    <xf numFmtId="0" fontId="1" fillId="0" borderId="0"/>
    <xf numFmtId="0" fontId="1" fillId="0" borderId="0"/>
    <xf numFmtId="0" fontId="1" fillId="0" borderId="0"/>
    <xf numFmtId="0" fontId="3" fillId="0" borderId="0"/>
    <xf numFmtId="0" fontId="175" fillId="0" borderId="0"/>
    <xf numFmtId="0" fontId="1" fillId="0" borderId="0">
      <alignment wrapText="1"/>
    </xf>
    <xf numFmtId="0" fontId="1" fillId="0" borderId="0"/>
    <xf numFmtId="0" fontId="18" fillId="0" borderId="0"/>
    <xf numFmtId="0" fontId="78" fillId="0" borderId="0"/>
    <xf numFmtId="0" fontId="18" fillId="0" borderId="0"/>
    <xf numFmtId="0" fontId="78" fillId="0" borderId="0"/>
    <xf numFmtId="0" fontId="175" fillId="0" borderId="0"/>
    <xf numFmtId="0" fontId="1" fillId="0" borderId="0"/>
    <xf numFmtId="0" fontId="18" fillId="0" borderId="0"/>
    <xf numFmtId="0" fontId="18" fillId="0" borderId="0"/>
    <xf numFmtId="0" fontId="175" fillId="0" borderId="0"/>
    <xf numFmtId="0" fontId="18" fillId="0" borderId="0"/>
    <xf numFmtId="0" fontId="78" fillId="0" borderId="0"/>
    <xf numFmtId="0" fontId="18" fillId="0" borderId="0"/>
    <xf numFmtId="0" fontId="78" fillId="0" borderId="0"/>
    <xf numFmtId="0" fontId="175" fillId="0" borderId="0"/>
    <xf numFmtId="0" fontId="1" fillId="0" borderId="0"/>
    <xf numFmtId="0" fontId="18" fillId="0" borderId="0"/>
    <xf numFmtId="0" fontId="18" fillId="0" borderId="0"/>
    <xf numFmtId="0" fontId="175" fillId="0" borderId="0"/>
    <xf numFmtId="0" fontId="18" fillId="0" borderId="0"/>
    <xf numFmtId="0" fontId="78" fillId="0" borderId="0"/>
    <xf numFmtId="0" fontId="18" fillId="0" borderId="0"/>
    <xf numFmtId="0" fontId="78" fillId="0" borderId="0"/>
    <xf numFmtId="0" fontId="175" fillId="0" borderId="0"/>
    <xf numFmtId="0" fontId="18" fillId="0" borderId="0"/>
    <xf numFmtId="0" fontId="78" fillId="0" borderId="0"/>
    <xf numFmtId="0" fontId="18" fillId="0" borderId="0"/>
    <xf numFmtId="0" fontId="1" fillId="0" borderId="0"/>
    <xf numFmtId="0" fontId="175" fillId="0" borderId="0"/>
    <xf numFmtId="0" fontId="78" fillId="0" borderId="0"/>
    <xf numFmtId="0" fontId="1" fillId="0" borderId="0"/>
    <xf numFmtId="0" fontId="18" fillId="0" borderId="0"/>
    <xf numFmtId="0" fontId="175" fillId="0" borderId="0"/>
    <xf numFmtId="0" fontId="18" fillId="0" borderId="0"/>
    <xf numFmtId="0" fontId="78" fillId="0" borderId="0"/>
    <xf numFmtId="0" fontId="1" fillId="0" borderId="0"/>
    <xf numFmtId="0" fontId="175" fillId="0" borderId="0"/>
    <xf numFmtId="0" fontId="3" fillId="0" borderId="0"/>
    <xf numFmtId="0" fontId="3" fillId="0" borderId="0"/>
    <xf numFmtId="0" fontId="175" fillId="0" borderId="0"/>
    <xf numFmtId="0" fontId="29" fillId="0" borderId="0"/>
    <xf numFmtId="0" fontId="78" fillId="0" borderId="0"/>
    <xf numFmtId="0" fontId="138" fillId="0" borderId="0"/>
    <xf numFmtId="0" fontId="73" fillId="0" borderId="0"/>
    <xf numFmtId="0" fontId="73" fillId="0" borderId="0"/>
    <xf numFmtId="0" fontId="3" fillId="0" borderId="0"/>
    <xf numFmtId="0" fontId="175" fillId="0" borderId="0"/>
    <xf numFmtId="0" fontId="1" fillId="0" borderId="0">
      <alignment wrapText="1"/>
    </xf>
    <xf numFmtId="0" fontId="18" fillId="0" borderId="0"/>
    <xf numFmtId="0" fontId="78" fillId="0" borderId="0"/>
    <xf numFmtId="0" fontId="18" fillId="0" borderId="0"/>
    <xf numFmtId="0" fontId="78" fillId="0" borderId="0"/>
    <xf numFmtId="0" fontId="175" fillId="0" borderId="0"/>
    <xf numFmtId="0" fontId="1" fillId="0" borderId="0"/>
    <xf numFmtId="0" fontId="18" fillId="0" borderId="0"/>
    <xf numFmtId="0" fontId="1" fillId="0" borderId="0"/>
    <xf numFmtId="0" fontId="175" fillId="0" borderId="0"/>
    <xf numFmtId="0" fontId="29" fillId="0" borderId="0"/>
    <xf numFmtId="0" fontId="3" fillId="0" borderId="0"/>
    <xf numFmtId="0" fontId="175" fillId="0" borderId="0"/>
    <xf numFmtId="0" fontId="78" fillId="0" borderId="0"/>
    <xf numFmtId="0" fontId="1" fillId="0" borderId="0"/>
    <xf numFmtId="0" fontId="78" fillId="0" borderId="0"/>
    <xf numFmtId="0" fontId="175" fillId="0" borderId="0"/>
    <xf numFmtId="0" fontId="1" fillId="0" borderId="0" applyBorder="0"/>
    <xf numFmtId="0" fontId="202" fillId="0" borderId="0"/>
    <xf numFmtId="0" fontId="202" fillId="0" borderId="0"/>
    <xf numFmtId="0" fontId="1" fillId="0" borderId="0" applyBorder="0"/>
    <xf numFmtId="0" fontId="29" fillId="0" borderId="0"/>
    <xf numFmtId="0" fontId="173" fillId="0" borderId="0"/>
    <xf numFmtId="0" fontId="175" fillId="0" borderId="0"/>
    <xf numFmtId="0" fontId="1" fillId="0" borderId="0" applyBorder="0"/>
    <xf numFmtId="0" fontId="29" fillId="0" borderId="0"/>
    <xf numFmtId="37" fontId="1" fillId="0" borderId="0"/>
    <xf numFmtId="37" fontId="1" fillId="0" borderId="0"/>
    <xf numFmtId="0" fontId="175" fillId="0" borderId="0"/>
    <xf numFmtId="0" fontId="173" fillId="0" borderId="0"/>
    <xf numFmtId="0" fontId="175" fillId="0" borderId="0"/>
    <xf numFmtId="0" fontId="78" fillId="0" borderId="0"/>
    <xf numFmtId="0" fontId="1" fillId="0" borderId="0"/>
    <xf numFmtId="0" fontId="7" fillId="0" borderId="0"/>
    <xf numFmtId="0" fontId="18" fillId="0" borderId="0"/>
    <xf numFmtId="0" fontId="18" fillId="0" borderId="0"/>
    <xf numFmtId="0" fontId="18" fillId="0" borderId="0"/>
    <xf numFmtId="0" fontId="1" fillId="0" borderId="0"/>
    <xf numFmtId="0" fontId="1" fillId="0" borderId="0"/>
    <xf numFmtId="37" fontId="180" fillId="0" borderId="0"/>
    <xf numFmtId="37" fontId="180" fillId="0" borderId="0"/>
    <xf numFmtId="0" fontId="1" fillId="0" borderId="0"/>
    <xf numFmtId="0" fontId="73" fillId="0" borderId="0"/>
    <xf numFmtId="0" fontId="175" fillId="0" borderId="0"/>
    <xf numFmtId="0" fontId="73" fillId="0" borderId="0"/>
    <xf numFmtId="0" fontId="1" fillId="0" borderId="0" applyNumberFormat="0" applyFont="0" applyFill="0" applyBorder="0" applyAlignment="0" applyProtection="0"/>
    <xf numFmtId="0" fontId="175" fillId="0" borderId="0"/>
    <xf numFmtId="0" fontId="3" fillId="0" borderId="0"/>
    <xf numFmtId="0" fontId="3" fillId="0" borderId="0"/>
    <xf numFmtId="0" fontId="3" fillId="0" borderId="0"/>
    <xf numFmtId="0" fontId="1" fillId="0" borderId="0"/>
    <xf numFmtId="0" fontId="1" fillId="0" borderId="0"/>
    <xf numFmtId="0" fontId="78" fillId="0" borderId="0"/>
    <xf numFmtId="0" fontId="18" fillId="0" borderId="0"/>
    <xf numFmtId="0" fontId="1" fillId="0" borderId="0"/>
    <xf numFmtId="0" fontId="29" fillId="0" borderId="0"/>
    <xf numFmtId="0" fontId="78" fillId="0" borderId="0"/>
    <xf numFmtId="0" fontId="1" fillId="0" borderId="0" applyBorder="0"/>
    <xf numFmtId="0" fontId="1" fillId="0" borderId="0"/>
    <xf numFmtId="0" fontId="29" fillId="0" borderId="0"/>
    <xf numFmtId="0" fontId="1" fillId="0" borderId="0" applyBorder="0"/>
    <xf numFmtId="0" fontId="78" fillId="0" borderId="0"/>
    <xf numFmtId="0" fontId="1" fillId="0" borderId="0"/>
    <xf numFmtId="0" fontId="1" fillId="0" borderId="0"/>
    <xf numFmtId="0" fontId="78" fillId="0" borderId="0"/>
    <xf numFmtId="0" fontId="1" fillId="0" borderId="0"/>
    <xf numFmtId="0" fontId="29" fillId="0" borderId="0"/>
    <xf numFmtId="0" fontId="78" fillId="0" borderId="0"/>
    <xf numFmtId="0" fontId="1" fillId="0" borderId="0"/>
    <xf numFmtId="0" fontId="29" fillId="0" borderId="0"/>
    <xf numFmtId="0" fontId="78" fillId="0" borderId="0"/>
    <xf numFmtId="0" fontId="1" fillId="0" borderId="0"/>
    <xf numFmtId="0" fontId="78" fillId="0" borderId="0"/>
    <xf numFmtId="0" fontId="1" fillId="0" borderId="0"/>
    <xf numFmtId="0" fontId="139" fillId="0" borderId="0"/>
    <xf numFmtId="0" fontId="139" fillId="0" borderId="0"/>
    <xf numFmtId="0" fontId="139" fillId="0" borderId="0"/>
    <xf numFmtId="0" fontId="139" fillId="0" borderId="0"/>
    <xf numFmtId="0" fontId="1"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 fillId="0" borderId="0"/>
    <xf numFmtId="0" fontId="78" fillId="0" borderId="0"/>
    <xf numFmtId="0" fontId="1" fillId="0" borderId="0"/>
    <xf numFmtId="0" fontId="1" fillId="0" borderId="0"/>
    <xf numFmtId="0" fontId="139" fillId="0" borderId="0"/>
    <xf numFmtId="0" fontId="1" fillId="0" borderId="0"/>
    <xf numFmtId="0" fontId="139" fillId="0" borderId="0"/>
    <xf numFmtId="0" fontId="139" fillId="0" borderId="0"/>
    <xf numFmtId="0" fontId="139" fillId="0" borderId="0"/>
    <xf numFmtId="0" fontId="139" fillId="0" borderId="0"/>
    <xf numFmtId="0" fontId="138" fillId="0" borderId="0"/>
    <xf numFmtId="0" fontId="78" fillId="0" borderId="0"/>
    <xf numFmtId="0" fontId="1" fillId="0" borderId="0"/>
    <xf numFmtId="0" fontId="1" fillId="0" borderId="0"/>
    <xf numFmtId="0" fontId="78" fillId="0" borderId="0"/>
    <xf numFmtId="0" fontId="78" fillId="0" borderId="0"/>
    <xf numFmtId="0" fontId="18" fillId="0" borderId="0"/>
    <xf numFmtId="0" fontId="1" fillId="0" borderId="0"/>
    <xf numFmtId="0" fontId="1" fillId="0" borderId="0"/>
    <xf numFmtId="0" fontId="1" fillId="0" borderId="0"/>
    <xf numFmtId="0" fontId="78" fillId="0" borderId="0"/>
    <xf numFmtId="0" fontId="175" fillId="0" borderId="0"/>
    <xf numFmtId="0" fontId="18" fillId="0" borderId="0"/>
    <xf numFmtId="0" fontId="1" fillId="0" borderId="0"/>
    <xf numFmtId="0" fontId="1" fillId="0" borderId="0"/>
    <xf numFmtId="0" fontId="1" fillId="0" borderId="0"/>
    <xf numFmtId="0" fontId="78" fillId="0" borderId="0"/>
    <xf numFmtId="0" fontId="175" fillId="0" borderId="0"/>
    <xf numFmtId="0" fontId="1" fillId="0" borderId="0"/>
    <xf numFmtId="0" fontId="1" fillId="0" borderId="0" applyNumberFormat="0" applyFont="0" applyFill="0" applyBorder="0" applyAlignment="0" applyProtection="0"/>
    <xf numFmtId="0" fontId="1" fillId="0" borderId="0"/>
    <xf numFmtId="0" fontId="1" fillId="0" borderId="0"/>
    <xf numFmtId="0" fontId="1" fillId="0" borderId="0"/>
    <xf numFmtId="0" fontId="175" fillId="0" borderId="0"/>
    <xf numFmtId="0" fontId="78" fillId="0" borderId="0"/>
    <xf numFmtId="0" fontId="1" fillId="0" borderId="0"/>
    <xf numFmtId="0" fontId="78" fillId="0" borderId="0"/>
    <xf numFmtId="0" fontId="175" fillId="0" borderId="0"/>
    <xf numFmtId="0" fontId="78" fillId="0" borderId="0"/>
    <xf numFmtId="0" fontId="1" fillId="0" borderId="0"/>
    <xf numFmtId="0" fontId="78" fillId="0" borderId="0"/>
    <xf numFmtId="0" fontId="175" fillId="0" borderId="0"/>
    <xf numFmtId="0" fontId="1" fillId="0" borderId="0"/>
    <xf numFmtId="0" fontId="78" fillId="0" borderId="0"/>
    <xf numFmtId="0" fontId="1" fillId="0" borderId="0"/>
    <xf numFmtId="0" fontId="1" fillId="0" borderId="0"/>
    <xf numFmtId="0" fontId="1" fillId="0" borderId="0"/>
    <xf numFmtId="0" fontId="175" fillId="0" borderId="0"/>
    <xf numFmtId="0" fontId="1" fillId="0" borderId="0"/>
    <xf numFmtId="0" fontId="1" fillId="0" borderId="0"/>
    <xf numFmtId="0" fontId="78" fillId="0" borderId="0"/>
    <xf numFmtId="0" fontId="175" fillId="0" borderId="0"/>
    <xf numFmtId="0" fontId="78" fillId="0" borderId="0"/>
    <xf numFmtId="0" fontId="78" fillId="0" borderId="0"/>
    <xf numFmtId="0" fontId="175" fillId="0" borderId="0"/>
    <xf numFmtId="0" fontId="175" fillId="0" borderId="0"/>
    <xf numFmtId="0" fontId="78" fillId="0" borderId="0"/>
    <xf numFmtId="0" fontId="78" fillId="0" borderId="0"/>
    <xf numFmtId="0" fontId="175" fillId="0" borderId="0"/>
    <xf numFmtId="0" fontId="18" fillId="0" borderId="0"/>
    <xf numFmtId="0" fontId="1" fillId="0" borderId="0"/>
    <xf numFmtId="0" fontId="1" fillId="0" borderId="0"/>
    <xf numFmtId="0" fontId="1" fillId="0" borderId="0"/>
    <xf numFmtId="0" fontId="78" fillId="0" borderId="0"/>
    <xf numFmtId="0" fontId="175" fillId="0" borderId="0"/>
    <xf numFmtId="0" fontId="78" fillId="0" borderId="0"/>
    <xf numFmtId="0" fontId="1" fillId="0" borderId="0"/>
    <xf numFmtId="0" fontId="1" fillId="0" borderId="0"/>
    <xf numFmtId="0" fontId="1" fillId="0" borderId="0"/>
    <xf numFmtId="0" fontId="78" fillId="0" borderId="0"/>
    <xf numFmtId="0" fontId="175" fillId="0" borderId="0"/>
    <xf numFmtId="0" fontId="78" fillId="0" borderId="0"/>
    <xf numFmtId="0" fontId="1" fillId="0" borderId="0"/>
    <xf numFmtId="0" fontId="1" fillId="0" borderId="0"/>
    <xf numFmtId="0" fontId="78" fillId="0" borderId="0"/>
    <xf numFmtId="0" fontId="175" fillId="0" borderId="0"/>
    <xf numFmtId="0" fontId="1" fillId="0" borderId="0"/>
    <xf numFmtId="0" fontId="1" fillId="0" borderId="0"/>
    <xf numFmtId="0" fontId="78" fillId="0" borderId="0"/>
    <xf numFmtId="0" fontId="1"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78" fillId="0" borderId="0"/>
    <xf numFmtId="0" fontId="78" fillId="0" borderId="0"/>
    <xf numFmtId="0" fontId="175" fillId="0" borderId="0"/>
    <xf numFmtId="0" fontId="1" fillId="0" borderId="0" applyNumberFormat="0" applyFont="0" applyFill="0" applyBorder="0" applyAlignment="0" applyProtection="0"/>
    <xf numFmtId="0" fontId="1" fillId="0" borderId="0"/>
    <xf numFmtId="0" fontId="78" fillId="0" borderId="0"/>
    <xf numFmtId="0" fontId="175" fillId="0" borderId="0"/>
    <xf numFmtId="0" fontId="78" fillId="0" borderId="0"/>
    <xf numFmtId="0" fontId="1" fillId="0" borderId="0"/>
    <xf numFmtId="0" fontId="78" fillId="0" borderId="0"/>
    <xf numFmtId="0" fontId="175" fillId="0" borderId="0"/>
    <xf numFmtId="0" fontId="78" fillId="0" borderId="0"/>
    <xf numFmtId="0" fontId="1" fillId="0" borderId="0"/>
    <xf numFmtId="0" fontId="78" fillId="0" borderId="0"/>
    <xf numFmtId="0" fontId="175" fillId="0" borderId="0"/>
    <xf numFmtId="0" fontId="1" fillId="0" borderId="0"/>
    <xf numFmtId="0" fontId="1" fillId="0" borderId="0"/>
    <xf numFmtId="0" fontId="1" fillId="0" borderId="0"/>
    <xf numFmtId="0" fontId="175" fillId="0" borderId="0"/>
    <xf numFmtId="0" fontId="1" fillId="0" borderId="0"/>
    <xf numFmtId="0" fontId="78" fillId="0" borderId="0"/>
    <xf numFmtId="0" fontId="78" fillId="0" borderId="0"/>
    <xf numFmtId="0" fontId="1" fillId="0" borderId="0"/>
    <xf numFmtId="0" fontId="18" fillId="0" borderId="0"/>
    <xf numFmtId="0" fontId="175" fillId="0" borderId="0"/>
    <xf numFmtId="0" fontId="175" fillId="0" borderId="0"/>
    <xf numFmtId="0" fontId="78" fillId="0" borderId="0"/>
    <xf numFmtId="0" fontId="1" fillId="0" borderId="0"/>
    <xf numFmtId="0" fontId="175" fillId="0" borderId="0"/>
    <xf numFmtId="0" fontId="175" fillId="0" borderId="0"/>
    <xf numFmtId="0" fontId="78" fillId="0" borderId="0"/>
    <xf numFmtId="0" fontId="1" fillId="0" borderId="0"/>
    <xf numFmtId="0" fontId="1" fillId="0" borderId="0"/>
    <xf numFmtId="0" fontId="78" fillId="0" borderId="0"/>
    <xf numFmtId="0" fontId="175" fillId="0" borderId="0"/>
    <xf numFmtId="0" fontId="18" fillId="0" borderId="0"/>
    <xf numFmtId="0" fontId="1" fillId="0" borderId="0"/>
    <xf numFmtId="0" fontId="1" fillId="0" borderId="0"/>
    <xf numFmtId="0" fontId="1" fillId="0" borderId="0"/>
    <xf numFmtId="0" fontId="78" fillId="0" borderId="0"/>
    <xf numFmtId="0" fontId="175" fillId="0" borderId="0"/>
    <xf numFmtId="0" fontId="18" fillId="0" borderId="0"/>
    <xf numFmtId="0" fontId="1" fillId="0" borderId="0"/>
    <xf numFmtId="0" fontId="1" fillId="0" borderId="0" applyNumberFormat="0" applyFont="0" applyFill="0" applyBorder="0" applyAlignment="0" applyProtection="0"/>
    <xf numFmtId="0" fontId="175" fillId="0" borderId="0"/>
    <xf numFmtId="0" fontId="1" fillId="0" borderId="0"/>
    <xf numFmtId="0" fontId="18" fillId="0" borderId="0"/>
    <xf numFmtId="0" fontId="1" fillId="0" borderId="0"/>
    <xf numFmtId="0" fontId="1" fillId="0" borderId="0"/>
    <xf numFmtId="0" fontId="175"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78" fillId="0" borderId="0"/>
    <xf numFmtId="0" fontId="78" fillId="0" borderId="0"/>
    <xf numFmtId="0" fontId="175" fillId="0" borderId="0"/>
    <xf numFmtId="0" fontId="1" fillId="0" borderId="0"/>
    <xf numFmtId="0" fontId="18" fillId="0" borderId="0"/>
    <xf numFmtId="0" fontId="175" fillId="0" borderId="0"/>
    <xf numFmtId="0" fontId="1" fillId="0" borderId="0"/>
    <xf numFmtId="0" fontId="1" fillId="0" borderId="0"/>
    <xf numFmtId="0" fontId="1" fillId="0" borderId="0"/>
    <xf numFmtId="0" fontId="1" fillId="0" borderId="0"/>
    <xf numFmtId="0" fontId="78"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78" fillId="0" borderId="0"/>
    <xf numFmtId="0" fontId="78" fillId="0" borderId="0"/>
    <xf numFmtId="0" fontId="175" fillId="0" borderId="0"/>
    <xf numFmtId="0" fontId="18" fillId="0" borderId="0"/>
    <xf numFmtId="0" fontId="1" fillId="0" borderId="0"/>
    <xf numFmtId="0" fontId="1" fillId="0" borderId="0"/>
    <xf numFmtId="0" fontId="1" fillId="0" borderId="0"/>
    <xf numFmtId="0" fontId="78" fillId="0" borderId="0"/>
    <xf numFmtId="0" fontId="175" fillId="0" borderId="0"/>
    <xf numFmtId="0" fontId="18" fillId="0" borderId="0"/>
    <xf numFmtId="0" fontId="1" fillId="0" borderId="0"/>
    <xf numFmtId="0" fontId="1" fillId="0" borderId="0"/>
    <xf numFmtId="0" fontId="78" fillId="0" borderId="0"/>
    <xf numFmtId="0" fontId="175" fillId="0" borderId="0"/>
    <xf numFmtId="0" fontId="18" fillId="0" borderId="0"/>
    <xf numFmtId="0" fontId="1" fillId="0" borderId="0"/>
    <xf numFmtId="0" fontId="1" fillId="0" borderId="0"/>
    <xf numFmtId="0" fontId="78" fillId="0" borderId="0"/>
    <xf numFmtId="0" fontId="175" fillId="0" borderId="0"/>
    <xf numFmtId="0" fontId="175" fillId="0" borderId="0"/>
    <xf numFmtId="0" fontId="1" fillId="0" borderId="0"/>
    <xf numFmtId="0" fontId="1" fillId="0" borderId="0"/>
    <xf numFmtId="0" fontId="78" fillId="0" borderId="0"/>
    <xf numFmtId="0" fontId="175" fillId="0" borderId="0"/>
    <xf numFmtId="0" fontId="78" fillId="0" borderId="0"/>
    <xf numFmtId="0" fontId="78" fillId="0" borderId="0"/>
    <xf numFmtId="0" fontId="175" fillId="0" borderId="0"/>
    <xf numFmtId="0" fontId="175" fillId="0" borderId="0"/>
    <xf numFmtId="0" fontId="78" fillId="0" borderId="0"/>
    <xf numFmtId="0" fontId="78" fillId="0" borderId="0"/>
    <xf numFmtId="0" fontId="175" fillId="0" borderId="0"/>
    <xf numFmtId="0" fontId="18" fillId="0" borderId="0"/>
    <xf numFmtId="0" fontId="1" fillId="0" borderId="0"/>
    <xf numFmtId="0" fontId="1" fillId="0" borderId="0"/>
    <xf numFmtId="0" fontId="1" fillId="0" borderId="0"/>
    <xf numFmtId="0" fontId="78" fillId="0" borderId="0"/>
    <xf numFmtId="0" fontId="175" fillId="0" borderId="0"/>
    <xf numFmtId="0" fontId="78" fillId="0" borderId="0"/>
    <xf numFmtId="0" fontId="1" fillId="0" borderId="0"/>
    <xf numFmtId="0" fontId="1" fillId="0" borderId="0"/>
    <xf numFmtId="0" fontId="1" fillId="0" borderId="0"/>
    <xf numFmtId="0" fontId="78" fillId="0" borderId="0"/>
    <xf numFmtId="0" fontId="175" fillId="0" borderId="0"/>
    <xf numFmtId="0" fontId="78" fillId="0" borderId="0"/>
    <xf numFmtId="0" fontId="1" fillId="0" borderId="0"/>
    <xf numFmtId="0" fontId="1" fillId="0" borderId="0"/>
    <xf numFmtId="0" fontId="78" fillId="0" borderId="0"/>
    <xf numFmtId="0" fontId="175" fillId="0" borderId="0"/>
    <xf numFmtId="0" fontId="1" fillId="0" borderId="0"/>
    <xf numFmtId="0" fontId="1" fillId="0" borderId="0"/>
    <xf numFmtId="0" fontId="1" fillId="0" borderId="0"/>
    <xf numFmtId="0" fontId="175"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78" fillId="0" borderId="0"/>
    <xf numFmtId="0" fontId="78" fillId="0" borderId="0"/>
    <xf numFmtId="0" fontId="175" fillId="0" borderId="0"/>
    <xf numFmtId="0" fontId="78" fillId="0" borderId="0"/>
    <xf numFmtId="0" fontId="47" fillId="0" borderId="0"/>
    <xf numFmtId="0" fontId="175" fillId="0" borderId="0"/>
    <xf numFmtId="0" fontId="18" fillId="0" borderId="0"/>
    <xf numFmtId="0" fontId="1" fillId="0" borderId="0"/>
    <xf numFmtId="0" fontId="78"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78" fillId="0" borderId="0"/>
    <xf numFmtId="0" fontId="78" fillId="0" borderId="0"/>
    <xf numFmtId="0" fontId="175" fillId="0" borderId="0"/>
    <xf numFmtId="0" fontId="47" fillId="0" borderId="0"/>
    <xf numFmtId="0" fontId="1" fillId="0" borderId="0"/>
    <xf numFmtId="0" fontId="78" fillId="0" borderId="0"/>
    <xf numFmtId="0" fontId="175" fillId="0" borderId="0"/>
    <xf numFmtId="0" fontId="78" fillId="0" borderId="0"/>
    <xf numFmtId="0" fontId="1" fillId="0" borderId="0"/>
    <xf numFmtId="0" fontId="78" fillId="0" borderId="0"/>
    <xf numFmtId="0" fontId="175" fillId="0" borderId="0"/>
    <xf numFmtId="0" fontId="47" fillId="0" borderId="0"/>
    <xf numFmtId="0" fontId="1" fillId="0" borderId="0"/>
    <xf numFmtId="0" fontId="78" fillId="0" borderId="0"/>
    <xf numFmtId="0" fontId="175" fillId="0" borderId="0"/>
    <xf numFmtId="0" fontId="1" fillId="0" borderId="0"/>
    <xf numFmtId="0" fontId="78" fillId="0" borderId="0"/>
    <xf numFmtId="0" fontId="175" fillId="0" borderId="0"/>
    <xf numFmtId="0" fontId="1" fillId="0" borderId="0"/>
    <xf numFmtId="0" fontId="13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9" fillId="0" borderId="0"/>
    <xf numFmtId="0" fontId="1" fillId="0" borderId="0"/>
    <xf numFmtId="0" fontId="1" fillId="0" borderId="0"/>
    <xf numFmtId="0" fontId="1" fillId="0" borderId="0"/>
    <xf numFmtId="0" fontId="1" fillId="0" borderId="0"/>
    <xf numFmtId="0" fontId="78" fillId="0" borderId="0"/>
    <xf numFmtId="0" fontId="1" fillId="0" borderId="0"/>
    <xf numFmtId="0" fontId="1" fillId="0" borderId="0"/>
    <xf numFmtId="0" fontId="7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5" fillId="0" borderId="0"/>
    <xf numFmtId="0" fontId="1" fillId="0" borderId="0"/>
    <xf numFmtId="0" fontId="1" fillId="0" borderId="0"/>
    <xf numFmtId="0" fontId="78" fillId="0" borderId="0"/>
    <xf numFmtId="0" fontId="18" fillId="0" borderId="0"/>
    <xf numFmtId="0" fontId="18" fillId="0" borderId="0"/>
    <xf numFmtId="0" fontId="1" fillId="0" borderId="0"/>
    <xf numFmtId="231" fontId="78" fillId="0" borderId="0"/>
    <xf numFmtId="0" fontId="175" fillId="0" borderId="0"/>
    <xf numFmtId="0" fontId="1" fillId="0" borderId="0"/>
    <xf numFmtId="0" fontId="1" fillId="0" borderId="0"/>
    <xf numFmtId="0" fontId="1" fillId="0" borderId="0"/>
    <xf numFmtId="0" fontId="18" fillId="0" borderId="0"/>
    <xf numFmtId="0" fontId="175" fillId="0" borderId="0"/>
    <xf numFmtId="0" fontId="1" fillId="0" borderId="0"/>
    <xf numFmtId="0" fontId="1" fillId="0" borderId="0"/>
    <xf numFmtId="0" fontId="18" fillId="0" borderId="0"/>
    <xf numFmtId="0" fontId="1" fillId="0" borderId="0"/>
    <xf numFmtId="0" fontId="175" fillId="0" borderId="0"/>
    <xf numFmtId="0" fontId="18" fillId="0" borderId="0"/>
    <xf numFmtId="0" fontId="1" fillId="0" borderId="0"/>
    <xf numFmtId="0" fontId="1" fillId="0" borderId="0" applyNumberFormat="0" applyFont="0" applyFill="0" applyBorder="0" applyAlignment="0" applyProtection="0"/>
    <xf numFmtId="0" fontId="175" fillId="0" borderId="0"/>
    <xf numFmtId="0" fontId="18" fillId="0" borderId="0"/>
    <xf numFmtId="0" fontId="1" fillId="0" borderId="0"/>
    <xf numFmtId="0" fontId="1" fillId="0" borderId="0" applyNumberFormat="0" applyFont="0" applyFill="0" applyBorder="0" applyAlignment="0" applyProtection="0"/>
    <xf numFmtId="0" fontId="175" fillId="0" borderId="0"/>
    <xf numFmtId="0" fontId="1" fillId="0" borderId="0"/>
    <xf numFmtId="0" fontId="1" fillId="0" borderId="0"/>
    <xf numFmtId="0" fontId="175" fillId="0" borderId="0"/>
    <xf numFmtId="0" fontId="138" fillId="0" borderId="0"/>
    <xf numFmtId="0" fontId="1" fillId="0" borderId="0"/>
    <xf numFmtId="0" fontId="18" fillId="0" borderId="0"/>
    <xf numFmtId="0" fontId="175" fillId="0" borderId="0"/>
    <xf numFmtId="0" fontId="175" fillId="0" borderId="0"/>
    <xf numFmtId="0" fontId="78" fillId="0" borderId="0"/>
    <xf numFmtId="0" fontId="1" fillId="0" borderId="0"/>
    <xf numFmtId="0" fontId="175" fillId="0" borderId="0"/>
    <xf numFmtId="0" fontId="1" fillId="0" borderId="0"/>
    <xf numFmtId="0" fontId="1" fillId="0" borderId="0"/>
    <xf numFmtId="231" fontId="328" fillId="0" borderId="0"/>
    <xf numFmtId="0" fontId="175" fillId="0" borderId="0"/>
    <xf numFmtId="0" fontId="1" fillId="0" borderId="0"/>
    <xf numFmtId="0" fontId="1" fillId="0" borderId="0"/>
    <xf numFmtId="0" fontId="1" fillId="0" borderId="0"/>
    <xf numFmtId="0" fontId="18" fillId="0" borderId="0"/>
    <xf numFmtId="0" fontId="175" fillId="0" borderId="0"/>
    <xf numFmtId="0" fontId="1" fillId="0" borderId="0"/>
    <xf numFmtId="0" fontId="1" fillId="0" borderId="0"/>
    <xf numFmtId="0" fontId="1" fillId="0" borderId="0"/>
    <xf numFmtId="0" fontId="18" fillId="0" borderId="0"/>
    <xf numFmtId="0" fontId="175" fillId="0" borderId="0"/>
    <xf numFmtId="0" fontId="1" fillId="0" borderId="0"/>
    <xf numFmtId="0" fontId="18" fillId="0" borderId="0"/>
    <xf numFmtId="0" fontId="1" fillId="0" borderId="0"/>
    <xf numFmtId="0" fontId="1" fillId="0" borderId="0"/>
    <xf numFmtId="0" fontId="175" fillId="0" borderId="0"/>
    <xf numFmtId="0" fontId="78" fillId="0" borderId="0"/>
    <xf numFmtId="0" fontId="1" fillId="0" borderId="0" applyNumberFormat="0" applyFont="0" applyFill="0" applyBorder="0" applyAlignment="0" applyProtection="0"/>
    <xf numFmtId="0" fontId="175" fillId="0" borderId="0"/>
    <xf numFmtId="0" fontId="1" fillId="0" borderId="0"/>
    <xf numFmtId="0" fontId="18" fillId="0" borderId="0"/>
    <xf numFmtId="0" fontId="175" fillId="0" borderId="0"/>
    <xf numFmtId="0" fontId="1" fillId="0" borderId="0"/>
    <xf numFmtId="0" fontId="1" fillId="0" borderId="0"/>
    <xf numFmtId="0" fontId="138" fillId="0" borderId="0"/>
    <xf numFmtId="0" fontId="175" fillId="0" borderId="0"/>
    <xf numFmtId="0" fontId="1" fillId="0" borderId="0" applyNumberFormat="0" applyFont="0" applyFill="0" applyBorder="0" applyAlignment="0" applyProtection="0"/>
    <xf numFmtId="0" fontId="1" fillId="0" borderId="0"/>
    <xf numFmtId="0" fontId="138" fillId="0" borderId="0"/>
    <xf numFmtId="0" fontId="175" fillId="0" borderId="0"/>
    <xf numFmtId="0" fontId="1" fillId="0" borderId="0" applyNumberFormat="0" applyFont="0" applyFill="0" applyBorder="0" applyAlignment="0" applyProtection="0"/>
    <xf numFmtId="0" fontId="1" fillId="0" borderId="0"/>
    <xf numFmtId="0" fontId="175" fillId="0" borderId="0"/>
    <xf numFmtId="0" fontId="1" fillId="0" borderId="0" applyNumberFormat="0" applyFont="0" applyFill="0" applyBorder="0" applyAlignment="0" applyProtection="0"/>
    <xf numFmtId="0" fontId="175" fillId="0" borderId="0"/>
    <xf numFmtId="0" fontId="73" fillId="0" borderId="0"/>
    <xf numFmtId="0" fontId="29"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9" fillId="0" borderId="0"/>
    <xf numFmtId="0" fontId="175"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8" fillId="0" borderId="0"/>
    <xf numFmtId="0" fontId="175" fillId="0" borderId="0"/>
    <xf numFmtId="0" fontId="78" fillId="0" borderId="0"/>
    <xf numFmtId="0" fontId="175" fillId="0" borderId="0"/>
    <xf numFmtId="0" fontId="175" fillId="0" borderId="0"/>
    <xf numFmtId="0" fontId="175" fillId="0" borderId="0"/>
    <xf numFmtId="239" fontId="311" fillId="3" borderId="0">
      <protection locked="0"/>
    </xf>
    <xf numFmtId="239" fontId="311" fillId="0" borderId="0"/>
    <xf numFmtId="0" fontId="175" fillId="0" borderId="0"/>
    <xf numFmtId="0" fontId="175" fillId="0" borderId="0"/>
    <xf numFmtId="0" fontId="1" fillId="60" borderId="86" applyNumberFormat="0" applyFont="0" applyAlignment="0" applyProtection="0"/>
    <xf numFmtId="0" fontId="1" fillId="26" borderId="70" applyNumberFormat="0" applyFont="0" applyAlignment="0" applyProtection="0"/>
    <xf numFmtId="0" fontId="175" fillId="0" borderId="0"/>
    <xf numFmtId="0" fontId="78" fillId="0" borderId="0"/>
    <xf numFmtId="0" fontId="175" fillId="0" borderId="0"/>
    <xf numFmtId="0" fontId="329" fillId="77" borderId="0" applyNumberFormat="0" applyBorder="0" applyAlignment="0" applyProtection="0"/>
    <xf numFmtId="0" fontId="329" fillId="77" borderId="0" applyNumberFormat="0" applyBorder="0" applyAlignment="0" applyProtection="0"/>
    <xf numFmtId="0" fontId="133" fillId="22" borderId="0" applyNumberFormat="0" applyBorder="0" applyAlignment="0" applyProtection="0"/>
    <xf numFmtId="0" fontId="225" fillId="77" borderId="0" applyNumberFormat="0" applyBorder="0" applyAlignment="0" applyProtection="0"/>
    <xf numFmtId="0" fontId="1" fillId="0" borderId="0"/>
    <xf numFmtId="0" fontId="215" fillId="79" borderId="76" applyNumberFormat="0" applyAlignment="0" applyProtection="0"/>
    <xf numFmtId="0" fontId="126" fillId="24" borderId="67" applyNumberFormat="0" applyAlignment="0" applyProtection="0"/>
    <xf numFmtId="0" fontId="120" fillId="0" borderId="63" applyNumberFormat="0" applyFill="0" applyAlignment="0" applyProtection="0"/>
    <xf numFmtId="0" fontId="169" fillId="0" borderId="80" applyNumberFormat="0" applyFill="0" applyAlignment="0" applyProtection="0"/>
    <xf numFmtId="0" fontId="1" fillId="0" borderId="0"/>
    <xf numFmtId="0" fontId="121" fillId="0" borderId="64" applyNumberFormat="0" applyFill="0" applyAlignment="0" applyProtection="0"/>
    <xf numFmtId="0" fontId="170" fillId="0" borderId="81" applyNumberFormat="0" applyFill="0" applyAlignment="0" applyProtection="0"/>
    <xf numFmtId="0" fontId="1" fillId="0" borderId="0"/>
    <xf numFmtId="0" fontId="171" fillId="0" borderId="82" applyNumberFormat="0" applyFill="0" applyAlignment="0" applyProtection="0"/>
    <xf numFmtId="0" fontId="122" fillId="0" borderId="65" applyNumberFormat="0" applyFill="0" applyAlignment="0" applyProtection="0"/>
    <xf numFmtId="0" fontId="1" fillId="0" borderId="0"/>
    <xf numFmtId="0" fontId="122" fillId="0" borderId="0" applyNumberFormat="0" applyFill="0" applyBorder="0" applyAlignment="0" applyProtection="0"/>
    <xf numFmtId="0" fontId="171" fillId="0" borderId="0" applyNumberFormat="0" applyFill="0" applyBorder="0" applyAlignment="0" applyProtection="0"/>
    <xf numFmtId="0" fontId="1" fillId="0" borderId="0"/>
    <xf numFmtId="0" fontId="78" fillId="0" borderId="0"/>
    <xf numFmtId="0" fontId="175" fillId="0" borderId="0"/>
    <xf numFmtId="0" fontId="175" fillId="0" borderId="0"/>
    <xf numFmtId="0" fontId="175" fillId="0" borderId="0"/>
    <xf numFmtId="0" fontId="175" fillId="0" borderId="0"/>
    <xf numFmtId="0" fontId="175" fillId="0" borderId="0"/>
    <xf numFmtId="0" fontId="175" fillId="0" borderId="0"/>
    <xf numFmtId="9" fontId="29" fillId="0" borderId="0" applyFont="0" applyFill="0" applyBorder="0" applyAlignment="0" applyProtection="0"/>
    <xf numFmtId="9" fontId="29" fillId="0" borderId="0" applyFont="0" applyFill="0" applyBorder="0" applyAlignment="0" applyProtection="0"/>
    <xf numFmtId="241" fontId="330" fillId="0" borderId="0" applyFont="0" applyFill="0" applyBorder="0" applyProtection="0">
      <alignment horizontal="right"/>
    </xf>
    <xf numFmtId="0" fontId="78" fillId="0" borderId="0"/>
    <xf numFmtId="0" fontId="175" fillId="0" borderId="0"/>
    <xf numFmtId="0" fontId="175" fillId="0" borderId="0"/>
    <xf numFmtId="0" fontId="78" fillId="0" borderId="0"/>
    <xf numFmtId="9" fontId="175" fillId="0" borderId="0" applyFont="0" applyFill="0" applyBorder="0" applyAlignment="0" applyProtection="0"/>
    <xf numFmtId="0" fontId="175" fillId="0" borderId="0"/>
    <xf numFmtId="0" fontId="175" fillId="0" borderId="0"/>
    <xf numFmtId="0" fontId="175" fillId="0" borderId="0"/>
    <xf numFmtId="0" fontId="175" fillId="0" borderId="0"/>
    <xf numFmtId="0" fontId="78" fillId="0" borderId="0"/>
    <xf numFmtId="0" fontId="175" fillId="0" borderId="0"/>
    <xf numFmtId="0" fontId="78" fillId="0" borderId="0"/>
    <xf numFmtId="0" fontId="78" fillId="0" borderId="0"/>
    <xf numFmtId="0" fontId="175" fillId="0" borderId="0"/>
    <xf numFmtId="0" fontId="175" fillId="0" borderId="0"/>
    <xf numFmtId="0" fontId="78"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78" fillId="0" borderId="0"/>
    <xf numFmtId="0" fontId="175" fillId="0" borderId="0"/>
    <xf numFmtId="0" fontId="78" fillId="0" borderId="0"/>
    <xf numFmtId="0" fontId="78" fillId="0" borderId="0"/>
    <xf numFmtId="0" fontId="175" fillId="0" borderId="0"/>
    <xf numFmtId="0" fontId="175" fillId="0" borderId="0"/>
    <xf numFmtId="0" fontId="78"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78" fillId="0" borderId="0"/>
    <xf numFmtId="0" fontId="175" fillId="0" borderId="0"/>
    <xf numFmtId="0" fontId="78" fillId="0" borderId="0"/>
    <xf numFmtId="0" fontId="78" fillId="0" borderId="0"/>
    <xf numFmtId="0" fontId="175" fillId="0" borderId="0"/>
    <xf numFmtId="0" fontId="175" fillId="0" borderId="0"/>
    <xf numFmtId="0" fontId="78"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175" fillId="0" borderId="0"/>
    <xf numFmtId="0" fontId="78" fillId="0" borderId="0"/>
    <xf numFmtId="0" fontId="175" fillId="0" borderId="0"/>
    <xf numFmtId="0" fontId="78" fillId="0" borderId="0"/>
    <xf numFmtId="0" fontId="78" fillId="0" borderId="0"/>
    <xf numFmtId="0" fontId="175" fillId="0" borderId="0"/>
    <xf numFmtId="0" fontId="175" fillId="0" borderId="0"/>
    <xf numFmtId="0" fontId="78"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175" fillId="0" borderId="0"/>
    <xf numFmtId="0" fontId="78" fillId="0" borderId="0"/>
    <xf numFmtId="0" fontId="175" fillId="0" borderId="0"/>
    <xf numFmtId="0" fontId="78" fillId="0" borderId="0"/>
    <xf numFmtId="0" fontId="78" fillId="0" borderId="0"/>
    <xf numFmtId="0" fontId="175" fillId="0" borderId="0"/>
    <xf numFmtId="0" fontId="175" fillId="0" borderId="0"/>
    <xf numFmtId="0" fontId="78"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78" fillId="0" borderId="0"/>
    <xf numFmtId="0" fontId="175" fillId="0" borderId="0"/>
    <xf numFmtId="0" fontId="78" fillId="0" borderId="0"/>
    <xf numFmtId="0" fontId="78" fillId="0" borderId="0"/>
    <xf numFmtId="0" fontId="175" fillId="0" borderId="0"/>
    <xf numFmtId="0" fontId="175" fillId="0" borderId="0"/>
    <xf numFmtId="0" fontId="78"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78" fillId="0" borderId="0"/>
    <xf numFmtId="0" fontId="175" fillId="0" borderId="0"/>
    <xf numFmtId="0" fontId="78" fillId="0" borderId="0"/>
    <xf numFmtId="0" fontId="78" fillId="0" borderId="0"/>
    <xf numFmtId="0" fontId="175" fillId="0" borderId="0"/>
    <xf numFmtId="0" fontId="175" fillId="0" borderId="0"/>
    <xf numFmtId="0" fontId="78"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175" fillId="0" borderId="0"/>
    <xf numFmtId="0" fontId="78" fillId="0" borderId="0"/>
    <xf numFmtId="0" fontId="175" fillId="0" borderId="0"/>
    <xf numFmtId="0" fontId="78" fillId="0" borderId="0"/>
    <xf numFmtId="0" fontId="78" fillId="0" borderId="0"/>
    <xf numFmtId="0" fontId="175" fillId="0" borderId="0"/>
    <xf numFmtId="0" fontId="175" fillId="0" borderId="0"/>
    <xf numFmtId="0" fontId="78"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78" fillId="0" borderId="0"/>
    <xf numFmtId="0" fontId="175" fillId="0" borderId="0"/>
    <xf numFmtId="0" fontId="78" fillId="0" borderId="0"/>
    <xf numFmtId="0" fontId="78" fillId="0" borderId="0"/>
    <xf numFmtId="0" fontId="175" fillId="0" borderId="0"/>
    <xf numFmtId="0" fontId="175" fillId="0" borderId="0"/>
    <xf numFmtId="0" fontId="78" fillId="0" borderId="0"/>
    <xf numFmtId="0" fontId="175" fillId="0" borderId="0"/>
    <xf numFmtId="0" fontId="78" fillId="0" borderId="0"/>
    <xf numFmtId="9" fontId="69" fillId="0" borderId="0" applyFont="0" applyFill="0" applyBorder="0" applyAlignment="0" applyProtection="0"/>
    <xf numFmtId="0" fontId="175" fillId="0" borderId="0"/>
    <xf numFmtId="0" fontId="175" fillId="0" borderId="0"/>
    <xf numFmtId="0" fontId="175" fillId="0" borderId="0"/>
    <xf numFmtId="0" fontId="175" fillId="0" borderId="0"/>
    <xf numFmtId="0" fontId="175" fillId="0" borderId="0"/>
    <xf numFmtId="0" fontId="78" fillId="0" borderId="0"/>
    <xf numFmtId="0" fontId="175" fillId="0" borderId="0"/>
    <xf numFmtId="0" fontId="78" fillId="0" borderId="0"/>
    <xf numFmtId="0" fontId="78" fillId="0" borderId="0"/>
    <xf numFmtId="0" fontId="175" fillId="0" borderId="0"/>
    <xf numFmtId="0" fontId="175" fillId="0" borderId="0"/>
    <xf numFmtId="0" fontId="78"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175" fillId="0" borderId="0"/>
    <xf numFmtId="0" fontId="78" fillId="0" borderId="0"/>
    <xf numFmtId="0" fontId="175" fillId="0" borderId="0"/>
    <xf numFmtId="0" fontId="78" fillId="0" borderId="0"/>
    <xf numFmtId="0" fontId="78" fillId="0" borderId="0"/>
    <xf numFmtId="0" fontId="175" fillId="0" borderId="0"/>
    <xf numFmtId="0" fontId="175" fillId="0" borderId="0"/>
    <xf numFmtId="0" fontId="78"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78" fillId="0" borderId="0"/>
    <xf numFmtId="0" fontId="175" fillId="0" borderId="0"/>
    <xf numFmtId="0" fontId="78" fillId="0" borderId="0"/>
    <xf numFmtId="0" fontId="78" fillId="0" borderId="0"/>
    <xf numFmtId="0" fontId="175" fillId="0" borderId="0"/>
    <xf numFmtId="0" fontId="175" fillId="0" borderId="0"/>
    <xf numFmtId="0" fontId="78"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78"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175" fillId="0" borderId="0"/>
    <xf numFmtId="0" fontId="78" fillId="0" borderId="0"/>
    <xf numFmtId="0" fontId="175" fillId="0" borderId="0"/>
    <xf numFmtId="0" fontId="78" fillId="0" borderId="0"/>
    <xf numFmtId="0" fontId="78" fillId="0" borderId="0"/>
    <xf numFmtId="0" fontId="175" fillId="0" borderId="0"/>
    <xf numFmtId="0" fontId="175" fillId="0" borderId="0"/>
    <xf numFmtId="0" fontId="78" fillId="0" borderId="0"/>
    <xf numFmtId="0" fontId="175" fillId="0" borderId="0"/>
    <xf numFmtId="0" fontId="78" fillId="0" borderId="0"/>
    <xf numFmtId="0" fontId="78" fillId="0" borderId="0"/>
    <xf numFmtId="0" fontId="175" fillId="0" borderId="0"/>
    <xf numFmtId="0" fontId="175" fillId="0" borderId="0"/>
    <xf numFmtId="0" fontId="78" fillId="0" borderId="0"/>
    <xf numFmtId="0" fontId="175"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78"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78" fillId="0" borderId="0"/>
    <xf numFmtId="0" fontId="78" fillId="0" borderId="0"/>
    <xf numFmtId="0" fontId="175" fillId="0" borderId="0"/>
    <xf numFmtId="9" fontId="1" fillId="0" borderId="0" applyFont="0" applyFill="0" applyBorder="0" applyAlignment="0" applyProtection="0"/>
    <xf numFmtId="9" fontId="1" fillId="0" borderId="0" applyFont="0" applyFill="0" applyBorder="0" applyAlignment="0" applyProtection="0"/>
    <xf numFmtId="0" fontId="78" fillId="0" borderId="0"/>
    <xf numFmtId="0" fontId="78"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78" fillId="0" borderId="0"/>
    <xf numFmtId="0" fontId="175" fillId="0" borderId="0"/>
    <xf numFmtId="0" fontId="78" fillId="0" borderId="0"/>
    <xf numFmtId="0" fontId="78"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78" fillId="0" borderId="0"/>
    <xf numFmtId="0" fontId="78" fillId="0" borderId="0"/>
    <xf numFmtId="0" fontId="175" fillId="0" borderId="0"/>
    <xf numFmtId="9" fontId="69" fillId="0" borderId="0" applyFont="0" applyFill="0" applyBorder="0" applyAlignment="0" applyProtection="0"/>
    <xf numFmtId="0" fontId="175"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78"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78" fillId="0" borderId="0"/>
    <xf numFmtId="0" fontId="78" fillId="0" borderId="0"/>
    <xf numFmtId="0" fontId="175" fillId="0" borderId="0"/>
    <xf numFmtId="0" fontId="78" fillId="0" borderId="0"/>
    <xf numFmtId="0" fontId="175" fillId="0" borderId="0"/>
    <xf numFmtId="0" fontId="175"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78"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78" fillId="0" borderId="0"/>
    <xf numFmtId="0" fontId="78" fillId="0" borderId="0"/>
    <xf numFmtId="0" fontId="175" fillId="0" borderId="0"/>
    <xf numFmtId="0" fontId="78" fillId="0" borderId="0"/>
    <xf numFmtId="0" fontId="175"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78" fillId="0" borderId="0"/>
    <xf numFmtId="0" fontId="78" fillId="0" borderId="0"/>
    <xf numFmtId="0" fontId="175" fillId="0" borderId="0"/>
    <xf numFmtId="0" fontId="78" fillId="0" borderId="0"/>
    <xf numFmtId="0" fontId="175"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78" fillId="0" borderId="0"/>
    <xf numFmtId="0" fontId="175" fillId="0" borderId="0"/>
    <xf numFmtId="0" fontId="78" fillId="0" borderId="0"/>
    <xf numFmtId="0" fontId="175" fillId="0" borderId="0"/>
    <xf numFmtId="0" fontId="78"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78" fillId="0" borderId="0"/>
    <xf numFmtId="0" fontId="175" fillId="0" borderId="0"/>
    <xf numFmtId="0" fontId="175" fillId="0" borderId="0"/>
    <xf numFmtId="0" fontId="78" fillId="0" borderId="0"/>
    <xf numFmtId="9" fontId="173" fillId="0" borderId="0" applyFont="0" applyFill="0" applyBorder="0" applyAlignment="0" applyProtection="0"/>
    <xf numFmtId="0" fontId="175" fillId="0" borderId="0"/>
    <xf numFmtId="9" fontId="180" fillId="0" borderId="0" applyFont="0" applyFill="0" applyBorder="0" applyAlignment="0" applyProtection="0"/>
    <xf numFmtId="0" fontId="175" fillId="0" borderId="0"/>
    <xf numFmtId="0" fontId="78" fillId="0" borderId="0"/>
    <xf numFmtId="0" fontId="175" fillId="0" borderId="0"/>
    <xf numFmtId="9" fontId="175" fillId="0" borderId="0" applyFont="0" applyFill="0" applyBorder="0" applyAlignment="0" applyProtection="0"/>
    <xf numFmtId="0" fontId="175" fillId="0" borderId="0"/>
    <xf numFmtId="9" fontId="174" fillId="0" borderId="0" applyFont="0" applyFill="0" applyBorder="0" applyAlignment="0" applyProtection="0"/>
    <xf numFmtId="0" fontId="175" fillId="0" borderId="0"/>
    <xf numFmtId="9" fontId="174" fillId="0" borderId="0" applyFont="0" applyFill="0" applyBorder="0" applyAlignment="0" applyProtection="0"/>
    <xf numFmtId="9" fontId="174" fillId="0" borderId="0" applyFont="0" applyFill="0" applyBorder="0" applyAlignment="0" applyProtection="0"/>
    <xf numFmtId="0" fontId="175" fillId="0" borderId="0"/>
    <xf numFmtId="0" fontId="175" fillId="0" borderId="0"/>
    <xf numFmtId="9" fontId="174" fillId="0" borderId="0" applyFont="0" applyFill="0" applyBorder="0" applyAlignment="0" applyProtection="0"/>
    <xf numFmtId="0" fontId="175" fillId="0" borderId="0"/>
    <xf numFmtId="9" fontId="174" fillId="0" borderId="0" applyFont="0" applyFill="0" applyBorder="0" applyAlignment="0" applyProtection="0"/>
    <xf numFmtId="0" fontId="78" fillId="0" borderId="0"/>
    <xf numFmtId="0" fontId="175" fillId="0" borderId="0"/>
    <xf numFmtId="9" fontId="174" fillId="0" borderId="0" applyFont="0" applyFill="0" applyBorder="0" applyAlignment="0" applyProtection="0"/>
    <xf numFmtId="0" fontId="175" fillId="0" borderId="0"/>
    <xf numFmtId="0" fontId="175" fillId="0" borderId="0"/>
    <xf numFmtId="9" fontId="174" fillId="0" borderId="0" applyFont="0" applyFill="0" applyBorder="0" applyAlignment="0" applyProtection="0"/>
    <xf numFmtId="0" fontId="78" fillId="0" borderId="0"/>
    <xf numFmtId="0" fontId="175" fillId="0" borderId="0"/>
    <xf numFmtId="0" fontId="331" fillId="0" borderId="0" applyNumberFormat="0" applyFill="0" applyBorder="0">
      <alignment horizontal="left"/>
    </xf>
    <xf numFmtId="0" fontId="311" fillId="0" borderId="0" applyNumberFormat="0" applyFill="0" applyBorder="0">
      <alignment horizontal="left"/>
    </xf>
    <xf numFmtId="0" fontId="1" fillId="108" borderId="84" applyNumberFormat="0">
      <alignment vertical="top" wrapText="1"/>
    </xf>
    <xf numFmtId="0" fontId="1" fillId="108" borderId="84" applyNumberFormat="0">
      <alignment vertical="top" wrapText="1"/>
    </xf>
    <xf numFmtId="0" fontId="1" fillId="108" borderId="84" applyNumberFormat="0">
      <alignment vertical="top" wrapText="1"/>
    </xf>
    <xf numFmtId="0" fontId="78" fillId="0" borderId="0"/>
    <xf numFmtId="0" fontId="175" fillId="0" borderId="0"/>
    <xf numFmtId="0" fontId="1" fillId="108" borderId="84" applyNumberFormat="0">
      <alignment vertical="top" wrapText="1"/>
    </xf>
    <xf numFmtId="0" fontId="1" fillId="108" borderId="84" applyNumberFormat="0">
      <alignment vertical="top" wrapText="1"/>
    </xf>
    <xf numFmtId="0" fontId="78" fillId="0" borderId="0"/>
    <xf numFmtId="0" fontId="175" fillId="0" borderId="0"/>
    <xf numFmtId="0" fontId="1" fillId="108" borderId="84" applyNumberFormat="0">
      <alignment vertical="top" wrapText="1"/>
    </xf>
    <xf numFmtId="0" fontId="1" fillId="108" borderId="84" applyNumberFormat="0">
      <alignment vertical="top" wrapText="1"/>
    </xf>
    <xf numFmtId="0" fontId="1" fillId="108" borderId="84" applyNumberFormat="0">
      <alignment vertical="top" wrapText="1"/>
    </xf>
    <xf numFmtId="0" fontId="1" fillId="108" borderId="84" applyNumberFormat="0">
      <alignment vertical="top" wrapText="1"/>
    </xf>
    <xf numFmtId="0" fontId="1" fillId="108" borderId="84" applyNumberFormat="0">
      <alignment vertical="top" wrapText="1"/>
    </xf>
    <xf numFmtId="0" fontId="1" fillId="108" borderId="84" applyNumberFormat="0">
      <alignment vertical="top" wrapText="1"/>
    </xf>
    <xf numFmtId="0" fontId="1" fillId="108" borderId="84" applyNumberFormat="0">
      <alignment vertical="top" wrapText="1"/>
    </xf>
    <xf numFmtId="0" fontId="175" fillId="0" borderId="0"/>
    <xf numFmtId="0" fontId="1" fillId="108" borderId="84" applyNumberFormat="0">
      <alignment vertical="top" wrapText="1"/>
    </xf>
    <xf numFmtId="0" fontId="1" fillId="108" borderId="84" applyNumberFormat="0">
      <alignment vertical="top" wrapText="1"/>
    </xf>
    <xf numFmtId="0" fontId="1" fillId="108" borderId="84" applyNumberFormat="0">
      <alignment vertical="top" wrapText="1"/>
    </xf>
    <xf numFmtId="0" fontId="78" fillId="0" borderId="0"/>
    <xf numFmtId="0" fontId="175" fillId="0" borderId="0"/>
    <xf numFmtId="0" fontId="1" fillId="108" borderId="84" applyNumberFormat="0">
      <alignment vertical="top" wrapText="1"/>
    </xf>
    <xf numFmtId="0" fontId="1" fillId="108" borderId="84" applyNumberFormat="0">
      <alignment vertical="top" wrapText="1"/>
    </xf>
    <xf numFmtId="0" fontId="78" fillId="0" borderId="0"/>
    <xf numFmtId="0" fontId="175" fillId="0" borderId="0"/>
    <xf numFmtId="0" fontId="1" fillId="108" borderId="84" applyNumberFormat="0">
      <alignment vertical="top" wrapText="1"/>
    </xf>
    <xf numFmtId="0" fontId="1" fillId="108" borderId="84" applyNumberFormat="0">
      <alignment vertical="top" wrapText="1"/>
    </xf>
    <xf numFmtId="0" fontId="1" fillId="108" borderId="84" applyNumberFormat="0">
      <alignment vertical="top" wrapText="1"/>
    </xf>
    <xf numFmtId="0" fontId="1" fillId="0" borderId="0"/>
    <xf numFmtId="0" fontId="1" fillId="108" borderId="84" applyNumberFormat="0">
      <alignment vertical="top" wrapText="1"/>
    </xf>
    <xf numFmtId="0" fontId="1" fillId="108" borderId="84" applyNumberFormat="0">
      <alignment vertical="top" wrapText="1"/>
    </xf>
    <xf numFmtId="0" fontId="1" fillId="108" borderId="84" applyNumberFormat="0">
      <alignment vertical="top" wrapText="1"/>
    </xf>
    <xf numFmtId="0" fontId="175" fillId="0" borderId="0"/>
    <xf numFmtId="0" fontId="1" fillId="108" borderId="84" applyNumberFormat="0">
      <alignment vertical="top" wrapText="1"/>
    </xf>
    <xf numFmtId="0" fontId="1" fillId="108" borderId="84" applyNumberFormat="0">
      <alignment vertical="top" wrapText="1"/>
    </xf>
    <xf numFmtId="0" fontId="1" fillId="108" borderId="84" applyNumberFormat="0">
      <alignment vertical="top" wrapText="1"/>
    </xf>
    <xf numFmtId="0" fontId="78" fillId="0" borderId="0"/>
    <xf numFmtId="0" fontId="175" fillId="0" borderId="0"/>
    <xf numFmtId="0" fontId="1" fillId="108" borderId="84" applyNumberFormat="0">
      <alignment vertical="top" wrapText="1"/>
    </xf>
    <xf numFmtId="0" fontId="1" fillId="108" borderId="84" applyNumberFormat="0">
      <alignment vertical="top" wrapText="1"/>
    </xf>
    <xf numFmtId="0" fontId="78" fillId="0" borderId="0"/>
    <xf numFmtId="0" fontId="175" fillId="0" borderId="0"/>
    <xf numFmtId="0" fontId="1" fillId="108" borderId="84" applyNumberFormat="0">
      <alignment vertical="top" wrapText="1"/>
    </xf>
    <xf numFmtId="0" fontId="1" fillId="108" borderId="84" applyNumberFormat="0">
      <alignment vertical="top" wrapText="1"/>
    </xf>
    <xf numFmtId="0" fontId="1" fillId="108" borderId="84" applyNumberFormat="0">
      <alignment vertical="top" wrapText="1"/>
    </xf>
    <xf numFmtId="0" fontId="1" fillId="0" borderId="0"/>
    <xf numFmtId="0" fontId="1" fillId="108" borderId="84" applyNumberFormat="0">
      <alignment vertical="top" wrapText="1"/>
    </xf>
    <xf numFmtId="0" fontId="1" fillId="108" borderId="84" applyNumberFormat="0">
      <alignment vertical="top" wrapText="1"/>
    </xf>
    <xf numFmtId="0" fontId="1" fillId="108" borderId="84" applyNumberFormat="0">
      <alignment vertical="top" wrapText="1"/>
    </xf>
    <xf numFmtId="0" fontId="175" fillId="0" borderId="0"/>
    <xf numFmtId="0" fontId="1" fillId="108" borderId="84" applyNumberFormat="0">
      <alignment vertical="top" wrapText="1"/>
    </xf>
    <xf numFmtId="0" fontId="1" fillId="108" borderId="84" applyNumberFormat="0">
      <alignment vertical="top" wrapText="1"/>
    </xf>
    <xf numFmtId="0" fontId="1" fillId="108" borderId="84" applyNumberFormat="0">
      <alignment vertical="top" wrapText="1"/>
    </xf>
    <xf numFmtId="0" fontId="78" fillId="0" borderId="0"/>
    <xf numFmtId="0" fontId="175" fillId="0" borderId="0"/>
    <xf numFmtId="0" fontId="1" fillId="108" borderId="84" applyNumberFormat="0">
      <alignment vertical="top" wrapText="1"/>
    </xf>
    <xf numFmtId="0" fontId="1" fillId="108" borderId="84" applyNumberFormat="0">
      <alignment vertical="top" wrapText="1"/>
    </xf>
    <xf numFmtId="0" fontId="78" fillId="0" borderId="0"/>
    <xf numFmtId="0" fontId="175" fillId="0" borderId="0"/>
    <xf numFmtId="0" fontId="1" fillId="108" borderId="84" applyNumberFormat="0">
      <alignment vertical="top" wrapText="1"/>
    </xf>
    <xf numFmtId="0" fontId="1" fillId="108" borderId="84" applyNumberFormat="0">
      <alignment vertical="top" wrapText="1"/>
    </xf>
    <xf numFmtId="0" fontId="1" fillId="108" borderId="84" applyNumberFormat="0">
      <alignment vertical="top" wrapText="1"/>
    </xf>
    <xf numFmtId="0" fontId="1" fillId="0" borderId="0"/>
    <xf numFmtId="0" fontId="1" fillId="108" borderId="84" applyNumberFormat="0">
      <alignment vertical="top" wrapText="1"/>
    </xf>
    <xf numFmtId="0" fontId="1" fillId="108" borderId="84" applyNumberFormat="0">
      <alignment vertical="top" wrapText="1"/>
    </xf>
    <xf numFmtId="0" fontId="1" fillId="108" borderId="84" applyNumberFormat="0">
      <alignment vertical="top" wrapText="1"/>
    </xf>
    <xf numFmtId="0" fontId="175" fillId="0" borderId="0"/>
    <xf numFmtId="0" fontId="332" fillId="0" borderId="3" applyNumberFormat="0" applyFill="0" applyBorder="0">
      <alignment horizontal="left"/>
    </xf>
    <xf numFmtId="0" fontId="175" fillId="0" borderId="0"/>
    <xf numFmtId="0" fontId="175" fillId="0" borderId="0"/>
    <xf numFmtId="0" fontId="175" fillId="0" borderId="0"/>
    <xf numFmtId="0" fontId="156" fillId="0" borderId="0" applyNumberFormat="0" applyFill="0" applyBorder="0">
      <alignment horizontal="left"/>
    </xf>
    <xf numFmtId="0" fontId="198" fillId="0" borderId="12">
      <alignment horizontal="center" vertical="center"/>
    </xf>
    <xf numFmtId="0" fontId="175" fillId="0" borderId="0"/>
    <xf numFmtId="0" fontId="78" fillId="0" borderId="0"/>
    <xf numFmtId="0" fontId="175" fillId="0" borderId="0"/>
    <xf numFmtId="0" fontId="78" fillId="0" borderId="0"/>
    <xf numFmtId="0" fontId="175" fillId="0" borderId="0"/>
    <xf numFmtId="0" fontId="78" fillId="0" borderId="0"/>
    <xf numFmtId="0" fontId="175" fillId="0" borderId="0"/>
    <xf numFmtId="0" fontId="78" fillId="0" borderId="0"/>
    <xf numFmtId="0" fontId="175" fillId="0" borderId="0"/>
    <xf numFmtId="0" fontId="78" fillId="0" borderId="0"/>
    <xf numFmtId="0" fontId="1" fillId="0" borderId="0" applyNumberFormat="0" applyFill="0" applyBorder="0" applyAlignment="0" applyProtection="0"/>
    <xf numFmtId="0" fontId="78" fillId="0" borderId="0"/>
    <xf numFmtId="0" fontId="78" fillId="0" borderId="0"/>
    <xf numFmtId="0" fontId="175" fillId="0" borderId="0"/>
    <xf numFmtId="0" fontId="1" fillId="0" borderId="0"/>
    <xf numFmtId="0" fontId="175" fillId="0" borderId="0"/>
    <xf numFmtId="0" fontId="175" fillId="0" borderId="0"/>
    <xf numFmtId="0" fontId="78" fillId="0" borderId="0"/>
    <xf numFmtId="0" fontId="175" fillId="0" borderId="0"/>
    <xf numFmtId="0" fontId="78" fillId="0" borderId="0"/>
    <xf numFmtId="0" fontId="78" fillId="0" borderId="0"/>
    <xf numFmtId="0" fontId="175" fillId="0" borderId="0"/>
    <xf numFmtId="0" fontId="1" fillId="0" borderId="0" applyFont="0" applyFill="0" applyBorder="0" applyAlignment="0" applyProtection="0"/>
    <xf numFmtId="0" fontId="175" fillId="0" borderId="0"/>
    <xf numFmtId="0" fontId="78" fillId="0" borderId="0"/>
    <xf numFmtId="0" fontId="78" fillId="0" borderId="0"/>
    <xf numFmtId="0" fontId="175" fillId="0" borderId="0"/>
    <xf numFmtId="0" fontId="175" fillId="0" borderId="0"/>
    <xf numFmtId="0" fontId="78" fillId="0" borderId="0"/>
    <xf numFmtId="0" fontId="1" fillId="0" borderId="0" applyNumberFormat="0" applyFill="0" applyBorder="0" applyAlignment="0" applyProtection="0"/>
    <xf numFmtId="0" fontId="175" fillId="0" borderId="0"/>
    <xf numFmtId="0" fontId="78" fillId="0" borderId="0"/>
    <xf numFmtId="0" fontId="1" fillId="0" borderId="0"/>
    <xf numFmtId="0" fontId="175" fillId="0" borderId="0"/>
    <xf numFmtId="0" fontId="78" fillId="0" borderId="0"/>
    <xf numFmtId="0" fontId="175" fillId="0" borderId="0"/>
    <xf numFmtId="0" fontId="78" fillId="0" borderId="0"/>
    <xf numFmtId="0" fontId="1" fillId="0" borderId="0"/>
    <xf numFmtId="0" fontId="175" fillId="0" borderId="0"/>
    <xf numFmtId="0" fontId="175" fillId="0" borderId="0"/>
    <xf numFmtId="0" fontId="78" fillId="0" borderId="0"/>
    <xf numFmtId="0" fontId="175" fillId="0" borderId="0"/>
    <xf numFmtId="0" fontId="78" fillId="0" borderId="0"/>
    <xf numFmtId="0" fontId="78" fillId="0" borderId="0"/>
    <xf numFmtId="0" fontId="175" fillId="0" borderId="0"/>
    <xf numFmtId="0" fontId="1" fillId="0" borderId="0"/>
    <xf numFmtId="0" fontId="175" fillId="0" borderId="0"/>
    <xf numFmtId="0" fontId="78" fillId="0" borderId="0"/>
    <xf numFmtId="0" fontId="175"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78" fillId="0" borderId="0"/>
    <xf numFmtId="0" fontId="78" fillId="0" borderId="0"/>
    <xf numFmtId="0" fontId="175" fillId="0" borderId="0"/>
    <xf numFmtId="0" fontId="78" fillId="0" borderId="0"/>
    <xf numFmtId="0" fontId="175" fillId="0" borderId="0"/>
    <xf numFmtId="0" fontId="175"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78" fillId="0" borderId="0"/>
    <xf numFmtId="0" fontId="175" fillId="0" borderId="0"/>
    <xf numFmtId="0" fontId="78"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78" fillId="0" borderId="0"/>
    <xf numFmtId="0" fontId="175" fillId="0" borderId="0"/>
    <xf numFmtId="0" fontId="78" fillId="0" borderId="0"/>
    <xf numFmtId="0" fontId="78" fillId="0" borderId="0"/>
    <xf numFmtId="0" fontId="175" fillId="0" borderId="0"/>
    <xf numFmtId="0" fontId="175" fillId="0" borderId="0"/>
    <xf numFmtId="0" fontId="78" fillId="0" borderId="0"/>
    <xf numFmtId="0" fontId="175" fillId="0" borderId="0"/>
    <xf numFmtId="0" fontId="1" fillId="0" borderId="0" applyNumberFormat="0" applyFill="0" applyBorder="0" applyAlignment="0" applyProtection="0"/>
    <xf numFmtId="0" fontId="78" fillId="0" borderId="0"/>
    <xf numFmtId="0" fontId="1" fillId="0" borderId="0" applyNumberFormat="0" applyFill="0" applyBorder="0" applyAlignment="0" applyProtection="0"/>
    <xf numFmtId="0" fontId="78" fillId="0" borderId="0"/>
    <xf numFmtId="0" fontId="175" fillId="0" borderId="0"/>
    <xf numFmtId="0" fontId="1" fillId="0" borderId="0" applyNumberFormat="0" applyFill="0" applyBorder="0" applyAlignment="0" applyProtection="0"/>
    <xf numFmtId="0" fontId="78" fillId="0" borderId="0"/>
    <xf numFmtId="0" fontId="1" fillId="0" borderId="0" applyNumberFormat="0" applyFill="0" applyBorder="0" applyAlignment="0" applyProtection="0"/>
    <xf numFmtId="0" fontId="78" fillId="0" borderId="0"/>
    <xf numFmtId="0" fontId="175" fillId="0" borderId="0"/>
    <xf numFmtId="0" fontId="1" fillId="0" borderId="0" applyNumberFormat="0" applyFill="0" applyBorder="0" applyAlignment="0" applyProtection="0"/>
    <xf numFmtId="0" fontId="78" fillId="0" borderId="0"/>
    <xf numFmtId="0" fontId="1" fillId="0" borderId="0" applyNumberFormat="0" applyFill="0" applyBorder="0" applyAlignment="0" applyProtection="0"/>
    <xf numFmtId="0" fontId="78" fillId="0" borderId="0"/>
    <xf numFmtId="0" fontId="175" fillId="0" borderId="0"/>
    <xf numFmtId="0" fontId="78" fillId="0" borderId="0"/>
    <xf numFmtId="0" fontId="1" fillId="0" borderId="0" applyNumberFormat="0" applyFill="0" applyBorder="0" applyAlignment="0" applyProtection="0"/>
    <xf numFmtId="0" fontId="78" fillId="0" borderId="0"/>
    <xf numFmtId="0" fontId="1" fillId="0" borderId="0" applyNumberFormat="0" applyFill="0" applyBorder="0" applyAlignment="0" applyProtection="0"/>
    <xf numFmtId="0" fontId="78" fillId="0" borderId="0"/>
    <xf numFmtId="0" fontId="175" fillId="0" borderId="0"/>
    <xf numFmtId="0" fontId="1" fillId="0" borderId="0" applyNumberFormat="0" applyFill="0" applyBorder="0" applyAlignment="0" applyProtection="0"/>
    <xf numFmtId="0" fontId="78" fillId="0" borderId="0"/>
    <xf numFmtId="0" fontId="1" fillId="0" borderId="0" applyNumberFormat="0" applyFill="0" applyBorder="0" applyAlignment="0" applyProtection="0"/>
    <xf numFmtId="0" fontId="78" fillId="0" borderId="0"/>
    <xf numFmtId="0" fontId="175" fillId="0" borderId="0"/>
    <xf numFmtId="0" fontId="1" fillId="0" borderId="0" applyNumberFormat="0" applyFill="0" applyBorder="0" applyAlignment="0" applyProtection="0"/>
    <xf numFmtId="0" fontId="78" fillId="0" borderId="0"/>
    <xf numFmtId="0" fontId="1" fillId="0" borderId="0" applyNumberFormat="0" applyFill="0" applyBorder="0" applyAlignment="0" applyProtection="0"/>
    <xf numFmtId="0" fontId="78" fillId="0" borderId="0"/>
    <xf numFmtId="0" fontId="175" fillId="0" borderId="0"/>
    <xf numFmtId="0" fontId="1" fillId="0" borderId="0" applyNumberFormat="0" applyFill="0" applyBorder="0" applyAlignment="0" applyProtection="0"/>
    <xf numFmtId="0" fontId="78" fillId="0" borderId="0"/>
    <xf numFmtId="0" fontId="1" fillId="0" borderId="0" applyNumberFormat="0" applyFill="0" applyBorder="0" applyAlignment="0" applyProtection="0"/>
    <xf numFmtId="0" fontId="78" fillId="0" borderId="0"/>
    <xf numFmtId="0" fontId="175" fillId="0" borderId="0"/>
    <xf numFmtId="0" fontId="1" fillId="0" borderId="0" applyNumberFormat="0" applyFill="0" applyBorder="0" applyAlignment="0" applyProtection="0"/>
    <xf numFmtId="0" fontId="78" fillId="0" borderId="0"/>
    <xf numFmtId="0" fontId="1" fillId="0" borderId="0" applyNumberFormat="0" applyFill="0" applyBorder="0" applyAlignment="0" applyProtection="0"/>
    <xf numFmtId="0" fontId="78" fillId="0" borderId="0"/>
    <xf numFmtId="0" fontId="175" fillId="0" borderId="0"/>
    <xf numFmtId="0" fontId="1" fillId="0" borderId="0" applyNumberFormat="0" applyFill="0" applyBorder="0" applyAlignment="0" applyProtection="0"/>
    <xf numFmtId="0" fontId="78" fillId="0" borderId="0"/>
    <xf numFmtId="0" fontId="1" fillId="0" borderId="0" applyNumberFormat="0" applyFill="0" applyBorder="0" applyAlignment="0" applyProtection="0"/>
    <xf numFmtId="0" fontId="78" fillId="0" borderId="0"/>
    <xf numFmtId="0" fontId="175" fillId="0" borderId="0"/>
    <xf numFmtId="0" fontId="78" fillId="0" borderId="0"/>
    <xf numFmtId="0" fontId="175" fillId="0" borderId="0"/>
    <xf numFmtId="0" fontId="1" fillId="0" borderId="0" applyNumberFormat="0" applyFill="0" applyBorder="0" applyAlignment="0" applyProtection="0"/>
    <xf numFmtId="0" fontId="78" fillId="0" borderId="0"/>
    <xf numFmtId="0" fontId="1" fillId="0" borderId="0" applyNumberFormat="0" applyFill="0" applyBorder="0" applyAlignment="0" applyProtection="0"/>
    <xf numFmtId="0" fontId="78" fillId="0" borderId="0"/>
    <xf numFmtId="0" fontId="175" fillId="0" borderId="0"/>
    <xf numFmtId="0" fontId="1" fillId="0" borderId="0" applyNumberFormat="0" applyFill="0" applyBorder="0" applyAlignment="0" applyProtection="0"/>
    <xf numFmtId="0" fontId="78" fillId="0" borderId="0"/>
    <xf numFmtId="0" fontId="1" fillId="0" borderId="0" applyNumberFormat="0" applyFill="0" applyBorder="0" applyAlignment="0" applyProtection="0"/>
    <xf numFmtId="0" fontId="78" fillId="0" borderId="0"/>
    <xf numFmtId="0" fontId="175" fillId="0" borderId="0"/>
    <xf numFmtId="0" fontId="1" fillId="0" borderId="0" applyNumberFormat="0" applyFill="0" applyBorder="0" applyAlignment="0" applyProtection="0"/>
    <xf numFmtId="0" fontId="78" fillId="0" borderId="0"/>
    <xf numFmtId="0" fontId="1" fillId="0" borderId="0" applyNumberFormat="0" applyFill="0" applyBorder="0" applyAlignment="0" applyProtection="0"/>
    <xf numFmtId="0" fontId="78" fillId="0" borderId="0"/>
    <xf numFmtId="0" fontId="175" fillId="0" borderId="0"/>
    <xf numFmtId="0" fontId="1" fillId="0" borderId="0" applyNumberFormat="0" applyFill="0" applyBorder="0" applyAlignment="0" applyProtection="0"/>
    <xf numFmtId="0" fontId="78" fillId="0" borderId="0"/>
    <xf numFmtId="0" fontId="1" fillId="0" borderId="0" applyNumberFormat="0" applyFill="0" applyBorder="0" applyAlignment="0" applyProtection="0"/>
    <xf numFmtId="0" fontId="78" fillId="0" borderId="0"/>
    <xf numFmtId="0" fontId="175" fillId="0" borderId="0"/>
    <xf numFmtId="0" fontId="1" fillId="0" borderId="0" applyNumberFormat="0" applyFill="0" applyBorder="0" applyAlignment="0" applyProtection="0"/>
    <xf numFmtId="0" fontId="78" fillId="0" borderId="0"/>
    <xf numFmtId="0" fontId="1" fillId="0" borderId="0" applyNumberFormat="0" applyFill="0" applyBorder="0" applyAlignment="0" applyProtection="0"/>
    <xf numFmtId="0" fontId="78" fillId="0" borderId="0"/>
    <xf numFmtId="0" fontId="175" fillId="0" borderId="0"/>
    <xf numFmtId="0" fontId="1" fillId="0" borderId="0" applyNumberFormat="0" applyFill="0" applyBorder="0" applyAlignment="0" applyProtection="0"/>
    <xf numFmtId="0" fontId="78" fillId="0" borderId="0"/>
    <xf numFmtId="0" fontId="1" fillId="0" borderId="0" applyNumberFormat="0" applyFill="0" applyBorder="0" applyAlignment="0" applyProtection="0"/>
    <xf numFmtId="0" fontId="78" fillId="0" borderId="0"/>
    <xf numFmtId="0" fontId="175" fillId="0" borderId="0"/>
    <xf numFmtId="0" fontId="1" fillId="0" borderId="0" applyNumberFormat="0" applyFill="0" applyBorder="0" applyAlignment="0" applyProtection="0"/>
    <xf numFmtId="0" fontId="78" fillId="0" borderId="0"/>
    <xf numFmtId="0" fontId="1" fillId="0" borderId="0" applyNumberFormat="0" applyFill="0" applyBorder="0" applyAlignment="0" applyProtection="0"/>
    <xf numFmtId="0" fontId="78" fillId="0" borderId="0"/>
    <xf numFmtId="0" fontId="175" fillId="0" borderId="0"/>
    <xf numFmtId="0" fontId="1" fillId="0" borderId="0" applyNumberFormat="0" applyFill="0" applyBorder="0" applyAlignment="0" applyProtection="0"/>
    <xf numFmtId="0" fontId="78" fillId="0" borderId="0"/>
    <xf numFmtId="0" fontId="1" fillId="0" borderId="0" applyNumberFormat="0" applyFill="0" applyBorder="0" applyAlignment="0" applyProtection="0"/>
    <xf numFmtId="0" fontId="78" fillId="0" borderId="0"/>
    <xf numFmtId="0" fontId="175" fillId="0" borderId="0"/>
    <xf numFmtId="0" fontId="78" fillId="0" borderId="0"/>
    <xf numFmtId="0" fontId="78" fillId="0" borderId="0"/>
    <xf numFmtId="0" fontId="1" fillId="0" borderId="0" applyNumberFormat="0" applyFill="0" applyBorder="0" applyAlignment="0" applyProtection="0"/>
    <xf numFmtId="0" fontId="78" fillId="0" borderId="0"/>
    <xf numFmtId="0" fontId="1" fillId="0" borderId="0" applyNumberFormat="0" applyFill="0" applyBorder="0" applyAlignment="0" applyProtection="0"/>
    <xf numFmtId="0" fontId="78" fillId="0" borderId="0"/>
    <xf numFmtId="0" fontId="175" fillId="0" borderId="0"/>
    <xf numFmtId="0" fontId="1" fillId="0" borderId="0" applyFont="0" applyFill="0" applyBorder="0" applyAlignment="0" applyProtection="0"/>
    <xf numFmtId="0" fontId="78" fillId="0" borderId="0"/>
    <xf numFmtId="0" fontId="1" fillId="0" borderId="0" applyFont="0" applyFill="0" applyBorder="0" applyAlignment="0" applyProtection="0"/>
    <xf numFmtId="0" fontId="78" fillId="0" borderId="0"/>
    <xf numFmtId="0" fontId="175" fillId="0" borderId="0"/>
    <xf numFmtId="0" fontId="1" fillId="0" borderId="0" applyFont="0" applyFill="0" applyBorder="0" applyAlignment="0" applyProtection="0"/>
    <xf numFmtId="0" fontId="78" fillId="0" borderId="0"/>
    <xf numFmtId="0" fontId="1" fillId="0" borderId="0" applyFont="0" applyFill="0" applyBorder="0" applyAlignment="0" applyProtection="0"/>
    <xf numFmtId="0" fontId="78" fillId="0" borderId="0"/>
    <xf numFmtId="0" fontId="175" fillId="0" borderId="0"/>
    <xf numFmtId="214" fontId="1" fillId="0" borderId="0" applyFont="0" applyFill="0" applyBorder="0" applyAlignment="0" applyProtection="0"/>
    <xf numFmtId="0" fontId="78" fillId="0" borderId="0"/>
    <xf numFmtId="214" fontId="1" fillId="0" borderId="0" applyFont="0" applyFill="0" applyBorder="0" applyAlignment="0" applyProtection="0"/>
    <xf numFmtId="0" fontId="78" fillId="0" borderId="0"/>
    <xf numFmtId="0" fontId="175" fillId="0" borderId="0"/>
    <xf numFmtId="0" fontId="1" fillId="0" borderId="0" applyFont="0" applyFill="0" applyBorder="0" applyAlignment="0" applyProtection="0"/>
    <xf numFmtId="0" fontId="78" fillId="0" borderId="0"/>
    <xf numFmtId="0" fontId="1" fillId="0" borderId="0" applyFont="0" applyFill="0" applyBorder="0" applyAlignment="0" applyProtection="0"/>
    <xf numFmtId="0" fontId="78" fillId="0" borderId="0"/>
    <xf numFmtId="0" fontId="175" fillId="0" borderId="0"/>
    <xf numFmtId="0" fontId="1" fillId="0" borderId="0" applyFont="0" applyFill="0" applyBorder="0" applyAlignment="0" applyProtection="0"/>
    <xf numFmtId="0" fontId="78" fillId="0" borderId="0"/>
    <xf numFmtId="0" fontId="1" fillId="0" borderId="0" applyFont="0" applyFill="0" applyBorder="0" applyAlignment="0" applyProtection="0"/>
    <xf numFmtId="0" fontId="78" fillId="0" borderId="0"/>
    <xf numFmtId="0" fontId="175" fillId="0" borderId="0"/>
    <xf numFmtId="0" fontId="1" fillId="0" borderId="0" applyFont="0" applyFill="0" applyBorder="0" applyAlignment="0" applyProtection="0"/>
    <xf numFmtId="0" fontId="78" fillId="0" borderId="0"/>
    <xf numFmtId="0" fontId="1" fillId="0" borderId="0" applyFont="0" applyFill="0" applyBorder="0" applyAlignment="0" applyProtection="0"/>
    <xf numFmtId="0" fontId="78" fillId="0" borderId="0"/>
    <xf numFmtId="0" fontId="175" fillId="0" borderId="0"/>
    <xf numFmtId="215" fontId="1" fillId="0" borderId="0" applyFont="0" applyFill="0" applyBorder="0" applyAlignment="0" applyProtection="0"/>
    <xf numFmtId="0" fontId="78" fillId="0" borderId="0"/>
    <xf numFmtId="215" fontId="1" fillId="0" borderId="0" applyFont="0" applyFill="0" applyBorder="0" applyAlignment="0" applyProtection="0"/>
    <xf numFmtId="0" fontId="78" fillId="0" borderId="0"/>
    <xf numFmtId="0" fontId="175" fillId="0" borderId="0"/>
    <xf numFmtId="0" fontId="1" fillId="0" borderId="0" applyFont="0" applyFill="0" applyBorder="0" applyAlignment="0" applyProtection="0"/>
    <xf numFmtId="0" fontId="78" fillId="0" borderId="0"/>
    <xf numFmtId="0" fontId="1" fillId="0" borderId="0" applyFont="0" applyFill="0" applyBorder="0" applyAlignment="0" applyProtection="0"/>
    <xf numFmtId="0" fontId="78" fillId="0" borderId="0"/>
    <xf numFmtId="0" fontId="175" fillId="0" borderId="0"/>
    <xf numFmtId="216" fontId="1" fillId="0" borderId="0" applyFont="0" applyFill="0" applyBorder="0" applyAlignment="0" applyProtection="0"/>
    <xf numFmtId="0" fontId="78" fillId="0" borderId="0"/>
    <xf numFmtId="216" fontId="1" fillId="0" borderId="0" applyFont="0" applyFill="0" applyBorder="0" applyAlignment="0" applyProtection="0"/>
    <xf numFmtId="0" fontId="78" fillId="0" borderId="0"/>
    <xf numFmtId="0" fontId="175" fillId="0" borderId="0"/>
    <xf numFmtId="0" fontId="78" fillId="0" borderId="0"/>
    <xf numFmtId="0" fontId="1" fillId="0" borderId="0" applyNumberFormat="0" applyFill="0" applyBorder="0" applyAlignment="0" applyProtection="0"/>
    <xf numFmtId="0" fontId="78" fillId="0" borderId="0"/>
    <xf numFmtId="0" fontId="1" fillId="0" borderId="0" applyNumberFormat="0" applyFill="0" applyBorder="0" applyAlignment="0" applyProtection="0"/>
    <xf numFmtId="0" fontId="78" fillId="0" borderId="0"/>
    <xf numFmtId="0" fontId="175" fillId="0" borderId="0"/>
    <xf numFmtId="0" fontId="78" fillId="0" borderId="0"/>
    <xf numFmtId="0" fontId="78" fillId="0" borderId="0"/>
    <xf numFmtId="0" fontId="78" fillId="0" borderId="0"/>
    <xf numFmtId="0" fontId="78" fillId="0" borderId="0"/>
    <xf numFmtId="0" fontId="78" fillId="0" borderId="0"/>
    <xf numFmtId="0" fontId="1" fillId="0" borderId="0"/>
    <xf numFmtId="0" fontId="78" fillId="0" borderId="0"/>
    <xf numFmtId="0" fontId="1" fillId="0" borderId="0"/>
    <xf numFmtId="0" fontId="78" fillId="0" borderId="0"/>
    <xf numFmtId="0" fontId="175" fillId="0" borderId="0"/>
    <xf numFmtId="0" fontId="1" fillId="0" borderId="0"/>
    <xf numFmtId="0" fontId="78" fillId="0" borderId="0"/>
    <xf numFmtId="0" fontId="1" fillId="0" borderId="0"/>
    <xf numFmtId="0" fontId="78" fillId="0" borderId="0"/>
    <xf numFmtId="0" fontId="175" fillId="0" borderId="0"/>
    <xf numFmtId="0" fontId="1" fillId="0" borderId="0"/>
    <xf numFmtId="0" fontId="78" fillId="0" borderId="0"/>
    <xf numFmtId="0" fontId="1" fillId="0" borderId="0"/>
    <xf numFmtId="0" fontId="78" fillId="0" borderId="0"/>
    <xf numFmtId="0" fontId="175" fillId="0" borderId="0"/>
    <xf numFmtId="0" fontId="1" fillId="0" borderId="0"/>
    <xf numFmtId="0" fontId="78" fillId="0" borderId="0"/>
    <xf numFmtId="0" fontId="1" fillId="0" borderId="0"/>
    <xf numFmtId="0" fontId="78" fillId="0" borderId="0"/>
    <xf numFmtId="0" fontId="175" fillId="0" borderId="0"/>
    <xf numFmtId="0" fontId="78" fillId="0" borderId="0"/>
    <xf numFmtId="0" fontId="1" fillId="0" borderId="0" applyNumberFormat="0" applyFill="0" applyBorder="0" applyAlignment="0" applyProtection="0"/>
    <xf numFmtId="0" fontId="78" fillId="0" borderId="0"/>
    <xf numFmtId="0" fontId="1" fillId="0" borderId="0" applyNumberFormat="0" applyFill="0" applyBorder="0" applyAlignment="0" applyProtection="0"/>
    <xf numFmtId="0" fontId="78" fillId="0" borderId="0"/>
    <xf numFmtId="0" fontId="175" fillId="0" borderId="0"/>
    <xf numFmtId="0" fontId="78" fillId="0" borderId="0"/>
    <xf numFmtId="0" fontId="1" fillId="79" borderId="91" applyNumberFormat="0" applyFont="0" applyBorder="0" applyAlignment="0" applyProtection="0"/>
    <xf numFmtId="0" fontId="78" fillId="0" borderId="0"/>
    <xf numFmtId="0" fontId="1" fillId="79" borderId="91" applyNumberFormat="0" applyFont="0" applyBorder="0" applyAlignment="0" applyProtection="0"/>
    <xf numFmtId="0" fontId="78" fillId="0" borderId="0"/>
    <xf numFmtId="0" fontId="175" fillId="0" borderId="0"/>
    <xf numFmtId="0" fontId="1" fillId="79" borderId="91" applyNumberFormat="0" applyFont="0" applyBorder="0" applyAlignment="0" applyProtection="0"/>
    <xf numFmtId="0" fontId="78" fillId="0" borderId="0"/>
    <xf numFmtId="0" fontId="1" fillId="79" borderId="91" applyNumberFormat="0" applyFont="0" applyBorder="0" applyAlignment="0" applyProtection="0"/>
    <xf numFmtId="0" fontId="78" fillId="0" borderId="0"/>
    <xf numFmtId="0" fontId="175" fillId="0" borderId="0"/>
    <xf numFmtId="0" fontId="1" fillId="79" borderId="91" applyNumberFormat="0" applyFont="0" applyBorder="0" applyAlignment="0" applyProtection="0"/>
    <xf numFmtId="0" fontId="78" fillId="0" borderId="0"/>
    <xf numFmtId="0" fontId="1" fillId="79" borderId="91" applyNumberFormat="0" applyFont="0" applyBorder="0" applyAlignment="0" applyProtection="0"/>
    <xf numFmtId="0" fontId="78" fillId="0" borderId="0"/>
    <xf numFmtId="0" fontId="175" fillId="0" borderId="0"/>
    <xf numFmtId="0" fontId="1" fillId="79" borderId="91" applyNumberFormat="0" applyFont="0" applyBorder="0" applyAlignment="0" applyProtection="0"/>
    <xf numFmtId="0" fontId="78" fillId="0" borderId="0"/>
    <xf numFmtId="0" fontId="1" fillId="79" borderId="91" applyNumberFormat="0" applyFont="0" applyBorder="0" applyAlignment="0" applyProtection="0"/>
    <xf numFmtId="0" fontId="78" fillId="0" borderId="0"/>
    <xf numFmtId="0" fontId="175" fillId="0" borderId="0"/>
    <xf numFmtId="0" fontId="78" fillId="0" borderId="0"/>
    <xf numFmtId="0" fontId="78" fillId="0" borderId="0"/>
    <xf numFmtId="0" fontId="78" fillId="0" borderId="0"/>
    <xf numFmtId="0" fontId="78" fillId="0" borderId="0"/>
    <xf numFmtId="0" fontId="1" fillId="0" borderId="0" applyNumberFormat="0" applyFill="0" applyBorder="0" applyAlignment="0" applyProtection="0"/>
    <xf numFmtId="0" fontId="78" fillId="0" borderId="0"/>
    <xf numFmtId="0" fontId="1" fillId="0" borderId="0" applyNumberFormat="0" applyFill="0" applyBorder="0" applyAlignment="0" applyProtection="0"/>
    <xf numFmtId="0" fontId="78" fillId="0" borderId="0"/>
    <xf numFmtId="0" fontId="175" fillId="0" borderId="0"/>
    <xf numFmtId="0" fontId="1" fillId="0" borderId="0" applyNumberFormat="0" applyFill="0" applyBorder="0" applyAlignment="0" applyProtection="0"/>
    <xf numFmtId="0" fontId="78" fillId="0" borderId="0"/>
    <xf numFmtId="0" fontId="1" fillId="0" borderId="0" applyNumberFormat="0" applyFill="0" applyBorder="0" applyAlignment="0" applyProtection="0"/>
    <xf numFmtId="0" fontId="78" fillId="0" borderId="0"/>
    <xf numFmtId="0" fontId="175" fillId="0" borderId="0"/>
    <xf numFmtId="0" fontId="1" fillId="0" borderId="0" applyNumberFormat="0" applyFill="0" applyBorder="0" applyAlignment="0" applyProtection="0"/>
    <xf numFmtId="0" fontId="78" fillId="0" borderId="0"/>
    <xf numFmtId="0" fontId="1" fillId="0" borderId="0" applyNumberFormat="0" applyFill="0" applyBorder="0" applyAlignment="0" applyProtection="0"/>
    <xf numFmtId="0" fontId="78" fillId="0" borderId="0"/>
    <xf numFmtId="0" fontId="175" fillId="0" borderId="0"/>
    <xf numFmtId="0" fontId="1" fillId="0" borderId="0" applyNumberFormat="0" applyFill="0" applyBorder="0" applyAlignment="0" applyProtection="0"/>
    <xf numFmtId="0" fontId="78" fillId="0" borderId="0"/>
    <xf numFmtId="0" fontId="1" fillId="0" borderId="0" applyNumberFormat="0" applyFill="0" applyBorder="0" applyAlignment="0" applyProtection="0"/>
    <xf numFmtId="0" fontId="78" fillId="0" borderId="0"/>
    <xf numFmtId="0" fontId="175" fillId="0" borderId="0"/>
    <xf numFmtId="0" fontId="1" fillId="0" borderId="0" applyFont="0" applyFill="0" applyBorder="0" applyAlignment="0" applyProtection="0"/>
    <xf numFmtId="0" fontId="78" fillId="0" borderId="0"/>
    <xf numFmtId="0" fontId="78" fillId="0" borderId="0"/>
    <xf numFmtId="0" fontId="78" fillId="0" borderId="0"/>
    <xf numFmtId="0" fontId="243" fillId="0" borderId="11" applyNumberFormat="0" applyFill="0" applyProtection="0">
      <alignment horizontal="right"/>
    </xf>
    <xf numFmtId="0" fontId="78" fillId="0" borderId="0"/>
    <xf numFmtId="0" fontId="243" fillId="0" borderId="11" applyNumberFormat="0" applyFill="0" applyProtection="0">
      <alignment horizontal="right"/>
    </xf>
    <xf numFmtId="0" fontId="78" fillId="0" borderId="0"/>
    <xf numFmtId="0" fontId="243" fillId="0" borderId="11" applyNumberFormat="0" applyFill="0" applyProtection="0">
      <alignment horizontal="right"/>
    </xf>
    <xf numFmtId="0" fontId="78" fillId="0" borderId="0"/>
    <xf numFmtId="0" fontId="243" fillId="0" borderId="11" applyNumberFormat="0" applyFill="0" applyProtection="0">
      <alignment horizontal="right"/>
    </xf>
    <xf numFmtId="0" fontId="78" fillId="0" borderId="0"/>
    <xf numFmtId="0" fontId="243" fillId="0" borderId="11" applyNumberFormat="0" applyFill="0" applyProtection="0">
      <alignment horizontal="right"/>
    </xf>
    <xf numFmtId="0" fontId="78" fillId="0" borderId="0"/>
    <xf numFmtId="0" fontId="243" fillId="0" borderId="11" applyNumberFormat="0" applyFill="0" applyProtection="0">
      <alignment horizontal="right"/>
    </xf>
    <xf numFmtId="0" fontId="78" fillId="0" borderId="0"/>
    <xf numFmtId="0" fontId="243" fillId="0" borderId="11" applyNumberFormat="0" applyFill="0" applyProtection="0">
      <alignment horizontal="right"/>
    </xf>
    <xf numFmtId="0" fontId="78" fillId="0" borderId="0"/>
    <xf numFmtId="0" fontId="78" fillId="0" borderId="0"/>
    <xf numFmtId="0" fontId="175" fillId="0" borderId="0"/>
    <xf numFmtId="0" fontId="175" fillId="0" borderId="0"/>
    <xf numFmtId="0" fontId="243" fillId="0" borderId="11" applyNumberFormat="0" applyFill="0" applyProtection="0">
      <alignment horizontal="right"/>
    </xf>
    <xf numFmtId="0" fontId="78" fillId="0" borderId="0"/>
    <xf numFmtId="0" fontId="243" fillId="0" borderId="11" applyNumberFormat="0" applyFill="0" applyProtection="0">
      <alignment horizontal="right"/>
    </xf>
    <xf numFmtId="0" fontId="78" fillId="0" borderId="0"/>
    <xf numFmtId="0" fontId="243" fillId="0" borderId="11" applyNumberFormat="0" applyFill="0" applyProtection="0">
      <alignment horizontal="right"/>
    </xf>
    <xf numFmtId="0" fontId="78" fillId="0" borderId="0"/>
    <xf numFmtId="0" fontId="243" fillId="0" borderId="11" applyNumberFormat="0" applyFill="0" applyProtection="0">
      <alignment horizontal="right"/>
    </xf>
    <xf numFmtId="0" fontId="78" fillId="0" borderId="0"/>
    <xf numFmtId="0" fontId="243" fillId="0" borderId="11" applyNumberFormat="0" applyFill="0" applyProtection="0">
      <alignment horizontal="right"/>
    </xf>
    <xf numFmtId="0" fontId="78" fillId="0" borderId="0"/>
    <xf numFmtId="0" fontId="243" fillId="0" borderId="11" applyNumberFormat="0" applyFill="0" applyProtection="0">
      <alignment horizontal="right"/>
    </xf>
    <xf numFmtId="0" fontId="78" fillId="0" borderId="0"/>
    <xf numFmtId="0" fontId="243" fillId="0" borderId="11" applyNumberFormat="0" applyFill="0" applyProtection="0">
      <alignment horizontal="right"/>
    </xf>
    <xf numFmtId="0" fontId="78" fillId="0" borderId="0"/>
    <xf numFmtId="0" fontId="78" fillId="0" borderId="0"/>
    <xf numFmtId="0" fontId="175" fillId="0" borderId="0"/>
    <xf numFmtId="0" fontId="78" fillId="0" borderId="0"/>
    <xf numFmtId="0" fontId="175" fillId="0" borderId="0"/>
    <xf numFmtId="0" fontId="78" fillId="0" borderId="0"/>
    <xf numFmtId="0" fontId="175" fillId="0" borderId="0"/>
    <xf numFmtId="0" fontId="333" fillId="0" borderId="0"/>
    <xf numFmtId="0" fontId="175" fillId="0" borderId="0"/>
    <xf numFmtId="239" fontId="311" fillId="0" borderId="61" applyFill="0" applyBorder="0"/>
    <xf numFmtId="0" fontId="175" fillId="0" borderId="0"/>
    <xf numFmtId="3" fontId="311" fillId="0" borderId="11"/>
    <xf numFmtId="0" fontId="3" fillId="2" borderId="0"/>
    <xf numFmtId="0" fontId="175" fillId="0" borderId="0"/>
    <xf numFmtId="0" fontId="175" fillId="0" borderId="0"/>
    <xf numFmtId="0" fontId="175" fillId="0" borderId="0"/>
    <xf numFmtId="0" fontId="175" fillId="0" borderId="0"/>
    <xf numFmtId="0" fontId="175" fillId="0" borderId="0"/>
    <xf numFmtId="0" fontId="78" fillId="0" borderId="0"/>
    <xf numFmtId="0" fontId="175" fillId="0" borderId="0"/>
    <xf numFmtId="0" fontId="175" fillId="0" borderId="0"/>
    <xf numFmtId="0" fontId="70" fillId="0" borderId="0" applyBorder="0" applyProtection="0">
      <alignment horizontal="left"/>
    </xf>
    <xf numFmtId="0" fontId="78" fillId="0" borderId="0"/>
    <xf numFmtId="0" fontId="175" fillId="0" borderId="0"/>
    <xf numFmtId="0" fontId="175" fillId="0" borderId="0"/>
    <xf numFmtId="0" fontId="78" fillId="0" borderId="0"/>
    <xf numFmtId="0" fontId="175" fillId="0" borderId="0"/>
    <xf numFmtId="0" fontId="78" fillId="0" borderId="0"/>
    <xf numFmtId="0" fontId="175" fillId="0" borderId="0"/>
    <xf numFmtId="0" fontId="175" fillId="0" borderId="0"/>
    <xf numFmtId="0" fontId="78" fillId="0" borderId="0"/>
    <xf numFmtId="0" fontId="175" fillId="0" borderId="0"/>
    <xf numFmtId="0" fontId="175" fillId="0" borderId="0"/>
    <xf numFmtId="0" fontId="175" fillId="0" borderId="0"/>
    <xf numFmtId="0" fontId="175" fillId="0" borderId="0"/>
    <xf numFmtId="0" fontId="69" fillId="0" borderId="3" applyFill="0" applyBorder="0" applyProtection="0">
      <alignment horizontal="left" vertical="top"/>
    </xf>
    <xf numFmtId="0" fontId="175" fillId="0" borderId="0"/>
    <xf numFmtId="0" fontId="175" fillId="0" borderId="0"/>
    <xf numFmtId="0" fontId="175" fillId="0" borderId="0"/>
    <xf numFmtId="0" fontId="175" fillId="0" borderId="0"/>
    <xf numFmtId="0" fontId="175" fillId="0" borderId="0"/>
    <xf numFmtId="0" fontId="334" fillId="0" borderId="0"/>
    <xf numFmtId="239" fontId="311" fillId="0" borderId="0">
      <alignment horizontal="right"/>
    </xf>
    <xf numFmtId="0" fontId="311" fillId="0" borderId="0" applyNumberFormat="0" applyFill="0" applyBorder="0">
      <alignment horizontal="left"/>
    </xf>
    <xf numFmtId="0" fontId="175" fillId="0" borderId="0"/>
    <xf numFmtId="0" fontId="220" fillId="0" borderId="0" applyNumberFormat="0" applyFill="0" applyBorder="0">
      <alignment horizontal="left"/>
    </xf>
    <xf numFmtId="0" fontId="335" fillId="0" borderId="0"/>
    <xf numFmtId="0" fontId="132" fillId="0" borderId="0" applyNumberFormat="0" applyFill="0" applyBorder="0" applyAlignment="0" applyProtection="0"/>
    <xf numFmtId="0" fontId="1" fillId="0" borderId="0"/>
    <xf numFmtId="0" fontId="1" fillId="0" borderId="0"/>
    <xf numFmtId="0" fontId="175" fillId="0" borderId="0"/>
    <xf numFmtId="0" fontId="244" fillId="0" borderId="98" applyNumberFormat="0" applyFill="0" applyAlignment="0" applyProtection="0"/>
    <xf numFmtId="0" fontId="13" fillId="0" borderId="71" applyNumberFormat="0" applyFill="0" applyAlignment="0" applyProtection="0"/>
    <xf numFmtId="0" fontId="78" fillId="0" borderId="0"/>
    <xf numFmtId="0" fontId="175" fillId="0" borderId="0"/>
    <xf numFmtId="0" fontId="1" fillId="0" borderId="0"/>
    <xf numFmtId="0" fontId="1" fillId="0" borderId="0"/>
    <xf numFmtId="0" fontId="175" fillId="0" borderId="0"/>
    <xf numFmtId="0" fontId="78" fillId="0" borderId="0"/>
    <xf numFmtId="0" fontId="78" fillId="0" borderId="0"/>
    <xf numFmtId="0" fontId="175" fillId="0" borderId="0"/>
    <xf numFmtId="0" fontId="1" fillId="0" borderId="0"/>
    <xf numFmtId="0" fontId="175" fillId="0" borderId="0"/>
    <xf numFmtId="0" fontId="175" fillId="0" borderId="0"/>
    <xf numFmtId="0" fontId="78" fillId="0" borderId="0"/>
    <xf numFmtId="0" fontId="175" fillId="0" borderId="0"/>
    <xf numFmtId="0" fontId="78" fillId="0" borderId="0"/>
    <xf numFmtId="0" fontId="78" fillId="0" borderId="0"/>
    <xf numFmtId="0" fontId="175" fillId="0" borderId="0"/>
    <xf numFmtId="0" fontId="1" fillId="0" borderId="0"/>
    <xf numFmtId="242" fontId="1" fillId="0" borderId="0" applyFont="0" applyFill="0" applyBorder="0" applyAlignment="0" applyProtection="0"/>
    <xf numFmtId="242" fontId="1" fillId="0" borderId="0" applyFont="0" applyFill="0" applyBorder="0" applyAlignment="0" applyProtection="0"/>
    <xf numFmtId="0" fontId="175" fillId="0" borderId="0"/>
    <xf numFmtId="43" fontId="1" fillId="0" borderId="0" applyFont="0" applyFill="0" applyBorder="0" applyAlignment="0" applyProtection="0"/>
    <xf numFmtId="0" fontId="78" fillId="0" borderId="0"/>
    <xf numFmtId="43" fontId="1" fillId="0" borderId="0" applyFont="0" applyFill="0" applyBorder="0" applyAlignment="0" applyProtection="0"/>
    <xf numFmtId="0" fontId="175" fillId="0" borderId="0"/>
    <xf numFmtId="0" fontId="78" fillId="0" borderId="0"/>
    <xf numFmtId="0" fontId="1" fillId="0" borderId="0"/>
    <xf numFmtId="43" fontId="1" fillId="0" borderId="0" applyFont="0" applyFill="0" applyBorder="0" applyAlignment="0" applyProtection="0"/>
    <xf numFmtId="0" fontId="175" fillId="0" borderId="0"/>
    <xf numFmtId="0" fontId="78" fillId="0" borderId="0"/>
    <xf numFmtId="0" fontId="1" fillId="0" borderId="0"/>
    <xf numFmtId="242" fontId="1" fillId="0" borderId="0" applyFont="0" applyFill="0" applyBorder="0" applyAlignment="0" applyProtection="0"/>
    <xf numFmtId="0" fontId="175" fillId="0" borderId="0"/>
    <xf numFmtId="0" fontId="175" fillId="0" borderId="0"/>
    <xf numFmtId="0" fontId="175" fillId="0" borderId="0"/>
    <xf numFmtId="0" fontId="175" fillId="0" borderId="0"/>
    <xf numFmtId="0" fontId="78" fillId="0" borderId="0"/>
    <xf numFmtId="0" fontId="175" fillId="0" borderId="0"/>
    <xf numFmtId="0" fontId="78" fillId="0" borderId="0"/>
    <xf numFmtId="0" fontId="78" fillId="0" borderId="0"/>
    <xf numFmtId="0" fontId="175" fillId="0" borderId="0"/>
    <xf numFmtId="0" fontId="175" fillId="0" borderId="0"/>
    <xf numFmtId="0" fontId="78"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175" fillId="0" borderId="0"/>
    <xf numFmtId="0" fontId="78" fillId="0" borderId="0"/>
    <xf numFmtId="0" fontId="175" fillId="0" borderId="0"/>
    <xf numFmtId="0" fontId="78" fillId="0" borderId="0"/>
    <xf numFmtId="0" fontId="78" fillId="0" borderId="0"/>
    <xf numFmtId="0" fontId="175" fillId="0" borderId="0"/>
    <xf numFmtId="0" fontId="175" fillId="0" borderId="0"/>
    <xf numFmtId="0" fontId="78"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78" fillId="0" borderId="0"/>
    <xf numFmtId="0" fontId="175" fillId="0" borderId="0"/>
    <xf numFmtId="0" fontId="78" fillId="0" borderId="0"/>
    <xf numFmtId="0" fontId="78" fillId="0" borderId="0"/>
    <xf numFmtId="0" fontId="175" fillId="0" borderId="0"/>
    <xf numFmtId="0" fontId="175" fillId="0" borderId="0"/>
    <xf numFmtId="0" fontId="78"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175" fillId="0" borderId="0"/>
    <xf numFmtId="0" fontId="78" fillId="0" borderId="0"/>
    <xf numFmtId="0" fontId="175" fillId="0" borderId="0"/>
    <xf numFmtId="0" fontId="78" fillId="0" borderId="0"/>
    <xf numFmtId="0" fontId="78" fillId="0" borderId="0"/>
    <xf numFmtId="0" fontId="175" fillId="0" borderId="0"/>
    <xf numFmtId="0" fontId="175" fillId="0" borderId="0"/>
    <xf numFmtId="0" fontId="78"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175" fillId="0" borderId="0"/>
    <xf numFmtId="0" fontId="78" fillId="0" borderId="0"/>
    <xf numFmtId="0" fontId="175" fillId="0" borderId="0"/>
    <xf numFmtId="0" fontId="78" fillId="0" borderId="0"/>
    <xf numFmtId="0" fontId="78" fillId="0" borderId="0"/>
    <xf numFmtId="0" fontId="175" fillId="0" borderId="0"/>
    <xf numFmtId="0" fontId="175" fillId="0" borderId="0"/>
    <xf numFmtId="0" fontId="78"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78" fillId="0" borderId="0"/>
    <xf numFmtId="0" fontId="175" fillId="0" borderId="0"/>
    <xf numFmtId="0" fontId="78" fillId="0" borderId="0"/>
    <xf numFmtId="0" fontId="78" fillId="0" borderId="0"/>
    <xf numFmtId="0" fontId="175" fillId="0" borderId="0"/>
    <xf numFmtId="0" fontId="175" fillId="0" borderId="0"/>
    <xf numFmtId="0" fontId="78" fillId="0" borderId="0"/>
    <xf numFmtId="0" fontId="175" fillId="0" borderId="0"/>
    <xf numFmtId="0" fontId="78" fillId="0" borderId="0"/>
    <xf numFmtId="0" fontId="1" fillId="0" borderId="0"/>
    <xf numFmtId="0" fontId="175" fillId="0" borderId="0"/>
    <xf numFmtId="0" fontId="175" fillId="0" borderId="0"/>
    <xf numFmtId="0" fontId="175" fillId="0" borderId="0"/>
    <xf numFmtId="0" fontId="175" fillId="0" borderId="0"/>
    <xf numFmtId="0" fontId="78" fillId="0" borderId="0"/>
    <xf numFmtId="0" fontId="175" fillId="0" borderId="0"/>
    <xf numFmtId="0" fontId="78" fillId="0" borderId="0"/>
    <xf numFmtId="0" fontId="78" fillId="0" borderId="0"/>
    <xf numFmtId="0" fontId="175" fillId="0" borderId="0"/>
    <xf numFmtId="0" fontId="175" fillId="0" borderId="0"/>
    <xf numFmtId="0" fontId="78"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175" fillId="0" borderId="0"/>
    <xf numFmtId="0" fontId="78" fillId="0" borderId="0"/>
    <xf numFmtId="0" fontId="175" fillId="0" borderId="0"/>
    <xf numFmtId="0" fontId="78" fillId="0" borderId="0"/>
    <xf numFmtId="0" fontId="78" fillId="0" borderId="0"/>
    <xf numFmtId="0" fontId="175" fillId="0" borderId="0"/>
    <xf numFmtId="0" fontId="175" fillId="0" borderId="0"/>
    <xf numFmtId="0" fontId="78"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78" fillId="0" borderId="0"/>
    <xf numFmtId="0" fontId="175" fillId="0" borderId="0"/>
    <xf numFmtId="0" fontId="78" fillId="0" borderId="0"/>
    <xf numFmtId="0" fontId="78" fillId="0" borderId="0"/>
    <xf numFmtId="0" fontId="175" fillId="0" borderId="0"/>
    <xf numFmtId="0" fontId="175" fillId="0" borderId="0"/>
    <xf numFmtId="0" fontId="78" fillId="0" borderId="0"/>
    <xf numFmtId="0" fontId="175" fillId="0" borderId="0"/>
    <xf numFmtId="0" fontId="78" fillId="0" borderId="0"/>
    <xf numFmtId="43" fontId="1" fillId="0" borderId="0" applyFont="0" applyFill="0" applyBorder="0" applyAlignment="0" applyProtection="0">
      <alignment wrapText="1"/>
    </xf>
    <xf numFmtId="0" fontId="175" fillId="0" borderId="0"/>
    <xf numFmtId="0" fontId="78" fillId="0" borderId="0"/>
    <xf numFmtId="0" fontId="1" fillId="0" borderId="0"/>
    <xf numFmtId="43" fontId="1" fillId="0" borderId="0" applyFont="0" applyFill="0" applyBorder="0" applyAlignment="0" applyProtection="0"/>
    <xf numFmtId="0" fontId="175" fillId="0" borderId="0"/>
    <xf numFmtId="0" fontId="175" fillId="0" borderId="0"/>
    <xf numFmtId="0" fontId="175" fillId="0" borderId="0"/>
    <xf numFmtId="0" fontId="175" fillId="0" borderId="0"/>
    <xf numFmtId="0" fontId="78" fillId="0" borderId="0"/>
    <xf numFmtId="0" fontId="175" fillId="0" borderId="0"/>
    <xf numFmtId="0" fontId="78" fillId="0" borderId="0"/>
    <xf numFmtId="0" fontId="78" fillId="0" borderId="0"/>
    <xf numFmtId="0" fontId="175" fillId="0" borderId="0"/>
    <xf numFmtId="0" fontId="175" fillId="0" borderId="0"/>
    <xf numFmtId="0" fontId="78"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175" fillId="0" borderId="0"/>
    <xf numFmtId="0" fontId="78" fillId="0" borderId="0"/>
    <xf numFmtId="0" fontId="175" fillId="0" borderId="0"/>
    <xf numFmtId="0" fontId="78" fillId="0" borderId="0"/>
    <xf numFmtId="0" fontId="78" fillId="0" borderId="0"/>
    <xf numFmtId="0" fontId="175" fillId="0" borderId="0"/>
    <xf numFmtId="0" fontId="175" fillId="0" borderId="0"/>
    <xf numFmtId="0" fontId="78"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78" fillId="0" borderId="0"/>
    <xf numFmtId="0" fontId="175" fillId="0" borderId="0"/>
    <xf numFmtId="0" fontId="78" fillId="0" borderId="0"/>
    <xf numFmtId="0" fontId="78" fillId="0" borderId="0"/>
    <xf numFmtId="0" fontId="175" fillId="0" borderId="0"/>
    <xf numFmtId="0" fontId="175" fillId="0" borderId="0"/>
    <xf numFmtId="0" fontId="78"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78" fillId="0" borderId="0"/>
    <xf numFmtId="0" fontId="175" fillId="0" borderId="0"/>
    <xf numFmtId="0" fontId="78" fillId="0" borderId="0"/>
    <xf numFmtId="0" fontId="78" fillId="0" borderId="0"/>
    <xf numFmtId="0" fontId="175" fillId="0" borderId="0"/>
    <xf numFmtId="0" fontId="175" fillId="0" borderId="0"/>
    <xf numFmtId="0" fontId="78" fillId="0" borderId="0"/>
    <xf numFmtId="0" fontId="175" fillId="0" borderId="0"/>
    <xf numFmtId="0" fontId="78" fillId="0" borderId="0"/>
    <xf numFmtId="0" fontId="1" fillId="0" borderId="0"/>
    <xf numFmtId="0" fontId="175" fillId="0" borderId="0"/>
    <xf numFmtId="0" fontId="175" fillId="0" borderId="0"/>
    <xf numFmtId="0" fontId="175" fillId="0" borderId="0"/>
    <xf numFmtId="0" fontId="175" fillId="0" borderId="0"/>
    <xf numFmtId="0" fontId="78" fillId="0" borderId="0"/>
    <xf numFmtId="0" fontId="175" fillId="0" borderId="0"/>
    <xf numFmtId="0" fontId="78" fillId="0" borderId="0"/>
    <xf numFmtId="0" fontId="78" fillId="0" borderId="0"/>
    <xf numFmtId="0" fontId="175" fillId="0" borderId="0"/>
    <xf numFmtId="0" fontId="175" fillId="0" borderId="0"/>
    <xf numFmtId="0" fontId="78"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78" fillId="0" borderId="0"/>
    <xf numFmtId="0" fontId="175" fillId="0" borderId="0"/>
    <xf numFmtId="0" fontId="78" fillId="0" borderId="0"/>
    <xf numFmtId="0" fontId="78" fillId="0" borderId="0"/>
    <xf numFmtId="0" fontId="175" fillId="0" borderId="0"/>
    <xf numFmtId="0" fontId="175" fillId="0" borderId="0"/>
    <xf numFmtId="0" fontId="78" fillId="0" borderId="0"/>
    <xf numFmtId="0" fontId="175" fillId="0" borderId="0"/>
    <xf numFmtId="0" fontId="78" fillId="0" borderId="0"/>
    <xf numFmtId="242" fontId="1" fillId="0" borderId="0" applyFont="0" applyFill="0" applyBorder="0" applyAlignment="0" applyProtection="0"/>
    <xf numFmtId="0" fontId="175" fillId="0" borderId="0"/>
    <xf numFmtId="0" fontId="175" fillId="0" borderId="0"/>
    <xf numFmtId="0" fontId="175" fillId="0" borderId="0"/>
    <xf numFmtId="0" fontId="175" fillId="0" borderId="0"/>
    <xf numFmtId="0" fontId="78" fillId="0" borderId="0"/>
    <xf numFmtId="0" fontId="175" fillId="0" borderId="0"/>
    <xf numFmtId="0" fontId="78" fillId="0" borderId="0"/>
    <xf numFmtId="0" fontId="78" fillId="0" borderId="0"/>
    <xf numFmtId="0" fontId="175" fillId="0" borderId="0"/>
    <xf numFmtId="0" fontId="175" fillId="0" borderId="0"/>
    <xf numFmtId="0" fontId="78"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175" fillId="0" borderId="0"/>
    <xf numFmtId="0" fontId="78" fillId="0" borderId="0"/>
    <xf numFmtId="0" fontId="175" fillId="0" borderId="0"/>
    <xf numFmtId="0" fontId="78" fillId="0" borderId="0"/>
    <xf numFmtId="0" fontId="78" fillId="0" borderId="0"/>
    <xf numFmtId="0" fontId="175" fillId="0" borderId="0"/>
    <xf numFmtId="0" fontId="175" fillId="0" borderId="0"/>
    <xf numFmtId="0" fontId="78"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78" fillId="0" borderId="0"/>
    <xf numFmtId="0" fontId="175" fillId="0" borderId="0"/>
    <xf numFmtId="0" fontId="78" fillId="0" borderId="0"/>
    <xf numFmtId="0" fontId="78" fillId="0" borderId="0"/>
    <xf numFmtId="0" fontId="175" fillId="0" borderId="0"/>
    <xf numFmtId="0" fontId="175" fillId="0" borderId="0"/>
    <xf numFmtId="0" fontId="78"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78" fillId="0" borderId="0"/>
    <xf numFmtId="0" fontId="175" fillId="0" borderId="0"/>
    <xf numFmtId="0" fontId="78" fillId="0" borderId="0"/>
    <xf numFmtId="0" fontId="78" fillId="0" borderId="0"/>
    <xf numFmtId="0" fontId="175" fillId="0" borderId="0"/>
    <xf numFmtId="0" fontId="175" fillId="0" borderId="0"/>
    <xf numFmtId="0" fontId="78" fillId="0" borderId="0"/>
    <xf numFmtId="0" fontId="175" fillId="0" borderId="0"/>
    <xf numFmtId="0" fontId="78" fillId="0" borderId="0"/>
    <xf numFmtId="0" fontId="1" fillId="0" borderId="0"/>
    <xf numFmtId="0" fontId="175" fillId="0" borderId="0"/>
    <xf numFmtId="0" fontId="175" fillId="0" borderId="0"/>
    <xf numFmtId="0" fontId="175" fillId="0" borderId="0"/>
    <xf numFmtId="0" fontId="175" fillId="0" borderId="0"/>
    <xf numFmtId="0" fontId="78" fillId="0" borderId="0"/>
    <xf numFmtId="0" fontId="175" fillId="0" borderId="0"/>
    <xf numFmtId="0" fontId="78" fillId="0" borderId="0"/>
    <xf numFmtId="0" fontId="78" fillId="0" borderId="0"/>
    <xf numFmtId="0" fontId="175" fillId="0" borderId="0"/>
    <xf numFmtId="0" fontId="175" fillId="0" borderId="0"/>
    <xf numFmtId="0" fontId="78"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78" fillId="0" borderId="0"/>
    <xf numFmtId="0" fontId="175" fillId="0" borderId="0"/>
    <xf numFmtId="0" fontId="78" fillId="0" borderId="0"/>
    <xf numFmtId="0" fontId="78" fillId="0" borderId="0"/>
    <xf numFmtId="0" fontId="175" fillId="0" borderId="0"/>
    <xf numFmtId="0" fontId="175" fillId="0" borderId="0"/>
    <xf numFmtId="0" fontId="78" fillId="0" borderId="0"/>
    <xf numFmtId="0" fontId="175" fillId="0" borderId="0"/>
    <xf numFmtId="0" fontId="78" fillId="0" borderId="0"/>
    <xf numFmtId="43" fontId="1" fillId="0" borderId="0" applyFont="0" applyFill="0" applyBorder="0" applyAlignment="0" applyProtection="0"/>
    <xf numFmtId="0" fontId="175" fillId="0" borderId="0"/>
    <xf numFmtId="0" fontId="175" fillId="0" borderId="0"/>
    <xf numFmtId="0" fontId="175" fillId="0" borderId="0"/>
    <xf numFmtId="0" fontId="175" fillId="0" borderId="0"/>
    <xf numFmtId="0" fontId="78" fillId="0" borderId="0"/>
    <xf numFmtId="0" fontId="175" fillId="0" borderId="0"/>
    <xf numFmtId="0" fontId="78" fillId="0" borderId="0"/>
    <xf numFmtId="0" fontId="78" fillId="0" borderId="0"/>
    <xf numFmtId="0" fontId="175" fillId="0" borderId="0"/>
    <xf numFmtId="0" fontId="175" fillId="0" borderId="0"/>
    <xf numFmtId="0" fontId="78"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175" fillId="0" borderId="0"/>
    <xf numFmtId="0" fontId="78" fillId="0" borderId="0"/>
    <xf numFmtId="0" fontId="175" fillId="0" borderId="0"/>
    <xf numFmtId="0" fontId="78" fillId="0" borderId="0"/>
    <xf numFmtId="0" fontId="78" fillId="0" borderId="0"/>
    <xf numFmtId="0" fontId="175" fillId="0" borderId="0"/>
    <xf numFmtId="0" fontId="175" fillId="0" borderId="0"/>
    <xf numFmtId="0" fontId="78"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78" fillId="0" borderId="0"/>
    <xf numFmtId="0" fontId="175" fillId="0" borderId="0"/>
    <xf numFmtId="0" fontId="78" fillId="0" borderId="0"/>
    <xf numFmtId="0" fontId="78" fillId="0" borderId="0"/>
    <xf numFmtId="0" fontId="175" fillId="0" borderId="0"/>
    <xf numFmtId="0" fontId="175" fillId="0" borderId="0"/>
    <xf numFmtId="0" fontId="78"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78" fillId="0" borderId="0"/>
    <xf numFmtId="0" fontId="175" fillId="0" borderId="0"/>
    <xf numFmtId="0" fontId="78" fillId="0" borderId="0"/>
    <xf numFmtId="0" fontId="78" fillId="0" borderId="0"/>
    <xf numFmtId="0" fontId="175" fillId="0" borderId="0"/>
    <xf numFmtId="0" fontId="175" fillId="0" borderId="0"/>
    <xf numFmtId="0" fontId="78" fillId="0" borderId="0"/>
    <xf numFmtId="0" fontId="175" fillId="0" borderId="0"/>
    <xf numFmtId="0" fontId="78" fillId="0" borderId="0"/>
    <xf numFmtId="0" fontId="1" fillId="0" borderId="0"/>
    <xf numFmtId="0" fontId="175" fillId="0" borderId="0"/>
    <xf numFmtId="0" fontId="175" fillId="0" borderId="0"/>
    <xf numFmtId="0" fontId="175" fillId="0" borderId="0"/>
    <xf numFmtId="0" fontId="175" fillId="0" borderId="0"/>
    <xf numFmtId="0" fontId="78" fillId="0" borderId="0"/>
    <xf numFmtId="0" fontId="175" fillId="0" borderId="0"/>
    <xf numFmtId="0" fontId="78" fillId="0" borderId="0"/>
    <xf numFmtId="0" fontId="78" fillId="0" borderId="0"/>
    <xf numFmtId="0" fontId="175" fillId="0" borderId="0"/>
    <xf numFmtId="0" fontId="175" fillId="0" borderId="0"/>
    <xf numFmtId="0" fontId="78"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78" fillId="0" borderId="0"/>
    <xf numFmtId="0" fontId="175" fillId="0" borderId="0"/>
    <xf numFmtId="0" fontId="78" fillId="0" borderId="0"/>
    <xf numFmtId="0" fontId="78" fillId="0" borderId="0"/>
    <xf numFmtId="0" fontId="175" fillId="0" borderId="0"/>
    <xf numFmtId="0" fontId="175" fillId="0" borderId="0"/>
    <xf numFmtId="0" fontId="78" fillId="0" borderId="0"/>
    <xf numFmtId="0" fontId="175" fillId="0" borderId="0"/>
    <xf numFmtId="0" fontId="78" fillId="0" borderId="0"/>
    <xf numFmtId="242" fontId="1" fillId="0" borderId="0" applyFont="0" applyFill="0" applyBorder="0" applyAlignment="0" applyProtection="0"/>
    <xf numFmtId="0" fontId="175" fillId="0" borderId="0"/>
    <xf numFmtId="43" fontId="1" fillId="0" borderId="0" applyFont="0" applyFill="0" applyBorder="0" applyAlignment="0" applyProtection="0"/>
    <xf numFmtId="0" fontId="78" fillId="0" borderId="0"/>
    <xf numFmtId="0" fontId="175" fillId="0" borderId="0"/>
    <xf numFmtId="0" fontId="175" fillId="0" borderId="0"/>
    <xf numFmtId="43" fontId="1" fillId="0" borderId="0" applyFont="0" applyFill="0" applyBorder="0" applyAlignment="0" applyProtection="0"/>
    <xf numFmtId="43" fontId="1" fillId="0" borderId="0" applyFont="0" applyFill="0" applyBorder="0" applyAlignment="0" applyProtection="0"/>
    <xf numFmtId="0" fontId="78" fillId="0" borderId="0"/>
    <xf numFmtId="0" fontId="1" fillId="0" borderId="0"/>
    <xf numFmtId="43" fontId="1" fillId="0" borderId="0" applyFont="0" applyFill="0" applyBorder="0" applyAlignment="0" applyProtection="0"/>
    <xf numFmtId="0" fontId="175" fillId="0" borderId="0"/>
    <xf numFmtId="0" fontId="78" fillId="0" borderId="0"/>
    <xf numFmtId="0" fontId="1" fillId="0" borderId="0"/>
    <xf numFmtId="43" fontId="1" fillId="0" borderId="0" applyFont="0" applyFill="0" applyBorder="0" applyAlignment="0" applyProtection="0"/>
    <xf numFmtId="0" fontId="175" fillId="0" borderId="0"/>
    <xf numFmtId="0" fontId="78" fillId="0" borderId="0"/>
    <xf numFmtId="0" fontId="1" fillId="0" borderId="0"/>
    <xf numFmtId="43" fontId="1" fillId="0" borderId="0" applyFont="0" applyFill="0" applyBorder="0" applyAlignment="0" applyProtection="0"/>
    <xf numFmtId="0" fontId="175" fillId="0" borderId="0"/>
    <xf numFmtId="0" fontId="78" fillId="0" borderId="0"/>
    <xf numFmtId="0" fontId="1" fillId="0" borderId="0"/>
    <xf numFmtId="43" fontId="1" fillId="0" borderId="0" applyFont="0" applyFill="0" applyBorder="0" applyAlignment="0" applyProtection="0"/>
    <xf numFmtId="0" fontId="175" fillId="0" borderId="0"/>
    <xf numFmtId="171" fontId="138" fillId="0" borderId="0" applyFont="0" applyFill="0" applyBorder="0" applyAlignment="0" applyProtection="0"/>
    <xf numFmtId="0" fontId="175" fillId="0" borderId="0"/>
    <xf numFmtId="0" fontId="78" fillId="0" borderId="0"/>
    <xf numFmtId="0" fontId="175" fillId="0" borderId="0"/>
    <xf numFmtId="0" fontId="78" fillId="0" borderId="0"/>
    <xf numFmtId="0" fontId="78" fillId="0" borderId="0"/>
    <xf numFmtId="0" fontId="175" fillId="0" borderId="0"/>
    <xf numFmtId="171" fontId="138" fillId="0" borderId="0" applyFont="0" applyFill="0" applyBorder="0" applyAlignment="0" applyProtection="0"/>
    <xf numFmtId="0" fontId="175" fillId="0" borderId="0"/>
    <xf numFmtId="0" fontId="78" fillId="0" borderId="0"/>
    <xf numFmtId="0" fontId="175" fillId="0" borderId="0"/>
    <xf numFmtId="0" fontId="78" fillId="0" borderId="0"/>
    <xf numFmtId="0" fontId="78" fillId="0" borderId="0"/>
    <xf numFmtId="0" fontId="175" fillId="0" borderId="0"/>
    <xf numFmtId="171" fontId="138" fillId="0" borderId="0" applyFont="0" applyFill="0" applyBorder="0" applyAlignment="0" applyProtection="0"/>
    <xf numFmtId="0" fontId="175" fillId="0" borderId="0"/>
    <xf numFmtId="0" fontId="78" fillId="0" borderId="0"/>
    <xf numFmtId="0" fontId="175" fillId="0" borderId="0"/>
    <xf numFmtId="0" fontId="78" fillId="0" borderId="0"/>
    <xf numFmtId="0" fontId="78" fillId="0" borderId="0"/>
    <xf numFmtId="0" fontId="175" fillId="0" borderId="0"/>
    <xf numFmtId="171" fontId="138" fillId="0" borderId="0" applyFont="0" applyFill="0" applyBorder="0" applyAlignment="0" applyProtection="0"/>
    <xf numFmtId="0" fontId="175" fillId="0" borderId="0"/>
    <xf numFmtId="0" fontId="78" fillId="0" borderId="0"/>
    <xf numFmtId="0" fontId="175" fillId="0" borderId="0"/>
    <xf numFmtId="0" fontId="78" fillId="0" borderId="0"/>
    <xf numFmtId="0" fontId="78" fillId="0" borderId="0"/>
    <xf numFmtId="0" fontId="175" fillId="0" borderId="0"/>
    <xf numFmtId="0" fontId="175" fillId="0" borderId="0"/>
    <xf numFmtId="0" fontId="175" fillId="0" borderId="0"/>
    <xf numFmtId="43" fontId="1" fillId="0" borderId="0" applyFont="0" applyFill="0" applyBorder="0" applyProtection="0"/>
    <xf numFmtId="0" fontId="175" fillId="0" borderId="0"/>
    <xf numFmtId="0" fontId="78" fillId="0" borderId="0"/>
    <xf numFmtId="0" fontId="175" fillId="0" borderId="0"/>
    <xf numFmtId="0" fontId="78" fillId="0" borderId="0"/>
    <xf numFmtId="0" fontId="78" fillId="0" borderId="0"/>
    <xf numFmtId="0" fontId="175" fillId="0" borderId="0"/>
    <xf numFmtId="43" fontId="1" fillId="0" borderId="0" applyFont="0" applyFill="0" applyBorder="0" applyAlignment="0" applyProtection="0"/>
    <xf numFmtId="0" fontId="175" fillId="0" borderId="0"/>
    <xf numFmtId="0" fontId="78" fillId="0" borderId="0"/>
    <xf numFmtId="0" fontId="175" fillId="0" borderId="0"/>
    <xf numFmtId="0" fontId="78" fillId="0" borderId="0"/>
    <xf numFmtId="0" fontId="78" fillId="0" borderId="0"/>
    <xf numFmtId="0" fontId="175" fillId="0" borderId="0"/>
    <xf numFmtId="43" fontId="1" fillId="0" borderId="0" applyFont="0" applyFill="0" applyBorder="0" applyAlignment="0" applyProtection="0"/>
    <xf numFmtId="0" fontId="175" fillId="0" borderId="0"/>
    <xf numFmtId="0" fontId="78" fillId="0" borderId="0"/>
    <xf numFmtId="0" fontId="175" fillId="0" borderId="0"/>
    <xf numFmtId="0" fontId="78" fillId="0" borderId="0"/>
    <xf numFmtId="0" fontId="78" fillId="0" borderId="0"/>
    <xf numFmtId="0" fontId="175" fillId="0" borderId="0"/>
    <xf numFmtId="43" fontId="1" fillId="0" borderId="0" applyFont="0" applyFill="0" applyBorder="0" applyAlignment="0" applyProtection="0"/>
    <xf numFmtId="0" fontId="175" fillId="0" borderId="0"/>
    <xf numFmtId="0" fontId="78"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78"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78"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78"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78"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78"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78" fillId="0" borderId="0"/>
    <xf numFmtId="0" fontId="175" fillId="0" borderId="0"/>
    <xf numFmtId="0" fontId="78" fillId="0" borderId="0"/>
    <xf numFmtId="0" fontId="78" fillId="0" borderId="0"/>
    <xf numFmtId="0" fontId="175" fillId="0" borderId="0"/>
    <xf numFmtId="43" fontId="1" fillId="0" borderId="0" applyFont="0" applyFill="0" applyBorder="0" applyAlignment="0" applyProtection="0"/>
    <xf numFmtId="171" fontId="174" fillId="0" borderId="0" applyFont="0" applyFill="0" applyBorder="0" applyAlignment="0" applyProtection="0"/>
    <xf numFmtId="0" fontId="175" fillId="0" borderId="0"/>
    <xf numFmtId="171" fontId="18" fillId="0" borderId="0" applyFont="0" applyFill="0" applyBorder="0" applyAlignment="0" applyProtection="0"/>
    <xf numFmtId="0" fontId="78" fillId="0" borderId="0"/>
    <xf numFmtId="171" fontId="18" fillId="0" borderId="0" applyFont="0" applyFill="0" applyBorder="0" applyAlignment="0" applyProtection="0"/>
    <xf numFmtId="0" fontId="78" fillId="0" borderId="0"/>
    <xf numFmtId="0" fontId="175" fillId="0" borderId="0"/>
    <xf numFmtId="0" fontId="78" fillId="0" borderId="0"/>
    <xf numFmtId="171" fontId="18" fillId="0" borderId="0" applyFont="0" applyFill="0" applyBorder="0" applyAlignment="0" applyProtection="0"/>
    <xf numFmtId="171" fontId="174" fillId="0" borderId="0" applyFont="0" applyFill="0" applyBorder="0" applyAlignment="0" applyProtection="0"/>
    <xf numFmtId="0" fontId="175" fillId="0" borderId="0"/>
    <xf numFmtId="43" fontId="1" fillId="0" borderId="0" applyFont="0" applyFill="0" applyBorder="0" applyAlignment="0" applyProtection="0"/>
    <xf numFmtId="40" fontId="180" fillId="0" borderId="0" applyFont="0" applyFill="0" applyBorder="0" applyAlignment="0" applyProtection="0"/>
    <xf numFmtId="171" fontId="138" fillId="0" borderId="0" applyFont="0" applyFill="0" applyBorder="0" applyAlignment="0" applyProtection="0"/>
    <xf numFmtId="0" fontId="175" fillId="0" borderId="0"/>
    <xf numFmtId="0" fontId="175" fillId="0" borderId="0"/>
    <xf numFmtId="0" fontId="78"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78"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78"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78"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78"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78"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78"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78"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78"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78" fillId="0" borderId="0"/>
    <xf numFmtId="0" fontId="175" fillId="0" borderId="0"/>
    <xf numFmtId="0" fontId="78" fillId="0" borderId="0"/>
    <xf numFmtId="0" fontId="78" fillId="0" borderId="0"/>
    <xf numFmtId="0" fontId="175" fillId="0" borderId="0"/>
    <xf numFmtId="0" fontId="78" fillId="0" borderId="0"/>
    <xf numFmtId="0" fontId="175" fillId="0" borderId="0"/>
    <xf numFmtId="0" fontId="175" fillId="0" borderId="0"/>
    <xf numFmtId="0" fontId="175" fillId="0" borderId="0"/>
    <xf numFmtId="0" fontId="175" fillId="0" borderId="0"/>
    <xf numFmtId="0" fontId="78"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78"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78"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78"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78"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78"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78"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78"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78" fillId="0" borderId="0"/>
    <xf numFmtId="0" fontId="175" fillId="0" borderId="0"/>
    <xf numFmtId="0" fontId="78" fillId="0" borderId="0"/>
    <xf numFmtId="0" fontId="78" fillId="0" borderId="0"/>
    <xf numFmtId="0" fontId="175" fillId="0" borderId="0"/>
    <xf numFmtId="0" fontId="175" fillId="0" borderId="0"/>
    <xf numFmtId="0" fontId="78" fillId="0" borderId="0"/>
    <xf numFmtId="0" fontId="175" fillId="0" borderId="0"/>
    <xf numFmtId="0" fontId="175" fillId="0" borderId="0"/>
    <xf numFmtId="0" fontId="175" fillId="0" borderId="0"/>
    <xf numFmtId="0" fontId="78" fillId="0" borderId="0"/>
    <xf numFmtId="0" fontId="175" fillId="0" borderId="0"/>
    <xf numFmtId="0" fontId="78" fillId="0" borderId="0"/>
    <xf numFmtId="0" fontId="78" fillId="0" borderId="0"/>
    <xf numFmtId="0" fontId="175" fillId="0" borderId="0"/>
    <xf numFmtId="0" fontId="175" fillId="0" borderId="0"/>
    <xf numFmtId="0" fontId="78" fillId="0" borderId="0"/>
    <xf numFmtId="0" fontId="175" fillId="0" borderId="0"/>
    <xf numFmtId="0" fontId="175" fillId="0" borderId="0"/>
    <xf numFmtId="0" fontId="78" fillId="0" borderId="0"/>
    <xf numFmtId="0" fontId="78" fillId="0" borderId="0"/>
    <xf numFmtId="0" fontId="175" fillId="0" borderId="0"/>
    <xf numFmtId="0" fontId="175" fillId="0" borderId="0"/>
    <xf numFmtId="0" fontId="175" fillId="0" borderId="0"/>
    <xf numFmtId="0" fontId="175" fillId="0" borderId="0"/>
    <xf numFmtId="0" fontId="78" fillId="0" borderId="0"/>
    <xf numFmtId="0" fontId="175" fillId="0" borderId="0"/>
    <xf numFmtId="0" fontId="78" fillId="0" borderId="0"/>
    <xf numFmtId="0" fontId="78" fillId="0" borderId="0"/>
    <xf numFmtId="0" fontId="175" fillId="0" borderId="0"/>
    <xf numFmtId="0" fontId="175" fillId="0" borderId="0"/>
    <xf numFmtId="0" fontId="78" fillId="0" borderId="0"/>
    <xf numFmtId="0" fontId="175" fillId="0" borderId="0"/>
    <xf numFmtId="0" fontId="78" fillId="0" borderId="0"/>
    <xf numFmtId="0" fontId="78" fillId="0" borderId="0"/>
    <xf numFmtId="0" fontId="175" fillId="0" borderId="0"/>
    <xf numFmtId="0" fontId="175" fillId="0" borderId="0"/>
    <xf numFmtId="0" fontId="78" fillId="0" borderId="0"/>
    <xf numFmtId="0" fontId="175" fillId="0" borderId="0"/>
    <xf numFmtId="0" fontId="78" fillId="0" borderId="0"/>
    <xf numFmtId="0" fontId="175" fillId="0" borderId="0"/>
    <xf numFmtId="0" fontId="78" fillId="0" borderId="0"/>
    <xf numFmtId="0" fontId="175" fillId="0" borderId="0"/>
    <xf numFmtId="0" fontId="78" fillId="0" borderId="0"/>
    <xf numFmtId="0" fontId="175" fillId="0" borderId="0"/>
    <xf numFmtId="0" fontId="78" fillId="0" borderId="0"/>
    <xf numFmtId="0" fontId="175" fillId="0" borderId="0"/>
    <xf numFmtId="0" fontId="78" fillId="0" borderId="0"/>
    <xf numFmtId="0" fontId="78" fillId="0" borderId="0"/>
    <xf numFmtId="0" fontId="175" fillId="0" borderId="0"/>
    <xf numFmtId="171" fontId="1" fillId="0" borderId="0" applyFont="0" applyFill="0" applyBorder="0" applyAlignment="0" applyProtection="0"/>
    <xf numFmtId="0" fontId="175" fillId="0" borderId="0"/>
    <xf numFmtId="0" fontId="175" fillId="0" borderId="0"/>
    <xf numFmtId="0" fontId="78" fillId="0" borderId="0"/>
    <xf numFmtId="0" fontId="175" fillId="0" borderId="0"/>
    <xf numFmtId="0" fontId="78" fillId="0" borderId="0"/>
    <xf numFmtId="0" fontId="175" fillId="0" borderId="0"/>
    <xf numFmtId="0" fontId="78" fillId="0" borderId="0"/>
    <xf numFmtId="0" fontId="175" fillId="0" borderId="0"/>
    <xf numFmtId="0" fontId="78" fillId="0" borderId="0"/>
    <xf numFmtId="0" fontId="175" fillId="0" borderId="0"/>
    <xf numFmtId="0" fontId="78" fillId="0" borderId="0"/>
    <xf numFmtId="0" fontId="78" fillId="0" borderId="0"/>
    <xf numFmtId="0" fontId="175" fillId="0" borderId="0"/>
    <xf numFmtId="0" fontId="1" fillId="0" borderId="0"/>
    <xf numFmtId="242" fontId="1" fillId="0" borderId="0" applyFont="0" applyFill="0" applyBorder="0" applyAlignment="0" applyProtection="0"/>
    <xf numFmtId="171" fontId="138" fillId="0" borderId="0" applyFont="0" applyFill="0" applyBorder="0" applyAlignment="0" applyProtection="0"/>
    <xf numFmtId="0" fontId="175" fillId="0" borderId="0"/>
    <xf numFmtId="171" fontId="1" fillId="0" borderId="0" applyFont="0" applyFill="0" applyBorder="0" applyAlignment="0" applyProtection="0"/>
    <xf numFmtId="0" fontId="78" fillId="0" borderId="0"/>
    <xf numFmtId="43"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0" fontId="175" fillId="0" borderId="0"/>
    <xf numFmtId="0" fontId="78" fillId="0" borderId="0"/>
    <xf numFmtId="0" fontId="175" fillId="0" borderId="0"/>
    <xf numFmtId="0" fontId="1" fillId="0" borderId="0"/>
    <xf numFmtId="0" fontId="1" fillId="0" borderId="0"/>
    <xf numFmtId="0" fontId="308" fillId="103" borderId="0" applyNumberFormat="0" applyBorder="0" applyAlignment="0" applyProtection="0"/>
    <xf numFmtId="0" fontId="308" fillId="103" borderId="0" applyNumberFormat="0" applyBorder="0" applyAlignment="0" applyProtection="0"/>
    <xf numFmtId="0" fontId="131" fillId="27" borderId="0" applyNumberFormat="0" applyBorder="0" applyAlignment="0" applyProtection="0"/>
    <xf numFmtId="0" fontId="1" fillId="0" borderId="0"/>
    <xf numFmtId="0" fontId="1" fillId="0" borderId="0"/>
    <xf numFmtId="0" fontId="308" fillId="120" borderId="0" applyNumberFormat="0" applyBorder="0" applyAlignment="0" applyProtection="0"/>
    <xf numFmtId="0" fontId="308" fillId="120" borderId="0" applyNumberFormat="0" applyBorder="0" applyAlignment="0" applyProtection="0"/>
    <xf numFmtId="0" fontId="131" fillId="31" borderId="0" applyNumberFormat="0" applyBorder="0" applyAlignment="0" applyProtection="0"/>
    <xf numFmtId="0" fontId="1" fillId="0" borderId="0"/>
    <xf numFmtId="0" fontId="1" fillId="0" borderId="0"/>
    <xf numFmtId="0" fontId="308" fillId="127" borderId="0" applyNumberFormat="0" applyBorder="0" applyAlignment="0" applyProtection="0"/>
    <xf numFmtId="0" fontId="308" fillId="127" borderId="0" applyNumberFormat="0" applyBorder="0" applyAlignment="0" applyProtection="0"/>
    <xf numFmtId="0" fontId="131" fillId="35" borderId="0" applyNumberFormat="0" applyBorder="0" applyAlignment="0" applyProtection="0"/>
    <xf numFmtId="0" fontId="1" fillId="0" borderId="0"/>
    <xf numFmtId="0" fontId="1" fillId="0" borderId="0"/>
    <xf numFmtId="0" fontId="308" fillId="95" borderId="0" applyNumberFormat="0" applyBorder="0" applyAlignment="0" applyProtection="0"/>
    <xf numFmtId="0" fontId="308" fillId="95" borderId="0" applyNumberFormat="0" applyBorder="0" applyAlignment="0" applyProtection="0"/>
    <xf numFmtId="0" fontId="131" fillId="39" borderId="0" applyNumberFormat="0" applyBorder="0" applyAlignment="0" applyProtection="0"/>
    <xf numFmtId="0" fontId="1" fillId="0" borderId="0"/>
    <xf numFmtId="0" fontId="1" fillId="0" borderId="0"/>
    <xf numFmtId="0" fontId="308" fillId="91" borderId="0" applyNumberFormat="0" applyBorder="0" applyAlignment="0" applyProtection="0"/>
    <xf numFmtId="0" fontId="308" fillId="91" borderId="0" applyNumberFormat="0" applyBorder="0" applyAlignment="0" applyProtection="0"/>
    <xf numFmtId="0" fontId="131" fillId="43" borderId="0" applyNumberFormat="0" applyBorder="0" applyAlignment="0" applyProtection="0"/>
    <xf numFmtId="0" fontId="1" fillId="0" borderId="0"/>
    <xf numFmtId="0" fontId="1" fillId="0" borderId="0"/>
    <xf numFmtId="0" fontId="308" fillId="93" borderId="0" applyNumberFormat="0" applyBorder="0" applyAlignment="0" applyProtection="0"/>
    <xf numFmtId="0" fontId="308" fillId="93" borderId="0" applyNumberFormat="0" applyBorder="0" applyAlignment="0" applyProtection="0"/>
    <xf numFmtId="0" fontId="131" fillId="47" borderId="0" applyNumberFormat="0" applyBorder="0" applyAlignment="0" applyProtection="0"/>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170" fontId="180" fillId="0" borderId="0" applyFont="0" applyFill="0" applyBorder="0" applyAlignment="0" applyProtection="0"/>
    <xf numFmtId="0" fontId="167"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 fillId="0" borderId="0"/>
    <xf numFmtId="0" fontId="175" fillId="0" borderId="0"/>
    <xf numFmtId="0" fontId="78" fillId="0" borderId="0"/>
    <xf numFmtId="0" fontId="78" fillId="0" borderId="0"/>
    <xf numFmtId="0" fontId="175"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1"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175" fillId="0" borderId="0"/>
    <xf numFmtId="0" fontId="175" fillId="0" borderId="0"/>
    <xf numFmtId="0" fontId="78" fillId="0" borderId="0"/>
    <xf numFmtId="0" fontId="78" fillId="0" borderId="0"/>
    <xf numFmtId="0" fontId="1" fillId="0" borderId="0"/>
    <xf numFmtId="0" fontId="78" fillId="0" borderId="0"/>
    <xf numFmtId="0" fontId="188" fillId="0" borderId="0" applyNumberFormat="0" applyFill="0" applyBorder="0" applyAlignment="0" applyProtection="0"/>
    <xf numFmtId="0" fontId="78" fillId="0" borderId="0"/>
    <xf numFmtId="0" fontId="175" fillId="0" borderId="0"/>
    <xf numFmtId="0" fontId="78" fillId="0" borderId="0"/>
    <xf numFmtId="0" fontId="175" fillId="0" borderId="0"/>
    <xf numFmtId="0" fontId="175" fillId="0" borderId="0"/>
    <xf numFmtId="0" fontId="78" fillId="0" borderId="0"/>
    <xf numFmtId="0" fontId="175" fillId="0" borderId="0"/>
    <xf numFmtId="0" fontId="78" fillId="0" borderId="0"/>
    <xf numFmtId="0" fontId="175" fillId="0" borderId="0"/>
    <xf numFmtId="0" fontId="78" fillId="0" borderId="0"/>
    <xf numFmtId="0" fontId="175" fillId="0" borderId="0"/>
    <xf numFmtId="0" fontId="175" fillId="0" borderId="0"/>
    <xf numFmtId="0" fontId="336" fillId="60" borderId="86" applyNumberFormat="0" applyFont="0" applyAlignment="0" applyProtection="0"/>
    <xf numFmtId="9" fontId="1" fillId="0" borderId="0" applyFont="0" applyFill="0" applyBorder="0" applyAlignment="0" applyProtection="0"/>
    <xf numFmtId="43" fontId="18" fillId="0" borderId="0" applyFont="0" applyFill="0" applyBorder="0" applyAlignment="0" applyProtection="0"/>
    <xf numFmtId="3" fontId="1" fillId="55" borderId="115" applyFont="0" applyProtection="0">
      <alignment horizontal="right" vertical="center"/>
    </xf>
    <xf numFmtId="3" fontId="1" fillId="114" borderId="104" applyFont="0">
      <alignment horizontal="right" vertical="center"/>
      <protection locked="0"/>
    </xf>
    <xf numFmtId="0" fontId="1" fillId="77" borderId="0" applyNumberFormat="0" applyFont="0" applyAlignment="0" applyProtection="0"/>
    <xf numFmtId="0" fontId="1" fillId="77" borderId="0" applyNumberFormat="0" applyFont="0" applyAlignment="0" applyProtection="0"/>
    <xf numFmtId="0" fontId="140" fillId="0" borderId="99" applyNumberFormat="0" applyFill="0" applyAlignment="0" applyProtection="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1" fillId="77" borderId="0" applyNumberFormat="0" applyFont="0" applyAlignment="0" applyProtection="0"/>
    <xf numFmtId="0" fontId="1" fillId="77" borderId="0" applyNumberFormat="0" applyFont="0" applyAlignment="0" applyProtection="0"/>
    <xf numFmtId="0" fontId="140" fillId="0" borderId="99" applyNumberFormat="0" applyFill="0" applyAlignment="0" applyProtection="0"/>
    <xf numFmtId="231" fontId="135" fillId="0" borderId="0">
      <alignment vertical="center"/>
    </xf>
    <xf numFmtId="231" fontId="135" fillId="0" borderId="0">
      <alignment vertical="center"/>
    </xf>
    <xf numFmtId="231" fontId="135" fillId="0" borderId="0">
      <alignment vertical="center"/>
    </xf>
    <xf numFmtId="0" fontId="78" fillId="69" borderId="0" applyNumberFormat="0" applyBorder="0" applyAlignment="0" applyProtection="0"/>
    <xf numFmtId="0" fontId="78" fillId="59" borderId="0" applyNumberFormat="0" applyBorder="0" applyAlignment="0" applyProtection="0"/>
    <xf numFmtId="0" fontId="78" fillId="61" borderId="0" applyNumberFormat="0" applyBorder="0" applyAlignment="0" applyProtection="0"/>
    <xf numFmtId="0" fontId="78" fillId="63" borderId="0" applyNumberFormat="0" applyBorder="0" applyAlignment="0" applyProtection="0"/>
    <xf numFmtId="0" fontId="78" fillId="64" borderId="0" applyNumberFormat="0" applyBorder="0" applyAlignment="0" applyProtection="0"/>
    <xf numFmtId="0" fontId="78" fillId="58"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0" fontId="78" fillId="62" borderId="0" applyNumberFormat="0" applyBorder="0" applyAlignment="0" applyProtection="0"/>
    <xf numFmtId="0" fontId="78" fillId="69" borderId="0" applyNumberFormat="0" applyBorder="0" applyAlignment="0" applyProtection="0"/>
    <xf numFmtId="0" fontId="78" fillId="62"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0" fontId="78" fillId="62"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0" fontId="78" fillId="69" borderId="0" applyNumberFormat="0" applyBorder="0" applyAlignment="0" applyProtection="0"/>
    <xf numFmtId="0" fontId="78" fillId="69" borderId="0" applyNumberFormat="0" applyBorder="0" applyAlignment="0" applyProtection="0"/>
    <xf numFmtId="231" fontId="78" fillId="69" borderId="0" applyNumberFormat="0" applyBorder="0" applyAlignment="0" applyProtection="0"/>
    <xf numFmtId="0" fontId="78" fillId="69" borderId="0" applyNumberFormat="0" applyBorder="0" applyAlignment="0" applyProtection="0"/>
    <xf numFmtId="0" fontId="78" fillId="69" borderId="0" applyNumberFormat="0" applyBorder="0" applyAlignment="0" applyProtection="0"/>
    <xf numFmtId="0" fontId="78" fillId="66" borderId="0" applyNumberFormat="0" applyBorder="0" applyAlignment="0" applyProtection="0"/>
    <xf numFmtId="0" fontId="78" fillId="66"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231" fontId="78" fillId="69" borderId="0" applyNumberFormat="0" applyBorder="0" applyAlignment="0" applyProtection="0"/>
    <xf numFmtId="0" fontId="78" fillId="56" borderId="0" applyNumberFormat="0" applyBorder="0" applyAlignment="0" applyProtection="0"/>
    <xf numFmtId="0" fontId="78" fillId="56" borderId="0" applyNumberFormat="0" applyBorder="0" applyAlignment="0" applyProtection="0"/>
    <xf numFmtId="0" fontId="78" fillId="67" borderId="0" applyNumberFormat="0" applyBorder="0" applyAlignment="0" applyProtection="0"/>
    <xf numFmtId="0" fontId="78" fillId="58" borderId="0" applyNumberFormat="0" applyBorder="0" applyAlignment="0" applyProtection="0"/>
    <xf numFmtId="0" fontId="78" fillId="58" borderId="0" applyNumberFormat="0" applyBorder="0" applyAlignment="0" applyProtection="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127" fillId="145" borderId="66" applyNumberFormat="0" applyAlignment="0" applyProtection="0"/>
    <xf numFmtId="0" fontId="154" fillId="55" borderId="119" applyNumberFormat="0" applyAlignment="0" applyProtection="0"/>
    <xf numFmtId="3" fontId="139" fillId="3" borderId="84">
      <alignment wrapText="1"/>
      <protection locked="0"/>
    </xf>
    <xf numFmtId="0" fontId="187" fillId="110" borderId="85">
      <alignment horizontal="center" vertical="center"/>
    </xf>
    <xf numFmtId="0" fontId="192" fillId="101" borderId="1">
      <alignment horizontal="center" vertical="center" wrapText="1"/>
    </xf>
    <xf numFmtId="0" fontId="123" fillId="146" borderId="0" applyNumberFormat="0" applyBorder="0" applyAlignment="0" applyProtection="0"/>
    <xf numFmtId="0" fontId="1" fillId="115" borderId="121" applyNumberFormat="0" applyFont="0" applyAlignment="0" applyProtection="0"/>
    <xf numFmtId="0" fontId="217" fillId="3" borderId="111" applyNumberFormat="0" applyAlignment="0" applyProtection="0"/>
    <xf numFmtId="0" fontId="128" fillId="0" borderId="68" applyNumberFormat="0" applyFill="0" applyAlignment="0" applyProtection="0"/>
    <xf numFmtId="0" fontId="1" fillId="116" borderId="70" applyNumberFormat="0" applyFont="0" applyAlignment="0" applyProtection="0"/>
    <xf numFmtId="0" fontId="18" fillId="0" borderId="0"/>
    <xf numFmtId="0" fontId="18" fillId="0" borderId="0"/>
    <xf numFmtId="0" fontId="18" fillId="0" borderId="0"/>
    <xf numFmtId="0" fontId="18" fillId="0" borderId="0"/>
    <xf numFmtId="0" fontId="18" fillId="0" borderId="0"/>
    <xf numFmtId="0" fontId="1" fillId="115" borderId="121" applyNumberFormat="0" applyFont="0" applyAlignment="0" applyProtection="0"/>
    <xf numFmtId="0" fontId="175" fillId="116" borderId="70" applyNumberFormat="0" applyFont="0" applyAlignment="0" applyProtection="0"/>
    <xf numFmtId="0" fontId="175" fillId="116" borderId="70" applyNumberFormat="0" applyFont="0" applyAlignment="0" applyProtection="0"/>
    <xf numFmtId="0" fontId="175" fillId="116" borderId="70" applyNumberFormat="0" applyFont="0" applyAlignment="0" applyProtection="0"/>
    <xf numFmtId="0" fontId="140" fillId="115" borderId="121" applyNumberFormat="0" applyFont="0" applyAlignment="0" applyProtection="0"/>
    <xf numFmtId="0" fontId="133" fillId="147" borderId="0" applyNumberFormat="0" applyBorder="0" applyAlignment="0" applyProtection="0"/>
    <xf numFmtId="0" fontId="231" fillId="145" borderId="67" applyNumberFormat="0" applyAlignment="0" applyProtection="0"/>
    <xf numFmtId="0" fontId="217" fillId="2" borderId="111" applyNumberFormat="0" applyAlignment="0" applyProtection="0"/>
    <xf numFmtId="0" fontId="217" fillId="2" borderId="111" applyNumberFormat="0" applyAlignment="0" applyProtection="0"/>
    <xf numFmtId="0" fontId="217" fillId="2" borderId="111" applyNumberFormat="0" applyAlignment="0" applyProtection="0"/>
    <xf numFmtId="0" fontId="217" fillId="2" borderId="111" applyNumberFormat="0" applyAlignment="0" applyProtection="0"/>
    <xf numFmtId="0" fontId="217" fillId="2" borderId="111" applyNumberFormat="0" applyAlignment="0" applyProtection="0"/>
    <xf numFmtId="0" fontId="217" fillId="2" borderId="111" applyNumberFormat="0" applyAlignment="0" applyProtection="0"/>
    <xf numFmtId="0" fontId="217" fillId="2" borderId="111" applyNumberFormat="0" applyAlignment="0" applyProtection="0"/>
    <xf numFmtId="0" fontId="120" fillId="0" borderId="63" applyNumberFormat="0" applyFill="0" applyAlignment="0" applyProtection="0"/>
    <xf numFmtId="0" fontId="121" fillId="0" borderId="139" applyNumberFormat="0" applyFill="0" applyAlignment="0" applyProtection="0"/>
    <xf numFmtId="0" fontId="122" fillId="0" borderId="65" applyNumberFormat="0" applyFill="0" applyAlignment="0" applyProtection="0"/>
    <xf numFmtId="0" fontId="122" fillId="0" borderId="0" applyNumberFormat="0" applyFill="0" applyBorder="0" applyAlignment="0" applyProtection="0"/>
    <xf numFmtId="0" fontId="143" fillId="148" borderId="0" applyNumberFormat="0" applyBorder="0" applyAlignment="0" applyProtection="0"/>
    <xf numFmtId="0" fontId="143" fillId="104" borderId="0" applyNumberFormat="0" applyBorder="0" applyAlignment="0" applyProtection="0"/>
    <xf numFmtId="0" fontId="143" fillId="76" borderId="0" applyNumberFormat="0" applyBorder="0" applyAlignment="0" applyProtection="0"/>
    <xf numFmtId="0" fontId="143" fillId="149" borderId="0" applyNumberFormat="0" applyBorder="0" applyAlignment="0" applyProtection="0"/>
    <xf numFmtId="0" fontId="143" fillId="89" borderId="0" applyNumberFormat="0" applyBorder="0" applyAlignment="0" applyProtection="0"/>
    <xf numFmtId="0" fontId="143" fillId="100" borderId="0" applyNumberFormat="0" applyBorder="0" applyAlignment="0" applyProtection="0"/>
    <xf numFmtId="0" fontId="250" fillId="0" borderId="0" applyNumberFormat="0" applyFill="0" applyBorder="0" applyAlignment="0" applyProtection="0"/>
    <xf numFmtId="0" fontId="337" fillId="0" borderId="0"/>
    <xf numFmtId="0" fontId="217" fillId="3" borderId="111" applyNumberFormat="0" applyAlignment="0" applyProtection="0"/>
    <xf numFmtId="0" fontId="338" fillId="2" borderId="119" applyNumberFormat="0" applyAlignment="0" applyProtection="0"/>
    <xf numFmtId="0" fontId="3" fillId="51" borderId="92" applyNumberFormat="0" applyProtection="0">
      <alignment horizontal="center" wrapText="1"/>
    </xf>
    <xf numFmtId="0" fontId="3" fillId="51" borderId="92" applyNumberFormat="0" applyProtection="0">
      <alignment horizontal="center" wrapText="1"/>
    </xf>
    <xf numFmtId="0" fontId="3" fillId="51" borderId="92" applyNumberFormat="0" applyProtection="0">
      <alignment horizontal="center" wrapText="1"/>
    </xf>
    <xf numFmtId="0" fontId="3" fillId="51" borderId="92" applyNumberFormat="0" applyProtection="0">
      <alignment horizontal="center" wrapText="1"/>
    </xf>
    <xf numFmtId="0" fontId="3" fillId="51" borderId="92" applyNumberFormat="0" applyProtection="0">
      <alignment horizontal="center" wrapText="1"/>
    </xf>
    <xf numFmtId="0" fontId="3" fillId="51" borderId="92" applyNumberFormat="0" applyProtection="0">
      <alignment horizontal="center" wrapText="1"/>
    </xf>
    <xf numFmtId="0" fontId="3" fillId="51" borderId="92" applyNumberFormat="0" applyProtection="0">
      <alignment horizontal="center" wrapText="1"/>
    </xf>
    <xf numFmtId="0" fontId="3" fillId="51" borderId="92" applyNumberFormat="0" applyProtection="0">
      <alignment horizontal="center" wrapText="1"/>
    </xf>
    <xf numFmtId="0" fontId="3" fillId="51" borderId="92" applyNumberFormat="0" applyProtection="0">
      <alignment horizontal="center" wrapText="1"/>
    </xf>
    <xf numFmtId="0" fontId="3" fillId="51" borderId="92" applyNumberFormat="0" applyProtection="0">
      <alignment horizontal="center" wrapText="1"/>
    </xf>
    <xf numFmtId="0" fontId="3" fillId="51" borderId="93" applyNumberFormat="0" applyProtection="0"/>
    <xf numFmtId="0" fontId="3" fillId="51" borderId="93" applyNumberFormat="0" applyProtection="0"/>
    <xf numFmtId="0" fontId="3" fillId="51" borderId="93" applyNumberFormat="0" applyProtection="0"/>
    <xf numFmtId="0" fontId="3" fillId="51" borderId="93" applyNumberFormat="0" applyProtection="0"/>
    <xf numFmtId="0" fontId="3" fillId="51" borderId="93" applyNumberFormat="0" applyProtection="0"/>
    <xf numFmtId="0" fontId="3" fillId="51" borderId="93" applyNumberFormat="0" applyProtection="0"/>
    <xf numFmtId="0" fontId="3" fillId="51" borderId="93" applyNumberFormat="0" applyProtection="0"/>
    <xf numFmtId="0" fontId="3" fillId="51" borderId="93" applyNumberFormat="0" applyProtection="0"/>
    <xf numFmtId="0" fontId="3" fillId="51" borderId="93" applyNumberFormat="0" applyProtection="0"/>
    <xf numFmtId="0" fontId="3" fillId="51" borderId="93" applyNumberFormat="0" applyProtection="0"/>
    <xf numFmtId="0" fontId="1" fillId="117" borderId="0" applyNumberFormat="0" applyBorder="0">
      <alignment horizontal="center" wrapText="1"/>
    </xf>
    <xf numFmtId="0" fontId="1" fillId="117" borderId="0" applyNumberFormat="0" applyBorder="0">
      <alignment horizontal="center" wrapText="1"/>
    </xf>
    <xf numFmtId="0" fontId="1" fillId="117" borderId="0" applyNumberFormat="0" applyBorder="0">
      <alignment horizontal="center" wrapText="1"/>
    </xf>
    <xf numFmtId="0" fontId="1" fillId="117" borderId="0" applyNumberFormat="0" applyBorder="0">
      <alignment horizontal="center" wrapText="1"/>
    </xf>
    <xf numFmtId="0" fontId="1" fillId="117" borderId="0" applyNumberFormat="0" applyBorder="0">
      <alignment horizontal="center" wrapText="1"/>
    </xf>
    <xf numFmtId="0" fontId="1" fillId="117" borderId="0" applyNumberFormat="0" applyBorder="0">
      <alignment horizontal="center" wrapText="1"/>
    </xf>
    <xf numFmtId="0" fontId="1" fillId="117" borderId="0" applyNumberFormat="0" applyBorder="0">
      <alignment horizontal="center" wrapText="1"/>
    </xf>
    <xf numFmtId="0" fontId="1" fillId="117" borderId="0" applyNumberFormat="0" applyBorder="0">
      <alignment horizontal="center" wrapText="1"/>
    </xf>
    <xf numFmtId="0" fontId="1" fillId="117" borderId="0" applyNumberFormat="0" applyBorder="0">
      <alignment horizontal="center" wrapText="1"/>
    </xf>
    <xf numFmtId="0" fontId="1" fillId="117" borderId="0" applyNumberFormat="0" applyBorder="0">
      <alignment horizontal="center" wrapText="1"/>
    </xf>
    <xf numFmtId="0" fontId="1" fillId="110" borderId="94" applyNumberFormat="0">
      <alignment wrapText="1"/>
    </xf>
    <xf numFmtId="0" fontId="1" fillId="110" borderId="94" applyNumberFormat="0">
      <alignment wrapText="1"/>
    </xf>
    <xf numFmtId="0" fontId="1" fillId="110" borderId="94" applyNumberFormat="0">
      <alignment wrapText="1"/>
    </xf>
    <xf numFmtId="0" fontId="1" fillId="110" borderId="94" applyNumberFormat="0">
      <alignment wrapText="1"/>
    </xf>
    <xf numFmtId="0" fontId="1" fillId="110" borderId="94" applyNumberFormat="0">
      <alignment wrapText="1"/>
    </xf>
    <xf numFmtId="0" fontId="1" fillId="110" borderId="94" applyNumberFormat="0">
      <alignment wrapText="1"/>
    </xf>
    <xf numFmtId="0" fontId="1" fillId="110" borderId="94" applyNumberFormat="0">
      <alignment wrapText="1"/>
    </xf>
    <xf numFmtId="0" fontId="1" fillId="110" borderId="94" applyNumberFormat="0">
      <alignment wrapText="1"/>
    </xf>
    <xf numFmtId="0" fontId="1" fillId="110" borderId="94" applyNumberFormat="0">
      <alignment wrapText="1"/>
    </xf>
    <xf numFmtId="0" fontId="1" fillId="110" borderId="94" applyNumberFormat="0">
      <alignment wrapText="1"/>
    </xf>
    <xf numFmtId="0" fontId="1" fillId="110" borderId="0" applyNumberFormat="0" applyBorder="0">
      <alignment wrapText="1"/>
    </xf>
    <xf numFmtId="0" fontId="1" fillId="110" borderId="0" applyNumberFormat="0" applyBorder="0">
      <alignment wrapText="1"/>
    </xf>
    <xf numFmtId="0" fontId="1" fillId="110" borderId="0" applyNumberFormat="0" applyBorder="0">
      <alignment wrapText="1"/>
    </xf>
    <xf numFmtId="0" fontId="1" fillId="110" borderId="0" applyNumberFormat="0" applyBorder="0">
      <alignment wrapText="1"/>
    </xf>
    <xf numFmtId="0" fontId="1" fillId="110" borderId="0" applyNumberFormat="0" applyBorder="0">
      <alignment wrapText="1"/>
    </xf>
    <xf numFmtId="0" fontId="1" fillId="110" borderId="0" applyNumberFormat="0" applyBorder="0">
      <alignment wrapText="1"/>
    </xf>
    <xf numFmtId="0" fontId="1" fillId="110" borderId="0" applyNumberFormat="0" applyBorder="0">
      <alignment wrapText="1"/>
    </xf>
    <xf numFmtId="0" fontId="1" fillId="110" borderId="0" applyNumberFormat="0" applyBorder="0">
      <alignment wrapText="1"/>
    </xf>
    <xf numFmtId="0" fontId="1" fillId="110" borderId="0" applyNumberFormat="0" applyBorder="0">
      <alignment wrapText="1"/>
    </xf>
    <xf numFmtId="0" fontId="1" fillId="110" borderId="0" applyNumberFormat="0" applyBorder="0">
      <alignment wrapText="1"/>
    </xf>
    <xf numFmtId="218" fontId="1" fillId="0" borderId="0" applyFill="0" applyBorder="0" applyProtection="0"/>
    <xf numFmtId="218" fontId="1" fillId="0" borderId="0" applyFill="0" applyBorder="0" applyProtection="0"/>
    <xf numFmtId="218" fontId="1" fillId="0" borderId="0" applyFill="0" applyBorder="0" applyProtection="0"/>
    <xf numFmtId="218" fontId="1" fillId="0" borderId="0" applyFill="0" applyBorder="0" applyProtection="0"/>
    <xf numFmtId="218" fontId="1" fillId="0" borderId="0" applyFill="0" applyBorder="0" applyProtection="0"/>
    <xf numFmtId="218" fontId="1" fillId="0" borderId="0" applyFill="0" applyBorder="0" applyProtection="0"/>
    <xf numFmtId="218" fontId="1" fillId="0" borderId="0" applyFill="0" applyBorder="0" applyProtection="0"/>
    <xf numFmtId="218" fontId="1" fillId="0" borderId="0" applyFill="0" applyBorder="0" applyProtection="0"/>
    <xf numFmtId="218" fontId="1" fillId="0" borderId="0" applyFill="0" applyBorder="0" applyProtection="0"/>
    <xf numFmtId="218" fontId="1" fillId="0" borderId="0" applyFill="0" applyBorder="0" applyProtection="0"/>
    <xf numFmtId="219" fontId="1" fillId="0" borderId="0" applyFill="0" applyBorder="0" applyProtection="0"/>
    <xf numFmtId="219" fontId="1" fillId="0" borderId="0" applyFill="0" applyBorder="0" applyProtection="0"/>
    <xf numFmtId="219" fontId="1" fillId="0" borderId="0" applyFill="0" applyBorder="0" applyProtection="0"/>
    <xf numFmtId="219" fontId="1" fillId="0" borderId="0" applyFill="0" applyBorder="0" applyProtection="0"/>
    <xf numFmtId="219" fontId="1" fillId="0" borderId="0" applyFill="0" applyBorder="0" applyProtection="0"/>
    <xf numFmtId="219" fontId="1" fillId="0" borderId="0" applyFill="0" applyBorder="0" applyProtection="0"/>
    <xf numFmtId="219" fontId="1" fillId="0" borderId="0" applyFill="0" applyBorder="0" applyProtection="0"/>
    <xf numFmtId="219" fontId="1" fillId="0" borderId="0" applyFill="0" applyBorder="0" applyProtection="0"/>
    <xf numFmtId="219" fontId="1" fillId="0" borderId="0" applyFill="0" applyBorder="0" applyProtection="0"/>
    <xf numFmtId="219" fontId="1" fillId="0" borderId="0" applyFill="0" applyBorder="0" applyProtection="0"/>
    <xf numFmtId="220" fontId="1" fillId="0" borderId="0" applyFill="0" applyBorder="0" applyProtection="0"/>
    <xf numFmtId="220" fontId="1" fillId="0" borderId="0" applyFill="0" applyBorder="0" applyProtection="0"/>
    <xf numFmtId="220" fontId="1" fillId="0" borderId="0" applyFill="0" applyBorder="0" applyProtection="0"/>
    <xf numFmtId="220" fontId="1" fillId="0" borderId="0" applyFill="0" applyBorder="0" applyProtection="0"/>
    <xf numFmtId="220" fontId="1" fillId="0" borderId="0" applyFill="0" applyBorder="0" applyProtection="0"/>
    <xf numFmtId="220" fontId="1" fillId="0" borderId="0" applyFill="0" applyBorder="0" applyProtection="0"/>
    <xf numFmtId="220" fontId="1" fillId="0" borderId="0" applyFill="0" applyBorder="0" applyProtection="0"/>
    <xf numFmtId="220" fontId="1" fillId="0" borderId="0" applyFill="0" applyBorder="0" applyProtection="0"/>
    <xf numFmtId="220" fontId="1" fillId="0" borderId="0" applyFill="0" applyBorder="0" applyProtection="0"/>
    <xf numFmtId="220" fontId="1" fillId="0" borderId="0" applyFill="0" applyBorder="0" applyProtection="0"/>
    <xf numFmtId="221" fontId="1" fillId="0" borderId="0" applyFill="0" applyBorder="0" applyProtection="0"/>
    <xf numFmtId="221" fontId="1" fillId="0" borderId="0" applyFill="0" applyBorder="0" applyProtection="0"/>
    <xf numFmtId="221" fontId="1" fillId="0" borderId="0" applyFill="0" applyBorder="0" applyProtection="0"/>
    <xf numFmtId="221" fontId="1" fillId="0" borderId="0" applyFill="0" applyBorder="0" applyProtection="0"/>
    <xf numFmtId="221" fontId="1" fillId="0" borderId="0" applyFill="0" applyBorder="0" applyProtection="0"/>
    <xf numFmtId="221" fontId="1" fillId="0" borderId="0" applyFill="0" applyBorder="0" applyProtection="0"/>
    <xf numFmtId="221" fontId="1" fillId="0" borderId="0" applyFill="0" applyBorder="0" applyProtection="0"/>
    <xf numFmtId="221" fontId="1" fillId="0" borderId="0" applyFill="0" applyBorder="0" applyProtection="0"/>
    <xf numFmtId="221" fontId="1" fillId="0" borderId="0" applyFill="0" applyBorder="0" applyProtection="0"/>
    <xf numFmtId="221" fontId="1" fillId="0" borderId="0" applyFill="0" applyBorder="0" applyProtection="0"/>
    <xf numFmtId="0" fontId="339" fillId="0" borderId="0" applyNumberFormat="0" applyFill="0" applyBorder="0" applyProtection="0"/>
    <xf numFmtId="0" fontId="242" fillId="0" borderId="0" applyNumberFormat="0" applyFill="0" applyBorder="0" applyAlignment="0">
      <protection locked="0"/>
    </xf>
    <xf numFmtId="0" fontId="188" fillId="0" borderId="96" applyNumberFormat="0" applyFill="0" applyAlignment="0" applyProtection="0"/>
    <xf numFmtId="0" fontId="152" fillId="3" borderId="119" applyNumberFormat="0" applyAlignment="0" applyProtection="0"/>
    <xf numFmtId="0" fontId="163" fillId="108" borderId="78" applyNumberFormat="0" applyAlignment="0" applyProtection="0"/>
    <xf numFmtId="0" fontId="253" fillId="0" borderId="124" applyNumberFormat="0" applyFill="0" applyAlignment="0" applyProtection="0"/>
    <xf numFmtId="0" fontId="253" fillId="0" borderId="124" applyNumberFormat="0" applyFill="0" applyAlignment="0" applyProtection="0"/>
    <xf numFmtId="0" fontId="253" fillId="0" borderId="124" applyNumberFormat="0" applyFill="0" applyAlignment="0" applyProtection="0"/>
    <xf numFmtId="0" fontId="253" fillId="0" borderId="124" applyNumberFormat="0" applyFill="0" applyAlignment="0" applyProtection="0"/>
    <xf numFmtId="0" fontId="253" fillId="0" borderId="124" applyNumberFormat="0" applyFill="0" applyAlignment="0" applyProtection="0"/>
    <xf numFmtId="0" fontId="253" fillId="0" borderId="124" applyNumberFormat="0" applyFill="0" applyAlignment="0" applyProtection="0"/>
    <xf numFmtId="0" fontId="253" fillId="0" borderId="124" applyNumberFormat="0" applyFill="0" applyAlignment="0" applyProtection="0"/>
    <xf numFmtId="0" fontId="13" fillId="0" borderId="71" applyNumberFormat="0" applyFill="0" applyAlignment="0" applyProtection="0"/>
    <xf numFmtId="43" fontId="174" fillId="0" borderId="0" applyFont="0" applyFill="0" applyBorder="0" applyAlignment="0" applyProtection="0"/>
    <xf numFmtId="43" fontId="174" fillId="0" borderId="0" applyFont="0" applyFill="0" applyBorder="0" applyAlignment="0" applyProtection="0"/>
    <xf numFmtId="0" fontId="126" fillId="145" borderId="67" applyNumberFormat="0" applyAlignment="0" applyProtection="0"/>
    <xf numFmtId="0" fontId="131" fillId="139" borderId="0" applyNumberFormat="0" applyBorder="0" applyAlignment="0" applyProtection="0"/>
    <xf numFmtId="0" fontId="131" fillId="140" borderId="0" applyNumberFormat="0" applyBorder="0" applyAlignment="0" applyProtection="0"/>
    <xf numFmtId="0" fontId="131" fillId="141" borderId="0" applyNumberFormat="0" applyBorder="0" applyAlignment="0" applyProtection="0"/>
    <xf numFmtId="0" fontId="131" fillId="142" borderId="0" applyNumberFormat="0" applyBorder="0" applyAlignment="0" applyProtection="0"/>
    <xf numFmtId="0" fontId="131" fillId="143" borderId="0" applyNumberFormat="0" applyBorder="0" applyAlignment="0" applyProtection="0"/>
    <xf numFmtId="0" fontId="131" fillId="14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253" fillId="0" borderId="125" applyNumberFormat="0" applyFill="0" applyAlignment="0" applyProtection="0"/>
    <xf numFmtId="0" fontId="3" fillId="2" borderId="128" applyFont="0" applyBorder="0">
      <alignment horizontal="center" wrapText="1"/>
    </xf>
    <xf numFmtId="3" fontId="1" fillId="4" borderId="1" applyFont="0">
      <alignment horizontal="right" vertical="center"/>
      <protection locked="0"/>
    </xf>
    <xf numFmtId="0" fontId="3" fillId="2" borderId="128" applyFont="0" applyBorder="0">
      <alignment horizontal="center" wrapText="1"/>
    </xf>
    <xf numFmtId="0" fontId="3" fillId="2" borderId="128" applyFont="0" applyBorder="0">
      <alignment horizontal="center" wrapText="1"/>
    </xf>
    <xf numFmtId="3" fontId="1" fillId="4" borderId="1" applyFont="0">
      <alignment horizontal="right" vertical="center"/>
      <protection locked="0"/>
    </xf>
    <xf numFmtId="9" fontId="18" fillId="0" borderId="0" applyFont="0" applyFill="0" applyBorder="0" applyAlignment="0" applyProtection="0"/>
    <xf numFmtId="0" fontId="340" fillId="0" borderId="0"/>
    <xf numFmtId="43" fontId="18" fillId="0" borderId="0" applyFont="0" applyFill="0" applyBorder="0" applyAlignment="0" applyProtection="0"/>
    <xf numFmtId="3" fontId="1" fillId="4" borderId="115" applyFont="0">
      <alignment horizontal="right" vertical="center"/>
      <protection locked="0"/>
    </xf>
    <xf numFmtId="0" fontId="18" fillId="0" borderId="0"/>
    <xf numFmtId="0" fontId="19" fillId="0" borderId="0" applyNumberFormat="0" applyFill="0" applyBorder="0" applyAlignment="0" applyProtection="0"/>
  </cellStyleXfs>
  <cellXfs count="1103">
    <xf numFmtId="0" fontId="0" fillId="0" borderId="0" xfId="0"/>
    <xf numFmtId="0" fontId="8" fillId="0" borderId="0" xfId="0" applyFont="1"/>
    <xf numFmtId="0" fontId="5" fillId="0" borderId="0" xfId="0" applyFont="1" applyAlignment="1">
      <alignment vertical="center"/>
    </xf>
    <xf numFmtId="0" fontId="0" fillId="0" borderId="0" xfId="0" applyAlignment="1">
      <alignment horizontal="center" vertical="center"/>
    </xf>
    <xf numFmtId="0" fontId="11" fillId="0" borderId="0" xfId="0" applyFont="1" applyAlignment="1">
      <alignment horizontal="center" vertical="center" wrapText="1"/>
    </xf>
    <xf numFmtId="0" fontId="0" fillId="0" borderId="0" xfId="0" applyAlignment="1">
      <alignment vertical="center" wrapText="1"/>
    </xf>
    <xf numFmtId="0" fontId="14" fillId="0" borderId="0" xfId="0" applyFont="1"/>
    <xf numFmtId="0" fontId="13" fillId="0" borderId="0" xfId="0" applyFont="1"/>
    <xf numFmtId="0" fontId="21" fillId="0" borderId="1" xfId="0" applyFont="1" applyBorder="1" applyAlignment="1">
      <alignment horizontal="center" vertical="center" wrapText="1"/>
    </xf>
    <xf numFmtId="0" fontId="22" fillId="0" borderId="1" xfId="0" quotePrefix="1" applyFont="1" applyBorder="1" applyAlignment="1">
      <alignment horizontal="center" vertical="center" wrapText="1"/>
    </xf>
    <xf numFmtId="0" fontId="22" fillId="0" borderId="1" xfId="0" applyFont="1" applyBorder="1" applyAlignment="1">
      <alignment horizontal="justify" vertical="center" wrapText="1"/>
    </xf>
    <xf numFmtId="0" fontId="22" fillId="0" borderId="0" xfId="0" applyFont="1" applyAlignment="1">
      <alignment horizontal="justify" vertical="center" wrapText="1"/>
    </xf>
    <xf numFmtId="0" fontId="25" fillId="0" borderId="0" xfId="0" applyFont="1" applyAlignment="1">
      <alignment horizontal="justify" vertical="center" wrapText="1"/>
    </xf>
    <xf numFmtId="0" fontId="24" fillId="0" borderId="0" xfId="0" applyFont="1" applyAlignment="1">
      <alignment horizontal="justify" vertical="center" wrapText="1"/>
    </xf>
    <xf numFmtId="0" fontId="13" fillId="0" borderId="0" xfId="0" applyFont="1" applyAlignment="1">
      <alignment horizontal="center" vertical="center" wrapText="1"/>
    </xf>
    <xf numFmtId="0" fontId="0" fillId="0" borderId="0" xfId="0" applyAlignment="1">
      <alignment horizontal="left" vertical="center"/>
    </xf>
    <xf numFmtId="0" fontId="26" fillId="0" borderId="0" xfId="0" applyFont="1" applyAlignment="1">
      <alignment horizontal="left" vertical="center"/>
    </xf>
    <xf numFmtId="0" fontId="30" fillId="0" borderId="0" xfId="0" applyFont="1" applyAlignment="1">
      <alignment vertical="center"/>
    </xf>
    <xf numFmtId="0" fontId="13" fillId="0" borderId="0" xfId="0" applyFont="1" applyAlignment="1">
      <alignment vertical="center"/>
    </xf>
    <xf numFmtId="0" fontId="21" fillId="6" borderId="0" xfId="0" applyFont="1" applyFill="1" applyAlignment="1">
      <alignment vertical="center" wrapText="1"/>
    </xf>
    <xf numFmtId="0" fontId="0" fillId="0" borderId="1" xfId="0" applyBorder="1"/>
    <xf numFmtId="0" fontId="14" fillId="6" borderId="14" xfId="0" applyFont="1" applyFill="1" applyBorder="1" applyAlignment="1">
      <alignment horizontal="center" vertical="center" wrapText="1"/>
    </xf>
    <xf numFmtId="0" fontId="14" fillId="0" borderId="14" xfId="0" applyFont="1" applyBorder="1" applyAlignment="1">
      <alignment vertical="center" wrapText="1"/>
    </xf>
    <xf numFmtId="0" fontId="14" fillId="6" borderId="14" xfId="0" applyFont="1" applyFill="1" applyBorder="1" applyAlignment="1">
      <alignment vertical="center" wrapText="1"/>
    </xf>
    <xf numFmtId="0" fontId="27" fillId="6" borderId="14" xfId="0" applyFont="1" applyFill="1" applyBorder="1" applyAlignment="1">
      <alignment vertical="center" wrapText="1"/>
    </xf>
    <xf numFmtId="0" fontId="27" fillId="6" borderId="20" xfId="0" applyFont="1" applyFill="1" applyBorder="1" applyAlignment="1">
      <alignment vertical="center" wrapText="1"/>
    </xf>
    <xf numFmtId="0" fontId="14" fillId="6" borderId="20" xfId="0" applyFont="1" applyFill="1" applyBorder="1" applyAlignment="1">
      <alignment horizontal="center" vertical="center" wrapText="1"/>
    </xf>
    <xf numFmtId="0" fontId="27" fillId="6" borderId="18" xfId="0" applyFont="1" applyFill="1" applyBorder="1" applyAlignment="1">
      <alignment vertical="center" wrapText="1"/>
    </xf>
    <xf numFmtId="0" fontId="14" fillId="6" borderId="18" xfId="0" applyFont="1" applyFill="1" applyBorder="1" applyAlignment="1">
      <alignment horizontal="center" vertical="center" wrapText="1"/>
    </xf>
    <xf numFmtId="0" fontId="14" fillId="0" borderId="20" xfId="0" applyFont="1" applyBorder="1" applyAlignment="1">
      <alignment horizontal="center" vertical="center"/>
    </xf>
    <xf numFmtId="0" fontId="14" fillId="0" borderId="13" xfId="0" applyFont="1" applyBorder="1" applyAlignment="1">
      <alignment vertical="center" wrapText="1"/>
    </xf>
    <xf numFmtId="0" fontId="14" fillId="0" borderId="18" xfId="0" applyFont="1" applyBorder="1" applyAlignment="1">
      <alignment horizontal="center" vertical="center"/>
    </xf>
    <xf numFmtId="0" fontId="14" fillId="0" borderId="27" xfId="0" applyFont="1" applyBorder="1" applyAlignment="1">
      <alignment vertical="center" wrapText="1"/>
    </xf>
    <xf numFmtId="0" fontId="0" fillId="11" borderId="0" xfId="0" applyFill="1"/>
    <xf numFmtId="0" fontId="0" fillId="0" borderId="0" xfId="0" applyAlignment="1">
      <alignment wrapText="1"/>
    </xf>
    <xf numFmtId="0" fontId="41" fillId="0" borderId="0" xfId="0" applyFont="1" applyAlignment="1">
      <alignment wrapText="1"/>
    </xf>
    <xf numFmtId="0" fontId="42" fillId="0" borderId="0" xfId="0" applyFont="1"/>
    <xf numFmtId="0" fontId="0" fillId="0" borderId="12" xfId="0" applyBorder="1"/>
    <xf numFmtId="0" fontId="0" fillId="0" borderId="0" xfId="0" applyAlignment="1">
      <alignment vertical="center"/>
    </xf>
    <xf numFmtId="0" fontId="50" fillId="0" borderId="0" xfId="0" applyFont="1"/>
    <xf numFmtId="0" fontId="13" fillId="0" borderId="1" xfId="0" applyFont="1" applyBorder="1" applyAlignment="1">
      <alignment horizontal="center" vertical="center" wrapText="1"/>
    </xf>
    <xf numFmtId="49" fontId="14" fillId="0" borderId="0" xfId="0" applyNumberFormat="1" applyFont="1"/>
    <xf numFmtId="49" fontId="37" fillId="0" borderId="13" xfId="0" applyNumberFormat="1" applyFont="1" applyBorder="1" applyAlignment="1">
      <alignment horizontal="center" vertical="center" wrapText="1"/>
    </xf>
    <xf numFmtId="49" fontId="37" fillId="0" borderId="13" xfId="0" applyNumberFormat="1" applyFont="1" applyBorder="1" applyAlignment="1">
      <alignment horizontal="center" vertical="center"/>
    </xf>
    <xf numFmtId="49" fontId="6" fillId="0" borderId="27" xfId="0" applyNumberFormat="1" applyFont="1" applyBorder="1" applyAlignment="1">
      <alignment horizontal="center" vertical="center" wrapText="1"/>
    </xf>
    <xf numFmtId="49" fontId="54" fillId="0" borderId="27" xfId="0" applyNumberFormat="1" applyFont="1" applyBorder="1" applyAlignment="1">
      <alignment horizontal="center" vertical="center" wrapText="1"/>
    </xf>
    <xf numFmtId="0" fontId="57" fillId="0" borderId="13" xfId="0" applyFont="1" applyBorder="1" applyAlignment="1">
      <alignment horizontal="center" vertical="center"/>
    </xf>
    <xf numFmtId="49" fontId="6" fillId="0" borderId="13" xfId="0" applyNumberFormat="1" applyFont="1" applyBorder="1" applyAlignment="1">
      <alignment horizontal="center" vertical="center" wrapText="1"/>
    </xf>
    <xf numFmtId="49" fontId="54" fillId="0" borderId="13" xfId="0" applyNumberFormat="1" applyFont="1" applyBorder="1" applyAlignment="1">
      <alignment horizontal="center" vertical="center" wrapText="1"/>
    </xf>
    <xf numFmtId="49" fontId="45" fillId="6" borderId="27" xfId="0" applyNumberFormat="1" applyFont="1" applyFill="1" applyBorder="1" applyAlignment="1">
      <alignment horizontal="center" vertical="center" wrapText="1"/>
    </xf>
    <xf numFmtId="49" fontId="60" fillId="0" borderId="27" xfId="0" applyNumberFormat="1" applyFont="1" applyBorder="1" applyAlignment="1">
      <alignment horizontal="center" vertical="center" wrapText="1"/>
    </xf>
    <xf numFmtId="49" fontId="55" fillId="0" borderId="0" xfId="0" applyNumberFormat="1" applyFont="1" applyAlignment="1">
      <alignment vertical="center"/>
    </xf>
    <xf numFmtId="49" fontId="37" fillId="0" borderId="19" xfId="0" applyNumberFormat="1" applyFont="1" applyBorder="1" applyAlignment="1">
      <alignment vertical="center" wrapText="1"/>
    </xf>
    <xf numFmtId="49" fontId="52" fillId="0" borderId="0" xfId="0" applyNumberFormat="1" applyFont="1"/>
    <xf numFmtId="49" fontId="37" fillId="0" borderId="17" xfId="0" applyNumberFormat="1" applyFont="1" applyBorder="1" applyAlignment="1">
      <alignment horizontal="center" vertical="center"/>
    </xf>
    <xf numFmtId="49" fontId="10" fillId="6" borderId="27" xfId="0" applyNumberFormat="1" applyFont="1" applyFill="1" applyBorder="1" applyAlignment="1">
      <alignment horizontal="center" vertical="center" wrapText="1"/>
    </xf>
    <xf numFmtId="49" fontId="63" fillId="6" borderId="27" xfId="0" applyNumberFormat="1" applyFont="1" applyFill="1" applyBorder="1" applyAlignment="1">
      <alignment horizontal="center" vertical="center" wrapText="1"/>
    </xf>
    <xf numFmtId="49" fontId="55" fillId="0" borderId="0" xfId="0" applyNumberFormat="1" applyFont="1" applyAlignment="1">
      <alignment vertical="center" wrapText="1"/>
    </xf>
    <xf numFmtId="49" fontId="36" fillId="0" borderId="0" xfId="0" applyNumberFormat="1" applyFont="1" applyAlignment="1">
      <alignment vertical="center"/>
    </xf>
    <xf numFmtId="0" fontId="52" fillId="0" borderId="0" xfId="0" applyFont="1"/>
    <xf numFmtId="0" fontId="55" fillId="0" borderId="0" xfId="0" applyFont="1" applyAlignment="1">
      <alignment vertical="center"/>
    </xf>
    <xf numFmtId="0" fontId="37" fillId="0" borderId="0" xfId="0" applyFont="1" applyAlignment="1">
      <alignment horizontal="center" vertical="center"/>
    </xf>
    <xf numFmtId="0" fontId="37" fillId="0" borderId="13" xfId="0" applyFont="1" applyBorder="1" applyAlignment="1">
      <alignment horizontal="center" vertical="center"/>
    </xf>
    <xf numFmtId="0" fontId="37" fillId="0" borderId="19" xfId="0" applyFont="1" applyBorder="1" applyAlignment="1">
      <alignment vertical="center"/>
    </xf>
    <xf numFmtId="49" fontId="48" fillId="0" borderId="27" xfId="0" applyNumberFormat="1" applyFont="1" applyBorder="1" applyAlignment="1">
      <alignment horizontal="center" vertical="center" wrapText="1"/>
    </xf>
    <xf numFmtId="0" fontId="38" fillId="0" borderId="19" xfId="0" applyFont="1" applyBorder="1" applyAlignment="1">
      <alignment vertical="center"/>
    </xf>
    <xf numFmtId="0" fontId="53" fillId="0" borderId="19" xfId="0" applyFont="1" applyBorder="1" applyAlignment="1">
      <alignment vertical="center"/>
    </xf>
    <xf numFmtId="0" fontId="38" fillId="0" borderId="0" xfId="0" applyFont="1" applyAlignment="1">
      <alignment vertical="center" wrapText="1"/>
    </xf>
    <xf numFmtId="0" fontId="14" fillId="0" borderId="53" xfId="0" applyFont="1" applyBorder="1" applyAlignment="1">
      <alignment horizontal="center" vertical="center"/>
    </xf>
    <xf numFmtId="0" fontId="14" fillId="0" borderId="27" xfId="0" applyFont="1" applyBorder="1" applyAlignment="1">
      <alignment vertical="center"/>
    </xf>
    <xf numFmtId="0" fontId="29" fillId="0" borderId="0" xfId="0" applyFont="1"/>
    <xf numFmtId="0" fontId="56" fillId="0" borderId="0" xfId="0" applyFont="1"/>
    <xf numFmtId="0" fontId="23" fillId="0" borderId="0" xfId="0" applyFont="1" applyAlignment="1">
      <alignment vertical="center"/>
    </xf>
    <xf numFmtId="0" fontId="21" fillId="0" borderId="0" xfId="0" applyFont="1"/>
    <xf numFmtId="0" fontId="65" fillId="0" borderId="0" xfId="0" applyFont="1" applyAlignment="1">
      <alignment vertical="center"/>
    </xf>
    <xf numFmtId="0" fontId="65" fillId="0" borderId="0" xfId="0" applyFont="1"/>
    <xf numFmtId="49" fontId="44" fillId="0" borderId="13" xfId="0" applyNumberFormat="1" applyFont="1" applyBorder="1" applyAlignment="1">
      <alignment horizontal="center" vertical="center" wrapText="1"/>
    </xf>
    <xf numFmtId="49" fontId="43" fillId="0" borderId="27" xfId="0" applyNumberFormat="1" applyFont="1" applyBorder="1" applyAlignment="1">
      <alignment horizontal="center" vertical="center" wrapText="1"/>
    </xf>
    <xf numFmtId="49" fontId="44" fillId="0" borderId="27" xfId="0" applyNumberFormat="1" applyFont="1" applyBorder="1" applyAlignment="1">
      <alignment horizontal="center" vertical="center" wrapText="1"/>
    </xf>
    <xf numFmtId="0" fontId="44" fillId="0" borderId="22" xfId="0" applyFont="1" applyBorder="1" applyAlignment="1">
      <alignment vertical="center" wrapText="1"/>
    </xf>
    <xf numFmtId="0" fontId="43" fillId="0" borderId="26" xfId="0" applyFont="1" applyBorder="1" applyAlignment="1">
      <alignment horizontal="center" vertical="center" wrapText="1"/>
    </xf>
    <xf numFmtId="0" fontId="43" fillId="0" borderId="59" xfId="0" applyFont="1" applyBorder="1" applyAlignment="1">
      <alignment horizontal="center" vertical="center" wrapText="1"/>
    </xf>
    <xf numFmtId="0" fontId="14" fillId="0" borderId="14" xfId="0" applyFont="1" applyBorder="1" applyAlignment="1">
      <alignment horizontal="center" vertical="center" wrapText="1"/>
    </xf>
    <xf numFmtId="0" fontId="12" fillId="0" borderId="0" xfId="0" applyFont="1"/>
    <xf numFmtId="0" fontId="66" fillId="0" borderId="0" xfId="0" applyFont="1" applyAlignment="1">
      <alignment vertical="center"/>
    </xf>
    <xf numFmtId="0" fontId="11" fillId="0" borderId="0" xfId="0" applyFont="1" applyAlignment="1">
      <alignment horizontal="justify" vertical="center" wrapText="1"/>
    </xf>
    <xf numFmtId="49" fontId="37" fillId="11" borderId="19" xfId="0" applyNumberFormat="1" applyFont="1" applyFill="1" applyBorder="1" applyAlignment="1">
      <alignment vertical="center" wrapText="1"/>
    </xf>
    <xf numFmtId="49" fontId="37" fillId="11" borderId="21" xfId="0" applyNumberFormat="1" applyFont="1" applyFill="1" applyBorder="1" applyAlignment="1">
      <alignment horizontal="center" vertical="center" wrapText="1"/>
    </xf>
    <xf numFmtId="49" fontId="52" fillId="11" borderId="0" xfId="0" applyNumberFormat="1" applyFont="1" applyFill="1"/>
    <xf numFmtId="0" fontId="52" fillId="11" borderId="0" xfId="0" applyFont="1" applyFill="1"/>
    <xf numFmtId="0" fontId="37" fillId="11" borderId="19" xfId="0" applyFont="1" applyFill="1" applyBorder="1" applyAlignment="1">
      <alignment horizontal="center" vertical="center"/>
    </xf>
    <xf numFmtId="49" fontId="54" fillId="11" borderId="13" xfId="0" applyNumberFormat="1" applyFont="1" applyFill="1" applyBorder="1" applyAlignment="1">
      <alignment horizontal="center" vertical="center" wrapText="1"/>
    </xf>
    <xf numFmtId="49" fontId="45" fillId="11" borderId="27" xfId="0" applyNumberFormat="1" applyFont="1" applyFill="1" applyBorder="1" applyAlignment="1">
      <alignment horizontal="center" vertical="center" wrapText="1"/>
    </xf>
    <xf numFmtId="49" fontId="54" fillId="11" borderId="27" xfId="0" applyNumberFormat="1" applyFont="1" applyFill="1" applyBorder="1" applyAlignment="1">
      <alignment horizontal="center" vertical="center" wrapText="1"/>
    </xf>
    <xf numFmtId="49" fontId="6" fillId="11" borderId="27" xfId="0" applyNumberFormat="1" applyFont="1" applyFill="1" applyBorder="1" applyAlignment="1">
      <alignment horizontal="center" vertical="center" wrapText="1"/>
    </xf>
    <xf numFmtId="49" fontId="60" fillId="11" borderId="27" xfId="0" applyNumberFormat="1" applyFont="1" applyFill="1" applyBorder="1" applyAlignment="1">
      <alignment horizontal="center" vertical="center" wrapText="1"/>
    </xf>
    <xf numFmtId="49" fontId="14" fillId="11" borderId="0" xfId="0" applyNumberFormat="1" applyFont="1" applyFill="1" applyAlignment="1">
      <alignment vertical="center" wrapText="1"/>
    </xf>
    <xf numFmtId="49" fontId="37" fillId="11" borderId="13" xfId="0" applyNumberFormat="1" applyFont="1" applyFill="1" applyBorder="1" applyAlignment="1">
      <alignment horizontal="center" vertical="center"/>
    </xf>
    <xf numFmtId="49" fontId="37" fillId="11" borderId="27" xfId="0" applyNumberFormat="1" applyFont="1" applyFill="1" applyBorder="1" applyAlignment="1">
      <alignment horizontal="center" vertical="center"/>
    </xf>
    <xf numFmtId="0" fontId="6" fillId="11" borderId="19" xfId="0" applyFont="1" applyFill="1" applyBorder="1" applyAlignment="1">
      <alignment vertical="center" wrapText="1"/>
    </xf>
    <xf numFmtId="49" fontId="36" fillId="11" borderId="19" xfId="0" applyNumberFormat="1" applyFont="1" applyFill="1" applyBorder="1" applyAlignment="1">
      <alignment vertical="center" wrapText="1"/>
    </xf>
    <xf numFmtId="0" fontId="14" fillId="18" borderId="14" xfId="0" applyFont="1" applyFill="1" applyBorder="1" applyAlignment="1">
      <alignment horizontal="center" vertical="center" wrapText="1"/>
    </xf>
    <xf numFmtId="0" fontId="14" fillId="18" borderId="14" xfId="0" applyFont="1" applyFill="1" applyBorder="1" applyAlignment="1">
      <alignment vertical="center" wrapText="1"/>
    </xf>
    <xf numFmtId="0" fontId="52" fillId="0" borderId="50" xfId="0" applyFont="1" applyBorder="1"/>
    <xf numFmtId="0" fontId="21" fillId="0" borderId="0" xfId="0" applyFont="1" applyAlignment="1">
      <alignment horizontal="center" vertical="center" wrapText="1"/>
    </xf>
    <xf numFmtId="0" fontId="21" fillId="0" borderId="4" xfId="0" applyFont="1" applyBorder="1" applyAlignment="1">
      <alignment horizontal="center" vertical="center" wrapText="1"/>
    </xf>
    <xf numFmtId="0" fontId="0" fillId="0" borderId="1" xfId="0" applyBorder="1" applyAlignment="1">
      <alignment horizontal="center" vertical="center" wrapText="1"/>
    </xf>
    <xf numFmtId="49" fontId="52" fillId="0" borderId="0" xfId="0" applyNumberFormat="1" applyFont="1" applyAlignment="1">
      <alignment vertical="center" wrapText="1"/>
    </xf>
    <xf numFmtId="49" fontId="52" fillId="11" borderId="0" xfId="0" applyNumberFormat="1" applyFont="1" applyFill="1" applyAlignment="1">
      <alignment vertical="center" wrapText="1"/>
    </xf>
    <xf numFmtId="49" fontId="37" fillId="11" borderId="19" xfId="0" applyNumberFormat="1" applyFont="1" applyFill="1" applyBorder="1" applyAlignment="1">
      <alignment horizontal="center" vertical="center" wrapText="1"/>
    </xf>
    <xf numFmtId="0" fontId="57" fillId="0" borderId="21" xfId="0" applyFont="1" applyBorder="1" applyAlignment="1">
      <alignment horizontal="center" vertical="center"/>
    </xf>
    <xf numFmtId="49" fontId="14" fillId="0" borderId="0" xfId="0" applyNumberFormat="1" applyFont="1" applyAlignment="1">
      <alignment vertical="center" wrapText="1"/>
    </xf>
    <xf numFmtId="49" fontId="52" fillId="0" borderId="0" xfId="0" applyNumberFormat="1" applyFont="1" applyAlignment="1">
      <alignment vertical="center"/>
    </xf>
    <xf numFmtId="49" fontId="37" fillId="0" borderId="21" xfId="0" applyNumberFormat="1" applyFont="1" applyBorder="1" applyAlignment="1">
      <alignment horizontal="center" vertical="center" wrapText="1"/>
    </xf>
    <xf numFmtId="49" fontId="37" fillId="0" borderId="21" xfId="0" applyNumberFormat="1" applyFont="1" applyBorder="1" applyAlignment="1">
      <alignment vertical="center" wrapText="1"/>
    </xf>
    <xf numFmtId="49" fontId="37" fillId="0" borderId="21" xfId="0" applyNumberFormat="1" applyFont="1" applyBorder="1" applyAlignment="1">
      <alignment horizontal="center" vertical="center"/>
    </xf>
    <xf numFmtId="49" fontId="37" fillId="11" borderId="16" xfId="0" applyNumberFormat="1" applyFont="1" applyFill="1" applyBorder="1" applyAlignment="1">
      <alignment vertical="center" wrapText="1"/>
    </xf>
    <xf numFmtId="49" fontId="37" fillId="11" borderId="0" xfId="0" applyNumberFormat="1" applyFont="1" applyFill="1" applyAlignment="1">
      <alignment vertical="center" wrapText="1"/>
    </xf>
    <xf numFmtId="0" fontId="0" fillId="0" borderId="0" xfId="0" applyAlignment="1">
      <alignment vertical="top"/>
    </xf>
    <xf numFmtId="0" fontId="37" fillId="0" borderId="13" xfId="0" applyFont="1" applyBorder="1" applyAlignment="1">
      <alignment horizontal="center" vertical="center" wrapText="1"/>
    </xf>
    <xf numFmtId="0" fontId="5" fillId="0" borderId="0" xfId="0" applyFont="1" applyAlignment="1">
      <alignment horizontal="left"/>
    </xf>
    <xf numFmtId="0" fontId="37" fillId="0" borderId="21" xfId="0" applyFont="1" applyBorder="1" applyAlignment="1">
      <alignment vertical="center"/>
    </xf>
    <xf numFmtId="0" fontId="37" fillId="0" borderId="20" xfId="0" applyFont="1" applyBorder="1" applyAlignment="1">
      <alignment horizontal="center" vertical="center"/>
    </xf>
    <xf numFmtId="0" fontId="36" fillId="0" borderId="0" xfId="0" applyFont="1" applyAlignment="1">
      <alignment horizontal="justify" vertical="center"/>
    </xf>
    <xf numFmtId="0" fontId="14" fillId="0" borderId="0" xfId="0" applyFont="1" applyAlignment="1">
      <alignment vertical="center" wrapText="1"/>
    </xf>
    <xf numFmtId="0" fontId="37" fillId="0" borderId="21" xfId="0" applyFont="1" applyBorder="1" applyAlignment="1">
      <alignment horizontal="center" vertical="center" wrapText="1"/>
    </xf>
    <xf numFmtId="0" fontId="80" fillId="0" borderId="0" xfId="0" applyFont="1" applyAlignment="1">
      <alignment vertical="center"/>
    </xf>
    <xf numFmtId="0" fontId="5" fillId="0" borderId="0" xfId="0" applyFont="1" applyAlignment="1">
      <alignment vertical="center" wrapText="1"/>
    </xf>
    <xf numFmtId="0" fontId="54" fillId="0" borderId="0" xfId="0" applyFont="1" applyAlignment="1">
      <alignment vertical="center" wrapText="1"/>
    </xf>
    <xf numFmtId="0" fontId="54" fillId="11" borderId="0" xfId="0" applyFont="1" applyFill="1" applyAlignment="1">
      <alignment vertical="center" wrapText="1"/>
    </xf>
    <xf numFmtId="0" fontId="61" fillId="11" borderId="49" xfId="0" applyFont="1" applyFill="1" applyBorder="1" applyAlignment="1">
      <alignment horizontal="center" vertical="center" wrapText="1"/>
    </xf>
    <xf numFmtId="0" fontId="61" fillId="11" borderId="3" xfId="0" applyFont="1" applyFill="1" applyBorder="1" applyAlignment="1">
      <alignment horizontal="center" vertical="center" wrapText="1"/>
    </xf>
    <xf numFmtId="0" fontId="61" fillId="11" borderId="6" xfId="0" applyFont="1" applyFill="1" applyBorder="1" applyAlignment="1">
      <alignment horizontal="center" vertical="center" wrapText="1"/>
    </xf>
    <xf numFmtId="0" fontId="61" fillId="11" borderId="7" xfId="0" applyFont="1" applyFill="1" applyBorder="1" applyAlignment="1">
      <alignment horizontal="center" vertical="center" wrapText="1"/>
    </xf>
    <xf numFmtId="0" fontId="28" fillId="0" borderId="0" xfId="0" applyFont="1" applyAlignment="1">
      <alignment vertical="center"/>
    </xf>
    <xf numFmtId="0" fontId="14" fillId="0" borderId="0" xfId="0" applyFont="1" applyAlignment="1">
      <alignment vertical="top"/>
    </xf>
    <xf numFmtId="0" fontId="24" fillId="0" borderId="0" xfId="0" applyFont="1" applyAlignment="1">
      <alignment vertical="center"/>
    </xf>
    <xf numFmtId="0" fontId="17" fillId="0" borderId="0" xfId="0" applyFont="1" applyAlignment="1">
      <alignment vertical="center"/>
    </xf>
    <xf numFmtId="0" fontId="4" fillId="0" borderId="0" xfId="1" applyFill="1" applyBorder="1" applyAlignment="1"/>
    <xf numFmtId="0" fontId="74" fillId="0" borderId="0" xfId="3" applyFont="1">
      <alignment vertical="center"/>
    </xf>
    <xf numFmtId="0" fontId="82" fillId="0" borderId="0" xfId="3" applyFont="1" applyAlignment="1">
      <alignment vertical="center" wrapText="1"/>
    </xf>
    <xf numFmtId="0" fontId="83" fillId="0" borderId="0" xfId="0" applyFont="1"/>
    <xf numFmtId="0" fontId="84" fillId="0" borderId="0" xfId="4" applyFont="1" applyFill="1" applyBorder="1" applyAlignment="1">
      <alignment horizontal="left" vertical="center"/>
    </xf>
    <xf numFmtId="0" fontId="74" fillId="0" borderId="0" xfId="2" applyFont="1">
      <alignment vertical="center"/>
    </xf>
    <xf numFmtId="0" fontId="86" fillId="0" borderId="0" xfId="0" applyFont="1"/>
    <xf numFmtId="0" fontId="22" fillId="0" borderId="0" xfId="0" applyFont="1" applyAlignment="1">
      <alignment horizontal="left" vertical="center"/>
    </xf>
    <xf numFmtId="0" fontId="32" fillId="0" borderId="0" xfId="0" applyFont="1" applyAlignment="1">
      <alignment vertical="center"/>
    </xf>
    <xf numFmtId="0" fontId="13" fillId="0" borderId="0" xfId="0" applyFont="1" applyAlignment="1">
      <alignment horizontal="center"/>
    </xf>
    <xf numFmtId="0" fontId="14" fillId="0" borderId="0" xfId="0" applyFont="1" applyAlignment="1">
      <alignment horizontal="left" vertical="center"/>
    </xf>
    <xf numFmtId="0" fontId="17" fillId="0" borderId="0" xfId="4" applyFont="1" applyFill="1" applyBorder="1" applyAlignment="1">
      <alignment horizontal="left" vertical="center" indent="1"/>
    </xf>
    <xf numFmtId="0" fontId="1" fillId="0" borderId="0" xfId="2">
      <alignment vertical="center"/>
    </xf>
    <xf numFmtId="0" fontId="13" fillId="0" borderId="1" xfId="0" applyFont="1" applyBorder="1" applyAlignment="1">
      <alignment vertical="center" wrapText="1"/>
    </xf>
    <xf numFmtId="0" fontId="14" fillId="0" borderId="1" xfId="2" applyFont="1" applyBorder="1" applyAlignment="1">
      <alignment horizontal="center" vertical="center"/>
    </xf>
    <xf numFmtId="0" fontId="14" fillId="0" borderId="1" xfId="2" applyFont="1" applyBorder="1" applyAlignment="1">
      <alignment horizontal="left" vertical="center" wrapText="1"/>
    </xf>
    <xf numFmtId="0" fontId="88" fillId="0" borderId="0" xfId="2" applyFont="1" applyAlignment="1">
      <alignment vertical="top"/>
    </xf>
    <xf numFmtId="0" fontId="89" fillId="0" borderId="0" xfId="0" applyFont="1" applyAlignment="1">
      <alignment vertical="top"/>
    </xf>
    <xf numFmtId="0" fontId="1" fillId="0" borderId="0" xfId="2" applyAlignment="1">
      <alignment vertical="top"/>
    </xf>
    <xf numFmtId="0" fontId="1" fillId="0" borderId="0" xfId="2" applyAlignment="1">
      <alignment vertical="top" wrapText="1"/>
    </xf>
    <xf numFmtId="0" fontId="20" fillId="0" borderId="0" xfId="0" applyFont="1" applyAlignment="1">
      <alignment horizontal="left" vertical="center"/>
    </xf>
    <xf numFmtId="0" fontId="0" fillId="8" borderId="0" xfId="0" applyFill="1"/>
    <xf numFmtId="0" fontId="91" fillId="0" borderId="0" xfId="0" applyFont="1" applyAlignment="1">
      <alignment vertical="center"/>
    </xf>
    <xf numFmtId="0" fontId="92" fillId="11" borderId="0" xfId="0" applyFont="1" applyFill="1"/>
    <xf numFmtId="0" fontId="92" fillId="0" borderId="0" xfId="0" applyFont="1"/>
    <xf numFmtId="0" fontId="93" fillId="11" borderId="62" xfId="0" applyFont="1" applyFill="1" applyBorder="1"/>
    <xf numFmtId="0" fontId="94" fillId="11" borderId="0" xfId="0" applyFont="1" applyFill="1"/>
    <xf numFmtId="0" fontId="95" fillId="0" borderId="0" xfId="0" applyFont="1"/>
    <xf numFmtId="0" fontId="95" fillId="0" borderId="0" xfId="0" quotePrefix="1" applyFont="1"/>
    <xf numFmtId="49" fontId="95" fillId="0" borderId="0" xfId="0" applyNumberFormat="1" applyFont="1"/>
    <xf numFmtId="14" fontId="95" fillId="0" borderId="0" xfId="0" applyNumberFormat="1" applyFont="1"/>
    <xf numFmtId="0" fontId="92" fillId="8" borderId="0" xfId="0" applyFont="1" applyFill="1"/>
    <xf numFmtId="0" fontId="97" fillId="0" borderId="14" xfId="9" applyFont="1" applyBorder="1"/>
    <xf numFmtId="0" fontId="99" fillId="0" borderId="0" xfId="0" applyFont="1"/>
    <xf numFmtId="0" fontId="100" fillId="0" borderId="0" xfId="0" applyFont="1" applyAlignment="1">
      <alignment horizontal="center"/>
    </xf>
    <xf numFmtId="0" fontId="100" fillId="0" borderId="0" xfId="0" applyFont="1" applyAlignment="1">
      <alignment horizontal="left"/>
    </xf>
    <xf numFmtId="0" fontId="101" fillId="0" borderId="14" xfId="9" applyFont="1" applyBorder="1"/>
    <xf numFmtId="0" fontId="101" fillId="0" borderId="16" xfId="9" applyFont="1" applyBorder="1"/>
    <xf numFmtId="0" fontId="99" fillId="0" borderId="17" xfId="0" applyFont="1" applyBorder="1"/>
    <xf numFmtId="0" fontId="102" fillId="0" borderId="0" xfId="0" applyFont="1"/>
    <xf numFmtId="0" fontId="103" fillId="0" borderId="0" xfId="0" applyFont="1"/>
    <xf numFmtId="0" fontId="99" fillId="0" borderId="0" xfId="0" applyFont="1" applyAlignment="1">
      <alignment horizontal="left" vertical="top"/>
    </xf>
    <xf numFmtId="0" fontId="104" fillId="0" borderId="0" xfId="0" applyFont="1"/>
    <xf numFmtId="0" fontId="104" fillId="0" borderId="0" xfId="0" applyFont="1" applyAlignment="1">
      <alignment horizontal="center"/>
    </xf>
    <xf numFmtId="0" fontId="105" fillId="0" borderId="0" xfId="0" applyFont="1"/>
    <xf numFmtId="0" fontId="106" fillId="0" borderId="0" xfId="0" applyFont="1"/>
    <xf numFmtId="0" fontId="105" fillId="0" borderId="0" xfId="0" applyFont="1" applyAlignment="1">
      <alignment horizontal="center"/>
    </xf>
    <xf numFmtId="14" fontId="96" fillId="0" borderId="1" xfId="0" applyNumberFormat="1" applyFont="1" applyBorder="1" applyAlignment="1">
      <alignment horizontal="right" vertical="center" wrapText="1"/>
    </xf>
    <xf numFmtId="0" fontId="105" fillId="0" borderId="1" xfId="0" applyFont="1" applyBorder="1" applyAlignment="1">
      <alignment horizontal="center" vertical="center" wrapText="1"/>
    </xf>
    <xf numFmtId="0" fontId="105" fillId="0" borderId="1" xfId="0" applyFont="1" applyBorder="1" applyAlignment="1">
      <alignment vertical="center" wrapText="1"/>
    </xf>
    <xf numFmtId="0" fontId="107" fillId="0" borderId="0" xfId="0" applyFont="1" applyAlignment="1">
      <alignment horizontal="center" wrapText="1"/>
    </xf>
    <xf numFmtId="0" fontId="96" fillId="0" borderId="0" xfId="0" applyFont="1"/>
    <xf numFmtId="0" fontId="108" fillId="0" borderId="0" xfId="0" applyFont="1" applyAlignment="1">
      <alignment vertical="center" wrapText="1"/>
    </xf>
    <xf numFmtId="0" fontId="96" fillId="0" borderId="5" xfId="0" applyFont="1" applyBorder="1" applyAlignment="1">
      <alignment vertical="center" wrapText="1"/>
    </xf>
    <xf numFmtId="0" fontId="108" fillId="0" borderId="12" xfId="0" applyFont="1" applyBorder="1" applyAlignment="1">
      <alignment vertical="center" wrapText="1"/>
    </xf>
    <xf numFmtId="0" fontId="108" fillId="0" borderId="4" xfId="0" applyFont="1" applyBorder="1" applyAlignment="1">
      <alignment vertical="center" wrapText="1"/>
    </xf>
    <xf numFmtId="0" fontId="96" fillId="17" borderId="1" xfId="0" applyFont="1" applyFill="1" applyBorder="1" applyAlignment="1">
      <alignment vertical="center" wrapText="1"/>
    </xf>
    <xf numFmtId="3" fontId="105" fillId="0" borderId="1" xfId="16" applyNumberFormat="1" applyFont="1" applyBorder="1" applyAlignment="1">
      <alignment horizontal="right" vertical="center" wrapText="1"/>
    </xf>
    <xf numFmtId="167" fontId="105" fillId="0" borderId="1" xfId="16" applyNumberFormat="1" applyFont="1" applyBorder="1" applyAlignment="1">
      <alignment horizontal="center" vertical="center" wrapText="1"/>
    </xf>
    <xf numFmtId="0" fontId="96" fillId="17" borderId="1" xfId="0" applyFont="1" applyFill="1" applyBorder="1" applyAlignment="1">
      <alignment horizontal="center" vertical="center" wrapText="1"/>
    </xf>
    <xf numFmtId="10" fontId="105" fillId="0" borderId="1" xfId="12" applyNumberFormat="1" applyFont="1" applyBorder="1" applyAlignment="1">
      <alignment horizontal="right" vertical="center" wrapText="1"/>
    </xf>
    <xf numFmtId="0" fontId="105" fillId="11" borderId="1" xfId="0" applyFont="1" applyFill="1" applyBorder="1" applyAlignment="1">
      <alignment horizontal="center" vertical="center" wrapText="1"/>
    </xf>
    <xf numFmtId="0" fontId="105" fillId="11" borderId="1" xfId="0" applyFont="1" applyFill="1" applyBorder="1" applyAlignment="1">
      <alignment vertical="center" wrapText="1"/>
    </xf>
    <xf numFmtId="0" fontId="105" fillId="0" borderId="1" xfId="0" applyFont="1" applyBorder="1" applyAlignment="1">
      <alignment horizontal="justify" vertical="center" wrapText="1"/>
    </xf>
    <xf numFmtId="0" fontId="105" fillId="11" borderId="2" xfId="0" applyFont="1" applyFill="1" applyBorder="1" applyAlignment="1">
      <alignment vertical="center" wrapText="1"/>
    </xf>
    <xf numFmtId="9" fontId="105" fillId="0" borderId="1" xfId="12" applyFont="1" applyBorder="1" applyAlignment="1">
      <alignment horizontal="right" vertical="center" wrapText="1"/>
    </xf>
    <xf numFmtId="0" fontId="100" fillId="0" borderId="0" xfId="0" applyFont="1"/>
    <xf numFmtId="0" fontId="109" fillId="0" borderId="0" xfId="0" applyFont="1"/>
    <xf numFmtId="0" fontId="104" fillId="0" borderId="6" xfId="0" applyFont="1" applyBorder="1" applyAlignment="1">
      <alignment horizontal="center" vertical="center" wrapText="1"/>
    </xf>
    <xf numFmtId="0" fontId="104" fillId="0" borderId="6" xfId="0" applyFont="1" applyBorder="1" applyAlignment="1">
      <alignment horizontal="justify" vertical="center" wrapText="1"/>
    </xf>
    <xf numFmtId="167" fontId="104" fillId="0" borderId="6" xfId="16" applyNumberFormat="1" applyFont="1" applyBorder="1" applyAlignment="1">
      <alignment horizontal="center" vertical="center" wrapText="1"/>
    </xf>
    <xf numFmtId="0" fontId="102" fillId="0" borderId="0" xfId="0" applyFont="1" applyAlignment="1">
      <alignment wrapText="1"/>
    </xf>
    <xf numFmtId="0" fontId="104" fillId="0" borderId="0" xfId="0" applyFont="1" applyAlignment="1">
      <alignment horizontal="left" vertical="center"/>
    </xf>
    <xf numFmtId="0" fontId="99" fillId="0" borderId="0" xfId="0" applyFont="1" applyAlignment="1">
      <alignment vertical="top"/>
    </xf>
    <xf numFmtId="0" fontId="99" fillId="0" borderId="0" xfId="0" applyFont="1" applyAlignment="1">
      <alignment vertical="top" wrapText="1"/>
    </xf>
    <xf numFmtId="0" fontId="100" fillId="0" borderId="0" xfId="0" applyFont="1" applyAlignment="1">
      <alignment vertical="center"/>
    </xf>
    <xf numFmtId="0" fontId="111" fillId="0" borderId="0" xfId="0" applyFont="1" applyAlignment="1">
      <alignment vertical="center" wrapText="1"/>
    </xf>
    <xf numFmtId="0" fontId="99" fillId="0" borderId="0" xfId="0" applyFont="1" applyAlignment="1">
      <alignment vertical="center"/>
    </xf>
    <xf numFmtId="0" fontId="104" fillId="6" borderId="6" xfId="0" applyFont="1" applyFill="1" applyBorder="1" applyAlignment="1">
      <alignment horizontal="center" vertical="center" wrapText="1"/>
    </xf>
    <xf numFmtId="0" fontId="104" fillId="0" borderId="0" xfId="11" applyFont="1"/>
    <xf numFmtId="0" fontId="104" fillId="0" borderId="0" xfId="11" applyFont="1" applyAlignment="1">
      <alignment vertical="center"/>
    </xf>
    <xf numFmtId="0" fontId="100" fillId="0" borderId="0" xfId="11" applyFont="1"/>
    <xf numFmtId="0" fontId="104" fillId="0" borderId="0" xfId="0" quotePrefix="1" applyFont="1" applyAlignment="1">
      <alignment wrapText="1"/>
    </xf>
    <xf numFmtId="0" fontId="104" fillId="0" borderId="0" xfId="11" applyFont="1" applyAlignment="1">
      <alignment wrapText="1"/>
    </xf>
    <xf numFmtId="0" fontId="104" fillId="0" borderId="0" xfId="11" applyFont="1" applyAlignment="1">
      <alignment vertical="center" wrapText="1"/>
    </xf>
    <xf numFmtId="0" fontId="104" fillId="0" borderId="0" xfId="11" applyFont="1" applyAlignment="1">
      <alignment horizontal="center"/>
    </xf>
    <xf numFmtId="0" fontId="99" fillId="0" borderId="0" xfId="11" applyFont="1"/>
    <xf numFmtId="0" fontId="103" fillId="0" borderId="0" xfId="0" applyFont="1" applyAlignment="1">
      <alignment vertical="center"/>
    </xf>
    <xf numFmtId="0" fontId="104" fillId="0" borderId="49" xfId="0" applyFont="1" applyBorder="1" applyAlignment="1">
      <alignment horizontal="justify" vertical="center" wrapText="1"/>
    </xf>
    <xf numFmtId="0" fontId="103" fillId="0" borderId="0" xfId="0" applyFont="1" applyAlignment="1">
      <alignment horizontal="center"/>
    </xf>
    <xf numFmtId="0" fontId="99" fillId="0" borderId="0" xfId="0" applyFont="1" applyAlignment="1">
      <alignment horizontal="center"/>
    </xf>
    <xf numFmtId="0" fontId="99" fillId="0" borderId="0" xfId="0" applyFont="1" applyAlignment="1">
      <alignment wrapText="1"/>
    </xf>
    <xf numFmtId="0" fontId="99" fillId="0" borderId="0" xfId="0" applyFont="1" applyAlignment="1">
      <alignment vertical="center" wrapText="1"/>
    </xf>
    <xf numFmtId="0" fontId="99" fillId="0" borderId="0" xfId="0" applyFont="1" applyAlignment="1">
      <alignment horizontal="center" vertical="center"/>
    </xf>
    <xf numFmtId="0" fontId="104" fillId="0" borderId="0" xfId="0" applyFont="1" applyAlignment="1">
      <alignment horizontal="left"/>
    </xf>
    <xf numFmtId="0" fontId="104" fillId="0" borderId="0" xfId="0" applyFont="1" applyAlignment="1">
      <alignment horizontal="center" vertical="center"/>
    </xf>
    <xf numFmtId="0" fontId="104" fillId="0" borderId="0" xfId="0" applyFont="1" applyAlignment="1">
      <alignment horizontal="center" vertical="top"/>
    </xf>
    <xf numFmtId="0" fontId="104" fillId="0" borderId="12" xfId="0" applyFont="1" applyBorder="1" applyAlignment="1">
      <alignment horizontal="center" vertical="center"/>
    </xf>
    <xf numFmtId="0" fontId="104" fillId="0" borderId="12" xfId="0" applyFont="1" applyBorder="1" applyAlignment="1">
      <alignment horizontal="center" vertical="top"/>
    </xf>
    <xf numFmtId="0" fontId="104" fillId="0" borderId="0" xfId="0" applyFont="1" applyAlignment="1">
      <alignment vertical="center" wrapText="1"/>
    </xf>
    <xf numFmtId="0" fontId="104" fillId="0" borderId="0" xfId="0" applyFont="1" applyAlignment="1">
      <alignment horizontal="left" wrapText="1"/>
    </xf>
    <xf numFmtId="0" fontId="114" fillId="0" borderId="0" xfId="0" applyFont="1"/>
    <xf numFmtId="0" fontId="114" fillId="0" borderId="0" xfId="0" applyFont="1" applyAlignment="1">
      <alignment horizontal="left" wrapText="1"/>
    </xf>
    <xf numFmtId="0" fontId="104" fillId="0" borderId="0" xfId="0" applyFont="1" applyAlignment="1">
      <alignment horizontal="center" wrapText="1"/>
    </xf>
    <xf numFmtId="0" fontId="104" fillId="0" borderId="0" xfId="0" applyFont="1" applyAlignment="1">
      <alignment wrapText="1"/>
    </xf>
    <xf numFmtId="0" fontId="117" fillId="11" borderId="62" xfId="0" applyFont="1" applyFill="1" applyBorder="1"/>
    <xf numFmtId="0" fontId="118" fillId="11" borderId="0" xfId="0" applyFont="1" applyFill="1"/>
    <xf numFmtId="0" fontId="119" fillId="19" borderId="20" xfId="0" applyFont="1" applyFill="1" applyBorder="1" applyAlignment="1">
      <alignment horizontal="left"/>
    </xf>
    <xf numFmtId="0" fontId="119" fillId="19" borderId="22" xfId="0" applyFont="1" applyFill="1" applyBorder="1" applyAlignment="1">
      <alignment horizontal="left"/>
    </xf>
    <xf numFmtId="0" fontId="119" fillId="19" borderId="22" xfId="0" applyFont="1" applyFill="1" applyBorder="1" applyAlignment="1">
      <alignment horizontal="center"/>
    </xf>
    <xf numFmtId="0" fontId="119" fillId="19" borderId="21" xfId="0" applyFont="1" applyFill="1" applyBorder="1" applyAlignment="1">
      <alignment horizontal="left"/>
    </xf>
    <xf numFmtId="0" fontId="96" fillId="17" borderId="2" xfId="0" applyFont="1" applyFill="1" applyBorder="1" applyAlignment="1">
      <alignment vertical="center" wrapText="1"/>
    </xf>
    <xf numFmtId="0" fontId="96" fillId="17" borderId="10" xfId="0" applyFont="1" applyFill="1" applyBorder="1" applyAlignment="1">
      <alignment vertical="center" wrapText="1"/>
    </xf>
    <xf numFmtId="0" fontId="96" fillId="9" borderId="2" xfId="0" applyFont="1" applyFill="1" applyBorder="1" applyAlignment="1">
      <alignment vertical="center" wrapText="1"/>
    </xf>
    <xf numFmtId="0" fontId="96" fillId="9" borderId="10" xfId="0" applyFont="1" applyFill="1" applyBorder="1" applyAlignment="1">
      <alignment vertical="center" wrapText="1"/>
    </xf>
    <xf numFmtId="0" fontId="105" fillId="0" borderId="2" xfId="0" applyFont="1" applyBorder="1" applyAlignment="1">
      <alignment vertical="center" wrapText="1"/>
    </xf>
    <xf numFmtId="167" fontId="105" fillId="0" borderId="10" xfId="16" applyNumberFormat="1" applyFont="1" applyBorder="1" applyAlignment="1">
      <alignment horizontal="center" vertical="center" wrapText="1"/>
    </xf>
    <xf numFmtId="10" fontId="105" fillId="0" borderId="129" xfId="12" applyNumberFormat="1" applyFont="1" applyBorder="1" applyAlignment="1">
      <alignment horizontal="right" vertical="center" wrapText="1"/>
    </xf>
    <xf numFmtId="0" fontId="105" fillId="0" borderId="128" xfId="0" applyFont="1" applyBorder="1" applyAlignment="1">
      <alignment vertical="center" wrapText="1"/>
    </xf>
    <xf numFmtId="49" fontId="52" fillId="11" borderId="50" xfId="0" applyNumberFormat="1" applyFont="1" applyFill="1" applyBorder="1"/>
    <xf numFmtId="0" fontId="57" fillId="0" borderId="20" xfId="0" applyFont="1" applyBorder="1" applyAlignment="1">
      <alignment horizontal="center" vertical="center"/>
    </xf>
    <xf numFmtId="0" fontId="37" fillId="11" borderId="16" xfId="0" applyFont="1" applyFill="1" applyBorder="1" applyAlignment="1">
      <alignment vertical="center"/>
    </xf>
    <xf numFmtId="0" fontId="37" fillId="11" borderId="18" xfId="0" applyFont="1" applyFill="1" applyBorder="1" applyAlignment="1">
      <alignment vertical="center"/>
    </xf>
    <xf numFmtId="49" fontId="37" fillId="11" borderId="20" xfId="0" applyNumberFormat="1" applyFont="1" applyFill="1" applyBorder="1" applyAlignment="1">
      <alignment vertical="center" wrapText="1"/>
    </xf>
    <xf numFmtId="49" fontId="37" fillId="11" borderId="20" xfId="0" applyNumberFormat="1" applyFont="1" applyFill="1" applyBorder="1" applyAlignment="1">
      <alignment horizontal="center" vertical="center"/>
    </xf>
    <xf numFmtId="49" fontId="52" fillId="11" borderId="18" xfId="0" applyNumberFormat="1" applyFont="1" applyFill="1" applyBorder="1"/>
    <xf numFmtId="0" fontId="17" fillId="0" borderId="0" xfId="0" applyFont="1" applyAlignment="1">
      <alignment horizontal="left" vertical="center"/>
    </xf>
    <xf numFmtId="0" fontId="105" fillId="0" borderId="0" xfId="0" applyFont="1" applyAlignment="1">
      <alignment horizontal="center" vertical="center" wrapText="1"/>
    </xf>
    <xf numFmtId="0" fontId="105" fillId="0" borderId="5" xfId="0" applyFont="1" applyBorder="1" applyAlignment="1">
      <alignment horizontal="center" vertical="center" wrapText="1"/>
    </xf>
    <xf numFmtId="0" fontId="105" fillId="0" borderId="12" xfId="0" applyFont="1" applyBorder="1" applyAlignment="1">
      <alignment horizontal="center" vertical="center" wrapText="1"/>
    </xf>
    <xf numFmtId="0" fontId="105" fillId="0" borderId="4" xfId="0" applyFont="1" applyBorder="1" applyAlignment="1">
      <alignment horizontal="center" vertical="center" wrapText="1"/>
    </xf>
    <xf numFmtId="0" fontId="98" fillId="0" borderId="0" xfId="0" applyFont="1" applyAlignment="1">
      <alignment horizontal="left" wrapText="1"/>
    </xf>
    <xf numFmtId="0" fontId="39" fillId="0" borderId="0" xfId="0" applyFont="1" applyAlignment="1">
      <alignment horizontal="left" wrapText="1"/>
    </xf>
    <xf numFmtId="0" fontId="99" fillId="0" borderId="6" xfId="0" applyFont="1" applyBorder="1" applyAlignment="1">
      <alignment horizontal="center" vertical="top" wrapText="1"/>
    </xf>
    <xf numFmtId="0" fontId="99" fillId="0" borderId="6" xfId="0" applyFont="1" applyBorder="1" applyAlignment="1">
      <alignment horizontal="left" vertical="top" wrapText="1"/>
    </xf>
    <xf numFmtId="0" fontId="71" fillId="0" borderId="6" xfId="0" applyFont="1" applyBorder="1" applyAlignment="1">
      <alignment horizontal="center" vertical="center" wrapText="1"/>
    </xf>
    <xf numFmtId="0" fontId="100" fillId="0" borderId="0" xfId="0" applyFont="1" applyAlignment="1">
      <alignment horizontal="center" vertical="center" wrapText="1"/>
    </xf>
    <xf numFmtId="0" fontId="100" fillId="0" borderId="6" xfId="0" applyFont="1" applyBorder="1" applyAlignment="1">
      <alignment horizontal="center" vertical="center" wrapText="1"/>
    </xf>
    <xf numFmtId="14" fontId="99" fillId="11" borderId="6" xfId="0" quotePrefix="1" applyNumberFormat="1" applyFont="1" applyFill="1" applyBorder="1" applyAlignment="1">
      <alignment horizontal="right" vertical="center" wrapText="1"/>
    </xf>
    <xf numFmtId="0" fontId="112" fillId="0" borderId="6" xfId="0" applyFont="1" applyBorder="1" applyAlignment="1">
      <alignment horizontal="right" vertical="center"/>
    </xf>
    <xf numFmtId="14" fontId="99" fillId="0" borderId="6" xfId="0" applyNumberFormat="1" applyFont="1" applyBorder="1" applyAlignment="1">
      <alignment horizontal="right" vertical="center" wrapText="1"/>
    </xf>
    <xf numFmtId="0" fontId="104" fillId="6" borderId="49" xfId="0" applyFont="1" applyFill="1" applyBorder="1" applyAlignment="1">
      <alignment horizontal="center" vertical="center" wrapText="1"/>
    </xf>
    <xf numFmtId="0" fontId="104" fillId="6" borderId="6" xfId="0" applyFont="1" applyFill="1" applyBorder="1" applyAlignment="1">
      <alignment horizontal="center" vertical="center" wrapText="1"/>
    </xf>
    <xf numFmtId="0" fontId="104" fillId="0" borderId="7" xfId="0" applyFont="1" applyBorder="1" applyAlignment="1">
      <alignment horizontal="center" vertical="center" wrapText="1"/>
    </xf>
    <xf numFmtId="0" fontId="104" fillId="0" borderId="4" xfId="0" applyFont="1" applyBorder="1" applyAlignment="1">
      <alignment horizontal="center" vertical="center" wrapText="1"/>
    </xf>
    <xf numFmtId="0" fontId="104" fillId="6" borderId="7" xfId="0" applyFont="1" applyFill="1" applyBorder="1" applyAlignment="1">
      <alignment horizontal="center" vertical="center" wrapText="1"/>
    </xf>
    <xf numFmtId="0" fontId="104" fillId="6" borderId="4" xfId="0" applyFont="1" applyFill="1" applyBorder="1" applyAlignment="1">
      <alignment horizontal="center" vertical="center" wrapText="1"/>
    </xf>
    <xf numFmtId="0" fontId="104" fillId="0" borderId="49" xfId="0" applyFont="1" applyBorder="1" applyAlignment="1">
      <alignment horizontal="center" vertical="center" wrapText="1"/>
    </xf>
    <xf numFmtId="0" fontId="104" fillId="0" borderId="6" xfId="0" applyFont="1" applyBorder="1" applyAlignment="1">
      <alignment horizontal="center" vertical="center" wrapText="1"/>
    </xf>
    <xf numFmtId="0" fontId="104" fillId="6" borderId="12" xfId="0" applyFont="1" applyFill="1" applyBorder="1" applyAlignment="1">
      <alignment horizontal="center" vertical="center" wrapText="1"/>
    </xf>
    <xf numFmtId="0" fontId="104" fillId="6" borderId="5" xfId="0" applyFont="1" applyFill="1" applyBorder="1" applyAlignment="1">
      <alignment horizontal="center" vertical="center" wrapText="1"/>
    </xf>
    <xf numFmtId="0" fontId="100" fillId="0" borderId="0" xfId="0" applyFont="1" applyAlignment="1">
      <alignment horizontal="left" wrapText="1"/>
    </xf>
    <xf numFmtId="0" fontId="104" fillId="0" borderId="3" xfId="0" applyFont="1" applyBorder="1" applyAlignment="1">
      <alignment horizontal="center"/>
    </xf>
    <xf numFmtId="0" fontId="115" fillId="0" borderId="0" xfId="0" applyFont="1" applyAlignment="1">
      <alignment horizontal="left" vertical="center" wrapText="1"/>
    </xf>
    <xf numFmtId="0" fontId="14" fillId="0" borderId="23" xfId="0" applyFont="1" applyBorder="1" applyAlignment="1">
      <alignment horizontal="center" vertical="center"/>
    </xf>
    <xf numFmtId="0" fontId="14" fillId="0" borderId="24" xfId="0" applyFont="1" applyBorder="1" applyAlignment="1">
      <alignment horizontal="center" vertical="center"/>
    </xf>
    <xf numFmtId="0" fontId="14" fillId="0" borderId="25" xfId="0" applyFont="1" applyBorder="1" applyAlignment="1">
      <alignment horizontal="center" vertical="center"/>
    </xf>
    <xf numFmtId="0" fontId="14" fillId="0" borderId="31" xfId="0" applyFont="1" applyBorder="1" applyAlignment="1">
      <alignment horizontal="center" vertical="center"/>
    </xf>
    <xf numFmtId="0" fontId="14" fillId="0" borderId="32" xfId="0" applyFont="1" applyBorder="1" applyAlignment="1">
      <alignment horizontal="center" vertical="center"/>
    </xf>
    <xf numFmtId="0" fontId="14" fillId="0" borderId="33" xfId="0" applyFont="1" applyBorder="1" applyAlignment="1">
      <alignment horizontal="center" vertical="center"/>
    </xf>
    <xf numFmtId="0" fontId="14" fillId="6" borderId="26" xfId="0" quotePrefix="1" applyFont="1" applyFill="1" applyBorder="1" applyAlignment="1">
      <alignment vertical="center" wrapText="1"/>
    </xf>
    <xf numFmtId="0" fontId="14" fillId="0" borderId="56" xfId="0" applyFont="1" applyBorder="1" applyAlignment="1">
      <alignment horizontal="center" vertical="center"/>
    </xf>
    <xf numFmtId="0" fontId="14" fillId="0" borderId="57" xfId="0" applyFont="1" applyBorder="1" applyAlignment="1">
      <alignment horizontal="center" vertical="center"/>
    </xf>
    <xf numFmtId="0" fontId="14" fillId="0" borderId="58" xfId="0" applyFont="1" applyBorder="1" applyAlignment="1">
      <alignment horizontal="center" vertical="center"/>
    </xf>
    <xf numFmtId="0" fontId="14" fillId="6" borderId="26" xfId="0" applyFont="1" applyFill="1" applyBorder="1" applyAlignment="1">
      <alignment horizontal="center" vertical="center" wrapText="1"/>
    </xf>
    <xf numFmtId="0" fontId="14" fillId="6" borderId="53" xfId="0" applyFont="1" applyFill="1" applyBorder="1" applyAlignment="1">
      <alignment horizontal="center" vertical="center" wrapText="1"/>
    </xf>
    <xf numFmtId="0" fontId="27" fillId="6" borderId="26" xfId="0" applyFont="1" applyFill="1" applyBorder="1" applyAlignment="1">
      <alignment vertical="center" wrapText="1"/>
    </xf>
    <xf numFmtId="0" fontId="27" fillId="6" borderId="53" xfId="0" applyFont="1" applyFill="1" applyBorder="1" applyAlignment="1">
      <alignment vertical="center" wrapText="1"/>
    </xf>
    <xf numFmtId="0" fontId="14" fillId="6" borderId="27" xfId="0" applyFont="1" applyFill="1" applyBorder="1" applyAlignment="1">
      <alignment vertical="center" wrapText="1"/>
    </xf>
    <xf numFmtId="0" fontId="14" fillId="6" borderId="27" xfId="0" applyFont="1" applyFill="1" applyBorder="1" applyAlignment="1">
      <alignment horizontal="center" vertical="center" wrapText="1"/>
    </xf>
    <xf numFmtId="0" fontId="27" fillId="6" borderId="27" xfId="0" applyFont="1" applyFill="1" applyBorder="1" applyAlignment="1">
      <alignment vertical="center" wrapText="1"/>
    </xf>
    <xf numFmtId="0" fontId="14" fillId="6" borderId="26" xfId="0" applyFont="1" applyFill="1" applyBorder="1" applyAlignment="1">
      <alignment vertical="center" wrapText="1"/>
    </xf>
    <xf numFmtId="0" fontId="14" fillId="6" borderId="28" xfId="0" applyFont="1" applyFill="1" applyBorder="1" applyAlignment="1">
      <alignment vertical="center" wrapText="1"/>
    </xf>
    <xf numFmtId="0" fontId="14" fillId="6" borderId="29" xfId="0" applyFont="1" applyFill="1" applyBorder="1" applyAlignment="1">
      <alignment vertical="center" wrapText="1"/>
    </xf>
    <xf numFmtId="0" fontId="14" fillId="6" borderId="30" xfId="0" applyFont="1" applyFill="1" applyBorder="1" applyAlignment="1">
      <alignment vertical="center" wrapText="1"/>
    </xf>
    <xf numFmtId="0" fontId="14" fillId="6" borderId="31" xfId="0" applyFont="1" applyFill="1" applyBorder="1" applyAlignment="1">
      <alignment vertical="center" wrapText="1"/>
    </xf>
    <xf numFmtId="0" fontId="14" fillId="6" borderId="32" xfId="0" applyFont="1" applyFill="1" applyBorder="1" applyAlignment="1">
      <alignment vertical="center" wrapText="1"/>
    </xf>
    <xf numFmtId="0" fontId="14" fillId="6" borderId="33" xfId="0" applyFont="1" applyFill="1" applyBorder="1" applyAlignment="1">
      <alignment vertical="center" wrapText="1"/>
    </xf>
    <xf numFmtId="0" fontId="31" fillId="6" borderId="23" xfId="0" applyFont="1" applyFill="1" applyBorder="1" applyAlignment="1">
      <alignment vertical="center" wrapText="1"/>
    </xf>
    <xf numFmtId="0" fontId="31" fillId="6" borderId="24" xfId="0" applyFont="1" applyFill="1" applyBorder="1" applyAlignment="1">
      <alignment vertical="center" wrapText="1"/>
    </xf>
    <xf numFmtId="0" fontId="31" fillId="6" borderId="25" xfId="0" applyFont="1" applyFill="1" applyBorder="1" applyAlignment="1">
      <alignment vertical="center" wrapText="1"/>
    </xf>
    <xf numFmtId="0" fontId="0" fillId="0" borderId="0" xfId="0" applyAlignment="1">
      <alignment horizontal="left" vertical="center" wrapText="1"/>
    </xf>
    <xf numFmtId="0" fontId="14" fillId="6" borderId="23" xfId="0" applyFont="1" applyFill="1" applyBorder="1" applyAlignment="1">
      <alignment vertical="center" wrapText="1"/>
    </xf>
    <xf numFmtId="0" fontId="14" fillId="6" borderId="24" xfId="0" applyFont="1" applyFill="1" applyBorder="1" applyAlignment="1">
      <alignment vertical="center" wrapText="1"/>
    </xf>
    <xf numFmtId="0" fontId="14" fillId="6" borderId="25" xfId="0" applyFont="1" applyFill="1" applyBorder="1" applyAlignment="1">
      <alignment vertical="center" wrapText="1"/>
    </xf>
    <xf numFmtId="0" fontId="14" fillId="10" borderId="20" xfId="0" applyFont="1" applyFill="1" applyBorder="1" applyAlignment="1">
      <alignment vertical="center" wrapText="1"/>
    </xf>
    <xf numFmtId="0" fontId="14" fillId="10" borderId="22" xfId="0" applyFont="1" applyFill="1" applyBorder="1" applyAlignment="1">
      <alignment vertical="center" wrapText="1"/>
    </xf>
    <xf numFmtId="0" fontId="14" fillId="10" borderId="21" xfId="0" applyFont="1" applyFill="1" applyBorder="1" applyAlignment="1">
      <alignment vertical="center" wrapText="1"/>
    </xf>
    <xf numFmtId="0" fontId="37" fillId="0" borderId="20" xfId="0" applyFont="1" applyBorder="1" applyAlignment="1">
      <alignment horizontal="center" vertical="center"/>
    </xf>
    <xf numFmtId="0" fontId="37" fillId="0" borderId="21" xfId="0" applyFont="1" applyBorder="1" applyAlignment="1">
      <alignment horizontal="center" vertical="center"/>
    </xf>
    <xf numFmtId="0" fontId="37" fillId="11" borderId="20" xfId="0" applyFont="1" applyFill="1" applyBorder="1" applyAlignment="1">
      <alignment horizontal="center" vertical="center" wrapText="1"/>
    </xf>
    <xf numFmtId="0" fontId="37" fillId="11" borderId="21" xfId="0" applyFont="1" applyFill="1" applyBorder="1" applyAlignment="1">
      <alignment horizontal="center" vertical="center" wrapText="1"/>
    </xf>
    <xf numFmtId="0" fontId="99" fillId="0" borderId="0" xfId="0" applyFont="1" applyAlignment="1">
      <alignment horizontal="left"/>
    </xf>
    <xf numFmtId="49" fontId="37" fillId="0" borderId="0" xfId="0" applyNumberFormat="1" applyFont="1" applyAlignment="1">
      <alignment horizontal="justify" vertical="center" wrapText="1"/>
    </xf>
    <xf numFmtId="49" fontId="38" fillId="0" borderId="0" xfId="0" applyNumberFormat="1" applyFont="1" applyAlignment="1">
      <alignment horizontal="justify" vertical="center" wrapText="1"/>
    </xf>
    <xf numFmtId="49" fontId="36" fillId="0" borderId="0" xfId="0" applyNumberFormat="1" applyFont="1" applyAlignment="1">
      <alignment horizontal="justify" vertical="center" wrapText="1"/>
    </xf>
    <xf numFmtId="49" fontId="38" fillId="11" borderId="0" xfId="0" applyNumberFormat="1" applyFont="1" applyFill="1" applyAlignment="1">
      <alignment horizontal="justify" vertical="center" wrapText="1"/>
    </xf>
    <xf numFmtId="49" fontId="37" fillId="11" borderId="0" xfId="0" applyNumberFormat="1" applyFont="1" applyFill="1" applyAlignment="1">
      <alignment horizontal="justify" vertical="center" wrapText="1"/>
    </xf>
    <xf numFmtId="49" fontId="52" fillId="0" borderId="0" xfId="0" applyNumberFormat="1" applyFont="1" applyAlignment="1">
      <alignment vertical="center" wrapText="1"/>
    </xf>
    <xf numFmtId="49" fontId="36" fillId="11" borderId="50" xfId="0" applyNumberFormat="1" applyFont="1" applyFill="1" applyBorder="1" applyAlignment="1">
      <alignment horizontal="justify" vertical="center" wrapText="1"/>
    </xf>
    <xf numFmtId="49" fontId="52" fillId="11" borderId="50" xfId="0" applyNumberFormat="1" applyFont="1" applyFill="1" applyBorder="1" applyAlignment="1">
      <alignment vertical="center" wrapText="1"/>
    </xf>
    <xf numFmtId="49" fontId="52" fillId="11" borderId="0" xfId="0" applyNumberFormat="1" applyFont="1" applyFill="1" applyAlignment="1">
      <alignment vertical="center" wrapText="1"/>
    </xf>
    <xf numFmtId="49" fontId="52" fillId="11" borderId="50" xfId="0" applyNumberFormat="1" applyFont="1" applyFill="1" applyBorder="1"/>
    <xf numFmtId="49" fontId="52" fillId="11" borderId="0" xfId="0" applyNumberFormat="1" applyFont="1" applyFill="1"/>
    <xf numFmtId="49" fontId="36" fillId="11" borderId="0" xfId="0" applyNumberFormat="1" applyFont="1" applyFill="1" applyAlignment="1">
      <alignment horizontal="justify" vertical="center" wrapText="1"/>
    </xf>
    <xf numFmtId="49" fontId="37" fillId="11" borderId="26" xfId="0" applyNumberFormat="1" applyFont="1" applyFill="1" applyBorder="1" applyAlignment="1">
      <alignment horizontal="center" vertical="center" wrapText="1"/>
    </xf>
    <xf numFmtId="49" fontId="37" fillId="11" borderId="27" xfId="0" applyNumberFormat="1" applyFont="1" applyFill="1" applyBorder="1" applyAlignment="1">
      <alignment horizontal="center" vertical="center" wrapText="1"/>
    </xf>
    <xf numFmtId="49" fontId="37" fillId="11" borderId="15" xfId="0" applyNumberFormat="1" applyFont="1" applyFill="1" applyBorder="1" applyAlignment="1">
      <alignment horizontal="center" vertical="center" wrapText="1"/>
    </xf>
    <xf numFmtId="49" fontId="37" fillId="11" borderId="17" xfId="0" applyNumberFormat="1" applyFont="1" applyFill="1" applyBorder="1" applyAlignment="1">
      <alignment horizontal="center" vertical="center" wrapText="1"/>
    </xf>
    <xf numFmtId="49" fontId="37" fillId="11" borderId="19" xfId="0" applyNumberFormat="1" applyFont="1" applyFill="1" applyBorder="1" applyAlignment="1">
      <alignment horizontal="center" vertical="center" wrapText="1"/>
    </xf>
    <xf numFmtId="49" fontId="37" fillId="11" borderId="20" xfId="0" applyNumberFormat="1" applyFont="1" applyFill="1" applyBorder="1" applyAlignment="1">
      <alignment horizontal="center" vertical="center" wrapText="1"/>
    </xf>
    <xf numFmtId="49" fontId="37" fillId="11" borderId="46" xfId="0" applyNumberFormat="1" applyFont="1" applyFill="1" applyBorder="1" applyAlignment="1">
      <alignment horizontal="center" vertical="center" wrapText="1"/>
    </xf>
    <xf numFmtId="49" fontId="5" fillId="0" borderId="0" xfId="0" applyNumberFormat="1" applyFont="1" applyAlignment="1">
      <alignment vertical="center"/>
    </xf>
    <xf numFmtId="49" fontId="37" fillId="11" borderId="22" xfId="0" applyNumberFormat="1" applyFont="1" applyFill="1" applyBorder="1" applyAlignment="1">
      <alignment horizontal="center" vertical="center" wrapText="1"/>
    </xf>
    <xf numFmtId="49" fontId="37" fillId="11" borderId="39" xfId="0" applyNumberFormat="1" applyFont="1" applyFill="1" applyBorder="1" applyAlignment="1">
      <alignment horizontal="center" vertical="center" wrapText="1"/>
    </xf>
    <xf numFmtId="49" fontId="37" fillId="11" borderId="14" xfId="0" applyNumberFormat="1" applyFont="1" applyFill="1" applyBorder="1" applyAlignment="1">
      <alignment horizontal="center" vertical="center" wrapText="1"/>
    </xf>
    <xf numFmtId="49" fontId="37" fillId="11" borderId="50" xfId="0" applyNumberFormat="1" applyFont="1" applyFill="1" applyBorder="1" applyAlignment="1">
      <alignment horizontal="center" vertical="center" wrapText="1"/>
    </xf>
    <xf numFmtId="49" fontId="37" fillId="11" borderId="51" xfId="0" applyNumberFormat="1" applyFont="1" applyFill="1" applyBorder="1" applyAlignment="1">
      <alignment horizontal="center" vertical="center" wrapText="1"/>
    </xf>
    <xf numFmtId="49" fontId="37" fillId="11" borderId="52" xfId="0" applyNumberFormat="1" applyFont="1" applyFill="1" applyBorder="1" applyAlignment="1">
      <alignment horizontal="center" vertical="center" wrapText="1"/>
    </xf>
    <xf numFmtId="49" fontId="36" fillId="0" borderId="0" xfId="0" applyNumberFormat="1" applyFont="1" applyAlignment="1">
      <alignment horizontal="justify" vertical="center"/>
    </xf>
    <xf numFmtId="0" fontId="56" fillId="0" borderId="0" xfId="0" applyFont="1"/>
    <xf numFmtId="0" fontId="25" fillId="0" borderId="0" xfId="0" applyFont="1" applyAlignment="1">
      <alignment horizontal="justify" vertical="center"/>
    </xf>
    <xf numFmtId="0" fontId="25" fillId="0" borderId="0" xfId="0" applyFont="1" applyAlignment="1">
      <alignment vertical="center"/>
    </xf>
    <xf numFmtId="0" fontId="37" fillId="11" borderId="20" xfId="0" applyFont="1" applyFill="1" applyBorder="1" applyAlignment="1">
      <alignment vertical="center" wrapText="1"/>
    </xf>
    <xf numFmtId="0" fontId="37" fillId="11" borderId="21" xfId="0" applyFont="1" applyFill="1" applyBorder="1" applyAlignment="1">
      <alignment vertical="center" wrapText="1"/>
    </xf>
    <xf numFmtId="0" fontId="57" fillId="11" borderId="20" xfId="0" applyFont="1" applyFill="1" applyBorder="1" applyAlignment="1">
      <alignment vertical="center" wrapText="1"/>
    </xf>
    <xf numFmtId="0" fontId="57" fillId="11" borderId="21" xfId="0" applyFont="1" applyFill="1" applyBorder="1" applyAlignment="1">
      <alignment vertical="center" wrapText="1"/>
    </xf>
    <xf numFmtId="0" fontId="38" fillId="11" borderId="20" xfId="0" applyFont="1" applyFill="1" applyBorder="1" applyAlignment="1">
      <alignment vertical="center" wrapText="1"/>
    </xf>
    <xf numFmtId="0" fontId="38" fillId="11" borderId="21" xfId="0" applyFont="1" applyFill="1" applyBorder="1" applyAlignment="1">
      <alignment vertical="center" wrapText="1"/>
    </xf>
    <xf numFmtId="0" fontId="37" fillId="11" borderId="14" xfId="0" applyFont="1" applyFill="1" applyBorder="1" applyAlignment="1">
      <alignment horizontal="center" vertical="center" wrapText="1"/>
    </xf>
    <xf numFmtId="0" fontId="37" fillId="11" borderId="15" xfId="0" applyFont="1" applyFill="1" applyBorder="1" applyAlignment="1">
      <alignment horizontal="center" vertical="center" wrapText="1"/>
    </xf>
    <xf numFmtId="0" fontId="52" fillId="11" borderId="19" xfId="0" applyFont="1" applyFill="1" applyBorder="1"/>
    <xf numFmtId="0" fontId="52" fillId="11" borderId="0" xfId="0" applyFont="1" applyFill="1"/>
    <xf numFmtId="0" fontId="52" fillId="11" borderId="17" xfId="0" applyFont="1" applyFill="1" applyBorder="1"/>
    <xf numFmtId="0" fontId="37" fillId="11" borderId="22" xfId="0" applyFont="1" applyFill="1" applyBorder="1" applyAlignment="1">
      <alignment horizontal="center" vertical="center" wrapText="1"/>
    </xf>
    <xf numFmtId="0" fontId="37" fillId="11" borderId="46" xfId="0" applyFont="1" applyFill="1" applyBorder="1" applyAlignment="1">
      <alignment horizontal="center" vertical="center" wrapText="1"/>
    </xf>
    <xf numFmtId="0" fontId="37" fillId="11" borderId="39" xfId="0" applyFont="1" applyFill="1" applyBorder="1" applyAlignment="1">
      <alignment horizontal="center" vertical="center" wrapText="1"/>
    </xf>
    <xf numFmtId="0" fontId="37" fillId="11" borderId="26" xfId="0" applyFont="1" applyFill="1" applyBorder="1" applyAlignment="1">
      <alignment horizontal="center" vertical="center" wrapText="1"/>
    </xf>
    <xf numFmtId="0" fontId="37" fillId="11" borderId="54" xfId="0" applyFont="1" applyFill="1" applyBorder="1" applyAlignment="1">
      <alignment horizontal="center" vertical="center" wrapText="1"/>
    </xf>
    <xf numFmtId="0" fontId="37" fillId="11" borderId="14" xfId="0" applyFont="1" applyFill="1" applyBorder="1" applyAlignment="1">
      <alignment horizontal="center" vertical="center"/>
    </xf>
    <xf numFmtId="0" fontId="37" fillId="11" borderId="50" xfId="0" applyFont="1" applyFill="1" applyBorder="1" applyAlignment="1">
      <alignment horizontal="center" vertical="center"/>
    </xf>
    <xf numFmtId="0" fontId="37" fillId="11" borderId="15" xfId="0" applyFont="1" applyFill="1" applyBorder="1" applyAlignment="1">
      <alignment horizontal="center" vertical="center"/>
    </xf>
    <xf numFmtId="0" fontId="37" fillId="11" borderId="27" xfId="0" applyFont="1" applyFill="1" applyBorder="1" applyAlignment="1">
      <alignment horizontal="center" vertical="center" wrapText="1"/>
    </xf>
    <xf numFmtId="0" fontId="56" fillId="0" borderId="17" xfId="0" applyFont="1" applyBorder="1"/>
    <xf numFmtId="0" fontId="24" fillId="0" borderId="0" xfId="0" applyFont="1" applyAlignment="1">
      <alignment vertical="center"/>
    </xf>
    <xf numFmtId="49" fontId="48" fillId="0" borderId="0" xfId="0" applyNumberFormat="1" applyFont="1" applyAlignment="1">
      <alignment horizontal="justify" vertical="center" wrapText="1"/>
    </xf>
    <xf numFmtId="49" fontId="14" fillId="0" borderId="0" xfId="0" applyNumberFormat="1" applyFont="1" applyAlignment="1">
      <alignment vertical="center" wrapText="1"/>
    </xf>
    <xf numFmtId="49" fontId="52" fillId="0" borderId="0" xfId="0" applyNumberFormat="1" applyFont="1"/>
    <xf numFmtId="49" fontId="61" fillId="11" borderId="50" xfId="0" applyNumberFormat="1" applyFont="1" applyFill="1" applyBorder="1" applyAlignment="1">
      <alignment horizontal="justify" vertical="center" wrapText="1"/>
    </xf>
    <xf numFmtId="49" fontId="38" fillId="11" borderId="20" xfId="0" applyNumberFormat="1" applyFont="1" applyFill="1" applyBorder="1" applyAlignment="1">
      <alignment vertical="center" wrapText="1"/>
    </xf>
    <xf numFmtId="49" fontId="37" fillId="11" borderId="20" xfId="0" applyNumberFormat="1" applyFont="1" applyFill="1" applyBorder="1" applyAlignment="1">
      <alignment vertical="center" wrapText="1"/>
    </xf>
    <xf numFmtId="49" fontId="53" fillId="11" borderId="20" xfId="0" applyNumberFormat="1" applyFont="1" applyFill="1" applyBorder="1" applyAlignment="1">
      <alignment vertical="center" wrapText="1"/>
    </xf>
    <xf numFmtId="49" fontId="37" fillId="11" borderId="22" xfId="0" applyNumberFormat="1" applyFont="1" applyFill="1" applyBorder="1" applyAlignment="1">
      <alignment vertical="center" wrapText="1"/>
    </xf>
    <xf numFmtId="49" fontId="38" fillId="11" borderId="20" xfId="0" applyNumberFormat="1" applyFont="1" applyFill="1" applyBorder="1" applyAlignment="1">
      <alignment horizontal="center" vertical="center" wrapText="1"/>
    </xf>
    <xf numFmtId="49" fontId="55" fillId="11" borderId="0" xfId="0" applyNumberFormat="1" applyFont="1" applyFill="1" applyAlignment="1">
      <alignment vertical="center"/>
    </xf>
    <xf numFmtId="49" fontId="55" fillId="11" borderId="17" xfId="0" applyNumberFormat="1" applyFont="1" applyFill="1" applyBorder="1" applyAlignment="1">
      <alignment vertical="center"/>
    </xf>
    <xf numFmtId="49" fontId="54" fillId="11" borderId="14" xfId="0" applyNumberFormat="1" applyFont="1" applyFill="1" applyBorder="1" applyAlignment="1">
      <alignment horizontal="center" vertical="center"/>
    </xf>
    <xf numFmtId="49" fontId="54" fillId="11" borderId="50" xfId="0" applyNumberFormat="1" applyFont="1" applyFill="1" applyBorder="1" applyAlignment="1">
      <alignment horizontal="center" vertical="center"/>
    </xf>
    <xf numFmtId="49" fontId="54" fillId="11" borderId="15" xfId="0" applyNumberFormat="1" applyFont="1" applyFill="1" applyBorder="1" applyAlignment="1">
      <alignment horizontal="center" vertical="center"/>
    </xf>
    <xf numFmtId="49" fontId="52" fillId="11" borderId="17" xfId="0" applyNumberFormat="1" applyFont="1" applyFill="1" applyBorder="1"/>
    <xf numFmtId="49" fontId="17" fillId="0" borderId="0" xfId="0" applyNumberFormat="1" applyFont="1" applyAlignment="1">
      <alignment vertical="center"/>
    </xf>
    <xf numFmtId="49" fontId="36" fillId="0" borderId="0" xfId="0" applyNumberFormat="1" applyFont="1" applyAlignment="1">
      <alignment vertical="center"/>
    </xf>
    <xf numFmtId="49" fontId="37" fillId="0" borderId="26" xfId="0" applyNumberFormat="1" applyFont="1" applyBorder="1" applyAlignment="1">
      <alignment horizontal="center" vertical="center" wrapText="1"/>
    </xf>
    <xf numFmtId="49" fontId="37" fillId="0" borderId="14" xfId="0" applyNumberFormat="1" applyFont="1" applyBorder="1" applyAlignment="1">
      <alignment horizontal="center" vertical="center"/>
    </xf>
    <xf numFmtId="49" fontId="37" fillId="0" borderId="50" xfId="0" applyNumberFormat="1" applyFont="1" applyBorder="1" applyAlignment="1">
      <alignment horizontal="center" vertical="center"/>
    </xf>
    <xf numFmtId="49" fontId="37" fillId="0" borderId="15" xfId="0" applyNumberFormat="1" applyFont="1" applyBorder="1" applyAlignment="1">
      <alignment horizontal="center" vertical="center"/>
    </xf>
    <xf numFmtId="49" fontId="37" fillId="0" borderId="53" xfId="0" applyNumberFormat="1" applyFont="1" applyBorder="1" applyAlignment="1">
      <alignment horizontal="center" vertical="center" wrapText="1"/>
    </xf>
    <xf numFmtId="49" fontId="37" fillId="0" borderId="27" xfId="0" applyNumberFormat="1" applyFont="1" applyBorder="1" applyAlignment="1">
      <alignment horizontal="center" vertical="center" wrapText="1"/>
    </xf>
    <xf numFmtId="49" fontId="37" fillId="0" borderId="16" xfId="0" applyNumberFormat="1" applyFont="1" applyBorder="1" applyAlignment="1">
      <alignment horizontal="center" vertical="center" wrapText="1"/>
    </xf>
    <xf numFmtId="49" fontId="37" fillId="0" borderId="53" xfId="0" applyNumberFormat="1" applyFont="1" applyBorder="1" applyAlignment="1">
      <alignment horizontal="center" vertical="center"/>
    </xf>
    <xf numFmtId="49" fontId="37" fillId="0" borderId="27" xfId="0" applyNumberFormat="1" applyFont="1" applyBorder="1" applyAlignment="1">
      <alignment horizontal="center" vertical="center"/>
    </xf>
    <xf numFmtId="49" fontId="38" fillId="0" borderId="0" xfId="0" applyNumberFormat="1" applyFont="1" applyAlignment="1">
      <alignment horizontal="justify" vertical="center"/>
    </xf>
    <xf numFmtId="49" fontId="37" fillId="11" borderId="16" xfId="0" applyNumberFormat="1" applyFont="1" applyFill="1" applyBorder="1" applyAlignment="1">
      <alignment vertical="center" wrapText="1"/>
    </xf>
    <xf numFmtId="49" fontId="37" fillId="11" borderId="0" xfId="0" applyNumberFormat="1" applyFont="1" applyFill="1" applyAlignment="1">
      <alignment vertical="center" wrapText="1"/>
    </xf>
    <xf numFmtId="49" fontId="37" fillId="0" borderId="16" xfId="0" applyNumberFormat="1" applyFont="1" applyBorder="1" applyAlignment="1">
      <alignment vertical="center" wrapText="1"/>
    </xf>
    <xf numFmtId="49" fontId="37" fillId="0" borderId="0" xfId="0" applyNumberFormat="1" applyFont="1" applyAlignment="1">
      <alignment vertical="center" wrapText="1"/>
    </xf>
    <xf numFmtId="49" fontId="37" fillId="0" borderId="0" xfId="0" applyNumberFormat="1" applyFont="1" applyAlignment="1">
      <alignment horizontal="center" vertical="center" wrapText="1"/>
    </xf>
    <xf numFmtId="49" fontId="37" fillId="0" borderId="0" xfId="0" applyNumberFormat="1" applyFont="1" applyAlignment="1">
      <alignment vertical="center"/>
    </xf>
    <xf numFmtId="49" fontId="17" fillId="0" borderId="0" xfId="0" applyNumberFormat="1" applyFont="1" applyAlignment="1">
      <alignment horizontal="left" vertical="center"/>
    </xf>
    <xf numFmtId="0" fontId="17" fillId="0" borderId="0" xfId="0" applyFont="1" applyAlignment="1">
      <alignment horizontal="left" vertical="center"/>
    </xf>
    <xf numFmtId="0" fontId="36" fillId="0" borderId="0" xfId="0" applyFont="1" applyAlignment="1">
      <alignment horizontal="justify" vertical="center"/>
    </xf>
    <xf numFmtId="0" fontId="13" fillId="0" borderId="6" xfId="0" applyFont="1" applyBorder="1" applyAlignment="1">
      <alignment horizontal="center" vertical="center" wrapText="1"/>
    </xf>
    <xf numFmtId="0" fontId="103" fillId="0" borderId="0" xfId="0" applyFont="1" applyAlignment="1">
      <alignment horizontal="left" vertical="center" wrapText="1"/>
    </xf>
    <xf numFmtId="0" fontId="13" fillId="0" borderId="49" xfId="0" applyFont="1" applyBorder="1" applyAlignment="1">
      <alignment horizontal="center" vertical="center" wrapText="1"/>
    </xf>
    <xf numFmtId="0" fontId="14" fillId="0" borderId="3" xfId="10" applyFont="1" applyBorder="1" applyAlignment="1">
      <alignment horizontal="center" vertical="center" wrapText="1"/>
    </xf>
    <xf numFmtId="0" fontId="14" fillId="0" borderId="5" xfId="10" applyFont="1" applyBorder="1" applyAlignment="1">
      <alignment horizontal="center" vertical="center" wrapText="1"/>
    </xf>
    <xf numFmtId="0" fontId="14" fillId="0" borderId="7" xfId="10" applyFont="1" applyBorder="1" applyAlignment="1">
      <alignment horizontal="center" vertical="center" wrapText="1"/>
    </xf>
    <xf numFmtId="0" fontId="14" fillId="0" borderId="4" xfId="10" applyFont="1" applyBorder="1" applyAlignment="1">
      <alignment horizontal="center" vertical="center" wrapText="1"/>
    </xf>
    <xf numFmtId="0" fontId="104" fillId="0" borderId="12" xfId="0" applyFont="1" applyBorder="1" applyAlignment="1">
      <alignment horizontal="left" vertical="top"/>
    </xf>
    <xf numFmtId="0" fontId="104" fillId="0" borderId="12" xfId="0" applyFont="1" applyBorder="1" applyAlignment="1">
      <alignment horizontal="left" vertical="top" wrapText="1"/>
    </xf>
    <xf numFmtId="0" fontId="104" fillId="0" borderId="0" xfId="0" applyFont="1" applyAlignment="1">
      <alignment horizontal="left" vertical="top"/>
    </xf>
    <xf numFmtId="0" fontId="99" fillId="0" borderId="0" xfId="0" applyFont="1" applyAlignment="1">
      <alignment horizontal="left" vertical="top" wrapText="1"/>
    </xf>
    <xf numFmtId="0" fontId="99" fillId="0" borderId="12" xfId="0" applyFont="1" applyBorder="1" applyAlignment="1">
      <alignment horizontal="left" vertical="top" wrapText="1"/>
    </xf>
    <xf numFmtId="0" fontId="104" fillId="0" borderId="0" xfId="0" applyFont="1" applyAlignment="1">
      <alignment horizontal="left" vertical="top" wrapText="1"/>
    </xf>
    <xf numFmtId="0" fontId="104" fillId="0" borderId="0" xfId="0" applyFont="1" applyAlignment="1">
      <alignment horizontal="center" vertical="center"/>
    </xf>
    <xf numFmtId="0" fontId="104" fillId="0" borderId="0" xfId="0" applyFont="1" applyAlignment="1">
      <alignment horizontal="left"/>
    </xf>
    <xf numFmtId="0" fontId="104" fillId="0" borderId="12" xfId="0" applyFont="1" applyBorder="1" applyAlignment="1">
      <alignment horizontal="center" vertical="center"/>
    </xf>
    <xf numFmtId="0" fontId="104" fillId="0" borderId="0" xfId="0" applyFont="1" applyAlignment="1">
      <alignment horizontal="left" wrapText="1"/>
    </xf>
    <xf numFmtId="0" fontId="104" fillId="0" borderId="0" xfId="0" applyFont="1" applyAlignment="1">
      <alignment horizontal="left" vertical="center" wrapText="1"/>
    </xf>
    <xf numFmtId="0" fontId="104" fillId="0" borderId="12" xfId="0" applyFont="1" applyBorder="1" applyAlignment="1">
      <alignment horizontal="left" wrapText="1"/>
    </xf>
    <xf numFmtId="0" fontId="104" fillId="0" borderId="3" xfId="0" applyFont="1" applyBorder="1" applyAlignment="1">
      <alignment horizontal="center" vertical="center" wrapText="1"/>
    </xf>
    <xf numFmtId="0" fontId="104" fillId="0" borderId="5" xfId="0" applyFont="1" applyBorder="1" applyAlignment="1">
      <alignment horizontal="center" vertical="center" wrapText="1"/>
    </xf>
    <xf numFmtId="0" fontId="22" fillId="0" borderId="1" xfId="0" applyFont="1" applyBorder="1" applyAlignment="1">
      <alignment horizontal="center" vertical="center" wrapText="1"/>
    </xf>
    <xf numFmtId="0" fontId="64" fillId="0" borderId="0" xfId="0" applyFont="1" applyAlignment="1">
      <alignment horizontal="left" vertical="center"/>
    </xf>
    <xf numFmtId="0" fontId="96" fillId="0" borderId="115" xfId="0" applyFont="1" applyBorder="1" applyAlignment="1">
      <alignment horizontal="center" vertical="center" wrapText="1"/>
    </xf>
    <xf numFmtId="0" fontId="96" fillId="0" borderId="115" xfId="0" applyFont="1" applyBorder="1" applyAlignment="1">
      <alignment horizontal="center" vertical="center" wrapText="1"/>
    </xf>
    <xf numFmtId="14" fontId="96" fillId="0" borderId="115" xfId="0" applyNumberFormat="1" applyFont="1" applyBorder="1" applyAlignment="1">
      <alignment horizontal="right" vertical="center" wrapText="1"/>
    </xf>
    <xf numFmtId="0" fontId="105" fillId="0" borderId="115" xfId="0" applyFont="1" applyBorder="1" applyAlignment="1">
      <alignment horizontal="center" vertical="center" wrapText="1"/>
    </xf>
    <xf numFmtId="0" fontId="105" fillId="0" borderId="115" xfId="0" applyFont="1" applyBorder="1" applyAlignment="1">
      <alignment vertical="center" wrapText="1"/>
    </xf>
    <xf numFmtId="3" fontId="14" fillId="0" borderId="115" xfId="0" applyNumberFormat="1" applyFont="1" applyBorder="1" applyAlignment="1">
      <alignment horizontal="center" vertical="center" wrapText="1"/>
    </xf>
    <xf numFmtId="167" fontId="105" fillId="0" borderId="115" xfId="16" applyNumberFormat="1" applyFont="1" applyBorder="1" applyAlignment="1">
      <alignment horizontal="right" vertical="center" wrapText="1"/>
    </xf>
    <xf numFmtId="0" fontId="105" fillId="0" borderId="115" xfId="0" applyFont="1" applyBorder="1" applyAlignment="1">
      <alignment horizontal="left" vertical="center" wrapText="1" indent="1"/>
    </xf>
    <xf numFmtId="0" fontId="14" fillId="0" borderId="115" xfId="0" applyFont="1" applyBorder="1" applyAlignment="1">
      <alignment horizontal="center" vertical="center" wrapText="1"/>
    </xf>
    <xf numFmtId="0" fontId="14" fillId="18" borderId="115" xfId="0" applyFont="1" applyFill="1" applyBorder="1" applyAlignment="1">
      <alignment horizontal="center" vertical="center" wrapText="1"/>
    </xf>
    <xf numFmtId="167" fontId="105" fillId="18" borderId="115" xfId="16" applyNumberFormat="1" applyFont="1" applyFill="1" applyBorder="1" applyAlignment="1">
      <alignment horizontal="right" vertical="center" wrapText="1"/>
    </xf>
    <xf numFmtId="0" fontId="96" fillId="0" borderId="115" xfId="0" applyFont="1" applyBorder="1" applyAlignment="1">
      <alignment vertical="center" wrapText="1"/>
    </xf>
    <xf numFmtId="0" fontId="21" fillId="0" borderId="115" xfId="0" applyFont="1" applyBorder="1" applyAlignment="1">
      <alignment horizontal="center" vertical="center" wrapText="1"/>
    </xf>
    <xf numFmtId="0" fontId="21" fillId="0" borderId="117" xfId="0" applyFont="1" applyBorder="1" applyAlignment="1">
      <alignment horizontal="left" vertical="center" wrapText="1"/>
    </xf>
    <xf numFmtId="0" fontId="21" fillId="0" borderId="115" xfId="0" applyFont="1" applyBorder="1" applyAlignment="1">
      <alignment horizontal="left" vertical="center" wrapText="1"/>
    </xf>
    <xf numFmtId="0" fontId="341" fillId="0" borderId="0" xfId="0" applyFont="1"/>
    <xf numFmtId="0" fontId="16" fillId="0" borderId="0" xfId="0" applyFont="1" applyAlignment="1">
      <alignment horizontal="left" vertical="center"/>
    </xf>
    <xf numFmtId="0" fontId="285" fillId="0" borderId="0" xfId="0" applyFont="1"/>
    <xf numFmtId="0" fontId="342" fillId="0" borderId="0" xfId="0" applyFont="1" applyAlignment="1">
      <alignment wrapText="1"/>
    </xf>
    <xf numFmtId="0" fontId="43" fillId="0" borderId="115" xfId="0" applyFont="1" applyBorder="1" applyAlignment="1">
      <alignment horizontal="center" vertical="center" wrapText="1"/>
    </xf>
    <xf numFmtId="0" fontId="342" fillId="0" borderId="0" xfId="0" applyFont="1" applyAlignment="1">
      <alignment wrapText="1"/>
    </xf>
    <xf numFmtId="0" fontId="43" fillId="0" borderId="115" xfId="0" applyFont="1" applyBorder="1" applyAlignment="1">
      <alignment horizontal="center" vertical="center" wrapText="1"/>
    </xf>
    <xf numFmtId="0" fontId="43" fillId="0" borderId="115" xfId="0" applyFont="1" applyBorder="1" applyAlignment="1">
      <alignment horizontal="left" vertical="center" wrapText="1"/>
    </xf>
    <xf numFmtId="0" fontId="54" fillId="0" borderId="115" xfId="0" applyFont="1" applyBorder="1" applyAlignment="1">
      <alignment vertical="center" wrapText="1"/>
    </xf>
    <xf numFmtId="3" fontId="54" fillId="0" borderId="115" xfId="0" applyNumberFormat="1" applyFont="1" applyBorder="1" applyAlignment="1">
      <alignment vertical="center" wrapText="1"/>
    </xf>
    <xf numFmtId="243" fontId="54" fillId="0" borderId="115" xfId="47916" applyNumberFormat="1" applyFont="1" applyBorder="1" applyAlignment="1">
      <alignment vertical="center" wrapText="1"/>
    </xf>
    <xf numFmtId="243" fontId="54" fillId="0" borderId="115" xfId="0" applyNumberFormat="1" applyFont="1" applyBorder="1" applyAlignment="1">
      <alignment horizontal="center" vertical="center" wrapText="1"/>
    </xf>
    <xf numFmtId="3" fontId="54" fillId="150" borderId="115" xfId="0" applyNumberFormat="1" applyFont="1" applyFill="1" applyBorder="1" applyAlignment="1">
      <alignment wrapText="1"/>
    </xf>
    <xf numFmtId="0" fontId="43" fillId="151" borderId="115" xfId="0" applyFont="1" applyFill="1" applyBorder="1" applyAlignment="1">
      <alignment wrapText="1"/>
    </xf>
    <xf numFmtId="3" fontId="43" fillId="0" borderId="115" xfId="0" applyNumberFormat="1" applyFont="1" applyBorder="1" applyAlignment="1">
      <alignment wrapText="1"/>
    </xf>
    <xf numFmtId="0" fontId="43" fillId="0" borderId="115" xfId="0" applyFont="1" applyBorder="1" applyAlignment="1">
      <alignment horizontal="left" vertical="center"/>
    </xf>
    <xf numFmtId="0" fontId="54" fillId="0" borderId="115" xfId="0" applyFont="1" applyBorder="1" applyAlignment="1">
      <alignment horizontal="left" vertical="center" wrapText="1"/>
    </xf>
    <xf numFmtId="0" fontId="54" fillId="0" borderId="115" xfId="0" applyFont="1" applyBorder="1" applyAlignment="1">
      <alignment wrapText="1"/>
    </xf>
    <xf numFmtId="3" fontId="54" fillId="0" borderId="6" xfId="0" applyNumberFormat="1" applyFont="1" applyBorder="1" applyAlignment="1">
      <alignment horizontal="center" vertical="center" wrapText="1"/>
    </xf>
    <xf numFmtId="0" fontId="343" fillId="0" borderId="0" xfId="0" applyFont="1" applyAlignment="1">
      <alignment horizontal="left" vertical="center" wrapText="1" indent="5"/>
    </xf>
    <xf numFmtId="0" fontId="4" fillId="0" borderId="0" xfId="1" applyFill="1" applyBorder="1" applyAlignment="1">
      <alignment horizontal="left" vertical="center"/>
    </xf>
    <xf numFmtId="0" fontId="74" fillId="0" borderId="0" xfId="3" applyFont="1" applyAlignment="1">
      <alignment horizontal="left" vertical="center"/>
    </xf>
    <xf numFmtId="0" fontId="341" fillId="0" borderId="0" xfId="0" applyFont="1" applyAlignment="1">
      <alignment horizontal="left" vertical="center"/>
    </xf>
    <xf numFmtId="0" fontId="285" fillId="0" borderId="0" xfId="0" applyFont="1" applyAlignment="1">
      <alignment horizontal="left" vertical="center"/>
    </xf>
    <xf numFmtId="0" fontId="342" fillId="0" borderId="0" xfId="0" applyFont="1" applyAlignment="1">
      <alignment horizontal="left" vertical="center"/>
    </xf>
    <xf numFmtId="0" fontId="43" fillId="150" borderId="115" xfId="0" applyFont="1" applyFill="1" applyBorder="1" applyAlignment="1">
      <alignment horizontal="left" vertical="center" wrapText="1"/>
    </xf>
    <xf numFmtId="0" fontId="342" fillId="0" borderId="0" xfId="0" applyFont="1" applyAlignment="1">
      <alignment horizontal="left" vertical="center"/>
    </xf>
    <xf numFmtId="0" fontId="43" fillId="150" borderId="115" xfId="0" applyFont="1" applyFill="1" applyBorder="1" applyAlignment="1">
      <alignment horizontal="center" vertical="center" wrapText="1"/>
    </xf>
    <xf numFmtId="0" fontId="43" fillId="0" borderId="115" xfId="0" applyFont="1" applyBorder="1" applyAlignment="1">
      <alignment horizontal="left" vertical="center" wrapText="1"/>
    </xf>
    <xf numFmtId="0" fontId="54" fillId="0" borderId="115" xfId="0" applyFont="1" applyBorder="1" applyAlignment="1">
      <alignment horizontal="right" vertical="center" wrapText="1"/>
    </xf>
    <xf numFmtId="0" fontId="43" fillId="0" borderId="6" xfId="0" applyFont="1" applyBorder="1" applyAlignment="1">
      <alignment horizontal="right" vertical="center" wrapText="1"/>
    </xf>
    <xf numFmtId="3" fontId="43" fillId="150" borderId="115" xfId="0" applyNumberFormat="1" applyFont="1" applyFill="1" applyBorder="1" applyAlignment="1">
      <alignment horizontal="right" vertical="center" wrapText="1"/>
    </xf>
    <xf numFmtId="0" fontId="43" fillId="0" borderId="115" xfId="0" applyFont="1" applyBorder="1" applyAlignment="1">
      <alignment horizontal="right" vertical="center" wrapText="1"/>
    </xf>
    <xf numFmtId="0" fontId="54" fillId="0" borderId="6" xfId="0" applyFont="1" applyBorder="1" applyAlignment="1">
      <alignment horizontal="right" vertical="center" wrapText="1"/>
    </xf>
    <xf numFmtId="3" fontId="43" fillId="150" borderId="6" xfId="0" applyNumberFormat="1" applyFont="1" applyFill="1" applyBorder="1" applyAlignment="1">
      <alignment horizontal="right" vertical="center" wrapText="1"/>
    </xf>
    <xf numFmtId="0" fontId="54" fillId="0" borderId="115" xfId="0" applyFont="1" applyBorder="1" applyAlignment="1">
      <alignment horizontal="right" vertical="center"/>
    </xf>
    <xf numFmtId="0" fontId="54" fillId="150" borderId="6" xfId="0" applyFont="1" applyFill="1" applyBorder="1" applyAlignment="1">
      <alignment horizontal="right" vertical="center" wrapText="1"/>
    </xf>
    <xf numFmtId="0" fontId="43" fillId="152" borderId="115" xfId="0" applyFont="1" applyFill="1" applyBorder="1" applyAlignment="1">
      <alignment horizontal="left" vertical="center"/>
    </xf>
    <xf numFmtId="0" fontId="43" fillId="8" borderId="115" xfId="0" applyFont="1" applyFill="1" applyBorder="1" applyAlignment="1">
      <alignment horizontal="left" vertical="center"/>
    </xf>
    <xf numFmtId="0" fontId="43" fillId="152" borderId="115" xfId="0" applyFont="1" applyFill="1" applyBorder="1" applyAlignment="1">
      <alignment horizontal="right" vertical="center"/>
    </xf>
    <xf numFmtId="0" fontId="51" fillId="0" borderId="116" xfId="0" applyFont="1" applyBorder="1" applyAlignment="1">
      <alignment horizontal="right" vertical="center" wrapText="1"/>
    </xf>
    <xf numFmtId="3" fontId="54" fillId="0" borderId="115" xfId="0" applyNumberFormat="1" applyFont="1" applyBorder="1" applyAlignment="1">
      <alignment horizontal="right" vertical="center" wrapText="1"/>
    </xf>
    <xf numFmtId="0" fontId="51" fillId="0" borderId="116" xfId="0" applyFont="1" applyBorder="1" applyAlignment="1">
      <alignment horizontal="right" vertical="top" wrapText="1"/>
    </xf>
    <xf numFmtId="3" fontId="43" fillId="0" borderId="6" xfId="0" applyNumberFormat="1" applyFont="1" applyBorder="1" applyAlignment="1">
      <alignment horizontal="right" vertical="center" wrapText="1"/>
    </xf>
    <xf numFmtId="0" fontId="344" fillId="0" borderId="6" xfId="0" applyFont="1" applyBorder="1" applyAlignment="1">
      <alignment horizontal="right" vertical="center" wrapText="1"/>
    </xf>
    <xf numFmtId="3" fontId="54" fillId="0" borderId="6" xfId="0" applyNumberFormat="1" applyFont="1" applyBorder="1" applyAlignment="1">
      <alignment horizontal="right" vertical="center" wrapText="1"/>
    </xf>
    <xf numFmtId="0" fontId="345" fillId="6" borderId="0" xfId="0" quotePrefix="1" applyFont="1" applyFill="1"/>
    <xf numFmtId="0" fontId="43" fillId="8" borderId="115" xfId="0" applyFont="1" applyFill="1" applyBorder="1" applyAlignment="1">
      <alignment horizontal="right" vertical="center"/>
    </xf>
    <xf numFmtId="0" fontId="43" fillId="0" borderId="115" xfId="0" applyFont="1" applyBorder="1" applyAlignment="1">
      <alignment horizontal="right" vertical="center"/>
    </xf>
    <xf numFmtId="3" fontId="43" fillId="0" borderId="115" xfId="0" applyNumberFormat="1" applyFont="1" applyBorder="1" applyAlignment="1">
      <alignment horizontal="right" vertical="center" wrapText="1"/>
    </xf>
    <xf numFmtId="0" fontId="0" fillId="0" borderId="115" xfId="0" applyBorder="1" applyAlignment="1">
      <alignment horizontal="center"/>
    </xf>
    <xf numFmtId="0" fontId="14" fillId="0" borderId="115" xfId="3" applyFont="1" applyBorder="1" applyAlignment="1">
      <alignment horizontal="center" vertical="center"/>
    </xf>
    <xf numFmtId="0" fontId="14" fillId="0" borderId="115" xfId="3" quotePrefix="1" applyFont="1" applyBorder="1" applyAlignment="1">
      <alignment horizontal="center" vertical="center"/>
    </xf>
    <xf numFmtId="0" fontId="0" fillId="0" borderId="115" xfId="0" applyBorder="1" applyAlignment="1">
      <alignment horizontal="center" vertical="center"/>
    </xf>
    <xf numFmtId="0" fontId="14" fillId="0" borderId="115" xfId="3" applyFont="1" applyBorder="1" applyAlignment="1">
      <alignment horizontal="center" vertical="center" wrapText="1"/>
    </xf>
    <xf numFmtId="3" fontId="14" fillId="0" borderId="115" xfId="55734" applyFont="1" applyFill="1" applyAlignment="1">
      <alignment horizontal="left" vertical="center"/>
      <protection locked="0"/>
    </xf>
    <xf numFmtId="3" fontId="14" fillId="0" borderId="115" xfId="55734" applyFont="1" applyFill="1" applyAlignment="1">
      <alignment horizontal="left" vertical="center" wrapText="1"/>
      <protection locked="0"/>
    </xf>
    <xf numFmtId="0" fontId="99" fillId="0" borderId="115" xfId="0" applyFont="1" applyBorder="1" applyAlignment="1">
      <alignment horizontal="center" vertical="center" wrapText="1"/>
    </xf>
    <xf numFmtId="0" fontId="99" fillId="0" borderId="115" xfId="0" applyFont="1" applyBorder="1" applyAlignment="1">
      <alignment vertical="center" wrapText="1"/>
    </xf>
    <xf numFmtId="0" fontId="99" fillId="0" borderId="140" xfId="0" applyFont="1" applyBorder="1" applyAlignment="1">
      <alignment horizontal="center" vertical="top" wrapText="1"/>
    </xf>
    <xf numFmtId="0" fontId="99" fillId="0" borderId="115" xfId="0" applyFont="1" applyBorder="1" applyAlignment="1">
      <alignment vertical="top" wrapText="1"/>
    </xf>
    <xf numFmtId="0" fontId="99" fillId="0" borderId="140" xfId="0" applyFont="1" applyBorder="1" applyAlignment="1">
      <alignment horizontal="center" vertical="top" wrapText="1"/>
    </xf>
    <xf numFmtId="0" fontId="99" fillId="0" borderId="140" xfId="0" applyFont="1" applyBorder="1" applyAlignment="1">
      <alignment horizontal="left" vertical="top" wrapText="1"/>
    </xf>
    <xf numFmtId="0" fontId="99" fillId="0" borderId="115" xfId="0" applyFont="1" applyBorder="1" applyAlignment="1">
      <alignment horizontal="center" vertical="top" wrapText="1"/>
    </xf>
    <xf numFmtId="0" fontId="104" fillId="0" borderId="115" xfId="0" applyFont="1" applyBorder="1" applyAlignment="1">
      <alignment vertical="top" wrapText="1"/>
    </xf>
    <xf numFmtId="0" fontId="0" fillId="0" borderId="115" xfId="0" applyBorder="1" applyAlignment="1">
      <alignment horizontal="center" vertical="center" wrapText="1"/>
    </xf>
    <xf numFmtId="0" fontId="0" fillId="0" borderId="115" xfId="0" applyBorder="1" applyAlignment="1">
      <alignment horizontal="center" vertical="center"/>
    </xf>
    <xf numFmtId="0" fontId="0" fillId="0" borderId="115" xfId="0" applyBorder="1" applyAlignment="1">
      <alignment horizontal="center" vertical="center" wrapText="1"/>
    </xf>
    <xf numFmtId="0" fontId="0" fillId="0" borderId="117" xfId="0" applyBorder="1" applyAlignment="1">
      <alignment horizontal="center" vertical="center"/>
    </xf>
    <xf numFmtId="0" fontId="0" fillId="0" borderId="118" xfId="0" applyBorder="1" applyAlignment="1">
      <alignment horizontal="center" vertical="center"/>
    </xf>
    <xf numFmtId="0" fontId="0" fillId="0" borderId="116" xfId="0" applyBorder="1" applyAlignment="1">
      <alignment horizontal="center" vertical="center"/>
    </xf>
    <xf numFmtId="0" fontId="0" fillId="0" borderId="115" xfId="0" applyBorder="1" applyAlignment="1">
      <alignment vertical="center" wrapText="1"/>
    </xf>
    <xf numFmtId="0" fontId="0" fillId="0" borderId="115" xfId="0" applyBorder="1" applyAlignment="1">
      <alignment vertical="top" wrapText="1"/>
    </xf>
    <xf numFmtId="0" fontId="49" fillId="0" borderId="115" xfId="0" applyFont="1" applyBorder="1" applyAlignment="1">
      <alignment horizontal="left" vertical="center"/>
    </xf>
    <xf numFmtId="0" fontId="49" fillId="0" borderId="115" xfId="0" applyFont="1" applyBorder="1" applyAlignment="1">
      <alignment horizontal="center" vertical="center"/>
    </xf>
    <xf numFmtId="0" fontId="49" fillId="0" borderId="115" xfId="0" applyFont="1" applyBorder="1" applyAlignment="1">
      <alignment vertical="center"/>
    </xf>
    <xf numFmtId="0" fontId="68" fillId="0" borderId="115" xfId="0" applyFont="1" applyBorder="1" applyAlignment="1">
      <alignment horizontal="center" vertical="center" wrapText="1"/>
    </xf>
    <xf numFmtId="0" fontId="69" fillId="0" borderId="115" xfId="0" applyFont="1" applyBorder="1" applyAlignment="1">
      <alignment horizontal="center" vertical="center" wrapText="1"/>
    </xf>
    <xf numFmtId="0" fontId="68" fillId="0" borderId="117" xfId="0" applyFont="1" applyBorder="1" applyAlignment="1">
      <alignment horizontal="center" vertical="center" wrapText="1"/>
    </xf>
    <xf numFmtId="0" fontId="68" fillId="0" borderId="118" xfId="0" applyFont="1" applyBorder="1" applyAlignment="1">
      <alignment horizontal="center" vertical="center" wrapText="1"/>
    </xf>
    <xf numFmtId="0" fontId="68" fillId="0" borderId="116" xfId="0" applyFont="1" applyBorder="1" applyAlignment="1">
      <alignment horizontal="center" vertical="center" wrapText="1"/>
    </xf>
    <xf numFmtId="0" fontId="70" fillId="0" borderId="141" xfId="0" applyFont="1" applyBorder="1" applyAlignment="1">
      <alignment horizontal="center" vertical="center" wrapText="1"/>
    </xf>
    <xf numFmtId="0" fontId="68" fillId="0" borderId="118" xfId="0" applyFont="1" applyBorder="1" applyAlignment="1">
      <alignment horizontal="center" vertical="center" wrapText="1"/>
    </xf>
    <xf numFmtId="0" fontId="68" fillId="0" borderId="116" xfId="0" applyFont="1" applyBorder="1" applyAlignment="1">
      <alignment horizontal="center" vertical="center" wrapText="1"/>
    </xf>
    <xf numFmtId="0" fontId="68" fillId="0" borderId="115" xfId="0" applyFont="1" applyBorder="1" applyAlignment="1">
      <alignment horizontal="left" vertical="center" wrapText="1"/>
    </xf>
    <xf numFmtId="0" fontId="69" fillId="11" borderId="115" xfId="0" applyFont="1" applyFill="1" applyBorder="1" applyAlignment="1">
      <alignment horizontal="center" vertical="center" wrapText="1"/>
    </xf>
    <xf numFmtId="0" fontId="68" fillId="0" borderId="115" xfId="0" applyFont="1" applyBorder="1" applyAlignment="1">
      <alignment horizontal="right" vertical="center" wrapText="1"/>
    </xf>
    <xf numFmtId="167" fontId="69" fillId="0" borderId="115" xfId="16" applyNumberFormat="1" applyFont="1" applyBorder="1" applyAlignment="1">
      <alignment horizontal="right" vertical="center" wrapText="1"/>
    </xf>
    <xf numFmtId="167" fontId="68" fillId="0" borderId="115" xfId="16" applyNumberFormat="1" applyFont="1" applyBorder="1" applyAlignment="1">
      <alignment horizontal="right" vertical="center" wrapText="1"/>
    </xf>
    <xf numFmtId="0" fontId="68" fillId="15" borderId="115" xfId="0" applyFont="1" applyFill="1" applyBorder="1" applyAlignment="1">
      <alignment horizontal="center" vertical="center" wrapText="1"/>
    </xf>
    <xf numFmtId="0" fontId="68" fillId="15" borderId="115" xfId="0" applyFont="1" applyFill="1" applyBorder="1" applyAlignment="1">
      <alignment horizontal="left" vertical="center" wrapText="1"/>
    </xf>
    <xf numFmtId="0" fontId="68" fillId="15" borderId="115" xfId="0" applyFont="1" applyFill="1" applyBorder="1" applyAlignment="1">
      <alignment horizontal="right" vertical="center" wrapText="1"/>
    </xf>
    <xf numFmtId="167" fontId="70" fillId="15" borderId="115" xfId="16" applyNumberFormat="1" applyFont="1" applyFill="1" applyBorder="1" applyAlignment="1">
      <alignment horizontal="right" vertical="center" wrapText="1"/>
    </xf>
    <xf numFmtId="167" fontId="68" fillId="15" borderId="115" xfId="16" applyNumberFormat="1" applyFont="1" applyFill="1" applyBorder="1" applyAlignment="1">
      <alignment horizontal="right" vertical="center" wrapText="1"/>
    </xf>
    <xf numFmtId="0" fontId="68" fillId="11" borderId="115" xfId="0" applyFont="1" applyFill="1" applyBorder="1" applyAlignment="1">
      <alignment horizontal="right" vertical="center" wrapText="1"/>
    </xf>
    <xf numFmtId="0" fontId="68" fillId="16" borderId="115" xfId="0" applyFont="1" applyFill="1" applyBorder="1" applyAlignment="1">
      <alignment horizontal="right" vertical="center" wrapText="1"/>
    </xf>
    <xf numFmtId="0" fontId="71" fillId="0" borderId="115" xfId="0" applyFont="1" applyBorder="1" applyAlignment="1">
      <alignment horizontal="left" vertical="center" wrapText="1"/>
    </xf>
    <xf numFmtId="0" fontId="72" fillId="7" borderId="115" xfId="0" applyFont="1" applyFill="1" applyBorder="1" applyAlignment="1">
      <alignment horizontal="right" vertical="center" wrapText="1"/>
    </xf>
    <xf numFmtId="14" fontId="104" fillId="0" borderId="115" xfId="0" applyNumberFormat="1" applyFont="1" applyBorder="1" applyAlignment="1">
      <alignment horizontal="center"/>
    </xf>
    <xf numFmtId="0" fontId="100" fillId="0" borderId="115" xfId="0" applyFont="1" applyBorder="1" applyAlignment="1">
      <alignment horizontal="center" vertical="center"/>
    </xf>
    <xf numFmtId="0" fontId="100" fillId="0" borderId="115" xfId="0" applyFont="1" applyBorder="1" applyAlignment="1">
      <alignment horizontal="center" vertical="center" wrapText="1"/>
    </xf>
    <xf numFmtId="0" fontId="100" fillId="9" borderId="117" xfId="0" applyFont="1" applyFill="1" applyBorder="1" applyAlignment="1">
      <alignment vertical="center"/>
    </xf>
    <xf numFmtId="0" fontId="100" fillId="9" borderId="118" xfId="0" applyFont="1" applyFill="1" applyBorder="1" applyAlignment="1">
      <alignment vertical="center"/>
    </xf>
    <xf numFmtId="0" fontId="100" fillId="9" borderId="116" xfId="0" applyFont="1" applyFill="1" applyBorder="1" applyAlignment="1">
      <alignment vertical="center"/>
    </xf>
    <xf numFmtId="0" fontId="104" fillId="0" borderId="115" xfId="0" applyFont="1" applyBorder="1" applyAlignment="1">
      <alignment horizontal="center" vertical="center" wrapText="1"/>
    </xf>
    <xf numFmtId="0" fontId="104" fillId="0" borderId="115" xfId="0" applyFont="1" applyBorder="1" applyAlignment="1">
      <alignment horizontal="justify" vertical="center" wrapText="1"/>
    </xf>
    <xf numFmtId="167" fontId="109" fillId="0" borderId="115" xfId="16" applyNumberFormat="1" applyFont="1" applyBorder="1" applyAlignment="1">
      <alignment horizontal="center" vertical="center" wrapText="1"/>
    </xf>
    <xf numFmtId="0" fontId="104" fillId="0" borderId="115" xfId="0" applyFont="1" applyBorder="1"/>
    <xf numFmtId="167" fontId="104" fillId="0" borderId="115" xfId="16" applyNumberFormat="1" applyFont="1" applyBorder="1" applyAlignment="1">
      <alignment horizontal="center" vertical="center" wrapText="1"/>
    </xf>
    <xf numFmtId="0" fontId="100" fillId="0" borderId="115" xfId="0" applyFont="1" applyBorder="1" applyAlignment="1">
      <alignment horizontal="justify" vertical="center" wrapText="1"/>
    </xf>
    <xf numFmtId="0" fontId="100" fillId="0" borderId="115" xfId="0" applyFont="1" applyBorder="1" applyAlignment="1">
      <alignment horizontal="center"/>
    </xf>
    <xf numFmtId="0" fontId="109" fillId="0" borderId="115" xfId="0" applyFont="1" applyBorder="1" applyAlignment="1">
      <alignment horizontal="left" vertical="center"/>
    </xf>
    <xf numFmtId="167" fontId="104" fillId="0" borderId="115" xfId="16" applyNumberFormat="1" applyFont="1" applyBorder="1" applyAlignment="1">
      <alignment horizontal="center" wrapText="1"/>
    </xf>
    <xf numFmtId="0" fontId="109" fillId="0" borderId="115" xfId="0" applyFont="1" applyBorder="1" applyAlignment="1">
      <alignment vertical="center"/>
    </xf>
    <xf numFmtId="0" fontId="109" fillId="0" borderId="115" xfId="0" applyFont="1" applyBorder="1" applyAlignment="1">
      <alignment vertical="center" wrapText="1"/>
    </xf>
    <xf numFmtId="0" fontId="104" fillId="0" borderId="115" xfId="0" applyFont="1" applyBorder="1" applyAlignment="1">
      <alignment vertical="center" wrapText="1"/>
    </xf>
    <xf numFmtId="0" fontId="100" fillId="0" borderId="115" xfId="0" applyFont="1" applyBorder="1" applyAlignment="1">
      <alignment vertical="center" wrapText="1"/>
    </xf>
    <xf numFmtId="0" fontId="104" fillId="0" borderId="115" xfId="0" applyFont="1" applyBorder="1" applyAlignment="1">
      <alignment horizontal="center" wrapText="1"/>
    </xf>
    <xf numFmtId="10" fontId="104" fillId="0" borderId="115" xfId="12" applyNumberFormat="1" applyFont="1" applyBorder="1" applyAlignment="1">
      <alignment horizontal="right" vertical="center" wrapText="1"/>
    </xf>
    <xf numFmtId="0" fontId="104" fillId="0" borderId="115" xfId="0" applyFont="1" applyBorder="1" applyAlignment="1">
      <alignment horizontal="left" vertical="center" wrapText="1"/>
    </xf>
    <xf numFmtId="0" fontId="104" fillId="11" borderId="115" xfId="0" applyFont="1" applyFill="1" applyBorder="1" applyAlignment="1">
      <alignment horizontal="center" vertical="center" wrapText="1"/>
    </xf>
    <xf numFmtId="0" fontId="104" fillId="11" borderId="115" xfId="0" applyFont="1" applyFill="1" applyBorder="1" applyAlignment="1">
      <alignment horizontal="left" vertical="center" wrapText="1"/>
    </xf>
    <xf numFmtId="10" fontId="104" fillId="11" borderId="115" xfId="12" applyNumberFormat="1" applyFont="1" applyFill="1" applyBorder="1" applyAlignment="1">
      <alignment horizontal="right" vertical="center" wrapText="1"/>
    </xf>
    <xf numFmtId="0" fontId="100" fillId="0" borderId="115" xfId="0" applyFont="1" applyBorder="1" applyAlignment="1">
      <alignment horizontal="left" vertical="center" wrapText="1"/>
    </xf>
    <xf numFmtId="10" fontId="104" fillId="0" borderId="115" xfId="12" applyNumberFormat="1" applyFont="1" applyBorder="1" applyAlignment="1">
      <alignment horizontal="right" wrapText="1"/>
    </xf>
    <xf numFmtId="167" fontId="104" fillId="0" borderId="115" xfId="16" applyNumberFormat="1" applyFont="1" applyBorder="1" applyAlignment="1">
      <alignment vertical="center" wrapText="1"/>
    </xf>
    <xf numFmtId="0" fontId="104" fillId="0" borderId="115" xfId="0" applyFont="1" applyBorder="1" applyAlignment="1">
      <alignment horizontal="center" vertical="center" wrapText="1"/>
    </xf>
    <xf numFmtId="0" fontId="104" fillId="0" borderId="115" xfId="0" applyFont="1" applyBorder="1" applyAlignment="1">
      <alignment horizontal="justify" vertical="center" wrapText="1"/>
    </xf>
    <xf numFmtId="0" fontId="110" fillId="9" borderId="117" xfId="0" applyFont="1" applyFill="1" applyBorder="1" applyAlignment="1">
      <alignment vertical="center"/>
    </xf>
    <xf numFmtId="0" fontId="110" fillId="9" borderId="118" xfId="0" applyFont="1" applyFill="1" applyBorder="1" applyAlignment="1">
      <alignment vertical="center"/>
    </xf>
    <xf numFmtId="0" fontId="110" fillId="9" borderId="116" xfId="0" applyFont="1" applyFill="1" applyBorder="1" applyAlignment="1">
      <alignment vertical="center"/>
    </xf>
    <xf numFmtId="0" fontId="100" fillId="0" borderId="140" xfId="0" applyFont="1" applyBorder="1" applyAlignment="1">
      <alignment horizontal="center" vertical="center" wrapText="1"/>
    </xf>
    <xf numFmtId="0" fontId="100" fillId="0" borderId="117" xfId="0" applyFont="1" applyBorder="1" applyAlignment="1">
      <alignment horizontal="center" vertical="center"/>
    </xf>
    <xf numFmtId="0" fontId="100" fillId="0" borderId="118" xfId="0" applyFont="1" applyBorder="1" applyAlignment="1">
      <alignment horizontal="center" vertical="center"/>
    </xf>
    <xf numFmtId="0" fontId="100" fillId="0" borderId="116" xfId="0" applyFont="1" applyBorder="1" applyAlignment="1">
      <alignment horizontal="center" vertical="center"/>
    </xf>
    <xf numFmtId="0" fontId="100" fillId="0" borderId="115" xfId="0" applyFont="1" applyBorder="1" applyAlignment="1">
      <alignment horizontal="right" vertical="center" wrapText="1"/>
    </xf>
    <xf numFmtId="0" fontId="112" fillId="0" borderId="115" xfId="0" applyFont="1" applyBorder="1" applyAlignment="1">
      <alignment horizontal="center" vertical="center" wrapText="1"/>
    </xf>
    <xf numFmtId="0" fontId="112" fillId="0" borderId="115" xfId="0" applyFont="1" applyBorder="1" applyAlignment="1">
      <alignment vertical="center"/>
    </xf>
    <xf numFmtId="0" fontId="112" fillId="0" borderId="115" xfId="0" applyFont="1" applyBorder="1" applyAlignment="1">
      <alignment horizontal="right" vertical="center"/>
    </xf>
    <xf numFmtId="0" fontId="99" fillId="11" borderId="115" xfId="0" applyFont="1" applyFill="1" applyBorder="1" applyAlignment="1">
      <alignment horizontal="right" vertical="center" wrapText="1"/>
    </xf>
    <xf numFmtId="0" fontId="113" fillId="0" borderId="115" xfId="0" applyFont="1" applyBorder="1" applyAlignment="1">
      <alignment vertical="center"/>
    </xf>
    <xf numFmtId="167" fontId="112" fillId="0" borderId="115" xfId="16" applyNumberFormat="1" applyFont="1" applyBorder="1" applyAlignment="1">
      <alignment horizontal="right" vertical="center"/>
    </xf>
    <xf numFmtId="14" fontId="99" fillId="0" borderId="115" xfId="0" applyNumberFormat="1" applyFont="1" applyBorder="1" applyAlignment="1">
      <alignment horizontal="right" vertical="center" wrapText="1"/>
    </xf>
    <xf numFmtId="14" fontId="112" fillId="0" borderId="115" xfId="0" applyNumberFormat="1" applyFont="1" applyBorder="1" applyAlignment="1">
      <alignment horizontal="right" vertical="center"/>
    </xf>
    <xf numFmtId="14" fontId="99" fillId="11" borderId="115" xfId="0" applyNumberFormat="1" applyFont="1" applyFill="1" applyBorder="1" applyAlignment="1">
      <alignment horizontal="right" vertical="center" wrapText="1"/>
    </xf>
    <xf numFmtId="14" fontId="99" fillId="11" borderId="115" xfId="0" quotePrefix="1" applyNumberFormat="1" applyFont="1" applyFill="1" applyBorder="1" applyAlignment="1">
      <alignment horizontal="right" vertical="center" wrapText="1"/>
    </xf>
    <xf numFmtId="0" fontId="112" fillId="0" borderId="115" xfId="0" applyFont="1" applyBorder="1" applyAlignment="1">
      <alignment horizontal="center" vertical="center" wrapText="1"/>
    </xf>
    <xf numFmtId="0" fontId="112" fillId="0" borderId="115" xfId="0" applyFont="1" applyBorder="1" applyAlignment="1">
      <alignment vertical="center"/>
    </xf>
    <xf numFmtId="0" fontId="112" fillId="0" borderId="115" xfId="0" applyFont="1" applyBorder="1" applyAlignment="1">
      <alignment horizontal="right" vertical="center"/>
    </xf>
    <xf numFmtId="14" fontId="99" fillId="0" borderId="140" xfId="0" applyNumberFormat="1" applyFont="1" applyBorder="1" applyAlignment="1">
      <alignment horizontal="right" vertical="center" wrapText="1"/>
    </xf>
    <xf numFmtId="14" fontId="99" fillId="11" borderId="140" xfId="0" quotePrefix="1" applyNumberFormat="1" applyFont="1" applyFill="1" applyBorder="1" applyAlignment="1">
      <alignment horizontal="right" vertical="center" wrapText="1"/>
    </xf>
    <xf numFmtId="0" fontId="112" fillId="0" borderId="140" xfId="0" applyFont="1" applyBorder="1" applyAlignment="1">
      <alignment horizontal="right" vertical="center"/>
    </xf>
    <xf numFmtId="0" fontId="112" fillId="0" borderId="115" xfId="0" applyFont="1" applyBorder="1" applyAlignment="1">
      <alignment horizontal="right" vertical="center" wrapText="1"/>
    </xf>
    <xf numFmtId="0" fontId="113" fillId="0" borderId="115" xfId="0" applyFont="1" applyBorder="1" applyAlignment="1">
      <alignment horizontal="center" vertical="center" wrapText="1"/>
    </xf>
    <xf numFmtId="0" fontId="113" fillId="0" borderId="115" xfId="0" applyFont="1" applyBorder="1" applyAlignment="1">
      <alignment horizontal="right" vertical="center" wrapText="1"/>
    </xf>
    <xf numFmtId="0" fontId="99" fillId="0" borderId="115" xfId="0" applyFont="1" applyBorder="1" applyAlignment="1">
      <alignment horizontal="right" vertical="center" wrapText="1"/>
    </xf>
    <xf numFmtId="168" fontId="112" fillId="0" borderId="115" xfId="0" applyNumberFormat="1" applyFont="1" applyBorder="1" applyAlignment="1">
      <alignment horizontal="right" vertical="center"/>
    </xf>
    <xf numFmtId="0" fontId="104" fillId="0" borderId="115" xfId="0" applyFont="1" applyBorder="1" applyAlignment="1">
      <alignment vertical="center"/>
    </xf>
    <xf numFmtId="0" fontId="101" fillId="0" borderId="115" xfId="9" applyFont="1" applyBorder="1" applyAlignment="1">
      <alignment horizontal="right" vertical="center"/>
    </xf>
    <xf numFmtId="0" fontId="101" fillId="11" borderId="115" xfId="9" applyFont="1" applyFill="1" applyBorder="1" applyAlignment="1">
      <alignment horizontal="right" vertical="center" wrapText="1"/>
    </xf>
    <xf numFmtId="0" fontId="112" fillId="0" borderId="115" xfId="0" applyFont="1" applyBorder="1" applyAlignment="1">
      <alignment vertical="center" wrapText="1"/>
    </xf>
    <xf numFmtId="0" fontId="104" fillId="6" borderId="115" xfId="0" applyFont="1" applyFill="1" applyBorder="1" applyAlignment="1">
      <alignment horizontal="center" vertical="center" wrapText="1"/>
    </xf>
    <xf numFmtId="0" fontId="104" fillId="0" borderId="141" xfId="0" applyFont="1" applyBorder="1" applyAlignment="1">
      <alignment horizontal="center" vertical="center" wrapText="1"/>
    </xf>
    <xf numFmtId="0" fontId="104" fillId="0" borderId="142" xfId="0" applyFont="1" applyBorder="1" applyAlignment="1">
      <alignment horizontal="center" vertical="center" wrapText="1"/>
    </xf>
    <xf numFmtId="0" fontId="104" fillId="6" borderId="141" xfId="0" applyFont="1" applyFill="1" applyBorder="1" applyAlignment="1">
      <alignment horizontal="center" vertical="center" wrapText="1"/>
    </xf>
    <xf numFmtId="0" fontId="104" fillId="6" borderId="142" xfId="0" applyFont="1" applyFill="1" applyBorder="1" applyAlignment="1">
      <alignment horizontal="center" vertical="center" wrapText="1"/>
    </xf>
    <xf numFmtId="0" fontId="104" fillId="0" borderId="140" xfId="0" applyFont="1" applyBorder="1" applyAlignment="1">
      <alignment horizontal="center" vertical="center" wrapText="1"/>
    </xf>
    <xf numFmtId="0" fontId="104" fillId="6" borderId="140" xfId="0" applyFont="1" applyFill="1" applyBorder="1" applyAlignment="1">
      <alignment horizontal="center" vertical="center" wrapText="1"/>
    </xf>
    <xf numFmtId="0" fontId="104" fillId="6" borderId="120" xfId="0" applyFont="1" applyFill="1" applyBorder="1" applyAlignment="1">
      <alignment horizontal="center" vertical="center" wrapText="1"/>
    </xf>
    <xf numFmtId="0" fontId="104" fillId="0" borderId="115" xfId="0" quotePrefix="1" applyFont="1" applyBorder="1" applyAlignment="1">
      <alignment horizontal="center"/>
    </xf>
    <xf numFmtId="0" fontId="100" fillId="9" borderId="115" xfId="3" applyFont="1" applyFill="1" applyBorder="1" applyAlignment="1">
      <alignment horizontal="left" vertical="center" wrapText="1" indent="1"/>
    </xf>
    <xf numFmtId="3" fontId="104" fillId="9" borderId="115" xfId="55734" applyFont="1" applyFill="1" applyAlignment="1">
      <alignment horizontal="center" vertical="center"/>
      <protection locked="0"/>
    </xf>
    <xf numFmtId="0" fontId="104" fillId="9" borderId="115" xfId="0" applyFont="1" applyFill="1" applyBorder="1"/>
    <xf numFmtId="0" fontId="104" fillId="2" borderId="115" xfId="3" applyFont="1" applyFill="1" applyBorder="1" applyAlignment="1">
      <alignment horizontal="left" vertical="center" wrapText="1" indent="2"/>
    </xf>
    <xf numFmtId="3" fontId="104" fillId="0" borderId="115" xfId="55734" applyFont="1" applyFill="1" applyAlignment="1">
      <alignment horizontal="right" vertical="center" wrapText="1"/>
      <protection locked="0"/>
    </xf>
    <xf numFmtId="3" fontId="104" fillId="0" borderId="115" xfId="55734" quotePrefix="1" applyFont="1" applyFill="1" applyAlignment="1">
      <alignment horizontal="right" vertical="center" wrapText="1"/>
      <protection locked="0"/>
    </xf>
    <xf numFmtId="9" fontId="104" fillId="0" borderId="115" xfId="12" applyFont="1" applyFill="1" applyBorder="1" applyAlignment="1" applyProtection="1">
      <alignment horizontal="right" vertical="center" wrapText="1"/>
      <protection locked="0"/>
    </xf>
    <xf numFmtId="10" fontId="104" fillId="0" borderId="115" xfId="12" applyNumberFormat="1" applyFont="1" applyFill="1" applyBorder="1" applyAlignment="1" applyProtection="1">
      <alignment horizontal="right" vertical="center" wrapText="1"/>
      <protection locked="0"/>
    </xf>
    <xf numFmtId="0" fontId="104" fillId="0" borderId="115" xfId="0" quotePrefix="1" applyFont="1" applyBorder="1" applyAlignment="1">
      <alignment horizontal="center" vertical="center"/>
    </xf>
    <xf numFmtId="0" fontId="104" fillId="0" borderId="115" xfId="3" applyFont="1" applyBorder="1" applyAlignment="1">
      <alignment horizontal="left" vertical="center" wrapText="1" indent="3"/>
    </xf>
    <xf numFmtId="3" fontId="114" fillId="7" borderId="115" xfId="55734" applyFont="1" applyFill="1">
      <alignment horizontal="right" vertical="center"/>
      <protection locked="0"/>
    </xf>
    <xf numFmtId="0" fontId="99" fillId="6" borderId="115" xfId="0" applyFont="1" applyFill="1" applyBorder="1" applyAlignment="1">
      <alignment horizontal="center" vertical="center" wrapText="1"/>
    </xf>
    <xf numFmtId="0" fontId="99" fillId="0" borderId="115" xfId="0" quotePrefix="1" applyFont="1" applyBorder="1" applyAlignment="1">
      <alignment horizontal="center" vertical="center"/>
    </xf>
    <xf numFmtId="0" fontId="104" fillId="0" borderId="115" xfId="3" applyFont="1" applyBorder="1" applyAlignment="1">
      <alignment horizontal="left" vertical="center" wrapText="1" indent="1"/>
    </xf>
    <xf numFmtId="3" fontId="104" fillId="0" borderId="115" xfId="55734" applyFont="1" applyFill="1">
      <alignment horizontal="right" vertical="center"/>
      <protection locked="0"/>
    </xf>
    <xf numFmtId="14" fontId="100" fillId="0" borderId="115" xfId="0" applyNumberFormat="1" applyFont="1" applyBorder="1" applyAlignment="1">
      <alignment horizontal="center" vertical="center"/>
    </xf>
    <xf numFmtId="0" fontId="104" fillId="6" borderId="115" xfId="11" applyFont="1" applyFill="1" applyBorder="1" applyAlignment="1">
      <alignment horizontal="center" vertical="center" wrapText="1"/>
    </xf>
    <xf numFmtId="167" fontId="104" fillId="0" borderId="115" xfId="16" quotePrefix="1" applyNumberFormat="1" applyFont="1" applyBorder="1" applyAlignment="1">
      <alignment vertical="center" wrapText="1"/>
    </xf>
    <xf numFmtId="0" fontId="104" fillId="9" borderId="115" xfId="11" applyFont="1" applyFill="1" applyBorder="1" applyAlignment="1">
      <alignment horizontal="center" vertical="center" wrapText="1"/>
    </xf>
    <xf numFmtId="0" fontId="100" fillId="9" borderId="115" xfId="11" applyFont="1" applyFill="1" applyBorder="1" applyAlignment="1">
      <alignment vertical="center" wrapText="1"/>
    </xf>
    <xf numFmtId="167" fontId="104" fillId="9" borderId="115" xfId="16" quotePrefix="1" applyNumberFormat="1" applyFont="1" applyFill="1" applyBorder="1" applyAlignment="1">
      <alignment vertical="center"/>
    </xf>
    <xf numFmtId="0" fontId="104" fillId="0" borderId="141" xfId="0" applyFont="1" applyBorder="1" applyAlignment="1">
      <alignment horizontal="center"/>
    </xf>
    <xf numFmtId="0" fontId="104" fillId="0" borderId="142" xfId="0" applyFont="1" applyBorder="1"/>
    <xf numFmtId="0" fontId="100" fillId="0" borderId="115" xfId="0" applyFont="1" applyBorder="1" applyAlignment="1">
      <alignment horizontal="center"/>
    </xf>
    <xf numFmtId="0" fontId="104" fillId="0" borderId="115" xfId="0" applyFont="1" applyBorder="1" applyAlignment="1">
      <alignment horizontal="center" vertical="center"/>
    </xf>
    <xf numFmtId="14" fontId="104" fillId="0" borderId="115" xfId="0" applyNumberFormat="1" applyFont="1" applyBorder="1" applyAlignment="1">
      <alignment horizontal="center" vertical="center"/>
    </xf>
    <xf numFmtId="0" fontId="100" fillId="8" borderId="117" xfId="11" applyFont="1" applyFill="1" applyBorder="1"/>
    <xf numFmtId="0" fontId="100" fillId="8" borderId="118" xfId="11" applyFont="1" applyFill="1" applyBorder="1"/>
    <xf numFmtId="0" fontId="104" fillId="0" borderId="115" xfId="11" applyFont="1" applyBorder="1" applyAlignment="1">
      <alignment horizontal="center" vertical="center"/>
    </xf>
    <xf numFmtId="0" fontId="104" fillId="0" borderId="115" xfId="11" applyFont="1" applyBorder="1" applyAlignment="1">
      <alignment vertical="center" wrapText="1"/>
    </xf>
    <xf numFmtId="167" fontId="104" fillId="0" borderId="115" xfId="16" quotePrefix="1" applyNumberFormat="1" applyFont="1" applyBorder="1" applyAlignment="1">
      <alignment vertical="center"/>
    </xf>
    <xf numFmtId="0" fontId="104" fillId="6" borderId="115" xfId="11" applyFont="1" applyFill="1" applyBorder="1" applyAlignment="1">
      <alignment vertical="center" wrapText="1"/>
    </xf>
    <xf numFmtId="0" fontId="104" fillId="0" borderId="115" xfId="11" applyFont="1" applyBorder="1" applyAlignment="1">
      <alignment horizontal="center"/>
    </xf>
    <xf numFmtId="0" fontId="100" fillId="0" borderId="115" xfId="11" applyFont="1" applyBorder="1" applyAlignment="1">
      <alignment horizontal="justify" vertical="top"/>
    </xf>
    <xf numFmtId="0" fontId="104" fillId="0" borderId="115" xfId="11" applyFont="1" applyBorder="1" applyAlignment="1">
      <alignment horizontal="center" vertical="center" wrapText="1"/>
    </xf>
    <xf numFmtId="0" fontId="104" fillId="0" borderId="115" xfId="11" applyFont="1" applyBorder="1" applyAlignment="1">
      <alignment horizontal="justify" vertical="top"/>
    </xf>
    <xf numFmtId="0" fontId="104" fillId="0" borderId="115" xfId="11" quotePrefix="1" applyFont="1" applyBorder="1" applyAlignment="1">
      <alignment vertical="center" wrapText="1"/>
    </xf>
    <xf numFmtId="0" fontId="104" fillId="0" borderId="115" xfId="11" applyFont="1" applyBorder="1" applyAlignment="1">
      <alignment horizontal="left" vertical="center" wrapText="1" indent="1"/>
    </xf>
    <xf numFmtId="0" fontId="104" fillId="9" borderId="115" xfId="11" applyFont="1" applyFill="1" applyBorder="1" applyAlignment="1">
      <alignment horizontal="center" vertical="center"/>
    </xf>
    <xf numFmtId="0" fontId="100" fillId="9" borderId="115" xfId="11" applyFont="1" applyFill="1" applyBorder="1" applyAlignment="1">
      <alignment horizontal="justify" vertical="center"/>
    </xf>
    <xf numFmtId="167" fontId="104" fillId="9" borderId="115" xfId="16" quotePrefix="1" applyNumberFormat="1" applyFont="1" applyFill="1" applyBorder="1" applyAlignment="1">
      <alignment vertical="center" wrapText="1"/>
    </xf>
    <xf numFmtId="0" fontId="100" fillId="9" borderId="115" xfId="11" applyFont="1" applyFill="1" applyBorder="1" applyAlignment="1">
      <alignment horizontal="justify" vertical="top"/>
    </xf>
    <xf numFmtId="0" fontId="100" fillId="8" borderId="117" xfId="11" applyFont="1" applyFill="1" applyBorder="1" applyAlignment="1">
      <alignment vertical="center"/>
    </xf>
    <xf numFmtId="0" fontId="100" fillId="8" borderId="118" xfId="11" applyFont="1" applyFill="1" applyBorder="1" applyAlignment="1">
      <alignment vertical="center"/>
    </xf>
    <xf numFmtId="0" fontId="104" fillId="0" borderId="115" xfId="11" applyFont="1" applyBorder="1" applyAlignment="1">
      <alignment horizontal="justify" vertical="center"/>
    </xf>
    <xf numFmtId="0" fontId="104" fillId="0" borderId="115" xfId="0" applyFont="1" applyBorder="1" applyAlignment="1">
      <alignment horizontal="justify" vertical="top" wrapText="1"/>
    </xf>
    <xf numFmtId="0" fontId="104" fillId="0" borderId="115" xfId="11" applyFont="1" applyBorder="1" applyAlignment="1">
      <alignment horizontal="justify" vertical="top" wrapText="1"/>
    </xf>
    <xf numFmtId="0" fontId="104" fillId="0" borderId="115" xfId="0" applyFont="1" applyBorder="1" applyAlignment="1">
      <alignment horizontal="justify" vertical="top"/>
    </xf>
    <xf numFmtId="0" fontId="104" fillId="9" borderId="115" xfId="11" applyFont="1" applyFill="1" applyBorder="1" applyAlignment="1">
      <alignment horizontal="justify" vertical="center"/>
    </xf>
    <xf numFmtId="0" fontId="104" fillId="9" borderId="115" xfId="11" applyFont="1" applyFill="1" applyBorder="1" applyAlignment="1">
      <alignment horizontal="justify" vertical="top"/>
    </xf>
    <xf numFmtId="0" fontId="100" fillId="0" borderId="115" xfId="11" applyFont="1" applyBorder="1"/>
    <xf numFmtId="0" fontId="100" fillId="9" borderId="115" xfId="0" applyFont="1" applyFill="1" applyBorder="1" applyAlignment="1">
      <alignment horizontal="justify" vertical="top"/>
    </xf>
    <xf numFmtId="0" fontId="104" fillId="0" borderId="115" xfId="11" applyFont="1" applyBorder="1"/>
    <xf numFmtId="10" fontId="104" fillId="0" borderId="115" xfId="12" quotePrefix="1" applyNumberFormat="1" applyFont="1" applyBorder="1" applyAlignment="1">
      <alignment vertical="center" wrapText="1"/>
    </xf>
    <xf numFmtId="10" fontId="104" fillId="0" borderId="115" xfId="12" quotePrefix="1" applyNumberFormat="1" applyFont="1" applyBorder="1" applyAlignment="1">
      <alignment vertical="center"/>
    </xf>
    <xf numFmtId="0" fontId="100" fillId="8" borderId="117" xfId="0" applyFont="1" applyFill="1" applyBorder="1" applyAlignment="1">
      <alignment vertical="center"/>
    </xf>
    <xf numFmtId="0" fontId="100" fillId="8" borderId="118" xfId="0" applyFont="1" applyFill="1" applyBorder="1" applyAlignment="1">
      <alignment vertical="center"/>
    </xf>
    <xf numFmtId="167" fontId="104" fillId="0" borderId="115" xfId="16" quotePrefix="1" applyNumberFormat="1" applyFont="1" applyBorder="1" applyAlignment="1">
      <alignment wrapText="1"/>
    </xf>
    <xf numFmtId="0" fontId="99" fillId="0" borderId="115" xfId="0" applyFont="1" applyBorder="1" applyAlignment="1">
      <alignment horizontal="center"/>
    </xf>
    <xf numFmtId="0" fontId="99" fillId="0" borderId="115" xfId="11" applyFont="1" applyBorder="1"/>
    <xf numFmtId="0" fontId="103" fillId="0" borderId="115" xfId="0" applyFont="1" applyBorder="1"/>
    <xf numFmtId="0" fontId="115" fillId="6" borderId="115" xfId="11" applyFont="1" applyFill="1" applyBorder="1" applyAlignment="1">
      <alignment vertical="center" wrapText="1"/>
    </xf>
    <xf numFmtId="167" fontId="103" fillId="0" borderId="115" xfId="16" quotePrefix="1" applyNumberFormat="1" applyFont="1" applyBorder="1" applyAlignment="1">
      <alignment vertical="center" wrapText="1"/>
    </xf>
    <xf numFmtId="0" fontId="112" fillId="6" borderId="115" xfId="11" applyFont="1" applyFill="1" applyBorder="1" applyAlignment="1">
      <alignment vertical="center" wrapText="1"/>
    </xf>
    <xf numFmtId="0" fontId="112" fillId="6" borderId="115" xfId="11" applyFont="1" applyFill="1" applyBorder="1" applyAlignment="1">
      <alignment horizontal="left" vertical="center" wrapText="1" indent="1"/>
    </xf>
    <xf numFmtId="167" fontId="99" fillId="0" borderId="115" xfId="16" quotePrefix="1" applyNumberFormat="1" applyFont="1" applyBorder="1" applyAlignment="1">
      <alignment vertical="center"/>
    </xf>
    <xf numFmtId="167" fontId="99" fillId="0" borderId="115" xfId="16" quotePrefix="1" applyNumberFormat="1" applyFont="1" applyBorder="1" applyAlignment="1">
      <alignment vertical="center" wrapText="1"/>
    </xf>
    <xf numFmtId="0" fontId="104" fillId="6" borderId="115" xfId="11" applyFont="1" applyFill="1" applyBorder="1" applyAlignment="1">
      <alignment horizontal="left" vertical="center" wrapText="1" indent="1"/>
    </xf>
    <xf numFmtId="0" fontId="0" fillId="0" borderId="115" xfId="0" applyBorder="1"/>
    <xf numFmtId="0" fontId="0" fillId="0" borderId="115" xfId="0" applyBorder="1" applyAlignment="1">
      <alignment horizontal="center"/>
    </xf>
    <xf numFmtId="0" fontId="22" fillId="6" borderId="115" xfId="0" applyFont="1" applyFill="1" applyBorder="1" applyAlignment="1">
      <alignment horizontal="center" vertical="center" wrapText="1"/>
    </xf>
    <xf numFmtId="0" fontId="0" fillId="0" borderId="117" xfId="0" applyBorder="1"/>
    <xf numFmtId="0" fontId="21" fillId="6" borderId="115" xfId="0" applyFont="1" applyFill="1" applyBorder="1" applyAlignment="1">
      <alignment vertical="center" wrapText="1"/>
    </xf>
    <xf numFmtId="0" fontId="21" fillId="6" borderId="116" xfId="0" applyFont="1" applyFill="1" applyBorder="1" applyAlignment="1">
      <alignment vertical="center" wrapText="1"/>
    </xf>
    <xf numFmtId="0" fontId="99" fillId="0" borderId="115" xfId="0" applyFont="1" applyBorder="1" applyAlignment="1">
      <alignment horizontal="center" vertical="center" wrapText="1"/>
    </xf>
    <xf numFmtId="0" fontId="99" fillId="0" borderId="115" xfId="0" applyFont="1" applyBorder="1" applyAlignment="1">
      <alignment horizontal="justify" vertical="center" wrapText="1"/>
    </xf>
    <xf numFmtId="0" fontId="21" fillId="6" borderId="115" xfId="0" applyFont="1" applyFill="1" applyBorder="1" applyAlignment="1">
      <alignment horizontal="center" vertical="center" wrapText="1"/>
    </xf>
    <xf numFmtId="0" fontId="21" fillId="6" borderId="117" xfId="0" applyFont="1" applyFill="1" applyBorder="1" applyAlignment="1">
      <alignment horizontal="center" vertical="center" wrapText="1"/>
    </xf>
    <xf numFmtId="0" fontId="21" fillId="6" borderId="118" xfId="0" applyFont="1" applyFill="1" applyBorder="1" applyAlignment="1">
      <alignment horizontal="center" vertical="center" wrapText="1"/>
    </xf>
    <xf numFmtId="0" fontId="21" fillId="6" borderId="116" xfId="0" applyFont="1" applyFill="1" applyBorder="1" applyAlignment="1">
      <alignment horizontal="center" vertical="center" wrapText="1"/>
    </xf>
    <xf numFmtId="14" fontId="0" fillId="0" borderId="115" xfId="0" applyNumberFormat="1" applyBorder="1" applyAlignment="1">
      <alignment horizontal="center" vertical="center" wrapText="1"/>
    </xf>
    <xf numFmtId="0" fontId="0" fillId="6" borderId="115" xfId="0" applyFill="1" applyBorder="1" applyAlignment="1">
      <alignment vertical="center" wrapText="1"/>
    </xf>
    <xf numFmtId="243" fontId="14" fillId="6" borderId="14" xfId="47908" quotePrefix="1" applyNumberFormat="1" applyFont="1" applyFill="1" applyBorder="1" applyAlignment="1">
      <alignment vertical="center" wrapText="1"/>
    </xf>
    <xf numFmtId="243" fontId="14" fillId="6" borderId="14" xfId="6221" quotePrefix="1" applyNumberFormat="1" applyFont="1" applyFill="1" applyBorder="1" applyAlignment="1">
      <alignment vertical="center" wrapText="1"/>
    </xf>
    <xf numFmtId="167" fontId="14" fillId="6" borderId="14" xfId="16" quotePrefix="1" applyNumberFormat="1" applyFont="1" applyFill="1" applyBorder="1" applyAlignment="1">
      <alignment vertical="center" wrapText="1"/>
    </xf>
    <xf numFmtId="167" fontId="14" fillId="6" borderId="20" xfId="16" quotePrefix="1" applyNumberFormat="1" applyFont="1" applyFill="1" applyBorder="1" applyAlignment="1">
      <alignment vertical="center" wrapText="1"/>
    </xf>
    <xf numFmtId="243" fontId="14" fillId="6" borderId="20" xfId="6221" quotePrefix="1" applyNumberFormat="1" applyFont="1" applyFill="1" applyBorder="1" applyAlignment="1">
      <alignment vertical="center" wrapText="1"/>
    </xf>
    <xf numFmtId="167" fontId="14" fillId="6" borderId="16" xfId="16" quotePrefix="1" applyNumberFormat="1" applyFont="1" applyFill="1" applyBorder="1" applyAlignment="1">
      <alignment vertical="center" wrapText="1"/>
    </xf>
    <xf numFmtId="243" fontId="14" fillId="6" borderId="16" xfId="6221" quotePrefix="1" applyNumberFormat="1" applyFont="1" applyFill="1" applyBorder="1" applyAlignment="1">
      <alignment vertical="center" wrapText="1"/>
    </xf>
    <xf numFmtId="167" fontId="14" fillId="6" borderId="18" xfId="16" quotePrefix="1" applyNumberFormat="1" applyFont="1" applyFill="1" applyBorder="1" applyAlignment="1">
      <alignment vertical="center" wrapText="1"/>
    </xf>
    <xf numFmtId="243" fontId="14" fillId="6" borderId="18" xfId="6221" quotePrefix="1" applyNumberFormat="1" applyFont="1" applyFill="1" applyBorder="1" applyAlignment="1">
      <alignment vertical="center" wrapText="1"/>
    </xf>
    <xf numFmtId="0" fontId="14" fillId="6" borderId="20" xfId="8385" quotePrefix="1" applyFont="1" applyFill="1" applyBorder="1" applyAlignment="1">
      <alignment vertical="center" wrapText="1"/>
    </xf>
    <xf numFmtId="0" fontId="14" fillId="6" borderId="18" xfId="8385" quotePrefix="1" applyFont="1" applyFill="1" applyBorder="1" applyAlignment="1">
      <alignment vertical="center" wrapText="1"/>
    </xf>
    <xf numFmtId="0" fontId="14" fillId="6" borderId="14" xfId="8385" quotePrefix="1" applyFont="1" applyFill="1" applyBorder="1" applyAlignment="1">
      <alignment vertical="center" wrapText="1"/>
    </xf>
    <xf numFmtId="3" fontId="14" fillId="6" borderId="14" xfId="8385" quotePrefix="1" applyNumberFormat="1" applyFont="1" applyFill="1" applyBorder="1" applyAlignment="1">
      <alignment vertical="center" wrapText="1"/>
    </xf>
    <xf numFmtId="3" fontId="14" fillId="0" borderId="14" xfId="8385" quotePrefix="1" applyNumberFormat="1" applyFont="1" applyBorder="1" applyAlignment="1">
      <alignment vertical="center" wrapText="1"/>
    </xf>
    <xf numFmtId="167" fontId="14" fillId="0" borderId="14" xfId="16" quotePrefix="1" applyNumberFormat="1" applyFont="1" applyBorder="1" applyAlignment="1">
      <alignment vertical="center" wrapText="1"/>
    </xf>
    <xf numFmtId="0" fontId="14" fillId="6" borderId="26" xfId="8385" quotePrefix="1" applyFont="1" applyFill="1" applyBorder="1" applyAlignment="1">
      <alignment vertical="center" wrapText="1"/>
    </xf>
    <xf numFmtId="0" fontId="14" fillId="6" borderId="27" xfId="8385" applyFont="1" applyFill="1" applyBorder="1" applyAlignment="1">
      <alignment vertical="center" wrapText="1"/>
    </xf>
    <xf numFmtId="167" fontId="14" fillId="6" borderId="26" xfId="16" quotePrefix="1" applyNumberFormat="1" applyFont="1" applyFill="1" applyBorder="1" applyAlignment="1">
      <alignment vertical="center" wrapText="1"/>
    </xf>
    <xf numFmtId="3" fontId="14" fillId="6" borderId="26" xfId="8385" quotePrefix="1" applyNumberFormat="1" applyFont="1" applyFill="1" applyBorder="1" applyAlignment="1">
      <alignment vertical="center" wrapText="1"/>
    </xf>
    <xf numFmtId="0" fontId="14" fillId="6" borderId="27" xfId="0" quotePrefix="1" applyFont="1" applyFill="1" applyBorder="1" applyAlignment="1">
      <alignment vertical="center" wrapText="1"/>
    </xf>
    <xf numFmtId="167" fontId="14" fillId="6" borderId="27" xfId="16" applyNumberFormat="1" applyFont="1" applyFill="1" applyBorder="1" applyAlignment="1">
      <alignment vertical="center" wrapText="1"/>
    </xf>
    <xf numFmtId="167" fontId="14" fillId="6" borderId="143" xfId="16" quotePrefix="1" applyNumberFormat="1" applyFont="1" applyFill="1" applyBorder="1" applyAlignment="1">
      <alignment vertical="center" wrapText="1"/>
    </xf>
    <xf numFmtId="0" fontId="14" fillId="6" borderId="53" xfId="8385" applyFont="1" applyFill="1" applyBorder="1" applyAlignment="1">
      <alignment vertical="center" wrapText="1"/>
    </xf>
    <xf numFmtId="167" fontId="14" fillId="6" borderId="53" xfId="16" applyNumberFormat="1" applyFont="1" applyFill="1" applyBorder="1" applyAlignment="1">
      <alignment vertical="center" wrapText="1"/>
    </xf>
    <xf numFmtId="0" fontId="16" fillId="9" borderId="117" xfId="0" applyFont="1" applyFill="1" applyBorder="1" applyAlignment="1">
      <alignment horizontal="left"/>
    </xf>
    <xf numFmtId="0" fontId="16" fillId="9" borderId="118" xfId="0" applyFont="1" applyFill="1" applyBorder="1" applyAlignment="1">
      <alignment horizontal="left"/>
    </xf>
    <xf numFmtId="0" fontId="16" fillId="9" borderId="116" xfId="0" applyFont="1" applyFill="1" applyBorder="1" applyAlignment="1">
      <alignment horizontal="left"/>
    </xf>
    <xf numFmtId="167" fontId="14" fillId="0" borderId="18" xfId="16" quotePrefix="1" applyNumberFormat="1" applyFont="1" applyBorder="1" applyAlignment="1">
      <alignment vertical="center" wrapText="1"/>
    </xf>
    <xf numFmtId="3" fontId="14" fillId="0" borderId="18" xfId="8385" quotePrefix="1" applyNumberFormat="1" applyFont="1" applyBorder="1" applyAlignment="1">
      <alignment vertical="center" wrapText="1"/>
    </xf>
    <xf numFmtId="167" fontId="14" fillId="0" borderId="20" xfId="16" quotePrefix="1" applyNumberFormat="1" applyFont="1" applyBorder="1" applyAlignment="1">
      <alignment vertical="center" wrapText="1"/>
    </xf>
    <xf numFmtId="3" fontId="14" fillId="0" borderId="20" xfId="8385" quotePrefix="1" applyNumberFormat="1" applyFont="1" applyBorder="1" applyAlignment="1">
      <alignment vertical="center" wrapText="1"/>
    </xf>
    <xf numFmtId="9" fontId="14" fillId="0" borderId="20" xfId="12" quotePrefix="1" applyFont="1" applyBorder="1" applyAlignment="1">
      <alignment vertical="center" wrapText="1"/>
    </xf>
    <xf numFmtId="9" fontId="14" fillId="0" borderId="20" xfId="8385" quotePrefix="1" applyNumberFormat="1" applyFont="1" applyBorder="1" applyAlignment="1">
      <alignment vertical="center" wrapText="1"/>
    </xf>
    <xf numFmtId="0" fontId="5" fillId="0" borderId="0" xfId="55735" applyFont="1" applyAlignment="1">
      <alignment vertical="center"/>
    </xf>
    <xf numFmtId="0" fontId="14" fillId="0" borderId="0" xfId="55735" applyFont="1"/>
    <xf numFmtId="0" fontId="52" fillId="0" borderId="0" xfId="55735" applyFont="1" applyAlignment="1">
      <alignment vertical="center"/>
    </xf>
    <xf numFmtId="0" fontId="32" fillId="0" borderId="0" xfId="55735" applyFont="1" applyAlignment="1">
      <alignment vertical="center" wrapText="1"/>
    </xf>
    <xf numFmtId="0" fontId="33" fillId="0" borderId="35" xfId="55735" applyFont="1" applyBorder="1" applyAlignment="1">
      <alignment vertical="center" wrapText="1"/>
    </xf>
    <xf numFmtId="0" fontId="33" fillId="0" borderId="36" xfId="55735" applyFont="1" applyBorder="1" applyAlignment="1">
      <alignment vertical="center" wrapText="1"/>
    </xf>
    <xf numFmtId="0" fontId="33" fillId="0" borderId="37" xfId="55735" applyFont="1" applyBorder="1" applyAlignment="1">
      <alignment vertical="center"/>
    </xf>
    <xf numFmtId="0" fontId="33" fillId="0" borderId="36" xfId="55735" applyFont="1" applyBorder="1" applyAlignment="1">
      <alignment vertical="center"/>
    </xf>
    <xf numFmtId="0" fontId="28" fillId="0" borderId="20" xfId="55735" applyFont="1" applyBorder="1" applyAlignment="1">
      <alignment horizontal="center" vertical="center" wrapText="1"/>
    </xf>
    <xf numFmtId="0" fontId="28" fillId="0" borderId="21" xfId="55735" applyFont="1" applyBorder="1" applyAlignment="1">
      <alignment horizontal="center" vertical="center" wrapText="1"/>
    </xf>
    <xf numFmtId="0" fontId="28" fillId="0" borderId="22" xfId="55735" applyFont="1" applyBorder="1" applyAlignment="1">
      <alignment horizontal="center" vertical="center" wrapText="1"/>
    </xf>
    <xf numFmtId="0" fontId="28" fillId="0" borderId="21" xfId="55735" applyFont="1" applyBorder="1" applyAlignment="1">
      <alignment horizontal="center" vertical="center" wrapText="1"/>
    </xf>
    <xf numFmtId="0" fontId="28" fillId="0" borderId="38" xfId="55735" applyFont="1" applyBorder="1" applyAlignment="1">
      <alignment horizontal="center" vertical="center"/>
    </xf>
    <xf numFmtId="0" fontId="34" fillId="0" borderId="39" xfId="55735" applyFont="1" applyBorder="1" applyAlignment="1">
      <alignment horizontal="center" vertical="center" wrapText="1"/>
    </xf>
    <xf numFmtId="0" fontId="34" fillId="0" borderId="21" xfId="55735" applyFont="1" applyBorder="1" applyAlignment="1">
      <alignment horizontal="center" vertical="center" wrapText="1"/>
    </xf>
    <xf numFmtId="0" fontId="33" fillId="0" borderId="14" xfId="55735" applyFont="1" applyBorder="1" applyAlignment="1">
      <alignment vertical="center"/>
    </xf>
    <xf numFmtId="0" fontId="33" fillId="0" borderId="15" xfId="55735" applyFont="1" applyBorder="1" applyAlignment="1">
      <alignment vertical="center"/>
    </xf>
    <xf numFmtId="0" fontId="28" fillId="0" borderId="40" xfId="55735" applyFont="1" applyBorder="1" applyAlignment="1">
      <alignment horizontal="center" vertical="center" wrapText="1"/>
    </xf>
    <xf numFmtId="0" fontId="33" fillId="0" borderId="41" xfId="55735" applyFont="1" applyBorder="1" applyAlignment="1">
      <alignment vertical="center" wrapText="1"/>
    </xf>
    <xf numFmtId="0" fontId="33" fillId="0" borderId="26" xfId="55735" applyFont="1" applyBorder="1" applyAlignment="1">
      <alignment vertical="center" wrapText="1"/>
    </xf>
    <xf numFmtId="0" fontId="33" fillId="0" borderId="16" xfId="55735" applyFont="1" applyBorder="1" applyAlignment="1">
      <alignment vertical="center"/>
    </xf>
    <xf numFmtId="0" fontId="33" fillId="0" borderId="17" xfId="55735" applyFont="1" applyBorder="1" applyAlignment="1">
      <alignment vertical="center"/>
    </xf>
    <xf numFmtId="0" fontId="28" fillId="0" borderId="14" xfId="55735" applyFont="1" applyBorder="1" applyAlignment="1">
      <alignment horizontal="center" vertical="center" wrapText="1"/>
    </xf>
    <xf numFmtId="0" fontId="28" fillId="0" borderId="15" xfId="55735" applyFont="1" applyBorder="1" applyAlignment="1">
      <alignment horizontal="center" vertical="center" wrapText="1"/>
    </xf>
    <xf numFmtId="0" fontId="28" fillId="0" borderId="26" xfId="55735" applyFont="1" applyBorder="1" applyAlignment="1">
      <alignment horizontal="center" vertical="center" wrapText="1"/>
    </xf>
    <xf numFmtId="0" fontId="28" fillId="0" borderId="42" xfId="55735" applyFont="1" applyBorder="1" applyAlignment="1">
      <alignment horizontal="center" vertical="center" wrapText="1"/>
    </xf>
    <xf numFmtId="0" fontId="33" fillId="0" borderId="43" xfId="55735" applyFont="1" applyBorder="1" applyAlignment="1">
      <alignment vertical="center" wrapText="1"/>
    </xf>
    <xf numFmtId="0" fontId="33" fillId="0" borderId="27" xfId="55735" applyFont="1" applyBorder="1" applyAlignment="1">
      <alignment vertical="center" wrapText="1"/>
    </xf>
    <xf numFmtId="0" fontId="33" fillId="0" borderId="18" xfId="55735" applyFont="1" applyBorder="1" applyAlignment="1">
      <alignment vertical="center"/>
    </xf>
    <xf numFmtId="0" fontId="33" fillId="0" borderId="19" xfId="55735" applyFont="1" applyBorder="1" applyAlignment="1">
      <alignment vertical="center"/>
    </xf>
    <xf numFmtId="0" fontId="28" fillId="0" borderId="18" xfId="55735" applyFont="1" applyBorder="1" applyAlignment="1">
      <alignment horizontal="center" vertical="center" wrapText="1"/>
    </xf>
    <xf numFmtId="0" fontId="28" fillId="0" borderId="19" xfId="55735" applyFont="1" applyBorder="1" applyAlignment="1">
      <alignment horizontal="center" vertical="center" wrapText="1"/>
    </xf>
    <xf numFmtId="0" fontId="28" fillId="0" borderId="27" xfId="55735" applyFont="1" applyBorder="1" applyAlignment="1">
      <alignment horizontal="center" vertical="center" wrapText="1"/>
    </xf>
    <xf numFmtId="0" fontId="28" fillId="0" borderId="44" xfId="55735" applyFont="1" applyBorder="1" applyAlignment="1">
      <alignment horizontal="center" vertical="center" wrapText="1"/>
    </xf>
    <xf numFmtId="0" fontId="35" fillId="8" borderId="45" xfId="55735" applyFont="1" applyFill="1" applyBorder="1" applyAlignment="1">
      <alignment vertical="center" wrapText="1"/>
    </xf>
    <xf numFmtId="0" fontId="35" fillId="8" borderId="144" xfId="55735" applyFont="1" applyFill="1" applyBorder="1" applyAlignment="1">
      <alignment vertical="center" wrapText="1"/>
    </xf>
    <xf numFmtId="0" fontId="35" fillId="8" borderId="22" xfId="55735" applyFont="1" applyFill="1" applyBorder="1" applyAlignment="1">
      <alignment vertical="center"/>
    </xf>
    <xf numFmtId="0" fontId="35" fillId="8" borderId="46" xfId="55735" applyFont="1" applyFill="1" applyBorder="1" applyAlignment="1">
      <alignment vertical="center"/>
    </xf>
    <xf numFmtId="0" fontId="28" fillId="12" borderId="43" xfId="55735" applyFont="1" applyFill="1" applyBorder="1" applyAlignment="1">
      <alignment vertical="center" wrapText="1"/>
    </xf>
    <xf numFmtId="0" fontId="28" fillId="12" borderId="19" xfId="55735" applyFont="1" applyFill="1" applyBorder="1" applyAlignment="1">
      <alignment vertical="center" wrapText="1"/>
    </xf>
    <xf numFmtId="243" fontId="36" fillId="12" borderId="20" xfId="47908" applyNumberFormat="1" applyFont="1" applyFill="1" applyBorder="1" applyAlignment="1">
      <alignment horizontal="center" vertical="top" wrapText="1"/>
    </xf>
    <xf numFmtId="243" fontId="36" fillId="12" borderId="21" xfId="47908" applyNumberFormat="1" applyFont="1" applyFill="1" applyBorder="1" applyAlignment="1">
      <alignment horizontal="center" vertical="top" wrapText="1"/>
    </xf>
    <xf numFmtId="0" fontId="36" fillId="12" borderId="20" xfId="55735" applyFont="1" applyFill="1" applyBorder="1" applyAlignment="1">
      <alignment horizontal="center" vertical="center" wrapText="1"/>
    </xf>
    <xf numFmtId="0" fontId="36" fillId="12" borderId="21" xfId="55735" applyFont="1" applyFill="1" applyBorder="1" applyAlignment="1">
      <alignment horizontal="center" vertical="center" wrapText="1"/>
    </xf>
    <xf numFmtId="243" fontId="36" fillId="12" borderId="19" xfId="47908" applyNumberFormat="1" applyFont="1" applyFill="1" applyBorder="1" applyAlignment="1">
      <alignment horizontal="center" vertical="center" wrapText="1"/>
    </xf>
    <xf numFmtId="243" fontId="36" fillId="12" borderId="47" xfId="47908" applyNumberFormat="1" applyFont="1" applyFill="1" applyBorder="1" applyAlignment="1">
      <alignment horizontal="center" vertical="center"/>
    </xf>
    <xf numFmtId="0" fontId="28" fillId="0" borderId="43" xfId="55735" applyFont="1" applyBorder="1" applyAlignment="1">
      <alignment vertical="center" wrapText="1"/>
    </xf>
    <xf numFmtId="0" fontId="28" fillId="0" borderId="19" xfId="55735" applyFont="1" applyBorder="1" applyAlignment="1">
      <alignment vertical="center" wrapText="1"/>
    </xf>
    <xf numFmtId="0" fontId="28" fillId="0" borderId="19" xfId="55735" applyFont="1" applyBorder="1" applyAlignment="1">
      <alignment vertical="center"/>
    </xf>
    <xf numFmtId="0" fontId="33" fillId="0" borderId="19" xfId="55735" applyFont="1" applyBorder="1" applyAlignment="1">
      <alignment horizontal="left" vertical="center" wrapText="1" indent="2"/>
    </xf>
    <xf numFmtId="243" fontId="37" fillId="0" borderId="20" xfId="47908" applyNumberFormat="1" applyFont="1" applyBorder="1" applyAlignment="1">
      <alignment horizontal="center" vertical="center" wrapText="1"/>
    </xf>
    <xf numFmtId="243" fontId="37" fillId="0" borderId="21" xfId="47908" applyNumberFormat="1" applyFont="1" applyBorder="1" applyAlignment="1">
      <alignment horizontal="center" vertical="center" wrapText="1"/>
    </xf>
    <xf numFmtId="0" fontId="37" fillId="0" borderId="20" xfId="55735" applyFont="1" applyBorder="1" applyAlignment="1">
      <alignment horizontal="center" vertical="center" wrapText="1"/>
    </xf>
    <xf numFmtId="0" fontId="37" fillId="0" borderId="21" xfId="55735" applyFont="1" applyBorder="1" applyAlignment="1">
      <alignment horizontal="center" vertical="center" wrapText="1"/>
    </xf>
    <xf numFmtId="243" fontId="37" fillId="0" borderId="19" xfId="47908" applyNumberFormat="1" applyFont="1" applyBorder="1" applyAlignment="1">
      <alignment horizontal="center" vertical="center" wrapText="1"/>
    </xf>
    <xf numFmtId="243" fontId="37" fillId="0" borderId="47" xfId="47908" applyNumberFormat="1" applyFont="1" applyBorder="1" applyAlignment="1">
      <alignment horizontal="center" vertical="center" wrapText="1"/>
    </xf>
    <xf numFmtId="0" fontId="38" fillId="7" borderId="20" xfId="55735" applyFont="1" applyFill="1" applyBorder="1" applyAlignment="1">
      <alignment vertical="center" wrapText="1"/>
    </xf>
    <xf numFmtId="0" fontId="38" fillId="7" borderId="21" xfId="55735" applyFont="1" applyFill="1" applyBorder="1" applyAlignment="1">
      <alignment vertical="center" wrapText="1"/>
    </xf>
    <xf numFmtId="0" fontId="37" fillId="0" borderId="20" xfId="55735" applyFont="1" applyBorder="1" applyAlignment="1">
      <alignment horizontal="center" vertical="center"/>
    </xf>
    <xf numFmtId="0" fontId="37" fillId="0" borderId="21" xfId="55735" applyFont="1" applyBorder="1" applyAlignment="1">
      <alignment horizontal="center" vertical="center"/>
    </xf>
    <xf numFmtId="0" fontId="28" fillId="12" borderId="19" xfId="55735" applyFont="1" applyFill="1" applyBorder="1" applyAlignment="1">
      <alignment vertical="center"/>
    </xf>
    <xf numFmtId="243" fontId="36" fillId="12" borderId="20" xfId="47908" applyNumberFormat="1" applyFont="1" applyFill="1" applyBorder="1" applyAlignment="1">
      <alignment horizontal="center" vertical="center" wrapText="1"/>
    </xf>
    <xf numFmtId="243" fontId="36" fillId="12" borderId="21" xfId="47908" applyNumberFormat="1" applyFont="1" applyFill="1" applyBorder="1" applyAlignment="1">
      <alignment horizontal="center" vertical="center" wrapText="1"/>
    </xf>
    <xf numFmtId="243" fontId="36" fillId="12" borderId="47" xfId="47908" applyNumberFormat="1" applyFont="1" applyFill="1" applyBorder="1" applyAlignment="1">
      <alignment horizontal="center" vertical="center" wrapText="1"/>
    </xf>
    <xf numFmtId="243" fontId="37" fillId="11" borderId="20" xfId="47908" applyNumberFormat="1" applyFont="1" applyFill="1" applyBorder="1" applyAlignment="1">
      <alignment horizontal="center" vertical="center" wrapText="1"/>
    </xf>
    <xf numFmtId="243" fontId="37" fillId="11" borderId="21" xfId="47908" applyNumberFormat="1" applyFont="1" applyFill="1" applyBorder="1" applyAlignment="1">
      <alignment horizontal="center" vertical="center" wrapText="1"/>
    </xf>
    <xf numFmtId="0" fontId="33" fillId="0" borderId="144" xfId="55735" applyFont="1" applyBorder="1" applyAlignment="1">
      <alignment horizontal="left" vertical="center" wrapText="1" indent="2"/>
    </xf>
    <xf numFmtId="243" fontId="38" fillId="7" borderId="19" xfId="47908" applyNumberFormat="1" applyFont="1" applyFill="1" applyBorder="1" applyAlignment="1">
      <alignment vertical="center" wrapText="1"/>
    </xf>
    <xf numFmtId="0" fontId="38" fillId="7" borderId="19" xfId="55735" applyFont="1" applyFill="1" applyBorder="1" applyAlignment="1">
      <alignment vertical="center" wrapText="1"/>
    </xf>
    <xf numFmtId="0" fontId="35" fillId="0" borderId="43" xfId="55735" applyFont="1" applyBorder="1" applyAlignment="1">
      <alignment vertical="center" wrapText="1"/>
    </xf>
    <xf numFmtId="0" fontId="35" fillId="0" borderId="19" xfId="55735" applyFont="1" applyBorder="1" applyAlignment="1">
      <alignment vertical="center" wrapText="1"/>
    </xf>
    <xf numFmtId="0" fontId="35" fillId="0" borderId="19" xfId="55735" applyFont="1" applyBorder="1" applyAlignment="1">
      <alignment vertical="center"/>
    </xf>
    <xf numFmtId="0" fontId="37" fillId="7" borderId="20" xfId="55735" applyFont="1" applyFill="1" applyBorder="1" applyAlignment="1">
      <alignment vertical="center"/>
    </xf>
    <xf numFmtId="0" fontId="37" fillId="7" borderId="21" xfId="55735" applyFont="1" applyFill="1" applyBorder="1" applyAlignment="1">
      <alignment vertical="center"/>
    </xf>
    <xf numFmtId="0" fontId="37" fillId="7" borderId="19" xfId="55735" applyFont="1" applyFill="1" applyBorder="1" applyAlignment="1">
      <alignment vertical="center"/>
    </xf>
    <xf numFmtId="243" fontId="36" fillId="0" borderId="47" xfId="47908" applyNumberFormat="1" applyFont="1" applyBorder="1" applyAlignment="1">
      <alignment horizontal="center" vertical="center"/>
    </xf>
    <xf numFmtId="0" fontId="16" fillId="0" borderId="0" xfId="55735" applyFont="1"/>
    <xf numFmtId="0" fontId="28" fillId="0" borderId="37" xfId="55735" applyFont="1" applyBorder="1" applyAlignment="1">
      <alignment horizontal="center" vertical="center" wrapText="1"/>
    </xf>
    <xf numFmtId="0" fontId="28" fillId="0" borderId="48" xfId="55735" applyFont="1" applyBorder="1" applyAlignment="1">
      <alignment horizontal="center" vertical="center" wrapText="1"/>
    </xf>
    <xf numFmtId="0" fontId="28" fillId="0" borderId="13" xfId="55735" applyFont="1" applyBorder="1" applyAlignment="1">
      <alignment horizontal="center" vertical="center" wrapText="1"/>
    </xf>
    <xf numFmtId="0" fontId="35" fillId="0" borderId="21" xfId="55735" applyFont="1" applyBorder="1" applyAlignment="1">
      <alignment vertical="center"/>
    </xf>
    <xf numFmtId="0" fontId="37" fillId="7" borderId="20" xfId="55735" applyFont="1" applyFill="1" applyBorder="1" applyAlignment="1">
      <alignment horizontal="center" vertical="center" wrapText="1"/>
    </xf>
    <xf numFmtId="0" fontId="37" fillId="7" borderId="21" xfId="55735" applyFont="1" applyFill="1" applyBorder="1" applyAlignment="1">
      <alignment horizontal="center" vertical="center" wrapText="1"/>
    </xf>
    <xf numFmtId="0" fontId="36" fillId="7" borderId="20" xfId="55735" applyFont="1" applyFill="1" applyBorder="1" applyAlignment="1">
      <alignment horizontal="center" vertical="center" wrapText="1"/>
    </xf>
    <xf numFmtId="0" fontId="36" fillId="7" borderId="21" xfId="55735" applyFont="1" applyFill="1" applyBorder="1" applyAlignment="1">
      <alignment horizontal="center" vertical="center" wrapText="1"/>
    </xf>
    <xf numFmtId="0" fontId="36" fillId="7" borderId="19" xfId="55735" applyFont="1" applyFill="1" applyBorder="1" applyAlignment="1">
      <alignment horizontal="center" vertical="center" wrapText="1"/>
    </xf>
    <xf numFmtId="0" fontId="36" fillId="12" borderId="47" xfId="55735" applyFont="1" applyFill="1" applyBorder="1" applyAlignment="1">
      <alignment horizontal="center" vertical="center" wrapText="1"/>
    </xf>
    <xf numFmtId="0" fontId="35" fillId="12" borderId="19" xfId="55735" applyFont="1" applyFill="1" applyBorder="1" applyAlignment="1">
      <alignment vertical="center" wrapText="1"/>
    </xf>
    <xf numFmtId="0" fontId="37" fillId="7" borderId="20" xfId="55735" applyFont="1" applyFill="1" applyBorder="1" applyAlignment="1">
      <alignment horizontal="center" vertical="center" wrapText="1"/>
    </xf>
    <xf numFmtId="0" fontId="37" fillId="7" borderId="21" xfId="55735" applyFont="1" applyFill="1" applyBorder="1" applyAlignment="1">
      <alignment horizontal="center" vertical="center" wrapText="1"/>
    </xf>
    <xf numFmtId="243" fontId="36" fillId="12" borderId="46" xfId="47908" applyNumberFormat="1" applyFont="1" applyFill="1" applyBorder="1" applyAlignment="1">
      <alignment horizontal="center" vertical="center" wrapText="1"/>
    </xf>
    <xf numFmtId="0" fontId="37" fillId="0" borderId="47" xfId="55735" applyFont="1" applyBorder="1" applyAlignment="1">
      <alignment horizontal="center" vertical="center" wrapText="1"/>
    </xf>
    <xf numFmtId="0" fontId="33" fillId="0" borderId="19" xfId="55735" applyFont="1" applyBorder="1" applyAlignment="1">
      <alignment horizontal="left" vertical="center" wrapText="1" indent="4"/>
    </xf>
    <xf numFmtId="0" fontId="36" fillId="0" borderId="20" xfId="55735" applyFont="1" applyBorder="1" applyAlignment="1">
      <alignment horizontal="center" vertical="center" wrapText="1"/>
    </xf>
    <xf numFmtId="0" fontId="36" fillId="0" borderId="21" xfId="55735" applyFont="1" applyBorder="1" applyAlignment="1">
      <alignment horizontal="center" vertical="center" wrapText="1"/>
    </xf>
    <xf numFmtId="243" fontId="36" fillId="12" borderId="20" xfId="47908" quotePrefix="1" applyNumberFormat="1" applyFont="1" applyFill="1" applyBorder="1" applyAlignment="1">
      <alignment horizontal="center" vertical="center" wrapText="1"/>
    </xf>
    <xf numFmtId="243" fontId="36" fillId="12" borderId="20" xfId="47908" quotePrefix="1" applyNumberFormat="1" applyFont="1" applyFill="1" applyBorder="1" applyAlignment="1">
      <alignment vertical="center" wrapText="1"/>
    </xf>
    <xf numFmtId="0" fontId="36" fillId="12" borderId="20" xfId="55735" quotePrefix="1" applyFont="1" applyFill="1" applyBorder="1" applyAlignment="1">
      <alignment vertical="center" wrapText="1"/>
    </xf>
    <xf numFmtId="243" fontId="37" fillId="11" borderId="47" xfId="47908" applyNumberFormat="1" applyFont="1" applyFill="1" applyBorder="1" applyAlignment="1">
      <alignment horizontal="center" vertical="center" wrapText="1"/>
    </xf>
    <xf numFmtId="0" fontId="37" fillId="0" borderId="21" xfId="55735" applyFont="1" applyBorder="1" applyAlignment="1">
      <alignment vertical="center" wrapText="1"/>
    </xf>
    <xf numFmtId="0" fontId="37" fillId="13" borderId="20" xfId="55735" applyFont="1" applyFill="1" applyBorder="1" applyAlignment="1">
      <alignment horizontal="center" vertical="center" wrapText="1"/>
    </xf>
    <xf numFmtId="0" fontId="37" fillId="13" borderId="21" xfId="55735" applyFont="1" applyFill="1" applyBorder="1" applyAlignment="1">
      <alignment horizontal="center" vertical="center" wrapText="1"/>
    </xf>
    <xf numFmtId="0" fontId="37" fillId="7" borderId="20" xfId="55735" applyFont="1" applyFill="1" applyBorder="1" applyAlignment="1">
      <alignment horizontal="center" vertical="center"/>
    </xf>
    <xf numFmtId="0" fontId="37" fillId="7" borderId="21" xfId="55735" applyFont="1" applyFill="1" applyBorder="1" applyAlignment="1">
      <alignment horizontal="center" vertical="center"/>
    </xf>
    <xf numFmtId="0" fontId="37" fillId="7" borderId="19" xfId="55735" applyFont="1" applyFill="1" applyBorder="1" applyAlignment="1">
      <alignment horizontal="center" vertical="center"/>
    </xf>
    <xf numFmtId="0" fontId="37" fillId="0" borderId="46" xfId="55735" applyFont="1" applyBorder="1" applyAlignment="1">
      <alignment vertical="center" wrapText="1"/>
    </xf>
    <xf numFmtId="3" fontId="37" fillId="0" borderId="19" xfId="55735" applyNumberFormat="1" applyFont="1" applyBorder="1" applyAlignment="1">
      <alignment horizontal="center" vertical="center" wrapText="1"/>
    </xf>
    <xf numFmtId="243" fontId="36" fillId="11" borderId="20" xfId="47908" applyNumberFormat="1" applyFont="1" applyFill="1" applyBorder="1" applyAlignment="1">
      <alignment horizontal="center" vertical="center" wrapText="1"/>
    </xf>
    <xf numFmtId="243" fontId="36" fillId="11" borderId="21" xfId="47908" applyNumberFormat="1" applyFont="1" applyFill="1" applyBorder="1" applyAlignment="1">
      <alignment horizontal="center" vertical="center" wrapText="1"/>
    </xf>
    <xf numFmtId="243" fontId="36" fillId="11" borderId="19" xfId="47908" applyNumberFormat="1" applyFont="1" applyFill="1" applyBorder="1" applyAlignment="1">
      <alignment horizontal="center" vertical="center" wrapText="1"/>
    </xf>
    <xf numFmtId="244" fontId="36" fillId="11" borderId="47" xfId="47908" quotePrefix="1" applyNumberFormat="1" applyFont="1" applyFill="1" applyBorder="1" applyAlignment="1">
      <alignment horizontal="center" vertical="center" wrapText="1"/>
    </xf>
    <xf numFmtId="244" fontId="36" fillId="0" borderId="47" xfId="47908" applyNumberFormat="1" applyFont="1" applyBorder="1" applyAlignment="1">
      <alignment horizontal="center" vertical="center"/>
    </xf>
    <xf numFmtId="0" fontId="31" fillId="0" borderId="0" xfId="55736" applyFont="1" applyAlignment="1">
      <alignment horizontal="justify" vertical="center"/>
    </xf>
    <xf numFmtId="0" fontId="35" fillId="0" borderId="13" xfId="55735" applyFont="1" applyBorder="1" applyAlignment="1">
      <alignment vertical="center" wrapText="1"/>
    </xf>
    <xf numFmtId="0" fontId="35" fillId="0" borderId="21" xfId="55735" applyFont="1" applyBorder="1" applyAlignment="1">
      <alignment vertical="center" wrapText="1"/>
    </xf>
    <xf numFmtId="0" fontId="28" fillId="7" borderId="20" xfId="55735" applyFont="1" applyFill="1" applyBorder="1" applyAlignment="1">
      <alignment vertical="center"/>
    </xf>
    <xf numFmtId="0" fontId="28" fillId="7" borderId="21" xfId="55735" applyFont="1" applyFill="1" applyBorder="1" applyAlignment="1">
      <alignment vertical="center"/>
    </xf>
    <xf numFmtId="0" fontId="28" fillId="7" borderId="21" xfId="55735" applyFont="1" applyFill="1" applyBorder="1" applyAlignment="1">
      <alignment vertical="center"/>
    </xf>
    <xf numFmtId="9" fontId="28" fillId="0" borderId="21" xfId="55735" applyNumberFormat="1" applyFont="1" applyBorder="1" applyAlignment="1">
      <alignment vertical="center"/>
    </xf>
    <xf numFmtId="0" fontId="99" fillId="12" borderId="115" xfId="0" applyFont="1" applyFill="1" applyBorder="1" applyAlignment="1">
      <alignment horizontal="left"/>
    </xf>
    <xf numFmtId="0" fontId="99" fillId="0" borderId="115" xfId="0" applyFont="1" applyBorder="1" applyAlignment="1">
      <alignment horizontal="center" vertical="center"/>
    </xf>
    <xf numFmtId="0" fontId="99" fillId="0" borderId="115" xfId="0" applyFont="1" applyBorder="1" applyAlignment="1">
      <alignment horizontal="left" vertical="center" wrapText="1"/>
    </xf>
    <xf numFmtId="0" fontId="99" fillId="0" borderId="115" xfId="0" applyFont="1" applyBorder="1" applyAlignment="1">
      <alignment horizontal="center" vertical="center"/>
    </xf>
    <xf numFmtId="0" fontId="0" fillId="12" borderId="115" xfId="0" applyFill="1" applyBorder="1" applyAlignment="1">
      <alignment horizontal="left"/>
    </xf>
    <xf numFmtId="0" fontId="0" fillId="0" borderId="115" xfId="0" applyBorder="1" applyAlignment="1">
      <alignment horizontal="left" vertical="center" wrapText="1"/>
    </xf>
    <xf numFmtId="167" fontId="25" fillId="11" borderId="26" xfId="16" applyNumberFormat="1" applyFont="1" applyFill="1" applyBorder="1" applyAlignment="1">
      <alignment horizontal="center" vertical="center" wrapText="1"/>
    </xf>
    <xf numFmtId="167" fontId="25" fillId="11" borderId="26" xfId="16" applyNumberFormat="1" applyFont="1" applyFill="1" applyBorder="1" applyAlignment="1">
      <alignment vertical="center" wrapText="1"/>
    </xf>
    <xf numFmtId="167" fontId="57" fillId="11" borderId="15" xfId="16" applyNumberFormat="1" applyFont="1" applyFill="1" applyBorder="1" applyAlignment="1">
      <alignment vertical="center" wrapText="1"/>
    </xf>
    <xf numFmtId="167" fontId="37" fillId="11" borderId="15" xfId="16" applyNumberFormat="1" applyFont="1" applyFill="1" applyBorder="1" applyAlignment="1">
      <alignment vertical="center" wrapText="1"/>
    </xf>
    <xf numFmtId="167" fontId="25" fillId="11" borderId="53" xfId="16" applyNumberFormat="1" applyFont="1" applyFill="1" applyBorder="1" applyAlignment="1">
      <alignment horizontal="center" vertical="center" wrapText="1"/>
    </xf>
    <xf numFmtId="167" fontId="25" fillId="11" borderId="53" xfId="16" applyNumberFormat="1" applyFont="1" applyFill="1" applyBorder="1" applyAlignment="1">
      <alignment vertical="center" wrapText="1"/>
    </xf>
    <xf numFmtId="167" fontId="57" fillId="11" borderId="17" xfId="16" applyNumberFormat="1" applyFont="1" applyFill="1" applyBorder="1" applyAlignment="1">
      <alignment vertical="center" wrapText="1"/>
    </xf>
    <xf numFmtId="167" fontId="37" fillId="11" borderId="17" xfId="16" applyNumberFormat="1" applyFont="1" applyFill="1" applyBorder="1" applyAlignment="1">
      <alignment vertical="center" wrapText="1"/>
    </xf>
    <xf numFmtId="167" fontId="38" fillId="11" borderId="17" xfId="16" applyNumberFormat="1" applyFont="1" applyFill="1" applyBorder="1" applyAlignment="1">
      <alignment vertical="center" wrapText="1"/>
    </xf>
    <xf numFmtId="167" fontId="25" fillId="11" borderId="27" xfId="16" applyNumberFormat="1" applyFont="1" applyFill="1" applyBorder="1" applyAlignment="1">
      <alignment horizontal="center" vertical="center" wrapText="1"/>
    </xf>
    <xf numFmtId="167" fontId="25" fillId="11" borderId="27" xfId="16" applyNumberFormat="1" applyFont="1" applyFill="1" applyBorder="1" applyAlignment="1">
      <alignment vertical="center" wrapText="1"/>
    </xf>
    <xf numFmtId="167" fontId="57" fillId="11" borderId="27" xfId="16" applyNumberFormat="1" applyFont="1" applyFill="1" applyBorder="1" applyAlignment="1">
      <alignment vertical="center" wrapText="1"/>
    </xf>
    <xf numFmtId="167" fontId="14" fillId="11" borderId="19" xfId="16" applyNumberFormat="1" applyFont="1" applyFill="1" applyBorder="1" applyAlignment="1">
      <alignment vertical="center" wrapText="1"/>
    </xf>
    <xf numFmtId="167" fontId="38" fillId="11" borderId="19" xfId="16" applyNumberFormat="1" applyFont="1" applyFill="1" applyBorder="1" applyAlignment="1">
      <alignment vertical="center" wrapText="1"/>
    </xf>
    <xf numFmtId="167" fontId="37" fillId="11" borderId="19" xfId="16" applyNumberFormat="1" applyFont="1" applyFill="1" applyBorder="1" applyAlignment="1">
      <alignment vertical="center" wrapText="1"/>
    </xf>
    <xf numFmtId="167" fontId="37" fillId="11" borderId="53" xfId="16" applyNumberFormat="1" applyFont="1" applyFill="1" applyBorder="1" applyAlignment="1">
      <alignment horizontal="center" vertical="center" wrapText="1"/>
    </xf>
    <xf numFmtId="167" fontId="37" fillId="11" borderId="53" xfId="16" applyNumberFormat="1" applyFont="1" applyFill="1" applyBorder="1" applyAlignment="1">
      <alignment vertical="center" wrapText="1"/>
    </xf>
    <xf numFmtId="167" fontId="14" fillId="11" borderId="17" xfId="16" applyNumberFormat="1" applyFont="1" applyFill="1" applyBorder="1" applyAlignment="1">
      <alignment vertical="center" wrapText="1"/>
    </xf>
    <xf numFmtId="167" fontId="37" fillId="11" borderId="27" xfId="16" applyNumberFormat="1" applyFont="1" applyFill="1" applyBorder="1" applyAlignment="1">
      <alignment horizontal="center" vertical="center" wrapText="1"/>
    </xf>
    <xf numFmtId="167" fontId="37" fillId="11" borderId="27" xfId="16" applyNumberFormat="1" applyFont="1" applyFill="1" applyBorder="1" applyAlignment="1">
      <alignment vertical="center" wrapText="1"/>
    </xf>
    <xf numFmtId="167" fontId="38" fillId="11" borderId="26" xfId="16" applyNumberFormat="1" applyFont="1" applyFill="1" applyBorder="1" applyAlignment="1">
      <alignment horizontal="center" vertical="center" wrapText="1"/>
    </xf>
    <xf numFmtId="167" fontId="38" fillId="11" borderId="26" xfId="16" applyNumberFormat="1" applyFont="1" applyFill="1" applyBorder="1" applyAlignment="1">
      <alignment horizontal="left" vertical="center" wrapText="1" indent="1"/>
    </xf>
    <xf numFmtId="167" fontId="38" fillId="11" borderId="53" xfId="16" applyNumberFormat="1" applyFont="1" applyFill="1" applyBorder="1" applyAlignment="1">
      <alignment horizontal="center" vertical="center" wrapText="1"/>
    </xf>
    <xf numFmtId="167" fontId="38" fillId="11" borderId="53" xfId="16" applyNumberFormat="1" applyFont="1" applyFill="1" applyBorder="1" applyAlignment="1">
      <alignment horizontal="left" vertical="center" wrapText="1" indent="1"/>
    </xf>
    <xf numFmtId="167" fontId="14" fillId="0" borderId="0" xfId="16" applyNumberFormat="1" applyFont="1"/>
    <xf numFmtId="167" fontId="37" fillId="11" borderId="53" xfId="16" applyNumberFormat="1" applyFont="1" applyFill="1" applyBorder="1" applyAlignment="1">
      <alignment vertical="center" wrapText="1"/>
    </xf>
    <xf numFmtId="167" fontId="38" fillId="11" borderId="27" xfId="16" applyNumberFormat="1" applyFont="1" applyFill="1" applyBorder="1" applyAlignment="1">
      <alignment horizontal="center" vertical="center" wrapText="1"/>
    </xf>
    <xf numFmtId="167" fontId="38" fillId="11" borderId="27" xfId="16" applyNumberFormat="1" applyFont="1" applyFill="1" applyBorder="1" applyAlignment="1">
      <alignment horizontal="left" vertical="center" wrapText="1" indent="1"/>
    </xf>
    <xf numFmtId="167" fontId="37" fillId="0" borderId="17" xfId="16" applyNumberFormat="1" applyFont="1" applyBorder="1" applyAlignment="1">
      <alignment vertical="center" wrapText="1"/>
    </xf>
    <xf numFmtId="167" fontId="37" fillId="0" borderId="53" xfId="16" applyNumberFormat="1" applyFont="1" applyBorder="1" applyAlignment="1">
      <alignment vertical="center" wrapText="1"/>
    </xf>
    <xf numFmtId="167" fontId="14" fillId="0" borderId="19" xfId="16" applyNumberFormat="1" applyFont="1" applyBorder="1" applyAlignment="1">
      <alignment vertical="center" wrapText="1"/>
    </xf>
    <xf numFmtId="167" fontId="37" fillId="0" borderId="19" xfId="16" applyNumberFormat="1" applyFont="1" applyBorder="1" applyAlignment="1">
      <alignment vertical="center" wrapText="1"/>
    </xf>
    <xf numFmtId="167" fontId="38" fillId="11" borderId="26" xfId="16" applyNumberFormat="1" applyFont="1" applyFill="1" applyBorder="1" applyAlignment="1">
      <alignment horizontal="left" vertical="center" wrapText="1" indent="3"/>
    </xf>
    <xf numFmtId="167" fontId="38" fillId="11" borderId="53" xfId="16" applyNumberFormat="1" applyFont="1" applyFill="1" applyBorder="1" applyAlignment="1">
      <alignment horizontal="left" vertical="center" wrapText="1" indent="3"/>
    </xf>
    <xf numFmtId="167" fontId="14" fillId="0" borderId="53" xfId="16" applyNumberFormat="1" applyFont="1" applyBorder="1"/>
    <xf numFmtId="167" fontId="38" fillId="11" borderId="27" xfId="16" applyNumberFormat="1" applyFont="1" applyFill="1" applyBorder="1" applyAlignment="1">
      <alignment horizontal="left" vertical="center" wrapText="1" indent="3"/>
    </xf>
    <xf numFmtId="167" fontId="37" fillId="11" borderId="26" xfId="16" applyNumberFormat="1" applyFont="1" applyFill="1" applyBorder="1" applyAlignment="1">
      <alignment horizontal="center" vertical="center" wrapText="1"/>
    </xf>
    <xf numFmtId="167" fontId="37" fillId="11" borderId="26" xfId="16" applyNumberFormat="1" applyFont="1" applyFill="1" applyBorder="1" applyAlignment="1">
      <alignment vertical="center" wrapText="1"/>
    </xf>
    <xf numFmtId="167" fontId="14" fillId="0" borderId="16" xfId="16" applyNumberFormat="1" applyFont="1" applyBorder="1"/>
    <xf numFmtId="49" fontId="14" fillId="0" borderId="16" xfId="0" applyNumberFormat="1" applyFont="1" applyBorder="1"/>
    <xf numFmtId="167" fontId="14" fillId="0" borderId="17" xfId="16" applyNumberFormat="1" applyFont="1" applyBorder="1"/>
    <xf numFmtId="167" fontId="53" fillId="14" borderId="26" xfId="16" applyNumberFormat="1" applyFont="1" applyFill="1" applyBorder="1" applyAlignment="1">
      <alignment vertical="center" wrapText="1"/>
    </xf>
    <xf numFmtId="167" fontId="53" fillId="14" borderId="53" xfId="16" applyNumberFormat="1" applyFont="1" applyFill="1" applyBorder="1" applyAlignment="1">
      <alignment vertical="center" wrapText="1"/>
    </xf>
    <xf numFmtId="167" fontId="53" fillId="14" borderId="27" xfId="16" applyNumberFormat="1" applyFont="1" applyFill="1" applyBorder="1" applyAlignment="1">
      <alignment vertical="center" wrapText="1"/>
    </xf>
    <xf numFmtId="167" fontId="14" fillId="0" borderId="17" xfId="16" applyNumberFormat="1" applyFont="1" applyBorder="1" applyAlignment="1">
      <alignment vertical="center" wrapText="1"/>
    </xf>
    <xf numFmtId="167" fontId="53" fillId="11" borderId="27" xfId="16" applyNumberFormat="1" applyFont="1" applyFill="1" applyBorder="1" applyAlignment="1">
      <alignment horizontal="center" vertical="center" wrapText="1"/>
    </xf>
    <xf numFmtId="167" fontId="53" fillId="11" borderId="19" xfId="16" applyNumberFormat="1" applyFont="1" applyFill="1" applyBorder="1" applyAlignment="1">
      <alignment vertical="center" wrapText="1"/>
    </xf>
    <xf numFmtId="167" fontId="51" fillId="0" borderId="19" xfId="16" quotePrefix="1" applyNumberFormat="1" applyFont="1" applyBorder="1" applyAlignment="1">
      <alignment wrapText="1"/>
    </xf>
    <xf numFmtId="167" fontId="37" fillId="11" borderId="19" xfId="16" quotePrefix="1" applyNumberFormat="1" applyFont="1" applyFill="1" applyBorder="1" applyAlignment="1">
      <alignment vertical="center" wrapText="1"/>
    </xf>
    <xf numFmtId="167" fontId="43" fillId="0" borderId="59" xfId="16" applyNumberFormat="1" applyFont="1" applyBorder="1" applyAlignment="1">
      <alignment horizontal="left" vertical="center" wrapText="1"/>
    </xf>
    <xf numFmtId="0" fontId="43" fillId="0" borderId="144" xfId="0" applyFont="1" applyBorder="1" applyAlignment="1">
      <alignment vertical="center" wrapText="1"/>
    </xf>
    <xf numFmtId="0" fontId="43" fillId="0" borderId="144" xfId="0" applyFont="1" applyBorder="1" applyAlignment="1">
      <alignment horizontal="left" vertical="center" wrapText="1" indent="1"/>
    </xf>
    <xf numFmtId="0" fontId="44" fillId="0" borderId="144" xfId="0" applyFont="1" applyBorder="1" applyAlignment="1">
      <alignment vertical="center" wrapText="1"/>
    </xf>
    <xf numFmtId="167" fontId="43" fillId="0" borderId="60" xfId="16" applyNumberFormat="1" applyFont="1" applyBorder="1" applyAlignment="1">
      <alignment horizontal="left" vertical="center" wrapText="1"/>
    </xf>
    <xf numFmtId="0" fontId="56" fillId="0" borderId="144" xfId="0" applyFont="1" applyBorder="1"/>
    <xf numFmtId="0" fontId="37" fillId="11" borderId="26" xfId="0" applyFont="1" applyFill="1" applyBorder="1" applyAlignment="1">
      <alignment vertical="center" wrapText="1"/>
    </xf>
    <xf numFmtId="0" fontId="52" fillId="11" borderId="144" xfId="0" applyFont="1" applyFill="1" applyBorder="1"/>
    <xf numFmtId="0" fontId="37" fillId="11" borderId="20" xfId="0" applyFont="1" applyFill="1" applyBorder="1" applyAlignment="1">
      <alignment horizontal="center" vertical="center"/>
    </xf>
    <xf numFmtId="0" fontId="37" fillId="11" borderId="13" xfId="0" applyFont="1" applyFill="1" applyBorder="1" applyAlignment="1">
      <alignment horizontal="center" vertical="center" wrapText="1"/>
    </xf>
    <xf numFmtId="0" fontId="37" fillId="11" borderId="27" xfId="0" applyFont="1" applyFill="1" applyBorder="1" applyAlignment="1">
      <alignment vertical="center" wrapText="1"/>
    </xf>
    <xf numFmtId="3" fontId="37" fillId="11" borderId="19" xfId="0" applyNumberFormat="1" applyFont="1" applyFill="1" applyBorder="1" applyAlignment="1">
      <alignment vertical="center" wrapText="1"/>
    </xf>
    <xf numFmtId="3" fontId="37" fillId="11" borderId="20" xfId="0" applyNumberFormat="1" applyFont="1" applyFill="1" applyBorder="1" applyAlignment="1">
      <alignment vertical="center" wrapText="1"/>
    </xf>
    <xf numFmtId="3" fontId="37" fillId="11" borderId="27" xfId="0" applyNumberFormat="1" applyFont="1" applyFill="1" applyBorder="1" applyAlignment="1">
      <alignment vertical="center" wrapText="1"/>
    </xf>
    <xf numFmtId="3" fontId="37" fillId="11" borderId="13" xfId="0" applyNumberFormat="1" applyFont="1" applyFill="1" applyBorder="1" applyAlignment="1">
      <alignment vertical="center" wrapText="1"/>
    </xf>
    <xf numFmtId="3" fontId="57" fillId="11" borderId="19" xfId="0" applyNumberFormat="1" applyFont="1" applyFill="1" applyBorder="1" applyAlignment="1">
      <alignment vertical="center" wrapText="1"/>
    </xf>
    <xf numFmtId="3" fontId="57" fillId="11" borderId="20" xfId="0" applyNumberFormat="1" applyFont="1" applyFill="1" applyBorder="1" applyAlignment="1">
      <alignment vertical="center" wrapText="1"/>
    </xf>
    <xf numFmtId="3" fontId="57" fillId="11" borderId="13" xfId="0" applyNumberFormat="1" applyFont="1" applyFill="1" applyBorder="1" applyAlignment="1">
      <alignment vertical="center" wrapText="1"/>
    </xf>
    <xf numFmtId="0" fontId="59" fillId="11" borderId="13" xfId="0" applyFont="1" applyFill="1" applyBorder="1" applyAlignment="1">
      <alignment horizontal="center" vertical="center"/>
    </xf>
    <xf numFmtId="0" fontId="59" fillId="11" borderId="20" xfId="0" applyFont="1" applyFill="1" applyBorder="1" applyAlignment="1">
      <alignment vertical="center" wrapText="1"/>
    </xf>
    <xf numFmtId="0" fontId="59" fillId="11" borderId="21" xfId="0" applyFont="1" applyFill="1" applyBorder="1" applyAlignment="1">
      <alignment vertical="center" wrapText="1"/>
    </xf>
    <xf numFmtId="3" fontId="57" fillId="11" borderId="21" xfId="0" applyNumberFormat="1" applyFont="1" applyFill="1" applyBorder="1" applyAlignment="1">
      <alignment vertical="center" wrapText="1"/>
    </xf>
    <xf numFmtId="0" fontId="58" fillId="0" borderId="0" xfId="0" applyFont="1" applyAlignment="1">
      <alignment vertical="center" wrapText="1"/>
    </xf>
    <xf numFmtId="0" fontId="57" fillId="0" borderId="0" xfId="0" applyFont="1" applyAlignment="1">
      <alignment vertical="center"/>
    </xf>
    <xf numFmtId="0" fontId="57" fillId="0" borderId="0" xfId="0" applyFont="1" applyAlignment="1">
      <alignment vertical="center" wrapText="1"/>
    </xf>
    <xf numFmtId="49" fontId="52" fillId="0" borderId="144" xfId="0" applyNumberFormat="1" applyFont="1" applyBorder="1"/>
    <xf numFmtId="49" fontId="54" fillId="11" borderId="20" xfId="0" applyNumberFormat="1" applyFont="1" applyFill="1" applyBorder="1" applyAlignment="1">
      <alignment horizontal="center" vertical="center"/>
    </xf>
    <xf numFmtId="49" fontId="54" fillId="11" borderId="22" xfId="0" applyNumberFormat="1" applyFont="1" applyFill="1" applyBorder="1" applyAlignment="1">
      <alignment horizontal="center" vertical="center"/>
    </xf>
    <xf numFmtId="49" fontId="52" fillId="11" borderId="144" xfId="0" applyNumberFormat="1" applyFont="1" applyFill="1" applyBorder="1"/>
    <xf numFmtId="49" fontId="37" fillId="11" borderId="13" xfId="0" applyNumberFormat="1" applyFont="1" applyFill="1" applyBorder="1" applyAlignment="1">
      <alignment vertical="center" wrapText="1"/>
    </xf>
    <xf numFmtId="49" fontId="38" fillId="11" borderId="22" xfId="0" applyNumberFormat="1" applyFont="1" applyFill="1" applyBorder="1" applyAlignment="1">
      <alignment vertical="center" wrapText="1"/>
    </xf>
    <xf numFmtId="49" fontId="38" fillId="11" borderId="22" xfId="0" applyNumberFormat="1" applyFont="1" applyFill="1" applyBorder="1" applyAlignment="1">
      <alignment horizontal="center" vertical="center" wrapText="1"/>
    </xf>
    <xf numFmtId="3" fontId="37" fillId="11" borderId="27" xfId="0" quotePrefix="1" applyNumberFormat="1" applyFont="1" applyFill="1" applyBorder="1" applyAlignment="1">
      <alignment vertical="center" wrapText="1"/>
    </xf>
    <xf numFmtId="3" fontId="77" fillId="5" borderId="20" xfId="0" applyNumberFormat="1" applyFont="1" applyFill="1" applyBorder="1" applyAlignment="1">
      <alignment vertical="center"/>
    </xf>
    <xf numFmtId="49" fontId="53" fillId="11" borderId="22" xfId="0" applyNumberFormat="1" applyFont="1" applyFill="1" applyBorder="1" applyAlignment="1">
      <alignment vertical="center" wrapText="1"/>
    </xf>
    <xf numFmtId="3" fontId="37" fillId="11" borderId="20" xfId="0" quotePrefix="1" applyNumberFormat="1" applyFont="1" applyFill="1" applyBorder="1" applyAlignment="1">
      <alignment vertical="center" wrapText="1"/>
    </xf>
    <xf numFmtId="3" fontId="37" fillId="11" borderId="13" xfId="0" quotePrefix="1" applyNumberFormat="1" applyFont="1" applyFill="1" applyBorder="1" applyAlignment="1">
      <alignment vertical="center" wrapText="1"/>
    </xf>
    <xf numFmtId="49" fontId="61" fillId="0" borderId="0" xfId="0" applyNumberFormat="1" applyFont="1" applyAlignment="1">
      <alignment vertical="center"/>
    </xf>
    <xf numFmtId="49" fontId="48" fillId="0" borderId="0" xfId="0" applyNumberFormat="1" applyFont="1" applyAlignment="1">
      <alignment vertical="center"/>
    </xf>
    <xf numFmtId="49" fontId="62" fillId="0" borderId="0" xfId="0" applyNumberFormat="1" applyFont="1" applyAlignment="1">
      <alignment vertical="center"/>
    </xf>
    <xf numFmtId="49" fontId="14" fillId="0" borderId="0" xfId="0" applyNumberFormat="1" applyFont="1" applyAlignment="1">
      <alignment vertical="center"/>
    </xf>
    <xf numFmtId="49" fontId="54" fillId="0" borderId="0" xfId="0" applyNumberFormat="1" applyFont="1" applyAlignment="1">
      <alignment vertical="center"/>
    </xf>
    <xf numFmtId="1" fontId="37" fillId="0" borderId="19" xfId="0" applyNumberFormat="1" applyFont="1" applyBorder="1" applyAlignment="1">
      <alignment horizontal="right" vertical="center" wrapText="1"/>
    </xf>
    <xf numFmtId="1" fontId="37" fillId="0" borderId="21" xfId="0" applyNumberFormat="1" applyFont="1" applyBorder="1" applyAlignment="1">
      <alignment horizontal="right" vertical="center" wrapText="1"/>
    </xf>
    <xf numFmtId="1" fontId="37" fillId="0" borderId="19" xfId="0" quotePrefix="1" applyNumberFormat="1" applyFont="1" applyBorder="1" applyAlignment="1">
      <alignment horizontal="right" vertical="center" wrapText="1"/>
    </xf>
    <xf numFmtId="1" fontId="37" fillId="11" borderId="19" xfId="0" applyNumberFormat="1" applyFont="1" applyFill="1" applyBorder="1" applyAlignment="1">
      <alignment horizontal="right" vertical="center" wrapText="1"/>
    </xf>
    <xf numFmtId="1" fontId="37" fillId="11" borderId="21" xfId="0" applyNumberFormat="1" applyFont="1" applyFill="1" applyBorder="1" applyAlignment="1">
      <alignment horizontal="right" vertical="center" wrapText="1"/>
    </xf>
    <xf numFmtId="1" fontId="37" fillId="11" borderId="19" xfId="0" applyNumberFormat="1" applyFont="1" applyFill="1" applyBorder="1" applyAlignment="1">
      <alignment horizontal="right" vertical="center"/>
    </xf>
    <xf numFmtId="0" fontId="52" fillId="0" borderId="144" xfId="0" applyFont="1" applyBorder="1"/>
    <xf numFmtId="3" fontId="37" fillId="0" borderId="27" xfId="0" applyNumberFormat="1" applyFont="1" applyBorder="1" applyAlignment="1">
      <alignment vertical="center" wrapText="1"/>
    </xf>
    <xf numFmtId="3" fontId="37" fillId="0" borderId="13" xfId="0" applyNumberFormat="1" applyFont="1" applyBorder="1" applyAlignment="1">
      <alignment vertical="center" wrapText="1"/>
    </xf>
    <xf numFmtId="3" fontId="37" fillId="0" borderId="13" xfId="0" quotePrefix="1" applyNumberFormat="1" applyFont="1" applyBorder="1" applyAlignment="1">
      <alignment vertical="center" wrapText="1"/>
    </xf>
    <xf numFmtId="0" fontId="48" fillId="0" borderId="0" xfId="0" applyFont="1" applyAlignment="1">
      <alignment vertical="center" wrapText="1"/>
    </xf>
    <xf numFmtId="0" fontId="61" fillId="11" borderId="140" xfId="0" applyFont="1" applyFill="1" applyBorder="1" applyAlignment="1">
      <alignment horizontal="center" vertical="center" wrapText="1"/>
    </xf>
    <xf numFmtId="0" fontId="61" fillId="11" borderId="141" xfId="0" applyFont="1" applyFill="1" applyBorder="1" applyAlignment="1">
      <alignment horizontal="center" vertical="center" wrapText="1"/>
    </xf>
    <xf numFmtId="0" fontId="61" fillId="11" borderId="118" xfId="0" applyFont="1" applyFill="1" applyBorder="1" applyAlignment="1">
      <alignment vertical="center" wrapText="1"/>
    </xf>
    <xf numFmtId="0" fontId="61" fillId="11" borderId="116" xfId="0" applyFont="1" applyFill="1" applyBorder="1" applyAlignment="1">
      <alignment vertical="center" wrapText="1"/>
    </xf>
    <xf numFmtId="0" fontId="61" fillId="11" borderId="116" xfId="0" applyFont="1" applyFill="1" applyBorder="1" applyAlignment="1">
      <alignment horizontal="center" vertical="center" wrapText="1"/>
    </xf>
    <xf numFmtId="0" fontId="54" fillId="11" borderId="115" xfId="0" applyFont="1" applyFill="1" applyBorder="1" applyAlignment="1">
      <alignment horizontal="center" vertical="center" wrapText="1"/>
    </xf>
    <xf numFmtId="0" fontId="54" fillId="11" borderId="117" xfId="0" applyFont="1" applyFill="1" applyBorder="1" applyAlignment="1">
      <alignment horizontal="center" vertical="center" wrapText="1"/>
    </xf>
    <xf numFmtId="0" fontId="14" fillId="0" borderId="140" xfId="0" applyFont="1" applyBorder="1"/>
    <xf numFmtId="0" fontId="81" fillId="11" borderId="115" xfId="0" applyFont="1" applyFill="1" applyBorder="1" applyAlignment="1">
      <alignment vertical="center" wrapText="1"/>
    </xf>
    <xf numFmtId="3" fontId="81" fillId="0" borderId="115" xfId="0" applyNumberFormat="1" applyFont="1" applyBorder="1" applyAlignment="1">
      <alignment horizontal="right" vertical="center" wrapText="1"/>
    </xf>
    <xf numFmtId="3" fontId="81" fillId="11" borderId="115" xfId="0" applyNumberFormat="1" applyFont="1" applyFill="1" applyBorder="1" applyAlignment="1">
      <alignment horizontal="right" vertical="center" wrapText="1"/>
    </xf>
    <xf numFmtId="0" fontId="14" fillId="0" borderId="115" xfId="0" applyFont="1" applyBorder="1" applyAlignment="1">
      <alignment horizontal="center"/>
    </xf>
    <xf numFmtId="0" fontId="45" fillId="11" borderId="115" xfId="0" applyFont="1" applyFill="1" applyBorder="1" applyAlignment="1">
      <alignment vertical="center" wrapText="1"/>
    </xf>
    <xf numFmtId="3" fontId="45" fillId="11" borderId="117" xfId="0" applyNumberFormat="1" applyFont="1" applyFill="1" applyBorder="1" applyAlignment="1">
      <alignment horizontal="right" vertical="center" wrapText="1"/>
    </xf>
    <xf numFmtId="3" fontId="79" fillId="5" borderId="117" xfId="0" applyNumberFormat="1" applyFont="1" applyFill="1" applyBorder="1" applyAlignment="1">
      <alignment horizontal="center" vertical="center" wrapText="1"/>
    </xf>
    <xf numFmtId="3" fontId="79" fillId="5" borderId="115" xfId="0" applyNumberFormat="1" applyFont="1" applyFill="1" applyBorder="1" applyAlignment="1">
      <alignment horizontal="center" vertical="center" wrapText="1"/>
    </xf>
    <xf numFmtId="0" fontId="103" fillId="9" borderId="115" xfId="0" applyFont="1" applyFill="1" applyBorder="1" applyAlignment="1">
      <alignment horizontal="center"/>
    </xf>
    <xf numFmtId="0" fontId="103" fillId="0" borderId="115" xfId="0" applyFont="1" applyBorder="1" applyAlignment="1">
      <alignment horizontal="center" vertical="center"/>
    </xf>
    <xf numFmtId="0" fontId="103" fillId="11" borderId="115" xfId="0" applyFont="1" applyFill="1" applyBorder="1" applyAlignment="1">
      <alignment horizontal="left" vertical="center" wrapText="1"/>
    </xf>
    <xf numFmtId="0" fontId="103" fillId="0" borderId="140" xfId="0" applyFont="1" applyBorder="1" applyAlignment="1">
      <alignment horizontal="center" vertical="center"/>
    </xf>
    <xf numFmtId="0" fontId="104" fillId="2" borderId="115" xfId="3" quotePrefix="1" applyFont="1" applyFill="1" applyBorder="1" applyAlignment="1">
      <alignment horizontal="left" vertical="center"/>
    </xf>
    <xf numFmtId="0" fontId="104" fillId="11" borderId="115" xfId="3" applyFont="1" applyFill="1" applyBorder="1" applyAlignment="1">
      <alignment horizontal="center" vertical="center" wrapText="1"/>
    </xf>
    <xf numFmtId="0" fontId="104" fillId="0" borderId="115" xfId="3" applyFont="1" applyBorder="1" applyAlignment="1">
      <alignment horizontal="left" vertical="center" wrapText="1"/>
    </xf>
    <xf numFmtId="0" fontId="104" fillId="11" borderId="115" xfId="3" quotePrefix="1" applyFont="1" applyFill="1" applyBorder="1" applyAlignment="1">
      <alignment horizontal="left" vertical="center"/>
    </xf>
    <xf numFmtId="0" fontId="104" fillId="0" borderId="115" xfId="3" applyFont="1" applyBorder="1" applyAlignment="1">
      <alignment horizontal="center" vertical="center" wrapText="1"/>
    </xf>
    <xf numFmtId="0" fontId="13" fillId="0" borderId="140" xfId="0" applyFont="1" applyBorder="1" applyAlignment="1">
      <alignment horizontal="center" vertical="center" wrapText="1"/>
    </xf>
    <xf numFmtId="0" fontId="0" fillId="0" borderId="117" xfId="0" applyBorder="1" applyAlignment="1">
      <alignment horizontal="left" vertical="center" wrapText="1"/>
    </xf>
    <xf numFmtId="0" fontId="0" fillId="0" borderId="118" xfId="0" applyBorder="1" applyAlignment="1">
      <alignment horizontal="left" vertical="center" wrapText="1"/>
    </xf>
    <xf numFmtId="0" fontId="0" fillId="0" borderId="116" xfId="0" applyBorder="1" applyAlignment="1">
      <alignment horizontal="left" vertical="center" wrapText="1"/>
    </xf>
    <xf numFmtId="0" fontId="0" fillId="0" borderId="141" xfId="0" applyBorder="1" applyAlignment="1">
      <alignment horizontal="left" vertical="center" wrapText="1"/>
    </xf>
    <xf numFmtId="0" fontId="0" fillId="0" borderId="120" xfId="0" applyBorder="1" applyAlignment="1">
      <alignment horizontal="left" vertical="center" wrapText="1"/>
    </xf>
    <xf numFmtId="0" fontId="0" fillId="0" borderId="142" xfId="0" applyBorder="1" applyAlignment="1">
      <alignment horizontal="left" vertical="center" wrapText="1"/>
    </xf>
    <xf numFmtId="0" fontId="15" fillId="0" borderId="0" xfId="0" applyFont="1" applyAlignment="1">
      <alignment horizontal="left" vertical="center"/>
    </xf>
    <xf numFmtId="0" fontId="346" fillId="0" borderId="115" xfId="55732" applyFont="1" applyBorder="1" applyAlignment="1">
      <alignment horizontal="left" vertical="center" indent="1"/>
    </xf>
    <xf numFmtId="0" fontId="345" fillId="0" borderId="115" xfId="55732" applyFont="1" applyBorder="1" applyAlignment="1">
      <alignment horizontal="justify" vertical="center" wrapText="1"/>
    </xf>
    <xf numFmtId="0" fontId="346" fillId="0" borderId="115" xfId="55732" applyFont="1" applyBorder="1" applyAlignment="1">
      <alignment horizontal="center" vertical="center" wrapText="1"/>
    </xf>
    <xf numFmtId="0" fontId="347" fillId="0" borderId="115" xfId="55732" applyFont="1" applyBorder="1" applyAlignment="1">
      <alignment horizontal="left" vertical="center" indent="1"/>
    </xf>
    <xf numFmtId="0" fontId="348" fillId="0" borderId="115" xfId="55732" applyFont="1" applyBorder="1" applyAlignment="1">
      <alignment horizontal="justify" vertical="center" wrapText="1"/>
    </xf>
    <xf numFmtId="0" fontId="346" fillId="7" borderId="115" xfId="55732" applyFont="1" applyFill="1" applyBorder="1" applyAlignment="1">
      <alignment horizontal="justify" vertical="center" wrapText="1"/>
    </xf>
    <xf numFmtId="167" fontId="346" fillId="0" borderId="115" xfId="16" quotePrefix="1" applyNumberFormat="1" applyFont="1" applyBorder="1" applyAlignment="1">
      <alignment horizontal="right" vertical="center" wrapText="1"/>
    </xf>
    <xf numFmtId="0" fontId="349" fillId="0" borderId="115" xfId="55732" applyFont="1" applyBorder="1" applyAlignment="1">
      <alignment horizontal="left" vertical="center" indent="1"/>
    </xf>
    <xf numFmtId="0" fontId="349" fillId="0" borderId="115" xfId="55732" applyFont="1" applyBorder="1" applyAlignment="1">
      <alignment horizontal="left" vertical="center" wrapText="1"/>
    </xf>
    <xf numFmtId="167" fontId="346" fillId="0" borderId="115" xfId="16" quotePrefix="1" applyNumberFormat="1" applyFont="1" applyBorder="1" applyAlignment="1">
      <alignment horizontal="justify" vertical="center" wrapText="1"/>
    </xf>
    <xf numFmtId="0" fontId="47" fillId="0" borderId="145" xfId="0" applyFont="1" applyBorder="1" applyAlignment="1">
      <alignment wrapText="1"/>
    </xf>
    <xf numFmtId="0" fontId="350" fillId="0" borderId="115" xfId="55732" applyFont="1" applyBorder="1" applyAlignment="1">
      <alignment horizontal="justify" vertical="center" wrapText="1"/>
    </xf>
    <xf numFmtId="0" fontId="47" fillId="0" borderId="0" xfId="0" applyFont="1" applyAlignment="1">
      <alignment wrapText="1"/>
    </xf>
    <xf numFmtId="167" fontId="47" fillId="0" borderId="145" xfId="16" applyNumberFormat="1" applyFont="1" applyBorder="1" applyAlignment="1">
      <alignment wrapText="1"/>
    </xf>
    <xf numFmtId="166" fontId="350" fillId="0" borderId="115" xfId="16" quotePrefix="1" applyFont="1" applyBorder="1" applyAlignment="1">
      <alignment horizontal="right" vertical="center" wrapText="1"/>
    </xf>
    <xf numFmtId="0" fontId="66" fillId="0" borderId="0" xfId="55732" applyFont="1" applyAlignment="1">
      <alignment vertical="center" wrapText="1"/>
    </xf>
    <xf numFmtId="0" fontId="66" fillId="0" borderId="0" xfId="55732" applyFont="1" applyAlignment="1">
      <alignment vertical="center" wrapText="1"/>
    </xf>
    <xf numFmtId="0" fontId="9" fillId="0" borderId="0" xfId="55732" applyFont="1" applyAlignment="1">
      <alignment vertical="center" wrapText="1"/>
    </xf>
    <xf numFmtId="0" fontId="340" fillId="0" borderId="0" xfId="55732"/>
    <xf numFmtId="0" fontId="9" fillId="0" borderId="0" xfId="55732" applyFont="1" applyAlignment="1">
      <alignment horizontal="justify" vertical="center" wrapText="1"/>
    </xf>
    <xf numFmtId="0" fontId="6" fillId="0" borderId="115" xfId="55732" applyFont="1" applyBorder="1" applyAlignment="1">
      <alignment horizontal="center" vertical="center" wrapText="1"/>
    </xf>
    <xf numFmtId="0" fontId="346" fillId="0" borderId="115" xfId="55732" applyFont="1" applyBorder="1" applyAlignment="1">
      <alignment horizontal="justify" vertical="center" wrapText="1"/>
    </xf>
    <xf numFmtId="0" fontId="346" fillId="8" borderId="115" xfId="55732" applyFont="1" applyFill="1" applyBorder="1" applyAlignment="1">
      <alignment horizontal="center" vertical="center" wrapText="1"/>
    </xf>
    <xf numFmtId="0" fontId="14" fillId="0" borderId="141" xfId="10" applyFont="1" applyBorder="1" applyAlignment="1">
      <alignment horizontal="center" vertical="center" wrapText="1"/>
    </xf>
    <xf numFmtId="0" fontId="14" fillId="0" borderId="142" xfId="10" applyFont="1" applyBorder="1" applyAlignment="1">
      <alignment horizontal="center" vertical="center" wrapText="1"/>
    </xf>
    <xf numFmtId="49" fontId="14" fillId="0" borderId="115" xfId="10" applyNumberFormat="1" applyFont="1" applyBorder="1" applyAlignment="1">
      <alignment horizontal="center" vertical="center" wrapText="1"/>
    </xf>
    <xf numFmtId="0" fontId="14" fillId="0" borderId="117" xfId="10" applyFont="1" applyBorder="1" applyAlignment="1">
      <alignment horizontal="center" vertical="center" wrapText="1"/>
    </xf>
    <xf numFmtId="0" fontId="14" fillId="0" borderId="116" xfId="10" applyFont="1" applyBorder="1" applyAlignment="1">
      <alignment horizontal="center" vertical="center" wrapText="1"/>
    </xf>
    <xf numFmtId="0" fontId="14" fillId="0" borderId="118" xfId="10" applyFont="1" applyBorder="1" applyAlignment="1">
      <alignment horizontal="center" vertical="center" wrapText="1"/>
    </xf>
    <xf numFmtId="14" fontId="14" fillId="0" borderId="115" xfId="10" applyNumberFormat="1" applyFont="1" applyBorder="1" applyAlignment="1">
      <alignment horizontal="center" vertical="center" wrapText="1"/>
    </xf>
    <xf numFmtId="0" fontId="14" fillId="0" borderId="115" xfId="10" applyFont="1" applyBorder="1" applyAlignment="1">
      <alignment horizontal="center" vertical="center" wrapText="1"/>
    </xf>
    <xf numFmtId="0" fontId="14" fillId="0" borderId="115" xfId="10" applyFont="1" applyBorder="1" applyAlignment="1">
      <alignment horizontal="left" vertical="center" wrapText="1"/>
    </xf>
    <xf numFmtId="167" fontId="14" fillId="0" borderId="115" xfId="16" applyNumberFormat="1" applyFont="1" applyBorder="1" applyAlignment="1">
      <alignment horizontal="right" vertical="center" wrapText="1"/>
    </xf>
    <xf numFmtId="0" fontId="14" fillId="0" borderId="115" xfId="10" applyFont="1" applyBorder="1" applyAlignment="1">
      <alignment vertical="center" wrapText="1"/>
    </xf>
    <xf numFmtId="167" fontId="14" fillId="9" borderId="115" xfId="16" applyNumberFormat="1" applyFont="1" applyFill="1" applyBorder="1" applyAlignment="1">
      <alignment horizontal="right" vertical="center" wrapText="1"/>
    </xf>
    <xf numFmtId="167" fontId="90" fillId="0" borderId="115" xfId="16" applyNumberFormat="1" applyFont="1" applyBorder="1" applyAlignment="1">
      <alignment horizontal="right"/>
    </xf>
    <xf numFmtId="167" fontId="14" fillId="0" borderId="115" xfId="16" applyNumberFormat="1" applyFont="1" applyBorder="1" applyAlignment="1">
      <alignment horizontal="right"/>
    </xf>
    <xf numFmtId="0" fontId="14" fillId="0" borderId="115" xfId="10" quotePrefix="1" applyFont="1" applyBorder="1" applyAlignment="1">
      <alignment horizontal="center" vertical="center" wrapText="1"/>
    </xf>
    <xf numFmtId="245" fontId="14" fillId="0" borderId="115" xfId="16" applyNumberFormat="1" applyFont="1" applyBorder="1" applyAlignment="1">
      <alignment horizontal="right" vertical="center" wrapText="1"/>
    </xf>
    <xf numFmtId="0" fontId="14" fillId="9" borderId="115" xfId="10" applyFont="1" applyFill="1" applyBorder="1" applyAlignment="1">
      <alignment horizontal="center" vertical="center" wrapText="1"/>
    </xf>
    <xf numFmtId="0" fontId="14" fillId="0" borderId="115" xfId="10" applyFont="1" applyBorder="1"/>
    <xf numFmtId="0" fontId="104" fillId="12" borderId="118" xfId="0" applyFont="1" applyFill="1" applyBorder="1"/>
    <xf numFmtId="0" fontId="99" fillId="0" borderId="120" xfId="0" applyFont="1" applyBorder="1" applyAlignment="1">
      <alignment wrapText="1"/>
    </xf>
    <xf numFmtId="0" fontId="104" fillId="0" borderId="120" xfId="0" applyFont="1" applyBorder="1" applyAlignment="1">
      <alignment horizontal="center" vertical="center"/>
    </xf>
    <xf numFmtId="0" fontId="104" fillId="0" borderId="120" xfId="0" applyFont="1" applyBorder="1" applyAlignment="1">
      <alignment horizontal="left"/>
    </xf>
    <xf numFmtId="0" fontId="104" fillId="0" borderId="118" xfId="0" applyFont="1" applyBorder="1" applyAlignment="1">
      <alignment horizontal="center" vertical="center"/>
    </xf>
    <xf numFmtId="0" fontId="104" fillId="0" borderId="118" xfId="0" applyFont="1" applyBorder="1" applyAlignment="1">
      <alignment horizontal="left" wrapText="1"/>
    </xf>
    <xf numFmtId="0" fontId="104" fillId="0" borderId="118" xfId="0" applyFont="1" applyBorder="1" applyAlignment="1">
      <alignment horizontal="left" vertical="center" wrapText="1"/>
    </xf>
    <xf numFmtId="0" fontId="104" fillId="0" borderId="120" xfId="0" applyFont="1" applyBorder="1" applyAlignment="1">
      <alignment horizontal="left" vertical="top"/>
    </xf>
    <xf numFmtId="0" fontId="104" fillId="0" borderId="120" xfId="0" applyFont="1" applyBorder="1" applyAlignment="1">
      <alignment horizontal="left" wrapText="1"/>
    </xf>
    <xf numFmtId="0" fontId="104" fillId="0" borderId="118" xfId="0" applyFont="1" applyBorder="1" applyAlignment="1">
      <alignment horizontal="left" vertical="top"/>
    </xf>
    <xf numFmtId="0" fontId="104" fillId="0" borderId="115" xfId="0" applyFont="1" applyBorder="1" applyAlignment="1">
      <alignment horizontal="center"/>
    </xf>
    <xf numFmtId="0" fontId="104" fillId="0" borderId="115" xfId="0" applyFont="1" applyBorder="1" applyAlignment="1">
      <alignment horizontal="left"/>
    </xf>
    <xf numFmtId="167" fontId="104" fillId="0" borderId="115" xfId="19" applyNumberFormat="1" applyFont="1" applyBorder="1"/>
    <xf numFmtId="169" fontId="104" fillId="0" borderId="115" xfId="16" applyNumberFormat="1" applyFont="1" applyBorder="1" applyAlignment="1">
      <alignment horizontal="center"/>
    </xf>
    <xf numFmtId="166" fontId="104" fillId="0" borderId="115" xfId="16" applyFont="1" applyBorder="1" applyAlignment="1">
      <alignment horizontal="center"/>
    </xf>
    <xf numFmtId="169" fontId="104" fillId="0" borderId="115" xfId="16" applyNumberFormat="1" applyFont="1" applyBorder="1" applyAlignment="1"/>
    <xf numFmtId="0" fontId="104" fillId="0" borderId="115" xfId="0" applyFont="1" applyBorder="1" applyAlignment="1">
      <alignment horizontal="left" indent="2"/>
    </xf>
    <xf numFmtId="167" fontId="104" fillId="9" borderId="115" xfId="16" applyNumberFormat="1" applyFont="1" applyFill="1" applyBorder="1"/>
    <xf numFmtId="0" fontId="104" fillId="0" borderId="115" xfId="0" applyFont="1" applyBorder="1" applyAlignment="1">
      <alignment horizontal="left" wrapText="1" indent="2"/>
    </xf>
    <xf numFmtId="167" fontId="104" fillId="0" borderId="115" xfId="16" applyNumberFormat="1" applyFont="1" applyBorder="1"/>
    <xf numFmtId="0" fontId="104" fillId="0" borderId="115" xfId="0" applyFont="1" applyBorder="1" applyAlignment="1">
      <alignment horizontal="left" vertical="center" wrapText="1"/>
    </xf>
    <xf numFmtId="0" fontId="104" fillId="0" borderId="115" xfId="0" applyFont="1" applyBorder="1" applyAlignment="1">
      <alignment horizontal="left" indent="4"/>
    </xf>
    <xf numFmtId="0" fontId="104" fillId="0" borderId="117" xfId="0" applyFont="1" applyBorder="1" applyAlignment="1">
      <alignment horizontal="left"/>
    </xf>
    <xf numFmtId="0" fontId="104" fillId="0" borderId="118" xfId="0" applyFont="1" applyBorder="1" applyAlignment="1">
      <alignment horizontal="left"/>
    </xf>
    <xf numFmtId="0" fontId="104" fillId="9" borderId="117" xfId="0" applyFont="1" applyFill="1" applyBorder="1" applyAlignment="1">
      <alignment horizontal="left" vertical="center" wrapText="1"/>
    </xf>
    <xf numFmtId="0" fontId="104" fillId="9" borderId="118" xfId="0" applyFont="1" applyFill="1" applyBorder="1" applyAlignment="1">
      <alignment horizontal="left" vertical="center" wrapText="1"/>
    </xf>
    <xf numFmtId="0" fontId="104" fillId="9" borderId="116" xfId="0" applyFont="1" applyFill="1" applyBorder="1" applyAlignment="1">
      <alignment horizontal="left" vertical="center" wrapText="1"/>
    </xf>
    <xf numFmtId="0" fontId="104" fillId="0" borderId="117" xfId="0" applyFont="1" applyBorder="1" applyAlignment="1">
      <alignment horizontal="left" vertical="center" wrapText="1"/>
    </xf>
    <xf numFmtId="0" fontId="104" fillId="0" borderId="116" xfId="0" applyFont="1" applyBorder="1" applyAlignment="1">
      <alignment horizontal="left" vertical="center" wrapText="1"/>
    </xf>
    <xf numFmtId="0" fontId="104" fillId="0" borderId="117" xfId="0" applyFont="1" applyBorder="1" applyAlignment="1">
      <alignment horizontal="left" vertical="center" wrapText="1" indent="2"/>
    </xf>
    <xf numFmtId="0" fontId="104" fillId="0" borderId="116" xfId="0" applyFont="1" applyBorder="1" applyAlignment="1">
      <alignment horizontal="left" vertical="center" wrapText="1" indent="2"/>
    </xf>
    <xf numFmtId="0" fontId="104" fillId="0" borderId="118" xfId="0" applyFont="1" applyBorder="1"/>
    <xf numFmtId="0" fontId="104" fillId="0" borderId="116" xfId="0" applyFont="1" applyBorder="1"/>
    <xf numFmtId="0" fontId="104" fillId="0" borderId="115" xfId="0" applyFont="1" applyBorder="1" applyAlignment="1">
      <alignment horizontal="left" vertical="top" wrapText="1"/>
    </xf>
    <xf numFmtId="0" fontId="114" fillId="0" borderId="115" xfId="0" applyFont="1" applyBorder="1"/>
    <xf numFmtId="0" fontId="104" fillId="0" borderId="115" xfId="0" applyFont="1" applyBorder="1" applyAlignment="1">
      <alignment horizontal="left" wrapText="1"/>
    </xf>
    <xf numFmtId="0" fontId="104" fillId="0" borderId="115" xfId="0" applyFont="1" applyBorder="1" applyAlignment="1">
      <alignment wrapText="1"/>
    </xf>
    <xf numFmtId="0" fontId="116" fillId="0" borderId="115" xfId="14" applyFont="1" applyBorder="1" applyAlignment="1">
      <alignment wrapText="1"/>
    </xf>
    <xf numFmtId="0" fontId="99" fillId="0" borderId="115" xfId="0" applyFont="1" applyBorder="1"/>
    <xf numFmtId="0" fontId="351" fillId="0" borderId="14" xfId="9" applyFont="1" applyBorder="1"/>
    <xf numFmtId="0" fontId="352" fillId="0" borderId="50" xfId="0" applyFont="1" applyBorder="1"/>
    <xf numFmtId="0" fontId="352" fillId="0" borderId="15" xfId="0" applyFont="1" applyBorder="1"/>
    <xf numFmtId="0" fontId="351" fillId="0" borderId="16" xfId="9" applyFont="1" applyBorder="1"/>
    <xf numFmtId="0" fontId="352" fillId="0" borderId="0" xfId="0" applyFont="1"/>
    <xf numFmtId="0" fontId="352" fillId="0" borderId="17" xfId="0" applyFont="1" applyBorder="1"/>
    <xf numFmtId="0" fontId="351" fillId="0" borderId="18" xfId="9" applyFont="1" applyBorder="1"/>
    <xf numFmtId="0" fontId="352" fillId="0" borderId="34" xfId="0" applyFont="1" applyBorder="1"/>
    <xf numFmtId="0" fontId="352" fillId="0" borderId="19" xfId="0" applyFont="1" applyBorder="1"/>
    <xf numFmtId="0" fontId="351" fillId="0" borderId="0" xfId="13" applyFont="1" applyBorder="1"/>
    <xf numFmtId="0" fontId="353" fillId="0" borderId="0" xfId="0" applyFont="1" applyAlignment="1">
      <alignment horizontal="left"/>
    </xf>
    <xf numFmtId="0" fontId="351" fillId="0" borderId="20" xfId="9" applyFont="1" applyBorder="1"/>
    <xf numFmtId="0" fontId="352" fillId="0" borderId="22" xfId="0" applyFont="1" applyBorder="1"/>
    <xf numFmtId="0" fontId="352" fillId="0" borderId="21" xfId="0" applyFont="1" applyBorder="1"/>
    <xf numFmtId="0" fontId="351" fillId="0" borderId="0" xfId="9" applyFont="1" applyBorder="1"/>
    <xf numFmtId="0" fontId="353" fillId="0" borderId="0" xfId="0" applyFont="1"/>
    <xf numFmtId="0" fontId="353" fillId="0" borderId="0" xfId="0" applyFont="1" applyAlignment="1">
      <alignment horizontal="center"/>
    </xf>
    <xf numFmtId="0" fontId="354" fillId="0" borderId="18" xfId="9" applyFont="1" applyBorder="1"/>
    <xf numFmtId="0" fontId="351" fillId="0" borderId="0" xfId="9" applyFont="1" applyFill="1" applyBorder="1"/>
    <xf numFmtId="0" fontId="354" fillId="0" borderId="20" xfId="9" applyFont="1" applyBorder="1"/>
    <xf numFmtId="0" fontId="354" fillId="0" borderId="16" xfId="9" applyFont="1" applyBorder="1"/>
  </cellXfs>
  <cellStyles count="55737">
    <cellStyle name="-" xfId="12105" xr:uid="{E27F99C3-D936-4B90-9341-29C470695E8A}"/>
    <cellStyle name=" 1" xfId="36917" xr:uid="{53F6CE02-0B2D-40EE-869D-8B807D0AFDCB}"/>
    <cellStyle name=" 1 10" xfId="36918" xr:uid="{6684E9E5-C667-4BA1-A65E-1E980A8DFC39}"/>
    <cellStyle name=" 1 10 2" xfId="36919" xr:uid="{8C45C7F6-256B-48CC-9F1E-D9A5006B6EA7}"/>
    <cellStyle name=" 1 10 3" xfId="36920" xr:uid="{838EA309-8F7F-42C9-AEBF-034D8E028C32}"/>
    <cellStyle name=" 1 11" xfId="36921" xr:uid="{7EA601FE-1CAB-45F5-A820-2338828A2095}"/>
    <cellStyle name=" 1 11 2" xfId="36922" xr:uid="{8CD1365C-327D-4FDE-BB15-E39A1E1ECA0F}"/>
    <cellStyle name=" 1 11 3" xfId="36923" xr:uid="{73163B95-7BB9-4EDC-B327-F59BC5890668}"/>
    <cellStyle name=" 1 12" xfId="36924" xr:uid="{C2A70464-EA5D-4674-9105-1B5BF05877BD}"/>
    <cellStyle name=" 1 12 2" xfId="36925" xr:uid="{6FD57019-9501-4990-AF5A-E12DC70557B2}"/>
    <cellStyle name=" 1 13" xfId="36926" xr:uid="{058129E9-7E22-4665-B62B-01086B56FFDC}"/>
    <cellStyle name=" 1 14" xfId="40215" xr:uid="{45D957A7-AC71-4D46-A577-5F66665405E3}"/>
    <cellStyle name=" 1 2" xfId="36927" xr:uid="{F773E098-7676-4096-9D51-8CF7247ECF1B}"/>
    <cellStyle name=" 1 2 2" xfId="36928" xr:uid="{7F82566B-CA89-44CB-933D-A488BDA7904F}"/>
    <cellStyle name=" 1 2 2 2" xfId="36929" xr:uid="{F57E4BE2-73F4-4B58-9863-209C06B6832E}"/>
    <cellStyle name=" 1 2 2 2 2" xfId="36930" xr:uid="{1D9BE538-E80A-4A31-A16B-CCF908FA65C5}"/>
    <cellStyle name=" 1 2 2 3" xfId="36931" xr:uid="{445279EE-12FD-4083-8C7D-41748E59BAE3}"/>
    <cellStyle name=" 1 2 2 3 2" xfId="36932" xr:uid="{3AA37588-F393-45B6-9253-CCAD5AB4CFF8}"/>
    <cellStyle name=" 1 2 2 4" xfId="36933" xr:uid="{5FDA98C8-E373-4B5B-A15E-3FEB50189051}"/>
    <cellStyle name=" 1 2 3" xfId="36934" xr:uid="{47E0A2A7-59F7-4E00-902C-6F18AC885C6B}"/>
    <cellStyle name=" 1 2 3 2" xfId="36935" xr:uid="{94A68EBE-4333-44C5-AE31-0FCBB0DC51B6}"/>
    <cellStyle name=" 1 2 4" xfId="36936" xr:uid="{43D96E7E-20AD-4C14-A853-50D60D01DDF4}"/>
    <cellStyle name=" 1 2 4 2" xfId="36937" xr:uid="{7EDA57DF-C7CE-473D-A817-0D1D098F23E3}"/>
    <cellStyle name=" 1 2 5" xfId="36938" xr:uid="{80CFC868-6292-4553-A63F-B9BBE302536A}"/>
    <cellStyle name=" 1 3" xfId="36939" xr:uid="{57C9D14C-07F7-4AE4-B230-B21966980E4F}"/>
    <cellStyle name=" 1 3 2" xfId="36940" xr:uid="{EA001234-FC9B-4A77-8307-9D3AFD593AA8}"/>
    <cellStyle name=" 1 4" xfId="36941" xr:uid="{632E3E3E-8AED-46FD-BA42-C1A392121C61}"/>
    <cellStyle name=" 1 4 2" xfId="36942" xr:uid="{8411CF10-9734-4B6D-B222-A0C4C5C50785}"/>
    <cellStyle name=" 1 4 2 2" xfId="36943" xr:uid="{4B71D99A-AA00-4695-A4D4-3B007EE75A71}"/>
    <cellStyle name=" 1 4 3" xfId="36944" xr:uid="{8D4EE569-79C0-42A3-992D-FA030FEE8618}"/>
    <cellStyle name=" 1 5" xfId="36945" xr:uid="{BBBA47B8-D933-4ED6-A090-FF60809F6AE2}"/>
    <cellStyle name=" 1 5 2" xfId="36946" xr:uid="{2CD4CEDF-96EC-4082-8B34-897EF652042C}"/>
    <cellStyle name=" 1 5 2 2" xfId="36947" xr:uid="{E509B1B9-E4B4-4791-94DF-39C4F5E0F74A}"/>
    <cellStyle name=" 1 5 3" xfId="36948" xr:uid="{8135DFB9-974A-466C-B3E5-86A0607C84D0}"/>
    <cellStyle name=" 1 5 3 2" xfId="36949" xr:uid="{38D4DDFE-A283-4A99-AA04-D9308FA3A332}"/>
    <cellStyle name=" 1 5 4" xfId="36950" xr:uid="{CEBBDAF9-50B7-446F-8D3F-95823E19630D}"/>
    <cellStyle name=" 1 6" xfId="36951" xr:uid="{700F0E2B-1841-48C1-BA62-64C9AF1297BD}"/>
    <cellStyle name=" 1 6 2" xfId="36952" xr:uid="{BF5528AA-A953-4296-AE2B-55B9EE0536E5}"/>
    <cellStyle name=" 1 6 2 2" xfId="36953" xr:uid="{08C03C70-D116-45A9-9B98-36746B9A77E7}"/>
    <cellStyle name=" 1 6 3" xfId="36954" xr:uid="{55A628C7-A104-4E10-88B3-8177B201156A}"/>
    <cellStyle name=" 1 7" xfId="36955" xr:uid="{47E2EFA2-0884-4CBA-9DC6-81FFFC26DD50}"/>
    <cellStyle name=" 1 7 2" xfId="36956" xr:uid="{CD979117-EBB7-4C95-ADE7-4540A7AEA233}"/>
    <cellStyle name=" 1 8" xfId="36957" xr:uid="{A9851CAC-001F-4246-B12F-598601D3EA31}"/>
    <cellStyle name=" 1 8 2" xfId="36958" xr:uid="{7912E4C8-9171-45E7-96F1-758311C82DE8}"/>
    <cellStyle name=" 1 9" xfId="36959" xr:uid="{B2F0DF13-EAF2-46AB-BC6D-49CB41B3425D}"/>
    <cellStyle name=" 1 9 2" xfId="36960" xr:uid="{CDAC13D7-A2F5-4D58-9AC2-1657397E0307}"/>
    <cellStyle name=" 1_Results &amp; key fig." xfId="36961" xr:uid="{494C3A59-A36A-4D38-9F90-8744EA480357}"/>
    <cellStyle name="&quot;123&quot;" xfId="12106" xr:uid="{D65B3D18-BF1A-4EF8-B605-F12504336125}"/>
    <cellStyle name="******************************************" xfId="22" xr:uid="{A8F68008-CC6B-4AAA-9051-5734BA2123B3}"/>
    <cellStyle name="****************************************** 2" xfId="12107" xr:uid="{8EACDF85-4E47-48F6-8BB3-083D319C55F7}"/>
    <cellStyle name="****************************************** 2 2" xfId="36962" xr:uid="{C7D9FFE7-AAB4-48DF-B2B7-0F1CD80E3DAC}"/>
    <cellStyle name="****************************************** 2 2 2" xfId="40216" xr:uid="{A7EA6F25-CC67-4F92-9D64-E12BA9B57E92}"/>
    <cellStyle name="****************************************** 2 3" xfId="40217" xr:uid="{868D3924-4290-4263-ACC1-5F239B2C87D8}"/>
    <cellStyle name="****************************************** 2 3 2" xfId="40218" xr:uid="{D38E69A5-7051-42FB-ADDD-3D96E4E1A366}"/>
    <cellStyle name="****************************************** 2 4" xfId="40219" xr:uid="{1A0D5E5D-020B-40AA-9ECE-CA7D1A84E475}"/>
    <cellStyle name="****************************************** 3" xfId="36963" xr:uid="{CAF3BC78-C255-4B47-BF3B-F91731AC1309}"/>
    <cellStyle name="****************************************** 3 2" xfId="40220" xr:uid="{535C7408-2CD9-4C08-8F50-5D9039B0B15C}"/>
    <cellStyle name="****************************************** 4" xfId="40221" xr:uid="{C6CE408D-D286-4973-AAE5-37614A5D4894}"/>
    <cellStyle name="****************************************** 4 2" xfId="40222" xr:uid="{A0E1ACF5-2DF7-4202-B32E-3F46DCF6802B}"/>
    <cellStyle name="****************************************** 5" xfId="40223" xr:uid="{EC94B454-BA21-4633-9C32-4592C47A951D}"/>
    <cellStyle name="******************************************_Adjustment-Hovedtall" xfId="36964" xr:uid="{BA6B9D72-B5CD-4438-BD31-3D6FCAFE9CDC}"/>
    <cellStyle name="?蟓%U?&amp;H?_x0008__x001e__x000d_?_x000f__x0001__x0001_" xfId="12108" xr:uid="{7C8E25A2-28BF-4E4A-9527-DD3429662BE3}"/>
    <cellStyle name="?蟓%U?&amp;H?_x0008__x001e_?_x000f__x0001__x0001_" xfId="12109" xr:uid="{21A1B28F-F985-4933-AA68-0392D5C8D341}"/>
    <cellStyle name="_#" xfId="20" xr:uid="{57FC470F-AF61-472D-80DF-6B1A47762B3D}"/>
    <cellStyle name="_%" xfId="21" xr:uid="{12CAC015-4B31-4345-BAEC-A4DDB1F96A19}"/>
    <cellStyle name="_%(SignOnly)" xfId="12110" xr:uid="{9CA5A473-ACDD-46EB-9C3E-7DD2D216AD43}"/>
    <cellStyle name="_%(SignOnly) 2" xfId="12111" xr:uid="{438B8A6B-0A7C-473A-8416-111F0D5C2313}"/>
    <cellStyle name="_%(SignSpaceOnly)" xfId="12112" xr:uid="{7251A701-B883-4AA2-9EAB-1FA735B2B651}"/>
    <cellStyle name="_%(SignSpaceOnly) 2" xfId="12113" xr:uid="{8BAC785B-8DC0-483A-B69B-6FB06882671D}"/>
    <cellStyle name="_0108 Balanse + ledelsesrapport" xfId="23" xr:uid="{EB579B8D-E993-4CDD-944C-C8A13D40B4CA}"/>
    <cellStyle name="_0108 Balanse + ledelsesrapport 2" xfId="40224" xr:uid="{75F6CC3F-ADB9-4CF9-B8CA-523D217FCEA8}"/>
    <cellStyle name="_0108 Balanse + ledelsesrapport 2 2" xfId="40225" xr:uid="{FC0217D9-081A-4FCB-AD21-6DA937375BDD}"/>
    <cellStyle name="_0108 Balanse + ledelsesrapport 2 2 2" xfId="40226" xr:uid="{B2ED409B-8952-4429-8429-CCEF2A906407}"/>
    <cellStyle name="_0108 Balanse + ledelsesrapport 2 3" xfId="40227" xr:uid="{8CCDE446-D375-4B26-B461-B0AD4236DC04}"/>
    <cellStyle name="_0108 Balanse + ledelsesrapport 2 3 2" xfId="40228" xr:uid="{EAC346BB-DBBF-49A7-B409-AEC44C9738CA}"/>
    <cellStyle name="_0108 Balanse + ledelsesrapport 2 4" xfId="40229" xr:uid="{C786D32D-5823-4C08-B711-2A15E375A69C}"/>
    <cellStyle name="_0108 Balanse + ledelsesrapport 3" xfId="40230" xr:uid="{6CB2BB92-9B0F-40A8-A9A6-DCA9DAEA7190}"/>
    <cellStyle name="_0108 Balanse + ledelsesrapport 3 2" xfId="40231" xr:uid="{D51DD7BC-9011-41FB-BA5A-1DCEED0E09C3}"/>
    <cellStyle name="_0108 Balanse + ledelsesrapport 3 2 2" xfId="40232" xr:uid="{30CB21C5-E9F5-4877-A4F1-9A40C87228A8}"/>
    <cellStyle name="_0108 Balanse + ledelsesrapport 3 3" xfId="40233" xr:uid="{E33C64FD-0D4F-423A-81F1-9D4FFF700C6D}"/>
    <cellStyle name="_0108 Balanse + ledelsesrapport 3 3 2" xfId="40234" xr:uid="{8935C081-290B-4BC9-9DFF-68A9FE9DCCFB}"/>
    <cellStyle name="_0108 Balanse + ledelsesrapport 3 4" xfId="40235" xr:uid="{D083F225-E282-4C49-A5EF-E58CA9FC248B}"/>
    <cellStyle name="_0108 Balanse + ledelsesrapport 4" xfId="40236" xr:uid="{64119946-0211-4EF4-8422-CB5DA6770B36}"/>
    <cellStyle name="_0108 Balanse + ledelsesrapport 4 2" xfId="40237" xr:uid="{0B40DF7C-BC67-4143-90C5-DE0B48834581}"/>
    <cellStyle name="_0108 Balanse + ledelsesrapport 5" xfId="40238" xr:uid="{07D27F15-F8C6-47B7-9F34-3BC12F4597BF}"/>
    <cellStyle name="_0108 Balanse + ledelsesrapport 5 2" xfId="40239" xr:uid="{87F63BB7-BC59-443A-8705-63ECB83CEF5C}"/>
    <cellStyle name="_0108 Balanse + ledelsesrapport 6" xfId="40240" xr:uid="{456564D3-1C49-4F11-8C94-BB05AA907C75}"/>
    <cellStyle name="_06-Tilknytta 0909" xfId="12114" xr:uid="{AF10FF84-95EE-4A12-9848-8F1482126A14}"/>
    <cellStyle name="_06-Tilknytta 0909_Kontroll ME" xfId="12115" xr:uid="{70B2A3EA-71A6-4A96-BB15-CEA5170F0D60}"/>
    <cellStyle name="_06-Tilknytta 0909_Kontroll-fane" xfId="12116" xr:uid="{50AF3A41-DDD2-4444-B0EE-EDE00981F03F}"/>
    <cellStyle name="_13-Interne derivater Treasury 0912" xfId="12117" xr:uid="{71EF9898-A93F-4656-A9F3-5FED0A5A3DF8}"/>
    <cellStyle name="_13-Interne derivater Treasury 0912_Kontroll ME" xfId="12118" xr:uid="{155A3C10-12A8-4D99-95D4-F8506D955DB9}"/>
    <cellStyle name="_13-Interne derivater Treasury 0912_Kontroll-fane" xfId="12119" xr:uid="{4582228C-F407-42DF-A6D7-DFBF813409AC}"/>
    <cellStyle name="_2" xfId="12120" xr:uid="{C3CD3A44-B021-4FB8-9B35-AF80EC6C96C3}"/>
    <cellStyle name="_2 10" xfId="40241" xr:uid="{FE204AB3-A817-4085-AAC8-361BCD2F1AD9}"/>
    <cellStyle name="_2 11" xfId="40242" xr:uid="{70A8CF36-B68A-454B-B340-5C7A23AF717F}"/>
    <cellStyle name="_2 12" xfId="40243" xr:uid="{C98705D3-819E-4CCD-98F7-4954E2142148}"/>
    <cellStyle name="_2 13" xfId="40244" xr:uid="{6E7E1A66-5B25-4082-8123-B4284B638614}"/>
    <cellStyle name="_2 14" xfId="40245" xr:uid="{5E9EEFE3-699F-4500-86B8-0147EFDDDE61}"/>
    <cellStyle name="_2 15" xfId="40246" xr:uid="{9F13597A-FDA4-4CD1-BAF5-4ECE66AA2ABB}"/>
    <cellStyle name="_2 16" xfId="40247" xr:uid="{134FFB6B-16F5-4C0C-A18C-0C1ADCEADC03}"/>
    <cellStyle name="_2 2" xfId="12121" xr:uid="{083BBBCB-1185-425D-AFE4-750EA4272AE3}"/>
    <cellStyle name="_2 2 2" xfId="40248" xr:uid="{DE526119-BAAE-4BA8-BD98-F72D459C6AA5}"/>
    <cellStyle name="_2 2 2 2" xfId="40249" xr:uid="{5069ACD5-D23B-49C3-BF4E-0F02A8FB7CEF}"/>
    <cellStyle name="_2 2 3" xfId="40250" xr:uid="{25111927-7F24-44AF-8979-ACCDA57246C1}"/>
    <cellStyle name="_2 2_1" xfId="40251" xr:uid="{18514C4C-4CA8-45C9-BA81-64308797EAC5}"/>
    <cellStyle name="_2 2_8" xfId="40252" xr:uid="{36E2AB29-5CF7-4908-BABB-7EFA05E42005}"/>
    <cellStyle name="_2 2_Kontroll ME" xfId="12122" xr:uid="{1C6ADE1E-ACA1-439D-8519-855413E09A81}"/>
    <cellStyle name="_2 2_Kontroll-fane" xfId="12123" xr:uid="{404F4FEF-92AC-4699-8493-6E4840EA406A}"/>
    <cellStyle name="_2 3" xfId="40253" xr:uid="{72FC9D58-3CC8-4EF2-9521-FA875F9C2682}"/>
    <cellStyle name="_2 3 2" xfId="40254" xr:uid="{FEAE9B4A-1C61-499D-BD6D-8BF3936F1F40}"/>
    <cellStyle name="_2 3 2 2" xfId="40255" xr:uid="{9F7D721A-3290-44E1-BB78-E6683C752F17}"/>
    <cellStyle name="_2 3 3" xfId="40256" xr:uid="{642024F1-90D8-4753-B3CC-B4B2631E47D6}"/>
    <cellStyle name="_2 3 3 2" xfId="40257" xr:uid="{E1367669-4C13-40B6-88A2-0BE52CB2510B}"/>
    <cellStyle name="_2 3 3 3" xfId="40258" xr:uid="{43C5BB90-72E5-4EA1-84D6-CFA5FC975983}"/>
    <cellStyle name="_2 3 3 4" xfId="40259" xr:uid="{16991280-08CF-4915-B2A6-B75D89687BE3}"/>
    <cellStyle name="_2 4" xfId="40260" xr:uid="{70F8D665-724B-48E9-822E-CE9BC26BEE05}"/>
    <cellStyle name="_2 4 2" xfId="40261" xr:uid="{B3482A6E-B7DC-41AB-8969-21D72EB0A922}"/>
    <cellStyle name="_2 5" xfId="40262" xr:uid="{3567411D-BFA2-4E3B-91D1-55B0412B77BD}"/>
    <cellStyle name="_2 5 2" xfId="40263" xr:uid="{B7BC3861-F04C-49CA-83CB-DCFC7671B56A}"/>
    <cellStyle name="_2 6" xfId="40264" xr:uid="{5C78DBE7-47EA-4493-81EB-9B48B8DD7EE0}"/>
    <cellStyle name="_2 7" xfId="40265" xr:uid="{B14B818C-77B7-4697-99EC-360BBBCD8CD1}"/>
    <cellStyle name="_2 8" xfId="40266" xr:uid="{DC4A2CB4-9FC7-4FA0-B4F4-82932231C113}"/>
    <cellStyle name="_2 9" xfId="40267" xr:uid="{61F482A0-99C6-4AD3-8704-D4B115E74495}"/>
    <cellStyle name="_2_1" xfId="40268" xr:uid="{099F7FEC-5037-4035-A0BF-3DE65CDA2AEB}"/>
    <cellStyle name="_2_8" xfId="40269" xr:uid="{37F3D3B4-6846-4F5C-8408-0BB5A6A6397A}"/>
    <cellStyle name="_2_Kontroll ME" xfId="12124" xr:uid="{0E7AD6AA-BF81-4F05-B8D4-2A76032C467D}"/>
    <cellStyle name="_2_Kontroll-fane" xfId="12125" xr:uid="{9347C63F-0666-42B8-AB2E-20D0A7844B78}"/>
    <cellStyle name="_2_Side 9" xfId="40270" xr:uid="{56D3884F-CD68-4EC4-B69F-06AAE2B1804D}"/>
    <cellStyle name="_3" xfId="12126" xr:uid="{1B2AB33F-2446-4359-8A71-157DA70BCE1F}"/>
    <cellStyle name="_3 10" xfId="40271" xr:uid="{9D3605F1-7546-4E5D-BDF0-4DA82AB9965E}"/>
    <cellStyle name="_3 11" xfId="40272" xr:uid="{98437833-B053-4DB6-BB8D-D7EFAA3D4951}"/>
    <cellStyle name="_3 12" xfId="40273" xr:uid="{021C1B73-1C3A-4F66-902B-B1EFD132FB2C}"/>
    <cellStyle name="_3 13" xfId="40274" xr:uid="{D1D159FC-88C6-4228-A964-0F9883708F51}"/>
    <cellStyle name="_3 14" xfId="40275" xr:uid="{3939EACC-52A6-4D0C-B30E-777072C35E96}"/>
    <cellStyle name="_3 15" xfId="40276" xr:uid="{4B174E8D-DC2F-4BE1-8B0A-A4F7E751533D}"/>
    <cellStyle name="_3 16" xfId="40277" xr:uid="{BBE9131C-6467-4DC4-899A-DC0501A594E0}"/>
    <cellStyle name="_3 2" xfId="12127" xr:uid="{443EA553-1BED-471B-89B5-4720285FCD56}"/>
    <cellStyle name="_3 2 2" xfId="40278" xr:uid="{35B6D788-A209-4140-8A01-6EA08C9BD39B}"/>
    <cellStyle name="_3 2 2 2" xfId="40279" xr:uid="{DE03E8A7-25EF-4A56-A185-551620618D78}"/>
    <cellStyle name="_3 2 3" xfId="40280" xr:uid="{280E236F-C299-4835-99D2-D0BA55C24B45}"/>
    <cellStyle name="_3 2_1" xfId="40281" xr:uid="{93FC7FDA-F29F-4793-8AB4-764EABA4FD3E}"/>
    <cellStyle name="_3 2_8" xfId="40282" xr:uid="{795BEE92-9B45-406F-A0D5-DDA86B5BE9AD}"/>
    <cellStyle name="_3 2_Kontroll ME" xfId="12128" xr:uid="{04A98B4F-91B0-4402-B0CD-EDF21BA6A589}"/>
    <cellStyle name="_3 2_Kontroll-fane" xfId="12129" xr:uid="{E08923EC-494C-4F82-AE64-CEAEB6F568D2}"/>
    <cellStyle name="_3 3" xfId="40283" xr:uid="{1A4EF289-E116-45E1-BF59-E3FACCD92CC2}"/>
    <cellStyle name="_3 3 2" xfId="40284" xr:uid="{6874BD83-0CD0-42CC-A075-24C89F0C2CBA}"/>
    <cellStyle name="_3 3 2 2" xfId="40285" xr:uid="{11A49793-AD0D-4857-A35F-CA1A433D1298}"/>
    <cellStyle name="_3 3 3" xfId="40286" xr:uid="{660A955F-E4B7-41E3-BE0B-1C68AACD67CC}"/>
    <cellStyle name="_3 3 3 2" xfId="40287" xr:uid="{F9750280-3FD5-4CF1-8A18-7EB7E0007A55}"/>
    <cellStyle name="_3 3 3 3" xfId="40288" xr:uid="{1EECBB66-C5FF-401E-81E1-79F301CC4C45}"/>
    <cellStyle name="_3 3 3 4" xfId="40289" xr:uid="{048BB5B1-0ED6-4300-8E5D-9CC796C95324}"/>
    <cellStyle name="_3 4" xfId="40290" xr:uid="{F046F601-D763-4ECB-900B-38F9403E4203}"/>
    <cellStyle name="_3 4 2" xfId="40291" xr:uid="{E3302677-8959-42D6-B50A-EF6B3DEE112D}"/>
    <cellStyle name="_3 5" xfId="40292" xr:uid="{1B7EF742-071F-4F00-86AA-8C35FF7DF393}"/>
    <cellStyle name="_3 5 2" xfId="40293" xr:uid="{5A471883-9F23-40D6-92D5-8D41000E7C0A}"/>
    <cellStyle name="_3 6" xfId="40294" xr:uid="{320F12AF-6AEF-4F49-974C-BC8EEBE2151D}"/>
    <cellStyle name="_3 7" xfId="40295" xr:uid="{D830381E-6FBA-4371-BCB8-94A09E8B29C9}"/>
    <cellStyle name="_3 8" xfId="40296" xr:uid="{342B063C-8841-4289-A472-049F19E91981}"/>
    <cellStyle name="_3 9" xfId="40297" xr:uid="{41A7A16B-89B0-4E1D-A5D8-75EFD6EB45DC}"/>
    <cellStyle name="_3_1" xfId="40298" xr:uid="{B73AB128-9E59-4E76-95BE-EE4C72113584}"/>
    <cellStyle name="_3_8" xfId="40299" xr:uid="{C7E9986F-8875-4083-8D4D-53D220538DAB}"/>
    <cellStyle name="_3_Kontroll ME" xfId="12130" xr:uid="{3B4F6D0F-2BDF-4ED5-B5D1-A206C3272111}"/>
    <cellStyle name="_3_Kontroll-fane" xfId="12131" xr:uid="{D920A85A-78B0-4233-A4B9-024D0D482A76}"/>
    <cellStyle name="_3_Side 9" xfId="40300" xr:uid="{EF0C0916-E1A1-42AB-9C87-1B1A1C4DCA7F}"/>
    <cellStyle name="_39 - Virkelig verdi marginlån 0912" xfId="12132" xr:uid="{F2EB4C12-E387-415F-89C3-4DB6481DD9FB}"/>
    <cellStyle name="_39 - Virkelig verdi marginlån 0912_Kontroll ME" xfId="12133" xr:uid="{24728191-D53B-4402-B053-D2A5E41ECBAC}"/>
    <cellStyle name="_39 - Virkelig verdi marginlån 0912_Kontroll-fane" xfId="12134" xr:uid="{B340D5DC-7157-4FAA-8B9A-FFE7C9514BA6}"/>
    <cellStyle name="_39 - Virkelig verdi marginlån 3Q09" xfId="12135" xr:uid="{0410766F-8EFE-484D-9030-5FAC33F64C27}"/>
    <cellStyle name="_39 - Virkelig verdi marginlån 3Q09_Kontroll ME" xfId="12136" xr:uid="{CEBF1533-B4B8-4B8A-AB99-8C814708982E}"/>
    <cellStyle name="_39 - Virkelig verdi marginlån 3Q09_Kontroll-fane" xfId="12137" xr:uid="{5F1018B3-3308-4239-8F18-04895C3D4E17}"/>
    <cellStyle name="_4 Årsregnskap med noter Vital 2007" xfId="24" xr:uid="{67C89ED7-3833-484B-9B68-43756E9549F8}"/>
    <cellStyle name="_4 Årsregnskap med noter Vital 2007 2" xfId="40301" xr:uid="{DB380C43-5CA6-49A0-80DC-A7474E3701AB}"/>
    <cellStyle name="_4 Årsregnskap med noter Vital 2007 2 2" xfId="40302" xr:uid="{9402A2FE-87CB-4AA6-BB22-4950BF033846}"/>
    <cellStyle name="_4 Årsregnskap med noter Vital 2007 2 2 2" xfId="40303" xr:uid="{8B023441-97EF-4E97-8343-F47A693A776B}"/>
    <cellStyle name="_4 Årsregnskap med noter Vital 2007 2 3" xfId="40304" xr:uid="{F61FB5C4-9F2B-4045-B16E-E130F6A6986E}"/>
    <cellStyle name="_4 Årsregnskap med noter Vital 2007 2 3 2" xfId="40305" xr:uid="{04E30FD5-97B0-49E1-82A9-177EFBDF002D}"/>
    <cellStyle name="_4 Årsregnskap med noter Vital 2007 2 4" xfId="40306" xr:uid="{E511694A-9A59-4ABB-A842-0109421F25D5}"/>
    <cellStyle name="_4 Årsregnskap med noter Vital 2007 3" xfId="40307" xr:uid="{8474CD00-9F8C-414E-8BE1-88FAB7F3AA18}"/>
    <cellStyle name="_4 Årsregnskap med noter Vital 2007 3 2" xfId="40308" xr:uid="{99E51421-3152-49F9-8602-97FDC9CE3B04}"/>
    <cellStyle name="_4 Årsregnskap med noter Vital 2007 3 2 2" xfId="40309" xr:uid="{62547F63-764E-447B-8D86-B9C9342464A4}"/>
    <cellStyle name="_4 Årsregnskap med noter Vital 2007 3 3" xfId="40310" xr:uid="{1F4DB7E4-4505-45DA-9C14-B3BC23DFCE2D}"/>
    <cellStyle name="_4 Årsregnskap med noter Vital 2007 3 3 2" xfId="40311" xr:uid="{E11483F2-AAD1-4F1B-82C9-2808D0715BC2}"/>
    <cellStyle name="_4 Årsregnskap med noter Vital 2007 3 4" xfId="40312" xr:uid="{70DEC68B-938D-4F90-8BE5-233151A925C8}"/>
    <cellStyle name="_4 Årsregnskap med noter Vital 2007 4" xfId="40313" xr:uid="{8E74642B-4EB4-4A9F-B900-66D0FD84BD9A}"/>
    <cellStyle name="_4 Årsregnskap med noter Vital 2007 4 2" xfId="40314" xr:uid="{FDCE0AF7-99A3-447D-BF38-AA56195B7F68}"/>
    <cellStyle name="_4 Årsregnskap med noter Vital 2007 5" xfId="40315" xr:uid="{42691C42-902E-4FF3-96DF-0C051C7C5A5D}"/>
    <cellStyle name="_4 Årsregnskap med noter Vital 2007 5 2" xfId="40316" xr:uid="{3C1DF3FB-3B3F-4121-8566-AB7CB3EFBA07}"/>
    <cellStyle name="_4 Årsregnskap med noter Vital 2007 6" xfId="40317" xr:uid="{594103E8-DC72-425C-ABCF-860ABEB7D42F}"/>
    <cellStyle name="_67- Basisswapper Boligkreditt flytting 0907" xfId="12138" xr:uid="{10BAACA8-F3D1-4746-BAEA-DC95BBC28A66}"/>
    <cellStyle name="_67- Basisswapper Boligkreditt flytting 0907_Kontroll ME" xfId="12139" xr:uid="{7795F61F-6BD3-47E0-BBA2-C7C4DA4F5C31}"/>
    <cellStyle name="_67- Basisswapper Boligkreditt flytting 0907_Kontroll-fane" xfId="12140" xr:uid="{A2653A25-0736-47AE-B764-7A5B0A571813}"/>
    <cellStyle name="_A010000 Boligkred ompost fin.instr 0812" xfId="12141" xr:uid="{EE2426B9-FCBD-4D60-91F6-A4AD490F2C74}"/>
    <cellStyle name="_A010000 Boligkred ompost fin.instr 0812_Kontroll ME" xfId="12142" xr:uid="{8B722C7D-93F0-4523-8149-F71FAE41DECD}"/>
    <cellStyle name="_A010000 Boligkred ompost fin.instr 0812_Kontroll-fane" xfId="12143" xr:uid="{8E7892A2-B575-48B9-8E64-228E8625C5C2}"/>
    <cellStyle name="_A010000 Boligkred ompost fin.instr 0912" xfId="12144" xr:uid="{20B18453-2BB7-43EC-B6A3-8EACC54C9052}"/>
    <cellStyle name="_A010000 Boligkred ompost fin.instr 0912_Kontroll ME" xfId="12145" xr:uid="{5A25F9D2-8015-4A48-8C76-56DC9EF5F082}"/>
    <cellStyle name="_A010000 Boligkred ompost fin.instr 0912_Kontroll-fane" xfId="12146" xr:uid="{AE7A4322-8ECD-49F8-8C24-652584729C4D}"/>
    <cellStyle name="_Adm inntekter pr april 09 v.2" xfId="12147" xr:uid="{F4A8298F-AA5A-431B-B863-63382D704FC7}"/>
    <cellStyle name="_Adm inntekter pr april 09 v.2 10" xfId="40318" xr:uid="{52F93344-A021-418F-B262-2810AFA816C0}"/>
    <cellStyle name="_Adm inntekter pr april 09 v.2 11" xfId="40319" xr:uid="{8E8FB71B-D876-420F-93BD-7CEFFB99A18D}"/>
    <cellStyle name="_Adm inntekter pr april 09 v.2 2" xfId="12148" xr:uid="{85CDC164-01F2-4B26-9819-B67C27E8C326}"/>
    <cellStyle name="_Adm inntekter pr april 09 v.2 2 2" xfId="40320" xr:uid="{C36741F3-2548-4109-BF03-93F85313AC39}"/>
    <cellStyle name="_Adm inntekter pr april 09 v.2 2 2 2" xfId="40321" xr:uid="{0DE7F83A-57F1-46A7-8518-48AAB6AF0289}"/>
    <cellStyle name="_Adm inntekter pr april 09 v.2 2 3" xfId="40322" xr:uid="{3461C744-DB93-47D8-8049-85AB5C6A8CB7}"/>
    <cellStyle name="_Adm inntekter pr april 09 v.2 3" xfId="40323" xr:uid="{40285577-1CEF-4C7E-BBE9-E202BCFAE9AF}"/>
    <cellStyle name="_Adm inntekter pr april 09 v.2 3 2" xfId="40324" xr:uid="{1ABBB921-4978-4114-B15F-7481E6131942}"/>
    <cellStyle name="_Adm inntekter pr april 09 v.2 3 2 2" xfId="40325" xr:uid="{B3A74A91-3140-41F7-B273-819383A8A994}"/>
    <cellStyle name="_Adm inntekter pr april 09 v.2 3 3" xfId="40326" xr:uid="{5A960D31-2898-4FD0-9053-67C0431D3AC9}"/>
    <cellStyle name="_Adm inntekter pr april 09 v.2 3 3 2" xfId="40327" xr:uid="{751C9120-8278-4995-A3DE-9B028D12F47B}"/>
    <cellStyle name="_Adm inntekter pr april 09 v.2 3 3 3" xfId="40328" xr:uid="{2B191B46-751A-4009-A12D-1F3CE7CD7BF1}"/>
    <cellStyle name="_Adm inntekter pr april 09 v.2 3 3 4" xfId="40329" xr:uid="{B0237F6C-CDAB-47E6-B1C9-D00AD76E299F}"/>
    <cellStyle name="_Adm inntekter pr april 09 v.2 4" xfId="40330" xr:uid="{E5DB3D26-C104-4A65-8291-A621FABD9511}"/>
    <cellStyle name="_Adm inntekter pr april 09 v.2 4 2" xfId="40331" xr:uid="{20680E44-59BB-4FC1-9512-4081936B0009}"/>
    <cellStyle name="_Adm inntekter pr april 09 v.2 5" xfId="40332" xr:uid="{3AED2736-3670-4736-ABF2-97240B7F006C}"/>
    <cellStyle name="_Adm inntekter pr april 09 v.2 5 2" xfId="40333" xr:uid="{DB29ACA7-B235-4301-BF7B-CA4DE96DEC68}"/>
    <cellStyle name="_Adm inntekter pr april 09 v.2 6" xfId="40334" xr:uid="{06695DCC-6375-4E45-A93A-128BB1949394}"/>
    <cellStyle name="_Adm inntekter pr april 09 v.2 7" xfId="40335" xr:uid="{561A8996-05C8-4689-B95A-FD1A46B350FB}"/>
    <cellStyle name="_Adm inntekter pr april 09 v.2 8" xfId="40336" xr:uid="{1617B794-1B09-4346-BC62-E496077C3C92}"/>
    <cellStyle name="_Adm inntekter pr april 09 v.2 9" xfId="40337" xr:uid="{9C778FE9-245E-46AF-AD35-046209A14C42}"/>
    <cellStyle name="_Adm inntekter pr juli 10 v1" xfId="12149" xr:uid="{35A99971-0181-4BE7-80BE-FCF3ABB48626}"/>
    <cellStyle name="_Adm inntekter pr juli 10 v1 2" xfId="12150" xr:uid="{5B758553-45A2-464D-B0AA-EFEB1F7D20ED}"/>
    <cellStyle name="_Adm inntekter pr juli 10 v1 2 2" xfId="40338" xr:uid="{BBBC4CC8-E016-4F72-BABD-7167F682ABDF}"/>
    <cellStyle name="_Adm inntekter pr juli 10 v1 3" xfId="40339" xr:uid="{DB0B5DDE-0505-4E8D-9126-49ECE454F527}"/>
    <cellStyle name="_Adm inntekter pr juli 10 v1 3 2" xfId="40340" xr:uid="{54D20A7B-C921-4280-8C5D-FAB76803E695}"/>
    <cellStyle name="_Adm inntekter pr juli 10 v1 3 3" xfId="40341" xr:uid="{2D8FE91A-AFB0-4AF5-92C7-39B4705A3404}"/>
    <cellStyle name="_Adm inntekter pr juli 10 v1 3 4" xfId="40342" xr:uid="{7A8FB3A8-7CA9-4326-9319-25C9D25BAD83}"/>
    <cellStyle name="_Adm inntekter pr juli 10 v1 4" xfId="40343" xr:uid="{D2AD6EC8-7ED3-4AF5-B14F-BD0BE9C01C0B}"/>
    <cellStyle name="_Adm inntekter pr juni 2011 v1" xfId="40344" xr:uid="{0CC15527-8AEE-43BC-AC0E-4C4F9263230C}"/>
    <cellStyle name="_Adm inntekter pr juni 2011 v1 2" xfId="40345" xr:uid="{B5585246-E301-42BF-A027-11FD0CC5AD90}"/>
    <cellStyle name="_Adm inntekter pr juni 2011 v1 2 2" xfId="40346" xr:uid="{9EFF4125-E1CC-4E3C-B439-962D6BC68E18}"/>
    <cellStyle name="_Adm inntekter pr juni 2011 v1 3" xfId="40347" xr:uid="{EECC4180-5B7A-453E-A6CF-36AD15F0DD96}"/>
    <cellStyle name="_Adm inntekter pr juni 2011 v1 3 2" xfId="40348" xr:uid="{6BEDFCCB-A559-45F1-8980-3EEB3CFBB69F}"/>
    <cellStyle name="_Adm inntekter pr juni 2011 v1 3 3" xfId="40349" xr:uid="{6576D156-8199-4CA7-8F8E-3053573612B0}"/>
    <cellStyle name="_Adm inntekter pr juni 2011 v1 3 4" xfId="40350" xr:uid="{BCA255F8-240B-4B34-8C66-411E8B150519}"/>
    <cellStyle name="_Adm.inntekter okt-09" xfId="12151" xr:uid="{3CBE84AD-4CF3-4F15-BFD9-2B0A65C15879}"/>
    <cellStyle name="_Adm.inntekter okt-09 10" xfId="40351" xr:uid="{CB9970BF-E841-4F32-98CB-295E7C26187E}"/>
    <cellStyle name="_Adm.inntekter okt-09 11" xfId="40352" xr:uid="{931CD35B-F3F2-4FCA-B7C7-C44725071C56}"/>
    <cellStyle name="_Adm.inntekter okt-09 2" xfId="12152" xr:uid="{E9E0ED62-F441-48A1-9C34-CACF6520E277}"/>
    <cellStyle name="_Adm.inntekter okt-09 2 2" xfId="40353" xr:uid="{293A4D0A-702E-46AF-B7CB-7139FEC5F7C6}"/>
    <cellStyle name="_Adm.inntekter okt-09 2 2 2" xfId="40354" xr:uid="{C4CBB49D-0997-4A5C-BD10-42EACC264B6A}"/>
    <cellStyle name="_Adm.inntekter okt-09 2 3" xfId="40355" xr:uid="{0DE472E6-32BC-46C9-98F1-C6E41695487E}"/>
    <cellStyle name="_Adm.inntekter okt-09 3" xfId="40356" xr:uid="{E9BDCE13-6A3B-4417-802A-98C6E877ADE5}"/>
    <cellStyle name="_Adm.inntekter okt-09 3 2" xfId="40357" xr:uid="{FF2D1466-F1E1-4A90-A9E6-1F2B6930169C}"/>
    <cellStyle name="_Adm.inntekter okt-09 3 2 2" xfId="40358" xr:uid="{02B7259A-7133-48C4-B670-C3B7BAB40D5C}"/>
    <cellStyle name="_Adm.inntekter okt-09 3 3" xfId="40359" xr:uid="{DE2C52F0-7F2B-4258-91AB-89DBDDA6609B}"/>
    <cellStyle name="_Adm.inntekter okt-09 3 3 2" xfId="40360" xr:uid="{775AD8B9-B158-468A-AA88-73B38DC0A2B6}"/>
    <cellStyle name="_Adm.inntekter okt-09 3 3 3" xfId="40361" xr:uid="{56062FA1-D322-413B-A282-D864A3957B45}"/>
    <cellStyle name="_Adm.inntekter okt-09 3 3 4" xfId="40362" xr:uid="{1C3DA7C8-E411-41E9-A689-49CCDF3AEBC2}"/>
    <cellStyle name="_Adm.inntekter okt-09 4" xfId="40363" xr:uid="{ACB1C38D-49E7-43A7-B9F2-8EE436C49259}"/>
    <cellStyle name="_Adm.inntekter okt-09 4 2" xfId="40364" xr:uid="{D9BA6405-8A92-4AA7-B4D3-882DC2E546CD}"/>
    <cellStyle name="_Adm.inntekter okt-09 5" xfId="40365" xr:uid="{E1C3A4F3-1373-4192-83F4-F9ADA88F2C95}"/>
    <cellStyle name="_Adm.inntekter okt-09 5 2" xfId="40366" xr:uid="{33392286-BDA1-4A97-9B39-F2ABEFF9AD6B}"/>
    <cellStyle name="_Adm.inntekter okt-09 6" xfId="40367" xr:uid="{77769A30-7737-4EBF-BDC5-95456DDC4539}"/>
    <cellStyle name="_Adm.inntekter okt-09 7" xfId="40368" xr:uid="{449105B3-7904-44A2-90C2-C203E19153A0}"/>
    <cellStyle name="_Adm.inntekter okt-09 8" xfId="40369" xr:uid="{D093C78B-92A8-4436-A249-7A4A8A6C6152}"/>
    <cellStyle name="_Adm.inntekter okt-09 9" xfId="40370" xr:uid="{C0445888-F933-43F6-9EAE-3A3707296BD8}"/>
    <cellStyle name="_Adm.result prod april-11" xfId="40371" xr:uid="{9BCCEC13-1064-4E0A-9585-873105EAF597}"/>
    <cellStyle name="_Adm.result prod april-11 2" xfId="40372" xr:uid="{1B75D34A-D336-4032-AC60-49A6F585DC5E}"/>
    <cellStyle name="_Adm.result prod april-11 2 2" xfId="40373" xr:uid="{DD0D1C21-2B06-4820-8DA5-B46DD7EF7D6A}"/>
    <cellStyle name="_Adm.result prod april-11 3" xfId="40374" xr:uid="{5BEED3AB-3CBB-416D-8FFB-5A1DF1ABDC77}"/>
    <cellStyle name="_Adm.result prod april-11 3 2" xfId="40375" xr:uid="{A8E7E1A1-B030-4E4E-A4D7-40839A8C8B6C}"/>
    <cellStyle name="_Adm.result prod april-11 3 3" xfId="40376" xr:uid="{24951475-7355-4B2E-BE92-F1D65A6A3A86}"/>
    <cellStyle name="_Adm.result prod april-11 3 4" xfId="40377" xr:uid="{E4D712BA-73E2-4437-B282-3EF75E0EB1B1}"/>
    <cellStyle name="_Adm.result prod april-11 4" xfId="40378" xr:uid="{81CA9720-B864-42D8-89F1-762D3BADD04D}"/>
    <cellStyle name="_Adm.result prod mars-11" xfId="40379" xr:uid="{13B427AC-5E31-4E06-A0FA-214A440CC7F7}"/>
    <cellStyle name="_Adm.result prod mars-11 2" xfId="40380" xr:uid="{BDCC713E-BD49-47A4-B929-0A3EA9886351}"/>
    <cellStyle name="_Adm.result prod mars-11 2 2" xfId="40381" xr:uid="{FFE6B38D-0CA7-4422-8584-DF30F4B9D571}"/>
    <cellStyle name="_Adm.result prod mars-11 3" xfId="40382" xr:uid="{E3751A57-A25A-4748-B1AD-EF04A91ECC8A}"/>
    <cellStyle name="_Adm.result prod mars-11 3 2" xfId="40383" xr:uid="{A2ACD38E-2469-4BAB-9764-B4FD615C5FF4}"/>
    <cellStyle name="_Adm.result prod mars-11 3 3" xfId="40384" xr:uid="{9BF0B6F8-C5FD-4656-B82B-F9EB8423EAFA}"/>
    <cellStyle name="_Adm.result prod mars-11 3 4" xfId="40385" xr:uid="{FFD96D5A-0242-4404-A1C6-7E2C7D013E8C}"/>
    <cellStyle name="_Adm.result prod mars-11 4" xfId="40386" xr:uid="{232AE230-B83F-4C6C-9DCE-CA20476157E7}"/>
    <cellStyle name="_Adm.result prod sept-11" xfId="40387" xr:uid="{CC39D017-20FB-4016-9DCD-09E3C86AA566}"/>
    <cellStyle name="_Adm.result prod sept-11 2" xfId="40388" xr:uid="{B165A008-C347-4635-94D2-61AD555D0CB7}"/>
    <cellStyle name="_Adm.result prod sept-11 2 2" xfId="40389" xr:uid="{BA05D1C4-E86E-454E-ABBA-174CE7614C8A}"/>
    <cellStyle name="_Adm.result prod sept-11 3" xfId="40390" xr:uid="{91853AA7-D182-4209-B19B-278D5D42A6F1}"/>
    <cellStyle name="_Adm.result prod sept-11 3 2" xfId="40391" xr:uid="{4A1647AB-DA52-4BAA-A1B2-C481ED27EF3D}"/>
    <cellStyle name="_Adm.result prod sept-11 3 3" xfId="40392" xr:uid="{3EDD8315-4952-4085-A5A7-3826D1F0AEE2}"/>
    <cellStyle name="_Adm.result prod sept-11 3 4" xfId="40393" xr:uid="{181ACE9E-768B-4C0B-8024-09702BD34CE7}"/>
    <cellStyle name="_Adm.resultater august-11" xfId="40394" xr:uid="{8ACDE159-E307-4F8C-ABE3-D60B26E150B8}"/>
    <cellStyle name="_Adm.resultater august-11 2" xfId="40395" xr:uid="{3B569363-0483-4014-8A52-9DAE5C147536}"/>
    <cellStyle name="_Adm.resultater august-11 2 2" xfId="40396" xr:uid="{4E26A172-34D4-458E-A959-F116A352220D}"/>
    <cellStyle name="_Adm.resultater august-11 3" xfId="40397" xr:uid="{A2F0C0FD-BE19-4E34-8D15-77D8AEE3CAC8}"/>
    <cellStyle name="_Adm.resultater august-11 3 2" xfId="40398" xr:uid="{C4051EC1-7491-4A93-846F-3221470BC227}"/>
    <cellStyle name="_Adm.resultater august-11 3 3" xfId="40399" xr:uid="{E71BFD4A-5575-4FD0-85B6-966332D24551}"/>
    <cellStyle name="_Adm.resultater august-11 3 4" xfId="40400" xr:uid="{52189597-9EEE-408A-983A-B6F1D71224D1}"/>
    <cellStyle name="_Adm.resultater mai-11" xfId="40401" xr:uid="{3247F74B-09A9-4D81-B76F-F41AFC1A4C74}"/>
    <cellStyle name="_Adm.resultater mai-11 2" xfId="40402" xr:uid="{7DEA03C3-8FBA-4BAC-BF0C-DA9D0F521CF1}"/>
    <cellStyle name="_Adm.resultater mai-11 2 2" xfId="40403" xr:uid="{4285B045-600A-49BE-9D2D-2B62325FDD33}"/>
    <cellStyle name="_Adm.resultater mai-11 3" xfId="40404" xr:uid="{F93EDF41-C00E-4C23-8932-08A18D966432}"/>
    <cellStyle name="_Adm.resultater mai-11 3 2" xfId="40405" xr:uid="{AEE37D2E-F64D-48C8-BFCB-13C777EF9755}"/>
    <cellStyle name="_Adm.resultater mai-11 3 3" xfId="40406" xr:uid="{1259A1EF-5180-4799-AEBB-273EC73614FC}"/>
    <cellStyle name="_Adm.resultater mai-11 3 4" xfId="40407" xr:uid="{330A1F7B-B4F7-4CF1-910A-B4238DA66BC8}"/>
    <cellStyle name="_Adm.resultater mars-11" xfId="40408" xr:uid="{ED1F53E7-9FA7-4C2D-B6E8-A2208B27E0D1}"/>
    <cellStyle name="_Adm.resultater mars-11 2" xfId="40409" xr:uid="{DF9D225B-FE33-40DE-B1E8-44694B3B155B}"/>
    <cellStyle name="_Adm.resultater mars-11 2 2" xfId="40410" xr:uid="{9E65BB11-2D49-4838-AE59-B7D3DB7CA086}"/>
    <cellStyle name="_Adm.resultater mars-11 3" xfId="40411" xr:uid="{75FF419C-B0F9-41E1-977B-E10F787C4E9B}"/>
    <cellStyle name="_Adm.resultater mars-11 3 2" xfId="40412" xr:uid="{54041038-0B1A-411F-B0F9-339C51FD061E}"/>
    <cellStyle name="_Adm.resultater mars-11 3 3" xfId="40413" xr:uid="{F0A9E11A-2CCF-4C28-BF71-44101E188013}"/>
    <cellStyle name="_Adm.resultater mars-11 3 4" xfId="40414" xr:uid="{CEDA6632-B1EC-4435-B265-3A9BAC73BFAC}"/>
    <cellStyle name="_Adm.resultater mars-11 4" xfId="40415" xr:uid="{66E78B4B-F6B4-4B20-8183-4F266E039366}"/>
    <cellStyle name="_Aktiv 30" xfId="25" xr:uid="{C223E77B-BE6C-4622-9BD6-AA734733FB0D}"/>
    <cellStyle name="_AM Lang Statsobligasjon" xfId="26" xr:uid="{3262E502-AE24-4818-9C4E-2AA13E68DA18}"/>
    <cellStyle name="_Ark1" xfId="27" xr:uid="{4974B8D8-4D27-493D-9B15-7D95350B5ACE}"/>
    <cellStyle name="_Ark1 10" xfId="40416" xr:uid="{5F8907F6-A805-422C-8EDC-EEF0D2ABC030}"/>
    <cellStyle name="_Ark1 10 2" xfId="40417" xr:uid="{DB24191B-7C72-4694-9A46-29AD1D97647C}"/>
    <cellStyle name="_Ark1 11" xfId="40418" xr:uid="{2257C4C4-1F3B-45F8-B3AF-EFEC278FD7F7}"/>
    <cellStyle name="_Ark1 2" xfId="28" xr:uid="{2010BFE1-CA27-4497-8821-8D9FA87B6787}"/>
    <cellStyle name="_Ark1 2 2" xfId="36965" xr:uid="{DED02A52-B34C-4539-86A7-0A3E92152E2C}"/>
    <cellStyle name="_Ark1 2 2 2" xfId="40419" xr:uid="{49E89BF0-EC82-4104-99EA-E960D393B237}"/>
    <cellStyle name="_Ark1 2 2 2 2" xfId="40420" xr:uid="{7B6CAABB-8164-455F-AAB2-E675D6FA1998}"/>
    <cellStyle name="_Ark1 2 2 2 2 2" xfId="40421" xr:uid="{7FB372FB-70CF-4F66-836D-0FD5975E0352}"/>
    <cellStyle name="_Ark1 2 2 2 2 2 2" xfId="40422" xr:uid="{7F288FF5-291D-4E39-84A0-8C9CB14A0762}"/>
    <cellStyle name="_Ark1 2 2 2 2 3" xfId="40423" xr:uid="{C1B0CB8C-D99F-4BCB-9B5C-95488E14B0E2}"/>
    <cellStyle name="_Ark1 2 2 2 3" xfId="40424" xr:uid="{99F271F5-4AC2-4815-85A5-AA22B044DF3E}"/>
    <cellStyle name="_Ark1 2 2 2 3 2" xfId="40425" xr:uid="{4A40888C-9E45-4C6E-9A57-A861D771CD3B}"/>
    <cellStyle name="_Ark1 2 2 2 4" xfId="40426" xr:uid="{90F4D6AC-C68D-4467-BB51-F5AE58B54248}"/>
    <cellStyle name="_Ark1 2 2 3" xfId="40427" xr:uid="{958F9985-061B-4C9A-B96A-23F946365709}"/>
    <cellStyle name="_Ark1 2 2 3 2" xfId="40428" xr:uid="{B83280C8-3E19-4F3B-8DBB-0885FF91FF24}"/>
    <cellStyle name="_Ark1 2 2 3 2 2" xfId="40429" xr:uid="{511B7E22-0D1B-4DA3-9880-89EC4D482EFB}"/>
    <cellStyle name="_Ark1 2 2 3 3" xfId="40430" xr:uid="{1AE0F050-4CDD-47D1-9DB5-3632C77EDCFB}"/>
    <cellStyle name="_Ark1 2 2 4" xfId="40431" xr:uid="{2F86F51B-FDA2-4BA6-972A-3CA708F9030C}"/>
    <cellStyle name="_Ark1 2 2 4 2" xfId="40432" xr:uid="{21D1A8C2-270A-4C50-B5AB-98487AC71D0B}"/>
    <cellStyle name="_Ark1 2 2 5" xfId="40433" xr:uid="{360133EC-80EB-4E73-868A-33D0626EBD42}"/>
    <cellStyle name="_Ark1 2 3" xfId="40434" xr:uid="{9F38525F-DF36-4932-83E3-3119BB7A559D}"/>
    <cellStyle name="_Ark1 2 3 2" xfId="40435" xr:uid="{BD649087-AB9F-476C-A8E3-F2EB3A619C47}"/>
    <cellStyle name="_Ark1 2 3 2 2" xfId="40436" xr:uid="{50DAEA66-93F5-4880-AB84-EA23CB3692C9}"/>
    <cellStyle name="_Ark1 2 3 2 2 2" xfId="40437" xr:uid="{47F540A3-FC1D-47DD-9B3B-20CF490631E2}"/>
    <cellStyle name="_Ark1 2 3 2 3" xfId="40438" xr:uid="{844FF462-5305-44DA-9CB8-2E74AD04C37A}"/>
    <cellStyle name="_Ark1 2 3 3" xfId="40439" xr:uid="{6462CCDB-CBEA-4F35-9B67-D7DD37479444}"/>
    <cellStyle name="_Ark1 2 3 3 2" xfId="40440" xr:uid="{9B607EF0-4D78-4869-9774-4CCC5F6A37D1}"/>
    <cellStyle name="_Ark1 2 3 4" xfId="40441" xr:uid="{50A984D8-40EE-44F8-865F-A26602ADB169}"/>
    <cellStyle name="_Ark1 2 4" xfId="40442" xr:uid="{B0BAC5E7-F96F-4B67-A818-2B463584D6E8}"/>
    <cellStyle name="_Ark1 2 4 2" xfId="40443" xr:uid="{8FCA66F9-ADE5-498E-A40C-E5E35AF987B7}"/>
    <cellStyle name="_Ark1 2 4 2 2" xfId="40444" xr:uid="{52578C80-EAC9-457F-A072-8A301ACEE97F}"/>
    <cellStyle name="_Ark1 2 4 3" xfId="40445" xr:uid="{E9EFFB90-34C0-446F-B05A-6FCA6D55E361}"/>
    <cellStyle name="_Ark1 2 4 3 2" xfId="40446" xr:uid="{D20D5925-3BA5-4B3A-84F2-3F7D823AA888}"/>
    <cellStyle name="_Ark1 2 4 4" xfId="40447" xr:uid="{3D801CEE-36F8-48A4-9B1A-C908A7460A2D}"/>
    <cellStyle name="_Ark1 2 5" xfId="40448" xr:uid="{83D7E1E0-78AC-41BA-B891-AC091BBB12E9}"/>
    <cellStyle name="_Ark1 2 5 2" xfId="40449" xr:uid="{DC89B2E5-30CE-4B3D-A4E7-9706C07C18C8}"/>
    <cellStyle name="_Ark1 2 6" xfId="40450" xr:uid="{064D7CF4-C55C-4D01-B96C-0E7F667D803B}"/>
    <cellStyle name="_Ark1 2 6 2" xfId="40451" xr:uid="{A200E618-FDF2-43D0-B89A-DB1F420ABDBD}"/>
    <cellStyle name="_Ark1 2 7" xfId="40452" xr:uid="{BB7A00AB-885F-4986-B420-6C89F6F393E2}"/>
    <cellStyle name="_Ark1 2_Kontroll ME" xfId="12153" xr:uid="{2DC59A08-F13E-42DF-85E4-B734705BA0BB}"/>
    <cellStyle name="_Ark1 2_Kontroll-fane" xfId="12154" xr:uid="{F45D2118-E90B-468A-A490-DA0DE186EA82}"/>
    <cellStyle name="_Ark1 2_Prognose eksponering " xfId="36966" xr:uid="{5B2176B2-47E1-461F-9004-835187C94369}"/>
    <cellStyle name="_Ark1 2_Prognose eksponering  2" xfId="40453" xr:uid="{56C0B168-D0E9-496C-8EC5-9488A3F4EFA0}"/>
    <cellStyle name="_Ark1 2_Prognose eksponering  2 2" xfId="40454" xr:uid="{5CCCBD5C-2B43-41FD-9A10-7BC1F5197C2A}"/>
    <cellStyle name="_Ark1 2_Prognose eksponering  2 2 2" xfId="40455" xr:uid="{E7860AF6-58B8-40DB-9D26-13E47B45F0EA}"/>
    <cellStyle name="_Ark1 2_Prognose eksponering  2 3" xfId="40456" xr:uid="{82754165-9E49-4050-A413-442523F4D9C8}"/>
    <cellStyle name="_Ark1 2_Prognose eksponering  3" xfId="40457" xr:uid="{AB78282D-9C3C-432D-A2FA-E3B033E10284}"/>
    <cellStyle name="_Ark1 2_Prognose eksponering  3 2" xfId="40458" xr:uid="{E9BE3019-72C7-461D-A9F0-FB15104DE166}"/>
    <cellStyle name="_Ark1 2_Prognose eksponering  4" xfId="40459" xr:uid="{565B5A4E-E0C2-4F30-A398-8AE8AEDB3BCD}"/>
    <cellStyle name="_Ark1 2_Vedlegg" xfId="40460" xr:uid="{CFE4E339-084C-413F-9EFE-014F96173F49}"/>
    <cellStyle name="_Ark1 2_Vedlegg 2" xfId="40461" xr:uid="{6E215C9D-E73B-4DC1-9DF8-5B18C19ECE84}"/>
    <cellStyle name="_Ark1 2_Vedlegg 2 2" xfId="40462" xr:uid="{922AA305-6781-4067-8A2C-3A9AC604B0D6}"/>
    <cellStyle name="_Ark1 2_Vedlegg 2 2 2" xfId="40463" xr:uid="{B111D6D2-C6C8-484A-B093-8FEC7AFC0AE6}"/>
    <cellStyle name="_Ark1 2_Vedlegg 2 3" xfId="40464" xr:uid="{B2F854B2-E11E-46A7-BBC8-0A10222E6637}"/>
    <cellStyle name="_Ark1 2_Vedlegg 3" xfId="40465" xr:uid="{9CA10233-ACA7-4D97-B88B-5172EA431A1E}"/>
    <cellStyle name="_Ark1 2_Vedlegg 3 2" xfId="40466" xr:uid="{5473C134-ED8C-49EA-8DA6-4B47D519D59F}"/>
    <cellStyle name="_Ark1 2_Vedlegg 4" xfId="40467" xr:uid="{5610C4D4-66F3-47AB-AC5E-DEACE8AFFC4F}"/>
    <cellStyle name="_Ark1 3" xfId="29" xr:uid="{08AFD761-EC15-4257-BF44-D0B05AAAA873}"/>
    <cellStyle name="_Ark1 3 2" xfId="40468" xr:uid="{AD33C003-97C5-4E6C-BAAE-55B77806CA98}"/>
    <cellStyle name="_Ark1 3 2 2" xfId="40469" xr:uid="{45C244EA-8649-46BC-9F37-34F4FB366F09}"/>
    <cellStyle name="_Ark1 3 2 2 2" xfId="40470" xr:uid="{27EA669D-426B-465D-9223-DD94490C591E}"/>
    <cellStyle name="_Ark1 3 2 2 2 2" xfId="40471" xr:uid="{D5D45B1A-BBA7-456E-A3EC-3A10F84EB55D}"/>
    <cellStyle name="_Ark1 3 2 2 3" xfId="40472" xr:uid="{0DA8E13F-9BC9-4003-8F30-806E971E60D4}"/>
    <cellStyle name="_Ark1 3 2 3" xfId="40473" xr:uid="{9C776BE9-168F-40B9-9AA9-A9C8A056C535}"/>
    <cellStyle name="_Ark1 3 2 3 2" xfId="40474" xr:uid="{2882020E-A17F-4D7E-A964-DB7FBAB71B4D}"/>
    <cellStyle name="_Ark1 3 2 4" xfId="40475" xr:uid="{114E9ECF-CFFF-4D2A-A1E0-5ECD119618A0}"/>
    <cellStyle name="_Ark1 3 3" xfId="40476" xr:uid="{A1C12877-8EEE-4F61-8EEA-F51B83B187CF}"/>
    <cellStyle name="_Ark1 3 3 2" xfId="40477" xr:uid="{05AC0086-2F98-4E08-919A-D1108AF3F78D}"/>
    <cellStyle name="_Ark1 3 3 2 2" xfId="40478" xr:uid="{A20283EB-6D02-4692-BFE7-A09965401511}"/>
    <cellStyle name="_Ark1 3 3 3" xfId="40479" xr:uid="{9CED0589-8D1D-4A34-9B6D-2F01CBC929B0}"/>
    <cellStyle name="_Ark1 3 4" xfId="40480" xr:uid="{6BEA2045-9A75-4B9D-8B35-097E869094ED}"/>
    <cellStyle name="_Ark1 3 4 2" xfId="40481" xr:uid="{778F2FA8-054C-4D99-8CD2-90E18BB5D275}"/>
    <cellStyle name="_Ark1 3 5" xfId="40482" xr:uid="{8105E940-2A3B-4D4C-87AF-E1D55036C3B4}"/>
    <cellStyle name="_Ark1 4" xfId="30" xr:uid="{D9A403A4-6F60-4D1C-87F2-F5EC29CEFBD8}"/>
    <cellStyle name="_Ark1 4 2" xfId="40483" xr:uid="{519549BF-F847-465C-9512-7095AD9D5ADA}"/>
    <cellStyle name="_Ark1 4 2 2" xfId="40484" xr:uid="{93222787-DD97-46E5-BE92-97B5FCB40A9A}"/>
    <cellStyle name="_Ark1 4 2 2 2" xfId="40485" xr:uid="{0A209C25-14A6-494D-9C6C-99F5B5BCB1A9}"/>
    <cellStyle name="_Ark1 4 2 2 2 2" xfId="40486" xr:uid="{A7967995-861A-4105-8121-AF40CAF6F555}"/>
    <cellStyle name="_Ark1 4 2 2 2 2 2" xfId="40487" xr:uid="{7545E703-A5A1-4F76-8CAC-4E6FA1D71B91}"/>
    <cellStyle name="_Ark1 4 2 2 2 3" xfId="40488" xr:uid="{9763B17F-9D63-4728-BE88-C9C0E2ED29DC}"/>
    <cellStyle name="_Ark1 4 2 2 3" xfId="40489" xr:uid="{B0620B3D-E90C-4B1F-AC16-1994DE9C6ECC}"/>
    <cellStyle name="_Ark1 4 2 2 3 2" xfId="40490" xr:uid="{905E7C25-99D4-4575-839C-881F4CA9CDC2}"/>
    <cellStyle name="_Ark1 4 2 2 4" xfId="40491" xr:uid="{18CF29C1-EA07-4434-949A-D6907FD9D757}"/>
    <cellStyle name="_Ark1 4 2 3" xfId="40492" xr:uid="{96D94F3B-B5E1-4F48-BFE4-B7F4F85312B3}"/>
    <cellStyle name="_Ark1 4 2 3 2" xfId="40493" xr:uid="{277B3803-21FC-42D8-9450-DD65F79347A9}"/>
    <cellStyle name="_Ark1 4 2 3 2 2" xfId="40494" xr:uid="{8557B753-7417-4A69-875A-A65CE8B89C8E}"/>
    <cellStyle name="_Ark1 4 2 3 3" xfId="40495" xr:uid="{2FAD7034-9CC4-4801-B26A-DF47BB32D0C2}"/>
    <cellStyle name="_Ark1 4 2 4" xfId="40496" xr:uid="{A3BBAABB-45DD-48ED-A05A-360BBB7B2131}"/>
    <cellStyle name="_Ark1 4 2 4 2" xfId="40497" xr:uid="{00F2C479-5121-4B8C-8E8C-4B9BFCBD5F49}"/>
    <cellStyle name="_Ark1 4 2 5" xfId="40498" xr:uid="{359FAD32-A43E-499D-9D44-BFEDF2648870}"/>
    <cellStyle name="_Ark1 4 3" xfId="40499" xr:uid="{FF7AEEE9-E715-44BB-935E-F98C06B93E68}"/>
    <cellStyle name="_Ark1 4 3 2" xfId="40500" xr:uid="{CC09E051-CCD8-46F8-8AB9-240E304177C2}"/>
    <cellStyle name="_Ark1 4 3 2 2" xfId="40501" xr:uid="{939F695A-538B-4417-B0DD-1BC49E3CB85F}"/>
    <cellStyle name="_Ark1 4 3 2 2 2" xfId="40502" xr:uid="{14C6216D-1140-4C1F-8BA6-2A6E8B20EE1D}"/>
    <cellStyle name="_Ark1 4 3 2 3" xfId="40503" xr:uid="{D7798C66-9C4D-43EC-ABFF-5612F73757E1}"/>
    <cellStyle name="_Ark1 4 3 3" xfId="40504" xr:uid="{1CFC572C-035B-40BD-9728-7547AC4ED17A}"/>
    <cellStyle name="_Ark1 4 3 3 2" xfId="40505" xr:uid="{0DC2E212-7845-4C07-A996-DE4824035DEF}"/>
    <cellStyle name="_Ark1 4 3 4" xfId="40506" xr:uid="{D829DDC6-D8D9-4B91-9553-A7390884C46C}"/>
    <cellStyle name="_Ark1 4 4" xfId="40507" xr:uid="{C0C6E8EB-2F74-44BB-A7D8-AF3D890E357F}"/>
    <cellStyle name="_Ark1 4 4 2" xfId="40508" xr:uid="{07AAE99A-04D8-4601-8D15-23D849442107}"/>
    <cellStyle name="_Ark1 4 4 2 2" xfId="40509" xr:uid="{3C9AE222-35FA-4CEC-818F-F8DA5495DB59}"/>
    <cellStyle name="_Ark1 4 4 3" xfId="40510" xr:uid="{C20A13A2-9F83-43F5-BC19-08176543CF31}"/>
    <cellStyle name="_Ark1 4 5" xfId="40511" xr:uid="{B917C30D-32F5-40FB-BB9C-D687AAB63D75}"/>
    <cellStyle name="_Ark1 4 5 2" xfId="40512" xr:uid="{F4A8DA29-4937-489D-B5A7-9F2116AA0BFB}"/>
    <cellStyle name="_Ark1 4 6" xfId="40513" xr:uid="{BBF4BCBB-8AF7-4020-B9A8-614F2EBC2A39}"/>
    <cellStyle name="_Ark1 5" xfId="40514" xr:uid="{B4B72421-3D80-4A16-A218-F4A90132D655}"/>
    <cellStyle name="_Ark1 5 2" xfId="40515" xr:uid="{57F97917-56F6-4B73-AF8C-6E3FF071019A}"/>
    <cellStyle name="_Ark1 5 2 2" xfId="40516" xr:uid="{B878F9C6-0875-4734-A38A-B928DFEB6FCA}"/>
    <cellStyle name="_Ark1 5 2 2 2" xfId="40517" xr:uid="{AA4EC2E0-54F5-4974-8BCD-541B04497945}"/>
    <cellStyle name="_Ark1 5 2 2 2 2" xfId="40518" xr:uid="{9B267688-D884-4DF7-B396-D2585F0E17E6}"/>
    <cellStyle name="_Ark1 5 2 2 2 2 2" xfId="40519" xr:uid="{27A9D958-3D8A-4B18-A1AA-A39B7E37143B}"/>
    <cellStyle name="_Ark1 5 2 2 2 3" xfId="40520" xr:uid="{8DE9B4AC-F4A5-4BBF-98F6-847A51A4E1BC}"/>
    <cellStyle name="_Ark1 5 2 2 3" xfId="40521" xr:uid="{04050C88-095C-4329-8D4E-3D694A64938A}"/>
    <cellStyle name="_Ark1 5 2 2 3 2" xfId="40522" xr:uid="{567F9A2A-844E-4BB5-90FF-0C1A40A2AED1}"/>
    <cellStyle name="_Ark1 5 2 2 4" xfId="40523" xr:uid="{ADE51C0A-292C-4422-94BA-455560CF06A9}"/>
    <cellStyle name="_Ark1 5 2 3" xfId="40524" xr:uid="{F26E3879-1322-40D5-899C-6ABA79642213}"/>
    <cellStyle name="_Ark1 5 2 3 2" xfId="40525" xr:uid="{00E57349-E2D1-4198-9E00-ADBD6B77DF7B}"/>
    <cellStyle name="_Ark1 5 2 3 2 2" xfId="40526" xr:uid="{F4FF7838-C485-4B52-A78F-074AC5516FBD}"/>
    <cellStyle name="_Ark1 5 2 3 3" xfId="40527" xr:uid="{E8D65E74-11A4-4EEC-AED8-9A530FF528B1}"/>
    <cellStyle name="_Ark1 5 2 4" xfId="40528" xr:uid="{815445C3-2BCE-4509-9C6E-375BAED3159B}"/>
    <cellStyle name="_Ark1 5 2 4 2" xfId="40529" xr:uid="{5B4C484C-EDF7-4A51-B2DB-5BAEF2995C47}"/>
    <cellStyle name="_Ark1 5 2 5" xfId="40530" xr:uid="{DEF2FBF4-72E8-4649-916E-CE5E7C65E613}"/>
    <cellStyle name="_Ark1 5 3" xfId="40531" xr:uid="{CBD546CE-1035-44BA-8283-8E00DB685B0F}"/>
    <cellStyle name="_Ark1 5 3 2" xfId="40532" xr:uid="{52FAA068-63EB-44B9-A914-EF323653A4BC}"/>
    <cellStyle name="_Ark1 5 3 2 2" xfId="40533" xr:uid="{8EDB5D1B-B1E4-49C3-937E-3EFABF772D97}"/>
    <cellStyle name="_Ark1 5 3 2 2 2" xfId="40534" xr:uid="{F730ABF3-DF18-4FA8-A5D2-63B905A6C3C8}"/>
    <cellStyle name="_Ark1 5 3 2 3" xfId="40535" xr:uid="{A41CD29B-79F3-4C24-BD16-94AD6AF55582}"/>
    <cellStyle name="_Ark1 5 3 3" xfId="40536" xr:uid="{B92A52C0-F7EE-413B-8E56-DE8FFF4FCB07}"/>
    <cellStyle name="_Ark1 5 3 3 2" xfId="40537" xr:uid="{F761D4FD-A306-4C57-A323-80120847CE77}"/>
    <cellStyle name="_Ark1 5 3 4" xfId="40538" xr:uid="{BE92CA34-FDD9-480D-BDE4-8B5F2DFBDD33}"/>
    <cellStyle name="_Ark1 5 4" xfId="40539" xr:uid="{FC0F3116-1C12-4EFF-AE76-FC8720BA0173}"/>
    <cellStyle name="_Ark1 5 4 2" xfId="40540" xr:uid="{4F7C4B68-A7F2-454F-B683-0156C9DD7B66}"/>
    <cellStyle name="_Ark1 5 4 2 2" xfId="40541" xr:uid="{37E1DF05-BC22-40D0-B198-6224222CE436}"/>
    <cellStyle name="_Ark1 5 4 3" xfId="40542" xr:uid="{F5EBD867-8762-463E-9046-DC2FF8C5A882}"/>
    <cellStyle name="_Ark1 5 5" xfId="40543" xr:uid="{7E7CA2F7-232D-403D-8F9D-751C5A2BC9AB}"/>
    <cellStyle name="_Ark1 5 5 2" xfId="40544" xr:uid="{E0766E8C-6923-46EA-9975-55A735D169E5}"/>
    <cellStyle name="_Ark1 5 6" xfId="40545" xr:uid="{A7D4E539-41E4-4C33-B918-A59EF2DED0DF}"/>
    <cellStyle name="_Ark1 6" xfId="40546" xr:uid="{158A1E8E-A609-42A1-A710-8F7C180393F0}"/>
    <cellStyle name="_Ark1 6 2" xfId="40547" xr:uid="{80EFA8B1-AF34-46DC-9289-8A51579D0170}"/>
    <cellStyle name="_Ark1 6 2 2" xfId="40548" xr:uid="{BF400881-4E0B-4143-9B01-C3C3BAB2AEB7}"/>
    <cellStyle name="_Ark1 6 2 2 2" xfId="40549" xr:uid="{5E8895B5-771A-4C52-8086-0186057E78E3}"/>
    <cellStyle name="_Ark1 6 2 2 2 2" xfId="40550" xr:uid="{5ACBEAE9-0A90-4FBB-AAFD-B5A74A08D0E3}"/>
    <cellStyle name="_Ark1 6 2 2 2 2 2" xfId="40551" xr:uid="{3E57BC4E-7D36-46B6-BCF0-8548E3D3C92C}"/>
    <cellStyle name="_Ark1 6 2 2 2 3" xfId="40552" xr:uid="{FA97789A-E929-4389-8CD0-E8A2F555306B}"/>
    <cellStyle name="_Ark1 6 2 2 3" xfId="40553" xr:uid="{BA95A295-6C4A-4C35-9231-BD37A503B3EF}"/>
    <cellStyle name="_Ark1 6 2 2 3 2" xfId="40554" xr:uid="{93C05061-F405-456E-8BA5-EFDEFB9FE069}"/>
    <cellStyle name="_Ark1 6 2 2 4" xfId="40555" xr:uid="{B27121FF-FC8B-4DD1-B67F-4903A09AC356}"/>
    <cellStyle name="_Ark1 6 2 3" xfId="40556" xr:uid="{69B26FF5-A225-4191-BA10-9C0CDDA86E55}"/>
    <cellStyle name="_Ark1 6 2 3 2" xfId="40557" xr:uid="{4DE60469-C260-43B5-9108-5AEA8F07591C}"/>
    <cellStyle name="_Ark1 6 2 3 2 2" xfId="40558" xr:uid="{06E7E9DA-D661-4C80-A9BA-C0C5BE3A2968}"/>
    <cellStyle name="_Ark1 6 2 3 3" xfId="40559" xr:uid="{197A7409-B6B0-4D58-92E9-8C8E051FA2E2}"/>
    <cellStyle name="_Ark1 6 2 4" xfId="40560" xr:uid="{CA9F1534-A3CF-4471-93C0-5F344190180B}"/>
    <cellStyle name="_Ark1 6 2 4 2" xfId="40561" xr:uid="{AFA94E87-0606-4148-96A2-67837C38B720}"/>
    <cellStyle name="_Ark1 6 2 5" xfId="40562" xr:uid="{BD9A1F2A-90F2-448F-91E6-6E09F11BFBCE}"/>
    <cellStyle name="_Ark1 6 3" xfId="40563" xr:uid="{BEF05B01-D516-4B02-A1A6-039479BCCDAB}"/>
    <cellStyle name="_Ark1 6 3 2" xfId="40564" xr:uid="{F9ACED14-4F10-4D24-A13C-BEA13F9C71AF}"/>
    <cellStyle name="_Ark1 6 3 2 2" xfId="40565" xr:uid="{6C604132-6E03-4420-B070-14C741E3A703}"/>
    <cellStyle name="_Ark1 6 3 2 2 2" xfId="40566" xr:uid="{03535C36-2E65-4844-868D-81D615499A08}"/>
    <cellStyle name="_Ark1 6 3 2 3" xfId="40567" xr:uid="{5F7345A5-C3B9-41A6-8766-330B0CAED5C4}"/>
    <cellStyle name="_Ark1 6 3 3" xfId="40568" xr:uid="{F0E18345-01AB-4996-840F-3387AFBBF0C6}"/>
    <cellStyle name="_Ark1 6 3 3 2" xfId="40569" xr:uid="{8005F187-4799-4C13-B3EE-A6CBBF97268D}"/>
    <cellStyle name="_Ark1 6 3 4" xfId="40570" xr:uid="{C40016D1-6599-49A4-BC55-076EAE7E2D38}"/>
    <cellStyle name="_Ark1 6 4" xfId="40571" xr:uid="{25C672B9-022D-4A70-88A6-F44F6BF4A22B}"/>
    <cellStyle name="_Ark1 6 4 2" xfId="40572" xr:uid="{1A5EDAD4-BE69-403E-91DC-CB10DEA7A5A2}"/>
    <cellStyle name="_Ark1 6 4 2 2" xfId="40573" xr:uid="{DB0166C5-AD4C-4297-83BE-ED3AD7E286B0}"/>
    <cellStyle name="_Ark1 6 4 3" xfId="40574" xr:uid="{8183C3B7-FCFF-4155-8E66-CB5F8293E379}"/>
    <cellStyle name="_Ark1 6 5" xfId="40575" xr:uid="{FF4219B7-A1B0-449E-A121-61194E75F988}"/>
    <cellStyle name="_Ark1 6 5 2" xfId="40576" xr:uid="{B70CFCAE-1FBC-4FF4-8E47-66D63CBEFEF3}"/>
    <cellStyle name="_Ark1 6 6" xfId="40577" xr:uid="{DAA96E53-A6A4-42E6-8C44-0A5AF710E9D9}"/>
    <cellStyle name="_Ark1 7" xfId="40578" xr:uid="{CD191545-3953-477D-A028-B584B1719B84}"/>
    <cellStyle name="_Ark1 7 2" xfId="40579" xr:uid="{E39A7EA6-37FE-4388-97FE-18CD89B49093}"/>
    <cellStyle name="_Ark1 7 2 2" xfId="40580" xr:uid="{11D1716A-F55A-4D86-9EE4-908058C35533}"/>
    <cellStyle name="_Ark1 7 2 2 2" xfId="40581" xr:uid="{D85329C5-AB89-4B69-AEAB-E417E702ADAF}"/>
    <cellStyle name="_Ark1 7 2 2 2 2" xfId="40582" xr:uid="{5C60055E-0786-46A8-A5F6-7338E07EEC0C}"/>
    <cellStyle name="_Ark1 7 2 2 3" xfId="40583" xr:uid="{0153B1D9-72DB-4EA6-B1D5-0D0FA005BA49}"/>
    <cellStyle name="_Ark1 7 2 3" xfId="40584" xr:uid="{D73A74AF-6FF7-4BA7-8FDC-AA52AA1A20C6}"/>
    <cellStyle name="_Ark1 7 2 3 2" xfId="40585" xr:uid="{F81A37EF-F397-4F51-8F35-D73170F14953}"/>
    <cellStyle name="_Ark1 7 2 4" xfId="40586" xr:uid="{7AC925BB-CF83-4CA7-B26E-7D83854F4376}"/>
    <cellStyle name="_Ark1 7 3" xfId="40587" xr:uid="{528AB863-AF3C-49B7-9AA3-8E941CB21B9E}"/>
    <cellStyle name="_Ark1 7 3 2" xfId="40588" xr:uid="{68B3930C-E6A3-40F7-BEB3-6AA7E0363BF6}"/>
    <cellStyle name="_Ark1 7 3 2 2" xfId="40589" xr:uid="{DF18DFB7-A22B-4F98-B275-AD737EEC4772}"/>
    <cellStyle name="_Ark1 7 3 2 2 2" xfId="40590" xr:uid="{5E8DAB0B-0907-4D24-858D-4342E72B6EA2}"/>
    <cellStyle name="_Ark1 7 3 2 3" xfId="40591" xr:uid="{E5033247-2313-443C-8A02-A2E20D420EFF}"/>
    <cellStyle name="_Ark1 7 3 3" xfId="40592" xr:uid="{081D9DC3-6CF0-489A-80F7-9AEB441219C3}"/>
    <cellStyle name="_Ark1 7 3 3 2" xfId="40593" xr:uid="{2E014FA2-A2A7-4E6D-B51F-E38FAADF6F6A}"/>
    <cellStyle name="_Ark1 7 3 4" xfId="40594" xr:uid="{ED99F460-D69E-4F44-9F82-27EA8FDF8C2C}"/>
    <cellStyle name="_Ark1 7 4" xfId="40595" xr:uid="{31AAB756-D983-48D2-B42E-1485CF03F207}"/>
    <cellStyle name="_Ark1 7 4 2" xfId="40596" xr:uid="{ABF07C34-7D3E-4D87-93EB-5663972E6610}"/>
    <cellStyle name="_Ark1 7 4 2 2" xfId="40597" xr:uid="{1880EFAF-E4E1-4219-9367-E28F691C7C50}"/>
    <cellStyle name="_Ark1 7 4 3" xfId="40598" xr:uid="{C0332D65-252C-49CE-B206-539D7056356B}"/>
    <cellStyle name="_Ark1 7 5" xfId="40599" xr:uid="{C3F0EEB8-A6E2-4526-A181-3A1CF38EB433}"/>
    <cellStyle name="_Ark1 7 5 2" xfId="40600" xr:uid="{A46E0BF7-6097-4D95-9EEF-F97A6A01CEE1}"/>
    <cellStyle name="_Ark1 7 6" xfId="40601" xr:uid="{1DD6F098-8648-4157-B87E-040E3FDAB3B8}"/>
    <cellStyle name="_Ark1 8" xfId="40602" xr:uid="{AF583FB5-EA20-4596-9462-39B18DDA4F4C}"/>
    <cellStyle name="_Ark1 8 2" xfId="40603" xr:uid="{3E503324-ED69-4FBA-A2CD-9E5E4A6BBC5D}"/>
    <cellStyle name="_Ark1 8 2 2" xfId="40604" xr:uid="{EF07CF74-2C08-42A2-8055-8EFE719EB7D5}"/>
    <cellStyle name="_Ark1 8 3" xfId="40605" xr:uid="{D7170AE5-95B1-43D1-BBFB-5603EFDB0A3E}"/>
    <cellStyle name="_Ark1 8 3 2" xfId="40606" xr:uid="{1F884954-DDD9-451B-B7D1-C75384EDF6D9}"/>
    <cellStyle name="_Ark1 8 4" xfId="40607" xr:uid="{BD76EC0D-B3BC-48C6-BF95-D2D2F19E7F6A}"/>
    <cellStyle name="_Ark1 9" xfId="40608" xr:uid="{204D08E1-54FA-4064-B20A-B7B29F5018D0}"/>
    <cellStyle name="_Ark1 9 2" xfId="40609" xr:uid="{E655AD69-3657-432F-9117-D135F5ECF5DF}"/>
    <cellStyle name="_Ark1_Adjustment-Hovedtall" xfId="36967" xr:uid="{3CACA836-2AE2-479C-AA3C-2A737E71554C}"/>
    <cellStyle name="_Ark1_Expenses (1)" xfId="40610" xr:uid="{7896B4DA-B06F-4721-A2BB-DCA736381B3A}"/>
    <cellStyle name="_Ark1_Hovedtall" xfId="36968" xr:uid="{BB2C3F3E-CB5E-4E6E-81DD-968A1444EDBE}"/>
    <cellStyle name="_Ark1_Kontroll ME" xfId="12155" xr:uid="{4AFB305B-9EAD-452D-8545-4820E36CC13E}"/>
    <cellStyle name="_Ark1_Kontroll-fane" xfId="12156" xr:uid="{69EB231E-B61D-4232-8639-AA48DA8D0B43}"/>
    <cellStyle name="_Ark1_Nøkkeltall" xfId="36969" xr:uid="{4C236191-EE40-4D04-8CE2-229CD0E4CDAF}"/>
    <cellStyle name="_Ark1_Note 14 - Investeringseiendom v2" xfId="31" xr:uid="{E1C760A6-27DD-465E-8D14-6ABE48B3D407}"/>
    <cellStyle name="_Ark1_Prognose eksponering " xfId="36970" xr:uid="{CE7D3DEB-D46D-474C-B1F6-C94770918517}"/>
    <cellStyle name="_Ark1_Prognose eksponering  2" xfId="40611" xr:uid="{A7668EC3-46E8-4268-9911-A787D3BFAF24}"/>
    <cellStyle name="_Ark1_Prognose eksponering  2 2" xfId="40612" xr:uid="{8F6DBD0E-82C8-48EE-A399-7B45C208AC64}"/>
    <cellStyle name="_Ark1_Prognose eksponering  2 2 2" xfId="40613" xr:uid="{3F86FA25-417C-451D-AA99-29FFFD90FBE6}"/>
    <cellStyle name="_Ark1_Prognose eksponering  2 3" xfId="40614" xr:uid="{67FF5AD4-B300-43CB-8837-2518C7CA863B}"/>
    <cellStyle name="_Ark1_Prognose eksponering  3" xfId="40615" xr:uid="{8B6E0E7F-4F21-4684-ADA4-AF5E476DED1B}"/>
    <cellStyle name="_Ark1_Prognose eksponering  3 2" xfId="40616" xr:uid="{87E54A36-C954-4A78-A0AE-95D46D4D9ED5}"/>
    <cellStyle name="_Ark1_Prognose eksponering  4" xfId="40617" xr:uid="{A98205CC-8D89-40A2-86CD-5C403A9CA2AB}"/>
    <cellStyle name="_Ark1_Resultat" xfId="36971" xr:uid="{5A23363B-8B18-405C-A992-DD77D39E3228}"/>
    <cellStyle name="_Ark1_Results &amp; key fig." xfId="40618" xr:uid="{A6256388-83B4-4E26-8F1B-A8AD1BCC0B39}"/>
    <cellStyle name="_Ark1_Vedlegg" xfId="40619" xr:uid="{E3692A88-8387-4BB9-B8E0-9892E9FBB891}"/>
    <cellStyle name="_Ark1_Vedlegg 2" xfId="40620" xr:uid="{AEF33688-94C7-4884-9A18-20018C294EF2}"/>
    <cellStyle name="_Ark1_Vedlegg 2 2" xfId="40621" xr:uid="{DBD01539-8080-4367-8CA8-C8F4E43CB258}"/>
    <cellStyle name="_Ark1_Vedlegg 2 2 2" xfId="40622" xr:uid="{FC411E09-D501-4EDB-B6F7-1A9694645A92}"/>
    <cellStyle name="_Ark1_Vedlegg 2 3" xfId="40623" xr:uid="{CD2D5668-2E28-47D4-91E9-63BD5875E7D0}"/>
    <cellStyle name="_Ark1_Vedlegg 3" xfId="40624" xr:uid="{0E97E0D8-DFCD-4BD1-B25A-1AFB26FD2006}"/>
    <cellStyle name="_Ark1_Vedlegg 3 2" xfId="40625" xr:uid="{413EFA74-AFB7-48B4-B938-B71AFD9B6E28}"/>
    <cellStyle name="_Ark1_Vedlegg 4" xfId="40626" xr:uid="{DE5FDBB3-3117-4EB8-8555-F4B9A0519761}"/>
    <cellStyle name="_Ark2" xfId="36972" xr:uid="{C0AC2D1C-0C4A-4F94-8890-B6198BAE3D4E}"/>
    <cellStyle name="_Ark2_Q Sum_Res N" xfId="36973" xr:uid="{1B989BC9-14E5-48A9-B1F8-80942D6DD05A}"/>
    <cellStyle name="_Ark3" xfId="36974" xr:uid="{39B43ED3-BE26-4449-8D37-6593E729B5AD}"/>
    <cellStyle name="_Ark3_Q Sum_Res N" xfId="36975" xr:uid="{9347C23B-C6E2-42C4-8587-B5BEB4F26B15}"/>
    <cellStyle name="_Ark4" xfId="36976" xr:uid="{C68B257A-38FE-4669-9804-7E9CC27C55D0}"/>
    <cellStyle name="_Ark4_Q Sum_Res N" xfId="36977" xr:uid="{67892349-F607-4798-89BE-46E2998F497E}"/>
    <cellStyle name="_Attr" xfId="32" xr:uid="{24BD355F-42F6-4456-9901-3FC5417E3ABC}"/>
    <cellStyle name="_Attr 10" xfId="40627" xr:uid="{975C0AF7-A241-47FF-AAAC-7DF660ABEB5E}"/>
    <cellStyle name="_Attr 10 2" xfId="40628" xr:uid="{08826118-6921-4DFB-A03A-2526588952E8}"/>
    <cellStyle name="_Attr 11" xfId="40629" xr:uid="{A3E968CC-57F3-4C52-8BF0-7C7D5AB3B802}"/>
    <cellStyle name="_Attr 2" xfId="33" xr:uid="{55C63CBB-598B-42DF-A44F-A94A8EC86DD1}"/>
    <cellStyle name="_Attr 2 2" xfId="36978" xr:uid="{A8021FE8-F697-4D81-BD80-880FC18FF70F}"/>
    <cellStyle name="_Attr 2 2 2" xfId="40630" xr:uid="{D0B188E9-9F88-4181-AB3C-4039AE346BAE}"/>
    <cellStyle name="_Attr 2 2 2 2" xfId="40631" xr:uid="{6760903F-4537-4740-9746-BF8ED7849232}"/>
    <cellStyle name="_Attr 2 2 2 2 2" xfId="40632" xr:uid="{213FCCF1-794E-4025-8636-2BF59CA26051}"/>
    <cellStyle name="_Attr 2 2 2 2 2 2" xfId="40633" xr:uid="{BEEEB8F3-8664-4C8E-958A-D80EFD118519}"/>
    <cellStyle name="_Attr 2 2 2 2 3" xfId="40634" xr:uid="{2CD88434-EEBD-4ED2-9EFC-DC70AFA3A092}"/>
    <cellStyle name="_Attr 2 2 2 3" xfId="40635" xr:uid="{F849F4B8-2C3B-4D48-A527-C647491CDE6E}"/>
    <cellStyle name="_Attr 2 2 2 3 2" xfId="40636" xr:uid="{D18AE9B7-4942-4EE5-80B3-9F8E88A97A55}"/>
    <cellStyle name="_Attr 2 2 2 4" xfId="40637" xr:uid="{28565011-B9FD-4EE9-B994-71438C3C7286}"/>
    <cellStyle name="_Attr 2 2 3" xfId="40638" xr:uid="{CAEDD14E-7DD9-4E56-BC69-C8295E138884}"/>
    <cellStyle name="_Attr 2 2 3 2" xfId="40639" xr:uid="{5826CE44-382A-4EA4-AF0E-F15B6274FB76}"/>
    <cellStyle name="_Attr 2 2 3 2 2" xfId="40640" xr:uid="{3F1FEB8F-9A01-4B3B-8BD0-82BD7802FC50}"/>
    <cellStyle name="_Attr 2 2 3 3" xfId="40641" xr:uid="{F55A7CD7-9A43-4A12-9182-8087CDC62B82}"/>
    <cellStyle name="_Attr 2 2 4" xfId="40642" xr:uid="{0D118CDC-AF7F-4880-8EBC-4AEBFD434D9A}"/>
    <cellStyle name="_Attr 2 2 4 2" xfId="40643" xr:uid="{24918203-B9EF-4DA7-87B9-4FC78CC329FA}"/>
    <cellStyle name="_Attr 2 2 5" xfId="40644" xr:uid="{4893A4D0-F3BB-4D46-B5A4-841536CB90BD}"/>
    <cellStyle name="_Attr 2 3" xfId="40645" xr:uid="{E86D03F9-497E-44EE-9536-70C1E34F6128}"/>
    <cellStyle name="_Attr 2 3 2" xfId="40646" xr:uid="{91521499-2077-44F6-ADEE-5EA5BBD26F3B}"/>
    <cellStyle name="_Attr 2 3 2 2" xfId="40647" xr:uid="{A31723DF-DA4D-4EC0-8E27-26F538CA19DF}"/>
    <cellStyle name="_Attr 2 3 2 2 2" xfId="40648" xr:uid="{EE4E9BFB-3DD8-48CC-8370-1C9E71501E28}"/>
    <cellStyle name="_Attr 2 3 2 3" xfId="40649" xr:uid="{3C8E5D46-113F-402B-B55A-43915696AEBA}"/>
    <cellStyle name="_Attr 2 3 3" xfId="40650" xr:uid="{7B883558-C528-4A21-9B8C-B26211D1C564}"/>
    <cellStyle name="_Attr 2 3 3 2" xfId="40651" xr:uid="{75862B32-32A3-4445-8A17-D0A6B17DDC3E}"/>
    <cellStyle name="_Attr 2 3 4" xfId="40652" xr:uid="{DF620EED-D9AB-4F7D-847A-CBA03990EE03}"/>
    <cellStyle name="_Attr 2 4" xfId="40653" xr:uid="{A1D69D58-7F40-44D5-BA14-DDE9BA6FB087}"/>
    <cellStyle name="_Attr 2 4 2" xfId="40654" xr:uid="{E63E9129-8E3F-44AD-9079-B593B93067D8}"/>
    <cellStyle name="_Attr 2 4 2 2" xfId="40655" xr:uid="{782C9186-4A30-4D82-86B3-44AAE2D9B9D7}"/>
    <cellStyle name="_Attr 2 4 3" xfId="40656" xr:uid="{E459462A-39C3-4467-88CD-44D783EE3DF4}"/>
    <cellStyle name="_Attr 2 4 3 2" xfId="40657" xr:uid="{F7972AEF-5A8D-4950-BAA0-A0DA3860DF67}"/>
    <cellStyle name="_Attr 2 4 4" xfId="40658" xr:uid="{C28AD0FE-B6EF-403C-9CBA-D0EC663BD0B9}"/>
    <cellStyle name="_Attr 2 5" xfId="40659" xr:uid="{903C0704-E6C6-429C-9947-D0DD8592B210}"/>
    <cellStyle name="_Attr 2 5 2" xfId="40660" xr:uid="{B51CB528-2B38-4581-BDF6-A3B328DFB689}"/>
    <cellStyle name="_Attr 2 6" xfId="40661" xr:uid="{D230535D-898C-46CF-A4F9-C9407B2A1475}"/>
    <cellStyle name="_Attr 2 6 2" xfId="40662" xr:uid="{0ECCC0FC-0701-4344-AB99-77C6452837F8}"/>
    <cellStyle name="_Attr 2 7" xfId="40663" xr:uid="{4F538DB0-F63C-444C-8C9F-743796A7122B}"/>
    <cellStyle name="_Attr 2_Kontroll ME" xfId="12157" xr:uid="{D5062BC2-46C4-4A74-881D-5D83827B3339}"/>
    <cellStyle name="_Attr 2_Kontroll-fane" xfId="12158" xr:uid="{DD660DE5-3117-4ED3-8F79-2F9F7E2EA7DE}"/>
    <cellStyle name="_Attr 2_Prognose eksponering " xfId="36979" xr:uid="{1D63302E-9A78-4A49-B33F-4504C5FF627E}"/>
    <cellStyle name="_Attr 2_Prognose eksponering  2" xfId="40664" xr:uid="{8EA321DA-DB05-4231-B30A-C67C006807BA}"/>
    <cellStyle name="_Attr 2_Prognose eksponering  2 2" xfId="40665" xr:uid="{54CF8060-6B44-4B47-8F4B-0F32BC64089A}"/>
    <cellStyle name="_Attr 2_Prognose eksponering  2 2 2" xfId="40666" xr:uid="{AB72BF62-3FDB-4112-A7AA-D8202770EE97}"/>
    <cellStyle name="_Attr 2_Prognose eksponering  2 3" xfId="40667" xr:uid="{92EA390E-CB02-400C-9EA5-6BF0823A2311}"/>
    <cellStyle name="_Attr 2_Prognose eksponering  3" xfId="40668" xr:uid="{43DA5EB6-CE8C-4A07-9E47-CC855A872E80}"/>
    <cellStyle name="_Attr 2_Prognose eksponering  3 2" xfId="40669" xr:uid="{8E2078D9-322A-4B35-9EA9-B537D66319CE}"/>
    <cellStyle name="_Attr 2_Prognose eksponering  4" xfId="40670" xr:uid="{8734B7F7-C5A0-4D3E-B567-6B3EA0122586}"/>
    <cellStyle name="_Attr 2_Vedlegg" xfId="40671" xr:uid="{BCC70EF0-775D-47E9-8068-115A6E326A1B}"/>
    <cellStyle name="_Attr 2_Vedlegg 2" xfId="40672" xr:uid="{2469511E-EAB6-4495-81B1-439AB18E79EB}"/>
    <cellStyle name="_Attr 2_Vedlegg 2 2" xfId="40673" xr:uid="{1F46E014-691A-42F0-8889-84C1228540D8}"/>
    <cellStyle name="_Attr 2_Vedlegg 2 2 2" xfId="40674" xr:uid="{91443627-F35B-449C-86A6-BFA789B8A59B}"/>
    <cellStyle name="_Attr 2_Vedlegg 2 3" xfId="40675" xr:uid="{DE44D786-23D6-4577-A0B9-895299F47226}"/>
    <cellStyle name="_Attr 2_Vedlegg 3" xfId="40676" xr:uid="{A84F8C82-BC9D-415F-B9BE-F3D744DD3230}"/>
    <cellStyle name="_Attr 2_Vedlegg 3 2" xfId="40677" xr:uid="{2C260609-743D-45BD-B1A4-6605B6DD3874}"/>
    <cellStyle name="_Attr 2_Vedlegg 4" xfId="40678" xr:uid="{7259E815-762C-47BA-8146-69CA059807AB}"/>
    <cellStyle name="_Attr 3" xfId="34" xr:uid="{C1156EAF-A882-43A9-B4DE-2E3BF9FC72CF}"/>
    <cellStyle name="_Attr 3 2" xfId="40679" xr:uid="{D7D21A4B-5188-44CC-B5AC-6EBF0B4A655E}"/>
    <cellStyle name="_Attr 3 2 2" xfId="40680" xr:uid="{36D7BB57-A620-4C1F-93D4-E19B44A8F4C8}"/>
    <cellStyle name="_Attr 3 2 2 2" xfId="40681" xr:uid="{3294FCAF-0B7D-4170-9994-76E7A76BB02E}"/>
    <cellStyle name="_Attr 3 2 2 2 2" xfId="40682" xr:uid="{2BB58F24-EA35-407C-A87D-F2D7A141628D}"/>
    <cellStyle name="_Attr 3 2 2 3" xfId="40683" xr:uid="{2A60D2FD-BC4E-4BC2-8783-8334F4695336}"/>
    <cellStyle name="_Attr 3 2 3" xfId="40684" xr:uid="{88979005-A1E0-4588-A9B5-541C2C6200A3}"/>
    <cellStyle name="_Attr 3 2 3 2" xfId="40685" xr:uid="{F571456C-9234-4F16-8DEE-EB808D78E719}"/>
    <cellStyle name="_Attr 3 2 4" xfId="40686" xr:uid="{A83506DF-8F3F-4941-B4EF-0B07B04806F3}"/>
    <cellStyle name="_Attr 3 3" xfId="40687" xr:uid="{A8839C75-0DAD-4E7C-8A31-6623D8CDC062}"/>
    <cellStyle name="_Attr 3 3 2" xfId="40688" xr:uid="{FC6E3E3B-9750-4E32-B806-0E291E124E2B}"/>
    <cellStyle name="_Attr 3 3 2 2" xfId="40689" xr:uid="{F7C2609D-DE3F-4148-8F04-39B874FE3A7D}"/>
    <cellStyle name="_Attr 3 3 3" xfId="40690" xr:uid="{5494BD07-28B1-4C5E-81C7-125B816091ED}"/>
    <cellStyle name="_Attr 3 4" xfId="40691" xr:uid="{8AA2CA31-60B8-4BAF-902C-41D4E08D48F1}"/>
    <cellStyle name="_Attr 3 4 2" xfId="40692" xr:uid="{4A3B07C1-3FF2-40F3-8365-E8B77AFDCBF8}"/>
    <cellStyle name="_Attr 3 5" xfId="40693" xr:uid="{C4BCB317-C6F7-4442-B945-A4BB3EC26883}"/>
    <cellStyle name="_Attr 4" xfId="35" xr:uid="{8670198B-2450-4BDC-A62E-DF38AA5C1183}"/>
    <cellStyle name="_Attr 4 2" xfId="40694" xr:uid="{0D8C3E98-E078-4FDF-95A7-0AAE9B3E8724}"/>
    <cellStyle name="_Attr 4 2 2" xfId="40695" xr:uid="{B38CC467-7061-4C07-B572-A47FA045AE79}"/>
    <cellStyle name="_Attr 4 2 2 2" xfId="40696" xr:uid="{E817C529-A245-402A-AE90-C8F294B43B37}"/>
    <cellStyle name="_Attr 4 2 2 2 2" xfId="40697" xr:uid="{10419812-1C03-4034-A8BA-7DD9DBA6AC30}"/>
    <cellStyle name="_Attr 4 2 2 2 2 2" xfId="40698" xr:uid="{0ECC8011-7BBE-4812-9D7E-CEB9FBD04160}"/>
    <cellStyle name="_Attr 4 2 2 2 3" xfId="40699" xr:uid="{2FE13E04-12FC-47C3-8FD2-5E9AAC0D805F}"/>
    <cellStyle name="_Attr 4 2 2 3" xfId="40700" xr:uid="{DAD52CBE-D709-405E-8B55-677628344B9A}"/>
    <cellStyle name="_Attr 4 2 2 3 2" xfId="40701" xr:uid="{FFE38A1F-D2B0-4CE0-9DDE-B99504243BC2}"/>
    <cellStyle name="_Attr 4 2 2 4" xfId="40702" xr:uid="{2B11DB8F-EF34-463F-ACDA-591314F59BA9}"/>
    <cellStyle name="_Attr 4 2 3" xfId="40703" xr:uid="{B0DE0942-490F-4C3F-B730-3C4400637FB9}"/>
    <cellStyle name="_Attr 4 2 3 2" xfId="40704" xr:uid="{D0E66C24-838F-42E1-8769-64A32DF2C675}"/>
    <cellStyle name="_Attr 4 2 3 2 2" xfId="40705" xr:uid="{158A1E1C-4591-4A68-842D-7E906E30F318}"/>
    <cellStyle name="_Attr 4 2 3 3" xfId="40706" xr:uid="{FE387F8B-453A-4115-A2A3-CFC5557EA787}"/>
    <cellStyle name="_Attr 4 2 4" xfId="40707" xr:uid="{EC9ADA58-A711-47DF-BD7C-EC1686E24BBA}"/>
    <cellStyle name="_Attr 4 2 4 2" xfId="40708" xr:uid="{2D1DC0D8-0FF5-4DDD-B3C2-B17943256669}"/>
    <cellStyle name="_Attr 4 2 5" xfId="40709" xr:uid="{2C89EECC-90CB-4D64-A680-C19376DD151B}"/>
    <cellStyle name="_Attr 4 3" xfId="40710" xr:uid="{A18FA88F-0357-4B98-BA8A-0282F90E8D1A}"/>
    <cellStyle name="_Attr 4 3 2" xfId="40711" xr:uid="{9F4FB44B-11EC-458E-8B72-188914807935}"/>
    <cellStyle name="_Attr 4 3 2 2" xfId="40712" xr:uid="{501716AD-47E5-4229-8E4B-0A5536EE3012}"/>
    <cellStyle name="_Attr 4 3 2 2 2" xfId="40713" xr:uid="{2FD23928-0A56-4CFE-9D03-4964A20846FF}"/>
    <cellStyle name="_Attr 4 3 2 3" xfId="40714" xr:uid="{C5582B6D-3C39-4A61-BCC2-7365E0BEBB81}"/>
    <cellStyle name="_Attr 4 3 3" xfId="40715" xr:uid="{652E928B-0B40-4E7F-8630-B5082CEA080E}"/>
    <cellStyle name="_Attr 4 3 3 2" xfId="40716" xr:uid="{2EDECA69-9E7E-41B0-9A63-FBFEDC4DC042}"/>
    <cellStyle name="_Attr 4 3 4" xfId="40717" xr:uid="{4CF51D7B-0680-4ADC-B5B1-8A8F18DC28E4}"/>
    <cellStyle name="_Attr 4 4" xfId="40718" xr:uid="{97527E3F-841F-49D8-8250-BF4BFC53A72D}"/>
    <cellStyle name="_Attr 4 4 2" xfId="40719" xr:uid="{9F06B54F-E391-43E9-9601-905E55251540}"/>
    <cellStyle name="_Attr 4 4 2 2" xfId="40720" xr:uid="{290F191A-CA79-4DDD-9D34-CA17051388E9}"/>
    <cellStyle name="_Attr 4 4 3" xfId="40721" xr:uid="{B9A28BC4-D0A2-44E9-B338-11AD1637102D}"/>
    <cellStyle name="_Attr 4 5" xfId="40722" xr:uid="{CB6A9128-DD73-4875-A3C5-E89FB0662D32}"/>
    <cellStyle name="_Attr 4 5 2" xfId="40723" xr:uid="{E3AF5EBB-D21C-4FF6-98A4-BC842565AAE8}"/>
    <cellStyle name="_Attr 4 6" xfId="40724" xr:uid="{FBCF2D56-6757-4036-8741-C01E097425F4}"/>
    <cellStyle name="_Attr 5" xfId="40725" xr:uid="{0C5BA2AF-BA15-44B0-95B7-E2056EA78051}"/>
    <cellStyle name="_Attr 5 2" xfId="40726" xr:uid="{03DE14B3-B46D-4DB9-B2E5-56B7C17F8E2D}"/>
    <cellStyle name="_Attr 5 2 2" xfId="40727" xr:uid="{0E63D9C7-E3BB-47C9-939B-A25CB534DEF3}"/>
    <cellStyle name="_Attr 5 2 2 2" xfId="40728" xr:uid="{A96AC040-736D-4F91-B277-6B764188BA1A}"/>
    <cellStyle name="_Attr 5 2 2 2 2" xfId="40729" xr:uid="{FD0E0F89-1C38-47D1-9697-7C9985AF95C5}"/>
    <cellStyle name="_Attr 5 2 2 2 2 2" xfId="40730" xr:uid="{DCFF52C9-AE6E-44D1-A119-365D06860CBC}"/>
    <cellStyle name="_Attr 5 2 2 2 3" xfId="40731" xr:uid="{BDAB626B-DBB3-49D9-8DCD-F6A41C5D244A}"/>
    <cellStyle name="_Attr 5 2 2 3" xfId="40732" xr:uid="{70E08EF9-DD9D-442A-AB44-FD5D37D982F0}"/>
    <cellStyle name="_Attr 5 2 2 3 2" xfId="40733" xr:uid="{E99CB84F-1438-46E8-AF21-ACB47ED9C89E}"/>
    <cellStyle name="_Attr 5 2 2 4" xfId="40734" xr:uid="{BF0998A3-A25D-4F91-A5FB-D12E8344B0A9}"/>
    <cellStyle name="_Attr 5 2 3" xfId="40735" xr:uid="{55330B9A-A87E-4101-B5AC-8C6456914637}"/>
    <cellStyle name="_Attr 5 2 3 2" xfId="40736" xr:uid="{45C18FB9-473E-4E3E-9876-C4832BACD65E}"/>
    <cellStyle name="_Attr 5 2 3 2 2" xfId="40737" xr:uid="{D46ABA8F-4A5B-44D4-9D4A-F80F04EE3A44}"/>
    <cellStyle name="_Attr 5 2 3 3" xfId="40738" xr:uid="{849ABEF2-7339-4A70-A796-B5D32979F66D}"/>
    <cellStyle name="_Attr 5 2 4" xfId="40739" xr:uid="{3C6F15CE-12C0-4B40-8D01-AFC6B4CD61A5}"/>
    <cellStyle name="_Attr 5 2 4 2" xfId="40740" xr:uid="{19614F70-9E7A-4889-986B-673046CD4011}"/>
    <cellStyle name="_Attr 5 2 5" xfId="40741" xr:uid="{C82D6DAE-5770-4195-AF8A-E74076F29430}"/>
    <cellStyle name="_Attr 5 3" xfId="40742" xr:uid="{20CD40E0-D3A3-49C2-A1C6-9E4DE4A7A9A4}"/>
    <cellStyle name="_Attr 5 3 2" xfId="40743" xr:uid="{B5093E18-B4E8-45D2-8072-D905AD5C1CDD}"/>
    <cellStyle name="_Attr 5 3 2 2" xfId="40744" xr:uid="{66A377EF-3AF2-4517-A6EE-9AA7FADB85ED}"/>
    <cellStyle name="_Attr 5 3 2 2 2" xfId="40745" xr:uid="{4B2E2E26-BB93-454D-B942-886649DBDC9A}"/>
    <cellStyle name="_Attr 5 3 2 3" xfId="40746" xr:uid="{B1316475-9777-451F-A943-C4E33F6F4FA2}"/>
    <cellStyle name="_Attr 5 3 3" xfId="40747" xr:uid="{F8E369BD-AB69-4500-BF1F-E8B349B09024}"/>
    <cellStyle name="_Attr 5 3 3 2" xfId="40748" xr:uid="{ECB9CE93-C74C-45D4-93BF-BD099D9F3A51}"/>
    <cellStyle name="_Attr 5 3 4" xfId="40749" xr:uid="{2F490247-804F-4573-AA86-C9EF63AC4387}"/>
    <cellStyle name="_Attr 5 4" xfId="40750" xr:uid="{E17540E3-4B90-4C76-B76C-2CEBF32F7D48}"/>
    <cellStyle name="_Attr 5 4 2" xfId="40751" xr:uid="{D7F37000-79DC-4E38-AFBB-9C2C43C54BBE}"/>
    <cellStyle name="_Attr 5 4 2 2" xfId="40752" xr:uid="{1BFD0832-9982-4155-8ED3-5AFA6F8126CA}"/>
    <cellStyle name="_Attr 5 4 3" xfId="40753" xr:uid="{E3A2A16F-52CA-49F6-8F17-2F08E7CDB971}"/>
    <cellStyle name="_Attr 5 5" xfId="40754" xr:uid="{DCB37548-CF14-4DB5-A03D-B8AB89FB8E2E}"/>
    <cellStyle name="_Attr 5 5 2" xfId="40755" xr:uid="{B159F5B6-ADC0-48FA-89BB-4418F793845F}"/>
    <cellStyle name="_Attr 5 6" xfId="40756" xr:uid="{CCA1C814-E41A-4AD4-B36E-198EFC69B439}"/>
    <cellStyle name="_Attr 6" xfId="40757" xr:uid="{C6848125-37C7-48A0-AED7-77191F13B51D}"/>
    <cellStyle name="_Attr 6 2" xfId="40758" xr:uid="{20826DCF-7302-41EF-9281-6AD635F1281E}"/>
    <cellStyle name="_Attr 6 2 2" xfId="40759" xr:uid="{6EF86E1E-6F44-46DE-AF0B-9F0845A0AEDB}"/>
    <cellStyle name="_Attr 6 2 2 2" xfId="40760" xr:uid="{6C84C01A-E5FE-40E3-AE5F-344DBF87ECC0}"/>
    <cellStyle name="_Attr 6 2 2 2 2" xfId="40761" xr:uid="{1A9A527A-8FAA-4C5E-9859-E2880EA9BF22}"/>
    <cellStyle name="_Attr 6 2 2 2 2 2" xfId="40762" xr:uid="{CECDA491-A9E0-454D-8053-80E97946D9CA}"/>
    <cellStyle name="_Attr 6 2 2 2 3" xfId="40763" xr:uid="{648BEB19-F887-490F-B5E8-EC0A6A066741}"/>
    <cellStyle name="_Attr 6 2 2 3" xfId="40764" xr:uid="{7F4048B2-8EB4-4A7F-A361-B3F3F91E1AD8}"/>
    <cellStyle name="_Attr 6 2 2 3 2" xfId="40765" xr:uid="{66565469-0FB9-4554-B846-8C9BDE954546}"/>
    <cellStyle name="_Attr 6 2 2 4" xfId="40766" xr:uid="{DD3F1F90-8F42-48B4-89B2-1CED8E6540A8}"/>
    <cellStyle name="_Attr 6 2 3" xfId="40767" xr:uid="{5FA8977B-6F18-4AA4-981F-7C552220A870}"/>
    <cellStyle name="_Attr 6 2 3 2" xfId="40768" xr:uid="{EBDD2468-DC69-46D8-A85F-D7D496D0FECD}"/>
    <cellStyle name="_Attr 6 2 3 2 2" xfId="40769" xr:uid="{B014FC7F-AB64-4904-AA41-9B64A9E8A31D}"/>
    <cellStyle name="_Attr 6 2 3 3" xfId="40770" xr:uid="{94D8D5E1-0A85-4E21-A891-E6574DA8F6AA}"/>
    <cellStyle name="_Attr 6 2 4" xfId="40771" xr:uid="{CAD3FB09-DDAD-4665-8700-88C1DC30D0BD}"/>
    <cellStyle name="_Attr 6 2 4 2" xfId="40772" xr:uid="{7DD03B80-3F93-4AF9-862B-21AD6FC138F1}"/>
    <cellStyle name="_Attr 6 2 5" xfId="40773" xr:uid="{98236806-4CF2-499F-83E8-6633E562339B}"/>
    <cellStyle name="_Attr 6 3" xfId="40774" xr:uid="{55E676DF-0187-4000-A27B-6CB467B5B540}"/>
    <cellStyle name="_Attr 6 3 2" xfId="40775" xr:uid="{10803886-4FF0-4A8B-9449-93903FDB48E3}"/>
    <cellStyle name="_Attr 6 3 2 2" xfId="40776" xr:uid="{25825F79-C2CE-4A72-985F-BD1A114A63D0}"/>
    <cellStyle name="_Attr 6 3 2 2 2" xfId="40777" xr:uid="{C24BB876-73A0-41E1-969E-BA7B41EC603B}"/>
    <cellStyle name="_Attr 6 3 2 3" xfId="40778" xr:uid="{8CD64EF0-F1BF-427C-AD21-BCE08E66EAF0}"/>
    <cellStyle name="_Attr 6 3 3" xfId="40779" xr:uid="{1F377166-4793-46FA-A573-C77587761968}"/>
    <cellStyle name="_Attr 6 3 3 2" xfId="40780" xr:uid="{224E586E-1620-4EE3-991B-92F0C18C5193}"/>
    <cellStyle name="_Attr 6 3 4" xfId="40781" xr:uid="{EBA759C5-8A25-49EC-88CC-8876536AE152}"/>
    <cellStyle name="_Attr 6 4" xfId="40782" xr:uid="{1D38FB35-F3CB-4E31-9B64-83C26A16A3D7}"/>
    <cellStyle name="_Attr 6 4 2" xfId="40783" xr:uid="{6A2C19C7-0D4A-4EEF-845D-284BD9C53D23}"/>
    <cellStyle name="_Attr 6 4 2 2" xfId="40784" xr:uid="{8B3BA63B-31FF-4B48-98F0-EA800AB48B51}"/>
    <cellStyle name="_Attr 6 4 3" xfId="40785" xr:uid="{BAF2AC28-4D4B-4010-B516-21602B03899D}"/>
    <cellStyle name="_Attr 6 5" xfId="40786" xr:uid="{C0345752-7D01-4C64-8854-28CA4D5E6DEE}"/>
    <cellStyle name="_Attr 6 5 2" xfId="40787" xr:uid="{D3DA4C93-0195-4034-9DEA-B702B4988FBD}"/>
    <cellStyle name="_Attr 6 6" xfId="40788" xr:uid="{7C55CF6A-B792-4655-8204-D1FF4A91FF54}"/>
    <cellStyle name="_Attr 7" xfId="40789" xr:uid="{211482E3-4D57-4242-99CA-0F0BA61DF870}"/>
    <cellStyle name="_Attr 7 2" xfId="40790" xr:uid="{7F9F9378-A9E1-4A67-9C30-27A581C3FD49}"/>
    <cellStyle name="_Attr 7 2 2" xfId="40791" xr:uid="{A1A8F366-AAE5-4D93-806A-4D31FA3D70D8}"/>
    <cellStyle name="_Attr 7 2 2 2" xfId="40792" xr:uid="{B99BA78F-499D-4848-B2A5-756839991D95}"/>
    <cellStyle name="_Attr 7 2 2 2 2" xfId="40793" xr:uid="{1D2EE181-4781-44DE-A178-0A5A9BEDE029}"/>
    <cellStyle name="_Attr 7 2 2 3" xfId="40794" xr:uid="{2B0304F5-18A3-46F6-8C86-086986E9CE65}"/>
    <cellStyle name="_Attr 7 2 3" xfId="40795" xr:uid="{6319909A-ED3D-481F-9077-8C6C06B484A9}"/>
    <cellStyle name="_Attr 7 2 3 2" xfId="40796" xr:uid="{7EC5DF23-3927-4D03-9FC8-13455CA46FEF}"/>
    <cellStyle name="_Attr 7 2 4" xfId="40797" xr:uid="{11597AC5-88A1-405E-90F6-6163F1B75FEC}"/>
    <cellStyle name="_Attr 7 3" xfId="40798" xr:uid="{C18FC074-158F-4304-921B-DD4474083BD6}"/>
    <cellStyle name="_Attr 7 3 2" xfId="40799" xr:uid="{0DDD6877-698B-4997-8BE1-875087D40F78}"/>
    <cellStyle name="_Attr 7 3 2 2" xfId="40800" xr:uid="{61ECDABD-A51B-4B40-8CE9-7920A87F9748}"/>
    <cellStyle name="_Attr 7 3 2 2 2" xfId="40801" xr:uid="{0B79C16E-3FDB-4B9E-A0A7-0C6B524695BA}"/>
    <cellStyle name="_Attr 7 3 2 3" xfId="40802" xr:uid="{EB85C317-8627-466E-BB20-74D1B2ACB41B}"/>
    <cellStyle name="_Attr 7 3 3" xfId="40803" xr:uid="{1F7185AE-C1F7-424B-B3C5-9D8C17706616}"/>
    <cellStyle name="_Attr 7 3 3 2" xfId="40804" xr:uid="{BC83EE1C-D79C-4331-AEE7-0AA84F42F244}"/>
    <cellStyle name="_Attr 7 3 4" xfId="40805" xr:uid="{D25B8CBA-7A17-4B98-BFEF-2442FE691632}"/>
    <cellStyle name="_Attr 7 4" xfId="40806" xr:uid="{1A742486-8DA8-4141-AFF8-CE95C28D4EBA}"/>
    <cellStyle name="_Attr 7 4 2" xfId="40807" xr:uid="{5FB116C4-43B8-4492-95AA-827B0D1C1B79}"/>
    <cellStyle name="_Attr 7 4 2 2" xfId="40808" xr:uid="{196B8D44-5F88-430A-BF91-8845A47B0E77}"/>
    <cellStyle name="_Attr 7 4 3" xfId="40809" xr:uid="{B7DFEB11-AB72-4EDA-A994-29BBE6FECDD9}"/>
    <cellStyle name="_Attr 7 5" xfId="40810" xr:uid="{5661915D-9B7B-48C1-B25D-115D21ECCA98}"/>
    <cellStyle name="_Attr 7 5 2" xfId="40811" xr:uid="{00667A14-D47A-4D9A-A858-8839F1442E11}"/>
    <cellStyle name="_Attr 7 6" xfId="40812" xr:uid="{64128966-A408-4219-BE36-62B0326C1360}"/>
    <cellStyle name="_Attr 8" xfId="40813" xr:uid="{3C7612E1-7616-4EFA-8DB8-2C36BD4EFEC2}"/>
    <cellStyle name="_Attr 8 2" xfId="40814" xr:uid="{E228967D-1785-43F5-B661-6DD9D6B50C3C}"/>
    <cellStyle name="_Attr 8 2 2" xfId="40815" xr:uid="{DE76C6EF-0917-486B-9309-44B2391BB92C}"/>
    <cellStyle name="_Attr 8 3" xfId="40816" xr:uid="{3734EC87-8078-4394-B299-69820DD8D3A0}"/>
    <cellStyle name="_Attr 8 3 2" xfId="40817" xr:uid="{C9B9EE2C-AB6E-4939-97F5-5D83FADD25A8}"/>
    <cellStyle name="_Attr 8 4" xfId="40818" xr:uid="{8A971ABA-6AD3-42D7-9910-A12575CF2FED}"/>
    <cellStyle name="_Attr 9" xfId="40819" xr:uid="{3C501C08-43C4-4620-8D79-4F3062201F5B}"/>
    <cellStyle name="_Attr 9 2" xfId="40820" xr:uid="{215DF203-1B30-4635-9C0C-6B93EF6292E7}"/>
    <cellStyle name="_Attr_Adjustment-Hovedtall" xfId="36980" xr:uid="{12C61006-70FB-4E9A-9FE8-50B765C0D7F3}"/>
    <cellStyle name="_Attr_Expenses (1)" xfId="40821" xr:uid="{6AFA3A4B-27D6-409B-896E-090CBD4B0CAE}"/>
    <cellStyle name="_Attr_Hovedtall" xfId="36981" xr:uid="{D094E310-35D6-41B5-BE21-1DE9941E2FFC}"/>
    <cellStyle name="_Attr_Kontroll ME" xfId="12159" xr:uid="{AD02C146-BE6F-4D8D-BD87-8718E074D7CF}"/>
    <cellStyle name="_Attr_Kontroll-fane" xfId="12160" xr:uid="{63327D75-2FEB-4148-9194-D56F7351305A}"/>
    <cellStyle name="_Attr_Nøkkeltall" xfId="36982" xr:uid="{239C6992-C694-4B46-9CB3-A24E8FED3CB5}"/>
    <cellStyle name="_Attr_Prognose eksponering " xfId="36983" xr:uid="{00DD6616-3B8C-4AFC-86A5-ADA4C0A75C94}"/>
    <cellStyle name="_Attr_Prognose eksponering  2" xfId="40822" xr:uid="{092FC90E-FB1B-4176-8422-CAECEF37B616}"/>
    <cellStyle name="_Attr_Prognose eksponering  2 2" xfId="40823" xr:uid="{3334BA6F-46E0-4B6C-AE66-3991D7520617}"/>
    <cellStyle name="_Attr_Prognose eksponering  2 2 2" xfId="40824" xr:uid="{D104FF02-F578-4EE3-B13F-7B3BC20C3D13}"/>
    <cellStyle name="_Attr_Prognose eksponering  2 3" xfId="40825" xr:uid="{56AE74D8-BBC7-47C1-969E-2174D9052557}"/>
    <cellStyle name="_Attr_Prognose eksponering  3" xfId="40826" xr:uid="{42B46670-DD66-4D29-BD46-26D6E88AB876}"/>
    <cellStyle name="_Attr_Prognose eksponering  3 2" xfId="40827" xr:uid="{30778DEE-3C88-4D9C-B056-361666C3A937}"/>
    <cellStyle name="_Attr_Prognose eksponering  4" xfId="40828" xr:uid="{BE3B2C6D-CE49-4A21-9502-23F2510E283F}"/>
    <cellStyle name="_Attr_Resultat" xfId="36984" xr:uid="{76A115D6-73F3-41D9-9B53-FA16EE50BD46}"/>
    <cellStyle name="_Attr_Results &amp; key fig." xfId="40829" xr:uid="{7F9A6D9E-C400-400C-900D-F09F6F8B7B9D}"/>
    <cellStyle name="_Attr_Vedlegg" xfId="40830" xr:uid="{0189AFC7-7116-49A8-A71D-C8D77669E445}"/>
    <cellStyle name="_Attr_Vedlegg 2" xfId="40831" xr:uid="{122BA9EA-76A3-4EB8-B7BE-F530DCC01F64}"/>
    <cellStyle name="_Attr_Vedlegg 2 2" xfId="40832" xr:uid="{6F3FEF95-C21F-4F94-8A66-9EC99C1B4C7C}"/>
    <cellStyle name="_Attr_Vedlegg 2 2 2" xfId="40833" xr:uid="{4F52EFE6-67AD-4F92-B7CF-28CD0A59A9DE}"/>
    <cellStyle name="_Attr_Vedlegg 2 3" xfId="40834" xr:uid="{207E893E-4AF4-4641-8274-F3FDEC38E852}"/>
    <cellStyle name="_Attr_Vedlegg 3" xfId="40835" xr:uid="{382E517B-028F-42B6-80CA-8489A507F684}"/>
    <cellStyle name="_Attr_Vedlegg 3 2" xfId="40836" xr:uid="{69AB505A-2ACD-474B-8768-423B7A92D9B9}"/>
    <cellStyle name="_Attr_Vedlegg 4" xfId="40837" xr:uid="{A993660B-04A3-42CF-B1C4-DDCC92E7029D}"/>
    <cellStyle name="_AUM kapitalforvaltning 4Q09" xfId="36985" xr:uid="{C3EBDFF5-6E09-431A-8CFA-4F2B5E5FE33E}"/>
    <cellStyle name="_Avstemming kursendring Skandia &amp; Carlson" xfId="36" xr:uid="{78914EE1-FE25-4FA6-B920-B1D81D016AD2}"/>
    <cellStyle name="_Avstemming kursendring sone 1" xfId="37" xr:uid="{33C758AC-E6A6-40CA-9951-39ED6B14E78F}"/>
    <cellStyle name="_Balansen" xfId="38" xr:uid="{64A19EB7-F9BB-4671-B430-E63A7ABDDECB}"/>
    <cellStyle name="_Balansen 10" xfId="40838" xr:uid="{E66EC08C-A5CF-4D90-B9D6-F35B479EA510}"/>
    <cellStyle name="_Balansen 10 2" xfId="40839" xr:uid="{2EBFA469-D0EF-483B-ADB2-BE214FBC3349}"/>
    <cellStyle name="_Balansen 11" xfId="40840" xr:uid="{88AB8DC2-04F6-4A17-87C6-FD84F146E470}"/>
    <cellStyle name="_Balansen 2" xfId="12161" xr:uid="{63D20751-2405-423C-8079-830EDFC9EA59}"/>
    <cellStyle name="_Balansen 2 2" xfId="40841" xr:uid="{335A8056-F758-4CB1-8067-A4674DA1D909}"/>
    <cellStyle name="_Balansen 2 2 2" xfId="40842" xr:uid="{10B80D8C-18A2-4A69-AA00-8E355EC3A29B}"/>
    <cellStyle name="_Balansen 2 2 2 2" xfId="40843" xr:uid="{7EBFD617-5B9E-4F34-9076-D1494A4AEBFA}"/>
    <cellStyle name="_Balansen 2 2 2 2 2" xfId="40844" xr:uid="{B39E869F-477A-40A8-AB73-7E2D901C92E4}"/>
    <cellStyle name="_Balansen 2 2 2 2 2 2" xfId="40845" xr:uid="{C9B81FAC-EBDD-4F96-AB6C-F2306635A885}"/>
    <cellStyle name="_Balansen 2 2 2 2 3" xfId="40846" xr:uid="{38138D52-60DC-4F5C-882D-B349BE33358D}"/>
    <cellStyle name="_Balansen 2 2 2 3" xfId="40847" xr:uid="{4D3908A6-BC69-485A-9ACB-BD04C38E2B78}"/>
    <cellStyle name="_Balansen 2 2 2 3 2" xfId="40848" xr:uid="{1B760B5E-2982-4B97-A668-C790DA0A7B5F}"/>
    <cellStyle name="_Balansen 2 2 2 4" xfId="40849" xr:uid="{741A03B0-DEDA-46CF-BCAF-C8F092838B61}"/>
    <cellStyle name="_Balansen 2 2 3" xfId="40850" xr:uid="{FFD5BA6C-C37F-447A-B69B-E47CC94C1D55}"/>
    <cellStyle name="_Balansen 2 2 3 2" xfId="40851" xr:uid="{AE25C6BF-29C8-4719-8AA5-DCF0C94DE0C6}"/>
    <cellStyle name="_Balansen 2 2 3 2 2" xfId="40852" xr:uid="{B3B64026-8742-4A58-808C-8797E7A1AAC5}"/>
    <cellStyle name="_Balansen 2 2 3 3" xfId="40853" xr:uid="{C634AF37-78F6-4318-A87D-AE300F1F0AD4}"/>
    <cellStyle name="_Balansen 2 2 4" xfId="40854" xr:uid="{07E867BE-33ED-4ACE-9B9F-52A9581CB65F}"/>
    <cellStyle name="_Balansen 2 2 4 2" xfId="40855" xr:uid="{1CD0C758-6671-4590-93F4-581D3C0EC7C0}"/>
    <cellStyle name="_Balansen 2 2 5" xfId="40856" xr:uid="{C47DEDB8-F6D3-4EE7-A6D3-CFF81FB7621D}"/>
    <cellStyle name="_Balansen 2 3" xfId="40857" xr:uid="{0B6A0243-7CCD-4B79-8663-3EB37BE700B6}"/>
    <cellStyle name="_Balansen 2 3 2" xfId="40858" xr:uid="{283494B6-A5EC-42A3-B8F6-3F66A97ABFAA}"/>
    <cellStyle name="_Balansen 2 3 2 2" xfId="40859" xr:uid="{045B6AF1-845D-4C52-9DB7-FFE6BD303955}"/>
    <cellStyle name="_Balansen 2 3 2 2 2" xfId="40860" xr:uid="{525FF712-7D31-43B5-9535-1C1FB3E46177}"/>
    <cellStyle name="_Balansen 2 3 2 3" xfId="40861" xr:uid="{2D765CA4-B310-43DF-A883-07FDC331AAF0}"/>
    <cellStyle name="_Balansen 2 3 3" xfId="40862" xr:uid="{32A70F6C-5839-4FCE-B708-39BA51AED83F}"/>
    <cellStyle name="_Balansen 2 3 3 2" xfId="40863" xr:uid="{2539D92F-EAB5-4A22-BAAE-AC920C74EAA3}"/>
    <cellStyle name="_Balansen 2 3 4" xfId="40864" xr:uid="{C581268C-CC5A-49E0-B55C-6FE05DCFA4A7}"/>
    <cellStyle name="_Balansen 2 4" xfId="40865" xr:uid="{1060CDA0-9D64-4F6E-B54F-B6EC5337D1D4}"/>
    <cellStyle name="_Balansen 2 4 2" xfId="40866" xr:uid="{A0CBB6E6-E7E8-406A-9279-7F8397A6CFCF}"/>
    <cellStyle name="_Balansen 2 4 2 2" xfId="40867" xr:uid="{3831F55D-BA25-42A3-9175-577EB6ECBBA6}"/>
    <cellStyle name="_Balansen 2 4 3" xfId="40868" xr:uid="{F1ECF45B-7337-4894-A86D-3735D1143986}"/>
    <cellStyle name="_Balansen 2 4 3 2" xfId="40869" xr:uid="{A68BB832-BCAE-4294-BF66-56559655B017}"/>
    <cellStyle name="_Balansen 2 4 4" xfId="40870" xr:uid="{CEE998DE-DE54-45B6-AE3A-04FC4DD81E29}"/>
    <cellStyle name="_Balansen 2 5" xfId="40871" xr:uid="{A89B064D-8E5C-4D60-8215-360029FE590C}"/>
    <cellStyle name="_Balansen 2 5 2" xfId="40872" xr:uid="{38B93666-F7E8-4873-BBAC-E417776CE1D7}"/>
    <cellStyle name="_Balansen 2 6" xfId="40873" xr:uid="{8EFEB156-82C0-4E14-BF4B-7335495C645B}"/>
    <cellStyle name="_Balansen 2 6 2" xfId="40874" xr:uid="{C17A9358-FD01-4F0A-A88D-812968F78E15}"/>
    <cellStyle name="_Balansen 2 7" xfId="40875" xr:uid="{C8F88DA8-73D9-458E-8F22-C8E498AF1411}"/>
    <cellStyle name="_Balansen 3" xfId="40876" xr:uid="{59079ABC-2F14-4AFF-83AD-CB0E4DF9FE75}"/>
    <cellStyle name="_Balansen 3 2" xfId="40877" xr:uid="{52722CD4-940C-4C4A-8250-3EC1D35957A2}"/>
    <cellStyle name="_Balansen 3 2 2" xfId="40878" xr:uid="{15995B67-4DC6-43D3-ADD9-01ADFD1FE3AA}"/>
    <cellStyle name="_Balansen 3 2 2 2" xfId="40879" xr:uid="{4086871D-35CB-42AB-9444-1B20E2747F28}"/>
    <cellStyle name="_Balansen 3 2 2 2 2" xfId="40880" xr:uid="{CC81A986-1AC0-4BDA-BA90-7E890F6164A3}"/>
    <cellStyle name="_Balansen 3 2 2 3" xfId="40881" xr:uid="{56DB65DB-10C5-43F8-857B-30A92A5492FC}"/>
    <cellStyle name="_Balansen 3 2 3" xfId="40882" xr:uid="{9276252B-0B25-4F45-952F-0FCEB94C3D37}"/>
    <cellStyle name="_Balansen 3 2 3 2" xfId="40883" xr:uid="{8BAD8187-C8BA-45A5-B59B-5C4035317C4E}"/>
    <cellStyle name="_Balansen 3 2 4" xfId="40884" xr:uid="{882FD397-1B7F-413B-B7F2-B0945629B8BE}"/>
    <cellStyle name="_Balansen 3 3" xfId="40885" xr:uid="{05D61DB4-AFE5-4096-8843-4EBC3723F7C1}"/>
    <cellStyle name="_Balansen 3 3 2" xfId="40886" xr:uid="{544FA477-A120-4A58-AA3B-C75343709884}"/>
    <cellStyle name="_Balansen 3 3 2 2" xfId="40887" xr:uid="{E32E025F-D8C0-4CD9-8004-C6726005DFA3}"/>
    <cellStyle name="_Balansen 3 3 3" xfId="40888" xr:uid="{60E1037D-5378-4862-96ED-5BD042CB2B19}"/>
    <cellStyle name="_Balansen 3 4" xfId="40889" xr:uid="{245C0D64-C40B-4A6C-A6C2-274C7EF1AEAB}"/>
    <cellStyle name="_Balansen 3 4 2" xfId="40890" xr:uid="{839DAEE8-151A-48AE-93A9-041565973310}"/>
    <cellStyle name="_Balansen 3 5" xfId="40891" xr:uid="{F41BB594-48DE-4E43-A054-8636E1B9710A}"/>
    <cellStyle name="_Balansen 4" xfId="40892" xr:uid="{F5753BB2-9FC1-4C12-AF67-86D61B9EB4B7}"/>
    <cellStyle name="_Balansen 4 2" xfId="40893" xr:uid="{C10C6E9B-2F13-4225-877B-B99E61DC819B}"/>
    <cellStyle name="_Balansen 4 2 2" xfId="40894" xr:uid="{DA750ECE-9BF0-4A06-9B66-9B74FC5CF8AB}"/>
    <cellStyle name="_Balansen 4 2 2 2" xfId="40895" xr:uid="{E6C95033-67D4-423A-816B-106542A2D8B0}"/>
    <cellStyle name="_Balansen 4 2 2 2 2" xfId="40896" xr:uid="{BCE9A349-E99D-4C48-B9E8-211B789EF08F}"/>
    <cellStyle name="_Balansen 4 2 2 2 2 2" xfId="40897" xr:uid="{A6A4B1D9-4DED-4EA6-BBAB-12A79CDA0D51}"/>
    <cellStyle name="_Balansen 4 2 2 2 3" xfId="40898" xr:uid="{9386C937-FD38-4912-98E4-DD23813CA75C}"/>
    <cellStyle name="_Balansen 4 2 2 3" xfId="40899" xr:uid="{D8FD0E4C-47FD-42DC-984D-D77B9F505927}"/>
    <cellStyle name="_Balansen 4 2 2 3 2" xfId="40900" xr:uid="{EA1C7E6A-B568-41D0-AAFB-60D66504AED0}"/>
    <cellStyle name="_Balansen 4 2 2 4" xfId="40901" xr:uid="{B9C9E545-818E-4613-851E-E61B316F7F4B}"/>
    <cellStyle name="_Balansen 4 2 3" xfId="40902" xr:uid="{DFCC97DB-9B2F-416D-84C1-C6EDF785D710}"/>
    <cellStyle name="_Balansen 4 2 3 2" xfId="40903" xr:uid="{905D96F6-FBEA-4D9F-A0D2-282D5673DC09}"/>
    <cellStyle name="_Balansen 4 2 3 2 2" xfId="40904" xr:uid="{9A1164E1-A28F-4529-AD9B-49B041270479}"/>
    <cellStyle name="_Balansen 4 2 3 3" xfId="40905" xr:uid="{D3D0CB88-C85D-4B3C-8429-D9AD34FA9B75}"/>
    <cellStyle name="_Balansen 4 2 4" xfId="40906" xr:uid="{0F85A993-D3E1-4DCE-BABA-673E5929C7D5}"/>
    <cellStyle name="_Balansen 4 2 4 2" xfId="40907" xr:uid="{B4EABB49-7254-4D79-8AE6-D01D18EFD492}"/>
    <cellStyle name="_Balansen 4 2 5" xfId="40908" xr:uid="{D8DE524D-FB02-4694-A5D3-C4133B21E161}"/>
    <cellStyle name="_Balansen 4 3" xfId="40909" xr:uid="{A92C70CF-9BF4-4FCD-BB7C-4F3435880CC6}"/>
    <cellStyle name="_Balansen 4 3 2" xfId="40910" xr:uid="{C2EACFA7-6FA3-4537-B72B-CCFC6F61D43F}"/>
    <cellStyle name="_Balansen 4 3 2 2" xfId="40911" xr:uid="{D7CFCE4C-9D40-4241-9BBE-4049B3FB17B0}"/>
    <cellStyle name="_Balansen 4 3 2 2 2" xfId="40912" xr:uid="{2B467894-131A-406F-AA45-AED3AC605246}"/>
    <cellStyle name="_Balansen 4 3 2 3" xfId="40913" xr:uid="{108142A0-313F-44D9-BDFD-EA37D0AB12EB}"/>
    <cellStyle name="_Balansen 4 3 3" xfId="40914" xr:uid="{AC9F91F0-0E56-4F4F-BD25-C1D2D965B9B5}"/>
    <cellStyle name="_Balansen 4 3 3 2" xfId="40915" xr:uid="{49FCBD87-9254-49CC-A6BB-2078D8F52A7A}"/>
    <cellStyle name="_Balansen 4 3 4" xfId="40916" xr:uid="{63C7CE9B-F614-4894-9EFF-2D744FC3F217}"/>
    <cellStyle name="_Balansen 4 4" xfId="40917" xr:uid="{6DFF4B99-CA7D-4816-9AE2-3364E90D6F5E}"/>
    <cellStyle name="_Balansen 4 4 2" xfId="40918" xr:uid="{CD53F4C5-10A9-4F07-B6F8-2FCE894D2F49}"/>
    <cellStyle name="_Balansen 4 4 2 2" xfId="40919" xr:uid="{E03E8954-122C-40A5-AD48-C9B529FF5B47}"/>
    <cellStyle name="_Balansen 4 4 3" xfId="40920" xr:uid="{B48C33AB-8091-4C00-844A-5AF9E775054C}"/>
    <cellStyle name="_Balansen 4 5" xfId="40921" xr:uid="{03AF0CA0-BD6C-428B-8602-7188FC5CD594}"/>
    <cellStyle name="_Balansen 4 5 2" xfId="40922" xr:uid="{E3C8577B-5EEC-45EA-AFB6-6B8971241D9A}"/>
    <cellStyle name="_Balansen 4 6" xfId="40923" xr:uid="{D256A989-7ECF-4B27-9E57-13B5A0DFE3FB}"/>
    <cellStyle name="_Balansen 5" xfId="40924" xr:uid="{DBE82C00-29E4-4406-8E35-271A6CBEC422}"/>
    <cellStyle name="_Balansen 5 2" xfId="40925" xr:uid="{6890A9CF-BBCF-402D-88BE-91CF9653A56E}"/>
    <cellStyle name="_Balansen 5 2 2" xfId="40926" xr:uid="{E620ECB2-C231-4C10-BF95-D99B92E99F15}"/>
    <cellStyle name="_Balansen 5 2 2 2" xfId="40927" xr:uid="{D297D9CF-B6BC-410D-A987-239A18BC5A77}"/>
    <cellStyle name="_Balansen 5 2 2 2 2" xfId="40928" xr:uid="{5E524D9A-B592-47FA-9500-C458D52E9674}"/>
    <cellStyle name="_Balansen 5 2 2 2 2 2" xfId="40929" xr:uid="{B16210FC-541C-4253-A221-71AB69E8F7F8}"/>
    <cellStyle name="_Balansen 5 2 2 2 3" xfId="40930" xr:uid="{D4AFE42D-DAAC-423D-821A-E4C2AB7EDB91}"/>
    <cellStyle name="_Balansen 5 2 2 3" xfId="40931" xr:uid="{F7DC31B1-1CB0-48C2-9CEB-5B04ECF54E43}"/>
    <cellStyle name="_Balansen 5 2 2 3 2" xfId="40932" xr:uid="{05D7B3FA-8EDB-4C39-BC9F-74A669822ADF}"/>
    <cellStyle name="_Balansen 5 2 2 4" xfId="40933" xr:uid="{CC50041E-4B27-4042-8321-2A854EB55111}"/>
    <cellStyle name="_Balansen 5 2 3" xfId="40934" xr:uid="{85371827-B19A-4C99-B560-C44D28C61CCA}"/>
    <cellStyle name="_Balansen 5 2 3 2" xfId="40935" xr:uid="{AF739684-2159-4AC6-9759-DB0B9C30E5E4}"/>
    <cellStyle name="_Balansen 5 2 3 2 2" xfId="40936" xr:uid="{50767773-ADC9-4A42-8163-28EE3F8452DF}"/>
    <cellStyle name="_Balansen 5 2 3 3" xfId="40937" xr:uid="{341CD91E-9319-43F8-8775-7523D902C22E}"/>
    <cellStyle name="_Balansen 5 2 4" xfId="40938" xr:uid="{CD0B9042-31E8-4746-B7C9-9EAE91658040}"/>
    <cellStyle name="_Balansen 5 2 4 2" xfId="40939" xr:uid="{3BA91104-5845-46CF-A29A-B5F2A61B078A}"/>
    <cellStyle name="_Balansen 5 2 5" xfId="40940" xr:uid="{3FF56DA1-C3B5-4851-A69B-6AE0560CB1DA}"/>
    <cellStyle name="_Balansen 5 3" xfId="40941" xr:uid="{975700D6-3130-44D1-BF5A-9E16CDBCFF87}"/>
    <cellStyle name="_Balansen 5 3 2" xfId="40942" xr:uid="{06335199-5862-4729-81BF-7F31CAB6F1DC}"/>
    <cellStyle name="_Balansen 5 3 2 2" xfId="40943" xr:uid="{27484B6E-1F1A-43DB-866C-8084F340CFC3}"/>
    <cellStyle name="_Balansen 5 3 2 2 2" xfId="40944" xr:uid="{5BED7229-409D-4EE3-8C55-0EF030D84C32}"/>
    <cellStyle name="_Balansen 5 3 2 3" xfId="40945" xr:uid="{BFF949B4-D9C7-49E0-8021-C18F711E2AB0}"/>
    <cellStyle name="_Balansen 5 3 3" xfId="40946" xr:uid="{8D2F9D8E-53B3-4661-8D71-7A701DCB0337}"/>
    <cellStyle name="_Balansen 5 3 3 2" xfId="40947" xr:uid="{D3F5C9C4-6BE1-4A79-9517-CBD3E483E172}"/>
    <cellStyle name="_Balansen 5 3 4" xfId="40948" xr:uid="{2DE1AA3A-2469-4A37-B88B-771095EA5118}"/>
    <cellStyle name="_Balansen 5 4" xfId="40949" xr:uid="{B369AD0E-2AEE-4719-8091-4EADF2EC25ED}"/>
    <cellStyle name="_Balansen 5 4 2" xfId="40950" xr:uid="{6CFA5CD3-0145-4AFA-B1DC-787BD3613C2A}"/>
    <cellStyle name="_Balansen 5 4 2 2" xfId="40951" xr:uid="{A90E4BB4-CA00-42E8-ABB5-F73520A08043}"/>
    <cellStyle name="_Balansen 5 4 3" xfId="40952" xr:uid="{2A02BF58-8B5A-496C-BECA-7B27B63DCA6A}"/>
    <cellStyle name="_Balansen 5 5" xfId="40953" xr:uid="{83E53A94-FE17-4294-9C9E-2FE44D89AF8F}"/>
    <cellStyle name="_Balansen 5 5 2" xfId="40954" xr:uid="{73EA027E-59F2-4EA2-8756-FC169D46DD1D}"/>
    <cellStyle name="_Balansen 5 6" xfId="40955" xr:uid="{F47872A5-53B1-47CA-984D-D6FC9F4C1BBB}"/>
    <cellStyle name="_Balansen 6" xfId="40956" xr:uid="{6DCC1B0B-B8F1-4FC4-AAF3-00EFFD81B91C}"/>
    <cellStyle name="_Balansen 6 2" xfId="40957" xr:uid="{5E6E1492-7FA8-4372-9C37-3AEE290FF25B}"/>
    <cellStyle name="_Balansen 6 2 2" xfId="40958" xr:uid="{9E8BDEB7-941A-40E8-991C-5ACB491C7122}"/>
    <cellStyle name="_Balansen 6 2 2 2" xfId="40959" xr:uid="{87099181-F226-48A1-BB81-BF0928B16D06}"/>
    <cellStyle name="_Balansen 6 2 2 2 2" xfId="40960" xr:uid="{A4447427-1253-4A7F-99F6-C6ACC1EEDDAE}"/>
    <cellStyle name="_Balansen 6 2 2 2 2 2" xfId="40961" xr:uid="{C388DAAD-D6A3-4E82-BF46-0AA843BA4C12}"/>
    <cellStyle name="_Balansen 6 2 2 2 3" xfId="40962" xr:uid="{B2038E05-B12E-4183-91C5-F0ABCB9C5C87}"/>
    <cellStyle name="_Balansen 6 2 2 3" xfId="40963" xr:uid="{E0D83629-21D6-4539-8E42-12B50299BDE6}"/>
    <cellStyle name="_Balansen 6 2 2 3 2" xfId="40964" xr:uid="{9FEFE00F-98AE-4507-BB74-A4AB142E280E}"/>
    <cellStyle name="_Balansen 6 2 2 4" xfId="40965" xr:uid="{48FC2C05-4866-4155-ADFE-7D7D4FC1F2F1}"/>
    <cellStyle name="_Balansen 6 2 3" xfId="40966" xr:uid="{08C9FBB8-8E7A-4DCD-9DE2-0E04E580BBB6}"/>
    <cellStyle name="_Balansen 6 2 3 2" xfId="40967" xr:uid="{FCCF93E4-AE7B-4A70-9368-51A940F978CF}"/>
    <cellStyle name="_Balansen 6 2 3 2 2" xfId="40968" xr:uid="{07F4EE30-FEA8-47E9-91BC-A63D71BDDB2A}"/>
    <cellStyle name="_Balansen 6 2 3 3" xfId="40969" xr:uid="{A91464C8-C45A-4C04-A554-04D9CEC1160D}"/>
    <cellStyle name="_Balansen 6 2 4" xfId="40970" xr:uid="{DBEE51F6-ABED-4FB3-84FB-E44302AB100B}"/>
    <cellStyle name="_Balansen 6 2 4 2" xfId="40971" xr:uid="{581696E5-69D8-43B8-9B02-3F0E44E02979}"/>
    <cellStyle name="_Balansen 6 2 5" xfId="40972" xr:uid="{0CC8846E-1825-400D-8286-621478449816}"/>
    <cellStyle name="_Balansen 6 3" xfId="40973" xr:uid="{F6C9A0CA-CB22-4FD7-A6D6-CAED5010F48B}"/>
    <cellStyle name="_Balansen 6 3 2" xfId="40974" xr:uid="{1524DBFB-A3E7-4C56-B6DB-05FCB595BA9D}"/>
    <cellStyle name="_Balansen 6 3 2 2" xfId="40975" xr:uid="{1FE0595B-8EBC-4AEC-BD1E-FF2E5B1654CA}"/>
    <cellStyle name="_Balansen 6 3 2 2 2" xfId="40976" xr:uid="{573E5EA0-1AE2-4C07-80CA-59DF1A0387B1}"/>
    <cellStyle name="_Balansen 6 3 2 3" xfId="40977" xr:uid="{4AF6E908-658D-4B09-93A8-099E7600EE87}"/>
    <cellStyle name="_Balansen 6 3 3" xfId="40978" xr:uid="{9CA1C3D8-9AEA-49CE-9865-12B623CC0BF9}"/>
    <cellStyle name="_Balansen 6 3 3 2" xfId="40979" xr:uid="{ADCDFCF3-4FFC-4DC6-8A38-59A818FEBB28}"/>
    <cellStyle name="_Balansen 6 3 4" xfId="40980" xr:uid="{164F09F6-7710-4E97-A9C3-DFBF58FA84DA}"/>
    <cellStyle name="_Balansen 6 4" xfId="40981" xr:uid="{7B892475-C081-42C3-BD13-4F8A613144B5}"/>
    <cellStyle name="_Balansen 6 4 2" xfId="40982" xr:uid="{6E791884-4ACF-4E92-A4D7-E8009C615F6A}"/>
    <cellStyle name="_Balansen 6 4 2 2" xfId="40983" xr:uid="{9D81F73D-3074-40C9-9196-1F49CCCC1E0E}"/>
    <cellStyle name="_Balansen 6 4 3" xfId="40984" xr:uid="{F9FD9446-D4A2-42F1-8331-E157ADE8AF45}"/>
    <cellStyle name="_Balansen 6 5" xfId="40985" xr:uid="{E55FD211-3F80-485D-B87A-0F4A12FABF4C}"/>
    <cellStyle name="_Balansen 6 5 2" xfId="40986" xr:uid="{48CCDF4F-79D5-4EE7-836E-D7CBDEA15E69}"/>
    <cellStyle name="_Balansen 6 6" xfId="40987" xr:uid="{F5C30D75-0090-45F6-9491-CB1FF3E1108E}"/>
    <cellStyle name="_Balansen 7" xfId="40988" xr:uid="{01693D16-B2DB-4521-936D-B7125162470A}"/>
    <cellStyle name="_Balansen 7 2" xfId="40989" xr:uid="{6423D300-5ED4-4D5F-9694-4E190792E5B6}"/>
    <cellStyle name="_Balansen 7 2 2" xfId="40990" xr:uid="{71BC7F01-9C44-45C4-96E4-DE62523ADE44}"/>
    <cellStyle name="_Balansen 7 2 2 2" xfId="40991" xr:uid="{A8217FF0-1895-41CA-B5DD-82998640A639}"/>
    <cellStyle name="_Balansen 7 2 2 2 2" xfId="40992" xr:uid="{FEC59D52-96BD-48B4-BF01-8F4AA02CE5AE}"/>
    <cellStyle name="_Balansen 7 2 2 3" xfId="40993" xr:uid="{55FC6A0B-988C-45C9-99BB-B82AADBD8972}"/>
    <cellStyle name="_Balansen 7 2 3" xfId="40994" xr:uid="{8EF04FE9-6E02-444B-9624-2F5A25D70BB1}"/>
    <cellStyle name="_Balansen 7 2 3 2" xfId="40995" xr:uid="{14C68A07-6A9F-4847-B6BC-DECDD26B5168}"/>
    <cellStyle name="_Balansen 7 2 4" xfId="40996" xr:uid="{D5A4D98C-D033-441A-AFD4-F2ED3E28A1FB}"/>
    <cellStyle name="_Balansen 7 3" xfId="40997" xr:uid="{BF18B4D5-E25F-4A60-A4F4-2DC3FD784CB1}"/>
    <cellStyle name="_Balansen 7 3 2" xfId="40998" xr:uid="{007C4379-1E46-4862-9C6C-6E3EB00C2539}"/>
    <cellStyle name="_Balansen 7 3 2 2" xfId="40999" xr:uid="{6DC57327-5FC3-428B-A0E3-89406AD51FCB}"/>
    <cellStyle name="_Balansen 7 3 2 2 2" xfId="41000" xr:uid="{1C22437D-8B8B-4703-8DE0-21C49EF2AAE3}"/>
    <cellStyle name="_Balansen 7 3 2 3" xfId="41001" xr:uid="{BC27764D-A499-4F03-9BD7-FBD77C858DC5}"/>
    <cellStyle name="_Balansen 7 3 3" xfId="41002" xr:uid="{D487225C-2BCA-4045-9A6A-DA521CDABA81}"/>
    <cellStyle name="_Balansen 7 3 3 2" xfId="41003" xr:uid="{BE8DC47C-6404-4E4F-A63C-95C9F04432D8}"/>
    <cellStyle name="_Balansen 7 3 4" xfId="41004" xr:uid="{7549AA9F-3E86-4EAA-A94B-8448FE59428F}"/>
    <cellStyle name="_Balansen 7 4" xfId="41005" xr:uid="{04684C01-7B40-4FF2-AC90-66AD851AA261}"/>
    <cellStyle name="_Balansen 7 4 2" xfId="41006" xr:uid="{2D2B815F-9F12-418A-9208-1742FD46EE5A}"/>
    <cellStyle name="_Balansen 7 4 2 2" xfId="41007" xr:uid="{740C047B-F5EE-4437-9325-79EDBF1AF962}"/>
    <cellStyle name="_Balansen 7 4 3" xfId="41008" xr:uid="{E619A665-DA4C-4BA9-B614-E2EA496C082F}"/>
    <cellStyle name="_Balansen 7 5" xfId="41009" xr:uid="{1CD78A82-7C85-48B6-B4C8-28EF0752A1E5}"/>
    <cellStyle name="_Balansen 7 5 2" xfId="41010" xr:uid="{C891D33E-F433-4C11-806A-5CE2D6FA515E}"/>
    <cellStyle name="_Balansen 7 6" xfId="41011" xr:uid="{86C7554C-820E-4109-B6E9-CBFE6E1218B2}"/>
    <cellStyle name="_Balansen 8" xfId="41012" xr:uid="{07D55A72-0929-4BF8-9935-3FC9DD151990}"/>
    <cellStyle name="_Balansen 8 2" xfId="41013" xr:uid="{3FEBAFC7-10D9-492B-A0D0-F414CFA1DA42}"/>
    <cellStyle name="_Balansen 8 2 2" xfId="41014" xr:uid="{FEB1EF4F-C4E4-4815-A36D-02F93CE58D81}"/>
    <cellStyle name="_Balansen 8 3" xfId="41015" xr:uid="{24E19C03-8C11-4358-AE48-7C4BA3A11B69}"/>
    <cellStyle name="_Balansen 8 3 2" xfId="41016" xr:uid="{91D2274F-5DF8-404A-842A-BA7A394A9FCE}"/>
    <cellStyle name="_Balansen 8 4" xfId="41017" xr:uid="{2631FB1B-82D4-4137-8B32-1EA4220FF762}"/>
    <cellStyle name="_Balansen 9" xfId="41018" xr:uid="{01E0B82B-81E8-481D-83EB-61D7C3FEC036}"/>
    <cellStyle name="_Balansen 9 2" xfId="41019" xr:uid="{B4704E94-D579-4E10-965D-5062FAE4CE86}"/>
    <cellStyle name="_Basisswapper 2010" xfId="12162" xr:uid="{76A04AB5-AB02-4F79-A2C3-8C7F62AED7DB}"/>
    <cellStyle name="_Basisswapper 2010_Kontroll ME" xfId="12163" xr:uid="{EE83FA2B-05BB-49A8-84FA-2FAF6CD61806}"/>
    <cellStyle name="_Basisswapper 2010_Kontroll-fane" xfId="12164" xr:uid="{A37350B0-39FE-4837-8699-8B2E625EFD99}"/>
    <cellStyle name="_Bidragskontroll Skandia og Carlson GC20" xfId="39" xr:uid="{3FD641E2-F575-4E32-B825-3AFBA7A7199E}"/>
    <cellStyle name="_Bidragskontroll Skandia og Carlson -TM 21.11.07" xfId="40" xr:uid="{938811E3-F96D-4064-AAFA-42764141D6EF}"/>
    <cellStyle name="_BM-values primus" xfId="41" xr:uid="{AC4E1825-7567-45A6-9B28-D9DBEF8EB9A8}"/>
    <cellStyle name="_Bok3" xfId="36986" xr:uid="{5EF93FF8-AB90-444F-9816-5E3F03101307}"/>
    <cellStyle name="_Boligkreditt_R21_1231" xfId="12165" xr:uid="{91D0CACC-0476-4EC8-88B5-BD7F326957A8}"/>
    <cellStyle name="_Book3" xfId="42" xr:uid="{B1241A81-FA9C-4FF4-AFC9-83C6EF1F6089}"/>
    <cellStyle name="_Book3 10" xfId="41020" xr:uid="{6E628E99-3037-4FCE-8B12-98F5D3981A7A}"/>
    <cellStyle name="_Book3 10 2" xfId="41021" xr:uid="{048E4E23-3CC4-4082-B547-DE9DEFF9103F}"/>
    <cellStyle name="_Book3 11" xfId="41022" xr:uid="{726602BA-40B7-42BB-BA77-261D95F531A4}"/>
    <cellStyle name="_Book3 2" xfId="43" xr:uid="{1B4736E2-12C0-4028-AFC9-F47A00F52908}"/>
    <cellStyle name="_Book3 2 2" xfId="41023" xr:uid="{5B981390-4EAF-4A64-8402-859EBF37AFE4}"/>
    <cellStyle name="_Book3 2 2 2" xfId="41024" xr:uid="{37851F3D-A772-4CA4-8EF3-CE35C89C2F71}"/>
    <cellStyle name="_Book3 2 2 2 2" xfId="41025" xr:uid="{E67EB1E4-5130-4425-BF7C-8EA57C7C1D11}"/>
    <cellStyle name="_Book3 2 2 2 2 2" xfId="41026" xr:uid="{369F65F8-B501-479D-AFA8-5E9C625765ED}"/>
    <cellStyle name="_Book3 2 2 2 2 2 2" xfId="41027" xr:uid="{EBFCE6A8-A539-40CF-86BD-70429322545E}"/>
    <cellStyle name="_Book3 2 2 2 2 3" xfId="41028" xr:uid="{BFB58CE1-54B6-4823-8946-A8EA05B542BF}"/>
    <cellStyle name="_Book3 2 2 2 3" xfId="41029" xr:uid="{96E329B8-6616-4F14-B30D-458ABDF58CE2}"/>
    <cellStyle name="_Book3 2 2 2 3 2" xfId="41030" xr:uid="{07C48906-28FC-46C7-AF2D-F7A76FE5AF53}"/>
    <cellStyle name="_Book3 2 2 2 4" xfId="41031" xr:uid="{91F3F31D-B7CD-43E5-B802-E648155BBC9A}"/>
    <cellStyle name="_Book3 2 2 3" xfId="41032" xr:uid="{B09119D4-026B-4FFF-AC5B-587BA3632971}"/>
    <cellStyle name="_Book3 2 2 3 2" xfId="41033" xr:uid="{9F54050D-8B04-42BB-93AA-3E0150F20A5F}"/>
    <cellStyle name="_Book3 2 2 3 2 2" xfId="41034" xr:uid="{1A238905-E9B0-4A79-B573-5B6BBC5EA7DC}"/>
    <cellStyle name="_Book3 2 2 3 3" xfId="41035" xr:uid="{220CE548-DDDC-4EA3-8A69-1FBE0B4CF95C}"/>
    <cellStyle name="_Book3 2 2 4" xfId="41036" xr:uid="{6D75B4A2-A1C5-46A7-88BF-643360E236F5}"/>
    <cellStyle name="_Book3 2 2 4 2" xfId="41037" xr:uid="{3F1756C4-B890-4169-B733-0FF73B5C5025}"/>
    <cellStyle name="_Book3 2 2 5" xfId="41038" xr:uid="{1693C4FE-663A-4559-93AF-6CB13D702847}"/>
    <cellStyle name="_Book3 2 3" xfId="41039" xr:uid="{1CCD6F7F-E798-4440-AD9B-4D02E27F054B}"/>
    <cellStyle name="_Book3 2 3 2" xfId="41040" xr:uid="{95A8FBE0-90BC-4A8F-9541-5443125BA9BA}"/>
    <cellStyle name="_Book3 2 3 2 2" xfId="41041" xr:uid="{90922B4F-4009-41FB-9B69-09AECA3467BC}"/>
    <cellStyle name="_Book3 2 3 2 2 2" xfId="41042" xr:uid="{CBE91C52-72E9-47C5-8ACB-E44A02DCED02}"/>
    <cellStyle name="_Book3 2 3 2 3" xfId="41043" xr:uid="{B7E85D42-1DF0-4024-BBC5-4579862AD650}"/>
    <cellStyle name="_Book3 2 3 3" xfId="41044" xr:uid="{5590B974-270C-4210-B03D-4D965595D690}"/>
    <cellStyle name="_Book3 2 3 3 2" xfId="41045" xr:uid="{03F788D5-9B70-4E41-BDF1-87895274D7BB}"/>
    <cellStyle name="_Book3 2 3 4" xfId="41046" xr:uid="{CAE564F2-CD38-4330-9298-69C083810C58}"/>
    <cellStyle name="_Book3 2 4" xfId="41047" xr:uid="{34664C28-5C5E-4850-9D94-766B9AC776AB}"/>
    <cellStyle name="_Book3 2 4 2" xfId="41048" xr:uid="{1E60A69D-4FF2-4D0B-A09E-93F66AD60994}"/>
    <cellStyle name="_Book3 2 4 2 2" xfId="41049" xr:uid="{40626CCA-A0D0-488D-A896-B99598598001}"/>
    <cellStyle name="_Book3 2 4 3" xfId="41050" xr:uid="{04428A7E-172A-4657-8728-43F13088CBD1}"/>
    <cellStyle name="_Book3 2 4 3 2" xfId="41051" xr:uid="{9EF7BD06-9AC3-455F-B3BF-1B0CFF0CDB93}"/>
    <cellStyle name="_Book3 2 4 4" xfId="41052" xr:uid="{F77E0E17-7B39-4396-AAEE-D477782CAF63}"/>
    <cellStyle name="_Book3 2 5" xfId="41053" xr:uid="{CD695997-8D55-44A4-85D5-E5D75624A905}"/>
    <cellStyle name="_Book3 2 5 2" xfId="41054" xr:uid="{0F88BB66-5F3C-4692-BE29-64A26FC99C79}"/>
    <cellStyle name="_Book3 2 6" xfId="41055" xr:uid="{DEC4E27B-B24A-475D-9243-32F046803A07}"/>
    <cellStyle name="_Book3 2 6 2" xfId="41056" xr:uid="{E3A71CFC-2B48-4BC5-9936-D7813B04490A}"/>
    <cellStyle name="_Book3 2 7" xfId="41057" xr:uid="{021871A0-31F4-4A05-B4B1-D01277A0E1FD}"/>
    <cellStyle name="_Book3 2_Kontroll ME" xfId="12166" xr:uid="{FE49595D-E2B0-4BDC-869A-DF2A55B39B2C}"/>
    <cellStyle name="_Book3 2_Kontroll-fane" xfId="12167" xr:uid="{5D3422EE-F9CE-43F6-B68C-99F633D7479D}"/>
    <cellStyle name="_Book3 2_Prognose eksponering " xfId="36987" xr:uid="{2926A6EE-D755-4C50-9085-F681A2AFAA4F}"/>
    <cellStyle name="_Book3 2_Prognose eksponering  2" xfId="41058" xr:uid="{275C4FC1-F67F-4440-AEAD-8C886E528895}"/>
    <cellStyle name="_Book3 2_Prognose eksponering  2 2" xfId="41059" xr:uid="{3CD59506-9BD6-4A4B-8E59-40D97F86AA3E}"/>
    <cellStyle name="_Book3 2_Prognose eksponering  2 2 2" xfId="41060" xr:uid="{F6A125C5-0288-4D57-B082-87233F475A42}"/>
    <cellStyle name="_Book3 2_Prognose eksponering  2 3" xfId="41061" xr:uid="{2C2E6D67-D093-4DAD-9A61-147CFD882FFB}"/>
    <cellStyle name="_Book3 2_Prognose eksponering  3" xfId="41062" xr:uid="{4AA4CAF8-D20E-46E5-851C-148ED6C40015}"/>
    <cellStyle name="_Book3 2_Prognose eksponering  3 2" xfId="41063" xr:uid="{408391E8-8C10-4B9E-AD74-D0EA3A5F8698}"/>
    <cellStyle name="_Book3 2_Prognose eksponering  4" xfId="41064" xr:uid="{446357F3-17F7-432A-BB5C-3F1CCEA77B0F}"/>
    <cellStyle name="_Book3 2_Vedlegg" xfId="41065" xr:uid="{2468D679-3E35-4DB1-8332-25E436A41F1B}"/>
    <cellStyle name="_Book3 2_Vedlegg 2" xfId="41066" xr:uid="{3728CAB4-5D5D-4562-8D81-A52B7C964793}"/>
    <cellStyle name="_Book3 2_Vedlegg 2 2" xfId="41067" xr:uid="{A56ECBBD-D0A8-49A3-92F6-54C5FEDFA502}"/>
    <cellStyle name="_Book3 2_Vedlegg 2 2 2" xfId="41068" xr:uid="{8EEDAD55-7DCA-428B-8369-CA662A8DAD3D}"/>
    <cellStyle name="_Book3 2_Vedlegg 2 3" xfId="41069" xr:uid="{5362B0C1-70A7-40B0-A8DB-920D839C7ECF}"/>
    <cellStyle name="_Book3 2_Vedlegg 3" xfId="41070" xr:uid="{41838238-F9A0-4F56-8F43-F86E101D0188}"/>
    <cellStyle name="_Book3 2_Vedlegg 3 2" xfId="41071" xr:uid="{240BCA6B-0F10-46F8-9D27-EFF7D97865A7}"/>
    <cellStyle name="_Book3 2_Vedlegg 4" xfId="41072" xr:uid="{E6752CAF-3318-4B02-940F-A1A5EE05CDCF}"/>
    <cellStyle name="_Book3 3" xfId="44" xr:uid="{F87F6B2F-3BB2-48CD-96DE-EAA57A5D051F}"/>
    <cellStyle name="_Book3 3 2" xfId="41073" xr:uid="{2D35E477-CDE0-422C-AFD7-D9B3B8CE46D1}"/>
    <cellStyle name="_Book3 3 2 2" xfId="41074" xr:uid="{C4033AFD-A047-40C7-8416-220B0F5639D4}"/>
    <cellStyle name="_Book3 3 2 2 2" xfId="41075" xr:uid="{DE3FC188-FF6B-4F0A-8F0E-994BA7B4630E}"/>
    <cellStyle name="_Book3 3 2 2 2 2" xfId="41076" xr:uid="{9815FD44-6ACD-4B96-9829-004222C9C695}"/>
    <cellStyle name="_Book3 3 2 2 3" xfId="41077" xr:uid="{8DF30E84-097E-4EE4-B328-0BB64E5EBE08}"/>
    <cellStyle name="_Book3 3 2 3" xfId="41078" xr:uid="{5D8F8567-1DBA-45B2-9B54-7CE3A2C71A4B}"/>
    <cellStyle name="_Book3 3 2 3 2" xfId="41079" xr:uid="{68A79612-8B40-4E25-BE89-9B9AA39B410C}"/>
    <cellStyle name="_Book3 3 2 4" xfId="41080" xr:uid="{70D6CBE8-D7C8-40B9-AFAC-AD85B6619556}"/>
    <cellStyle name="_Book3 3 3" xfId="41081" xr:uid="{406F5727-01E7-473D-8C33-1531145AF143}"/>
    <cellStyle name="_Book3 3 3 2" xfId="41082" xr:uid="{81687A72-7996-4E37-AEA8-28978F2A3BAB}"/>
    <cellStyle name="_Book3 3 3 2 2" xfId="41083" xr:uid="{BBE7A627-6C55-404B-80F8-C45C5827FA1E}"/>
    <cellStyle name="_Book3 3 3 3" xfId="41084" xr:uid="{279B4B1D-127B-478A-A0CE-338545875025}"/>
    <cellStyle name="_Book3 3 4" xfId="41085" xr:uid="{5DCF7D7A-1A57-42C2-B502-CE1DABEFC423}"/>
    <cellStyle name="_Book3 3 4 2" xfId="41086" xr:uid="{85092591-2CF4-4975-BA4D-D6D31B46410B}"/>
    <cellStyle name="_Book3 3 5" xfId="41087" xr:uid="{AA95E445-C872-4EDE-B356-0C50D802BB5C}"/>
    <cellStyle name="_Book3 4" xfId="45" xr:uid="{41F1635F-921D-4AED-97EF-DD8A1E9F6959}"/>
    <cellStyle name="_Book3 4 2" xfId="41088" xr:uid="{1F0B0CD4-A91F-4251-A227-CF181BCE899D}"/>
    <cellStyle name="_Book3 4 2 2" xfId="41089" xr:uid="{2808764D-682A-47F0-A4B1-4F07C660C8AD}"/>
    <cellStyle name="_Book3 4 2 2 2" xfId="41090" xr:uid="{674C0020-28A2-470E-BD7C-1B071274E3BF}"/>
    <cellStyle name="_Book3 4 2 2 2 2" xfId="41091" xr:uid="{EB074530-8ECC-47B6-AFAE-1C6AEA3DC27D}"/>
    <cellStyle name="_Book3 4 2 2 2 2 2" xfId="41092" xr:uid="{769F138E-BB79-4AD4-AA15-E983758A59CD}"/>
    <cellStyle name="_Book3 4 2 2 2 3" xfId="41093" xr:uid="{C7A7FC48-B9C7-4F21-8D8B-AEA7FBEAA4AA}"/>
    <cellStyle name="_Book3 4 2 2 3" xfId="41094" xr:uid="{A21253AE-2782-4123-8C6B-9EE9420862FC}"/>
    <cellStyle name="_Book3 4 2 2 3 2" xfId="41095" xr:uid="{11C5247D-F5C9-4053-B8DD-E102011D1C2B}"/>
    <cellStyle name="_Book3 4 2 2 4" xfId="41096" xr:uid="{C2266DA0-F4B5-4F39-8A6F-ABF59D70F85D}"/>
    <cellStyle name="_Book3 4 2 3" xfId="41097" xr:uid="{B7F6C8EA-0DFB-4AAB-A5C1-E0A5B28E180E}"/>
    <cellStyle name="_Book3 4 2 3 2" xfId="41098" xr:uid="{A7F6A0C2-230C-463A-AC4F-07053220BD4A}"/>
    <cellStyle name="_Book3 4 2 3 2 2" xfId="41099" xr:uid="{5F9F2EB6-AAD5-41D9-B6E2-84BB252CBB45}"/>
    <cellStyle name="_Book3 4 2 3 3" xfId="41100" xr:uid="{2530B79A-9519-4AFC-B6D7-AFAABBBA36A5}"/>
    <cellStyle name="_Book3 4 2 4" xfId="41101" xr:uid="{297B3033-8856-4D95-B6D9-FF245FA9E646}"/>
    <cellStyle name="_Book3 4 2 4 2" xfId="41102" xr:uid="{514DA35D-BCAA-494F-857B-7FEA8D2405A8}"/>
    <cellStyle name="_Book3 4 2 5" xfId="41103" xr:uid="{FAE09367-D3D1-40A7-B559-100482833122}"/>
    <cellStyle name="_Book3 4 3" xfId="41104" xr:uid="{9B7FC16C-79E8-4ED6-9C37-1B880B58299C}"/>
    <cellStyle name="_Book3 4 3 2" xfId="41105" xr:uid="{AC245D44-01FA-4102-A9A2-3381743E5AD0}"/>
    <cellStyle name="_Book3 4 3 2 2" xfId="41106" xr:uid="{C18C920B-FCA1-4CE8-868D-D1CAB809E452}"/>
    <cellStyle name="_Book3 4 3 2 2 2" xfId="41107" xr:uid="{5B877620-36CB-4C6E-94F9-1F3CA2D8FB02}"/>
    <cellStyle name="_Book3 4 3 2 3" xfId="41108" xr:uid="{C61DC3F2-2127-4B51-BEE5-EFEFFDB2EACD}"/>
    <cellStyle name="_Book3 4 3 3" xfId="41109" xr:uid="{F3EC0A9E-AEE1-4493-BF28-19F58DC51C93}"/>
    <cellStyle name="_Book3 4 3 3 2" xfId="41110" xr:uid="{23EFC8DC-89D4-4A83-BE05-238C4112D10E}"/>
    <cellStyle name="_Book3 4 3 4" xfId="41111" xr:uid="{E4E2171D-92A3-4702-AE0E-5D32AF5A1316}"/>
    <cellStyle name="_Book3 4 4" xfId="41112" xr:uid="{0CD630A5-CE0C-4C16-B759-06914CD4054A}"/>
    <cellStyle name="_Book3 4 4 2" xfId="41113" xr:uid="{7DF2D7A6-DE57-40BE-9141-BB488271E02D}"/>
    <cellStyle name="_Book3 4 4 2 2" xfId="41114" xr:uid="{5D4452F4-8BDE-4519-AB71-768CA106E19D}"/>
    <cellStyle name="_Book3 4 4 3" xfId="41115" xr:uid="{F1F81F91-D4E2-4E24-87ED-CBFB940CFE93}"/>
    <cellStyle name="_Book3 4 5" xfId="41116" xr:uid="{7E7515EA-85F5-4DD9-9F20-3F80114F2AB0}"/>
    <cellStyle name="_Book3 4 5 2" xfId="41117" xr:uid="{D29938FA-839C-4345-A4BF-37ADFFFA4732}"/>
    <cellStyle name="_Book3 4 6" xfId="41118" xr:uid="{0E168B81-7EB6-4026-B967-FCCA819DE908}"/>
    <cellStyle name="_Book3 5" xfId="41119" xr:uid="{60F1B02E-E32A-4821-992B-501819F941A6}"/>
    <cellStyle name="_Book3 5 2" xfId="41120" xr:uid="{E01AF319-5D81-4397-86F0-F2730096BA6E}"/>
    <cellStyle name="_Book3 5 2 2" xfId="41121" xr:uid="{70CAB9C3-C457-4722-82D3-F5FAAD01A6A0}"/>
    <cellStyle name="_Book3 5 2 2 2" xfId="41122" xr:uid="{2C343D4F-980B-4BAD-98EC-8034368343AB}"/>
    <cellStyle name="_Book3 5 2 2 2 2" xfId="41123" xr:uid="{C6D26C77-BB6B-49E4-9DA8-7667F0FC0B5D}"/>
    <cellStyle name="_Book3 5 2 2 2 2 2" xfId="41124" xr:uid="{3E804BA1-223D-477D-BCFC-45A4A5335CEB}"/>
    <cellStyle name="_Book3 5 2 2 2 3" xfId="41125" xr:uid="{6BCDF048-00AC-4711-B0C4-29BDC9305B9C}"/>
    <cellStyle name="_Book3 5 2 2 3" xfId="41126" xr:uid="{51C69A8F-F6D6-4D7E-819C-7262622C23A4}"/>
    <cellStyle name="_Book3 5 2 2 3 2" xfId="41127" xr:uid="{B6922699-ED40-4D71-A39F-A44BE368ADA1}"/>
    <cellStyle name="_Book3 5 2 2 4" xfId="41128" xr:uid="{C1CE1A98-CA5A-488C-8451-C729759D6662}"/>
    <cellStyle name="_Book3 5 2 3" xfId="41129" xr:uid="{2EB855D2-D4C2-4FCD-8246-06893CECB9C6}"/>
    <cellStyle name="_Book3 5 2 3 2" xfId="41130" xr:uid="{70BCA89B-C5DB-4905-A0A8-8FEBD67027C5}"/>
    <cellStyle name="_Book3 5 2 3 2 2" xfId="41131" xr:uid="{60028FF7-D0FC-4EE6-9AA1-0CB1267D2156}"/>
    <cellStyle name="_Book3 5 2 3 3" xfId="41132" xr:uid="{1859B40C-84CA-4D84-AB3C-CBB044FF6229}"/>
    <cellStyle name="_Book3 5 2 4" xfId="41133" xr:uid="{3C7349BD-23A8-4DC1-BBE9-B6C6421B8C56}"/>
    <cellStyle name="_Book3 5 2 4 2" xfId="41134" xr:uid="{BAF2B28C-B472-4383-9BBE-B2FDA1C1FDB9}"/>
    <cellStyle name="_Book3 5 2 5" xfId="41135" xr:uid="{CAA3F248-9B1C-4D60-A210-BF24C2334509}"/>
    <cellStyle name="_Book3 5 3" xfId="41136" xr:uid="{10091F58-5D07-4044-9C84-CBA1665C897F}"/>
    <cellStyle name="_Book3 5 3 2" xfId="41137" xr:uid="{9BD5A724-FA1B-4686-926B-15D208978FF8}"/>
    <cellStyle name="_Book3 5 3 2 2" xfId="41138" xr:uid="{D65C5B4C-31E6-43B1-9F6D-CE36E451B349}"/>
    <cellStyle name="_Book3 5 3 2 2 2" xfId="41139" xr:uid="{B6CEAD35-DA3B-41B1-8500-EAFC072098E0}"/>
    <cellStyle name="_Book3 5 3 2 3" xfId="41140" xr:uid="{B8BF3D82-9ACA-4AC1-B535-6A49F20D33F7}"/>
    <cellStyle name="_Book3 5 3 3" xfId="41141" xr:uid="{82CC1107-4FE1-45B9-8267-90B58A812B6E}"/>
    <cellStyle name="_Book3 5 3 3 2" xfId="41142" xr:uid="{72A809F9-3B1E-4BA6-A3E6-D546FB44E3D9}"/>
    <cellStyle name="_Book3 5 3 4" xfId="41143" xr:uid="{EAAA0154-1AC4-4403-9823-FCCDD5429482}"/>
    <cellStyle name="_Book3 5 4" xfId="41144" xr:uid="{60DA2191-1B51-4BF7-8759-7AAFCC061E99}"/>
    <cellStyle name="_Book3 5 4 2" xfId="41145" xr:uid="{3B522DF4-683A-462F-8EDC-8A281DD483E3}"/>
    <cellStyle name="_Book3 5 4 2 2" xfId="41146" xr:uid="{EE03F36C-879C-4EC1-8C3E-CB57E1B9BE99}"/>
    <cellStyle name="_Book3 5 4 3" xfId="41147" xr:uid="{76C54941-2E41-45F9-A105-14E7D54A5CBD}"/>
    <cellStyle name="_Book3 5 5" xfId="41148" xr:uid="{171DD7B7-4764-4C30-AF2A-B59D373F7085}"/>
    <cellStyle name="_Book3 5 5 2" xfId="41149" xr:uid="{47C5A933-9802-434E-A9AE-44A62EB52EFE}"/>
    <cellStyle name="_Book3 5 6" xfId="41150" xr:uid="{A7148DCD-A728-46EC-8298-674D43C3F685}"/>
    <cellStyle name="_Book3 6" xfId="41151" xr:uid="{FCCDD850-559E-48D1-9403-E56B5A547C41}"/>
    <cellStyle name="_Book3 6 2" xfId="41152" xr:uid="{B98968D5-AECF-40DD-927D-8A2CAF1DE28C}"/>
    <cellStyle name="_Book3 6 2 2" xfId="41153" xr:uid="{FCD50527-72AF-4F51-A38A-D35580641CEB}"/>
    <cellStyle name="_Book3 6 2 2 2" xfId="41154" xr:uid="{F8AADA47-E838-4F95-901C-99848FB2BD22}"/>
    <cellStyle name="_Book3 6 2 2 2 2" xfId="41155" xr:uid="{2235EA1E-25BE-4AF6-B593-6263B7D7F765}"/>
    <cellStyle name="_Book3 6 2 2 2 2 2" xfId="41156" xr:uid="{6412D974-8394-43E5-8B27-AA205802E7E6}"/>
    <cellStyle name="_Book3 6 2 2 2 3" xfId="41157" xr:uid="{F5BC7DF7-0E9B-48F6-AABA-3B3AA4E5467E}"/>
    <cellStyle name="_Book3 6 2 2 3" xfId="41158" xr:uid="{82484493-4645-454A-8790-01A8FEA55EE5}"/>
    <cellStyle name="_Book3 6 2 2 3 2" xfId="41159" xr:uid="{31043FA5-E79D-4A0A-9DC0-1D9544AE4BB1}"/>
    <cellStyle name="_Book3 6 2 2 4" xfId="41160" xr:uid="{AAFE312C-FFC7-4334-B271-74CB4421F81E}"/>
    <cellStyle name="_Book3 6 2 3" xfId="41161" xr:uid="{C2C8902F-15BD-4A3E-A6A4-DDB16E365866}"/>
    <cellStyle name="_Book3 6 2 3 2" xfId="41162" xr:uid="{CBAAA7DE-9501-4328-B3BA-D0470E527230}"/>
    <cellStyle name="_Book3 6 2 3 2 2" xfId="41163" xr:uid="{DD2BB049-4069-47E0-8EA1-CFC0EB9A9B7F}"/>
    <cellStyle name="_Book3 6 2 3 3" xfId="41164" xr:uid="{BE293371-96F2-4328-8607-A36019882F8B}"/>
    <cellStyle name="_Book3 6 2 4" xfId="41165" xr:uid="{56B6057C-CF15-4096-B7C7-E96F2BEB1328}"/>
    <cellStyle name="_Book3 6 2 4 2" xfId="41166" xr:uid="{A580EEE3-09EE-4EA3-A465-36FA9F55C190}"/>
    <cellStyle name="_Book3 6 2 5" xfId="41167" xr:uid="{5C24C65B-CD69-4B80-8C9D-DCABBB436A86}"/>
    <cellStyle name="_Book3 6 3" xfId="41168" xr:uid="{FD7A4733-CC0E-4CFF-8B6B-1E1E7AF945CE}"/>
    <cellStyle name="_Book3 6 3 2" xfId="41169" xr:uid="{5380D541-5D80-4977-8713-4668B5137C90}"/>
    <cellStyle name="_Book3 6 3 2 2" xfId="41170" xr:uid="{19B5FD9F-7CED-44DC-A8D4-05F88F9FD786}"/>
    <cellStyle name="_Book3 6 3 2 2 2" xfId="41171" xr:uid="{6D10875B-B225-455E-90DE-7474137A5A21}"/>
    <cellStyle name="_Book3 6 3 2 3" xfId="41172" xr:uid="{09B02130-D8CA-48CB-B4F3-453438A7B7D2}"/>
    <cellStyle name="_Book3 6 3 3" xfId="41173" xr:uid="{AAEBEC3F-7A01-4B05-B75F-768EF9FD37A8}"/>
    <cellStyle name="_Book3 6 3 3 2" xfId="41174" xr:uid="{FBE0A72F-B714-4BBE-8BF8-E52DD3A93042}"/>
    <cellStyle name="_Book3 6 3 4" xfId="41175" xr:uid="{B2A4E9D3-1B17-4F9D-A819-93AB282EFC00}"/>
    <cellStyle name="_Book3 6 4" xfId="41176" xr:uid="{67817761-08F0-41EC-B925-61B56773CA77}"/>
    <cellStyle name="_Book3 6 4 2" xfId="41177" xr:uid="{647B5E87-E1AA-4B97-BFC8-817D4B85C37B}"/>
    <cellStyle name="_Book3 6 4 2 2" xfId="41178" xr:uid="{73407F1E-6179-49C9-A0D6-3255ED7EAB48}"/>
    <cellStyle name="_Book3 6 4 3" xfId="41179" xr:uid="{DA063F7B-7D7C-40A2-AE5C-58CB4FA1F4E5}"/>
    <cellStyle name="_Book3 6 5" xfId="41180" xr:uid="{D4B553C8-37B0-4C78-AB60-5DE35C45FB6B}"/>
    <cellStyle name="_Book3 6 5 2" xfId="41181" xr:uid="{5B113AC0-453B-458C-BB3F-9ECCFB4CC038}"/>
    <cellStyle name="_Book3 6 6" xfId="41182" xr:uid="{6DCB900A-03A4-4D5C-9EFB-928A162F9539}"/>
    <cellStyle name="_Book3 7" xfId="41183" xr:uid="{8781A441-C6AC-47BC-B2F6-FAEA474E2CEB}"/>
    <cellStyle name="_Book3 7 2" xfId="41184" xr:uid="{E44FC3C0-90CC-4531-BD9B-7AD41ED9C551}"/>
    <cellStyle name="_Book3 7 2 2" xfId="41185" xr:uid="{82BFBC59-93A1-4ED8-92FF-98562F4A75F9}"/>
    <cellStyle name="_Book3 7 2 2 2" xfId="41186" xr:uid="{04D656CD-581F-44F4-A394-F35BBA8EC69A}"/>
    <cellStyle name="_Book3 7 2 2 2 2" xfId="41187" xr:uid="{C5CB134F-A92B-4925-B2B7-E31DE2F44623}"/>
    <cellStyle name="_Book3 7 2 2 3" xfId="41188" xr:uid="{1435C900-8FD4-4767-A00E-2AFF02930EEF}"/>
    <cellStyle name="_Book3 7 2 3" xfId="41189" xr:uid="{41DD1219-8A19-474B-B25E-B29E38426009}"/>
    <cellStyle name="_Book3 7 2 3 2" xfId="41190" xr:uid="{2B92F165-29EE-4333-8473-B44CDD632722}"/>
    <cellStyle name="_Book3 7 2 4" xfId="41191" xr:uid="{B793FF98-16BF-4046-B910-E56771044D62}"/>
    <cellStyle name="_Book3 7 3" xfId="41192" xr:uid="{98E67D1D-B4E6-4977-8DD2-59AE271E5437}"/>
    <cellStyle name="_Book3 7 3 2" xfId="41193" xr:uid="{625AD765-8127-4C88-8C36-7BE7013D2335}"/>
    <cellStyle name="_Book3 7 3 2 2" xfId="41194" xr:uid="{783B1461-94AF-49BE-8CB3-7CBF3AED9875}"/>
    <cellStyle name="_Book3 7 3 2 2 2" xfId="41195" xr:uid="{7FFE0BF1-FDFC-43CD-B50B-D4977230CEB8}"/>
    <cellStyle name="_Book3 7 3 2 3" xfId="41196" xr:uid="{313DB4FE-B709-4CB4-8A17-D4D2DB93C148}"/>
    <cellStyle name="_Book3 7 3 3" xfId="41197" xr:uid="{2B1F81CF-8A31-4F7F-86CF-735FADB4A646}"/>
    <cellStyle name="_Book3 7 3 3 2" xfId="41198" xr:uid="{9A839F56-1CAD-4C8F-B63B-26A8B9A9B8A2}"/>
    <cellStyle name="_Book3 7 3 4" xfId="41199" xr:uid="{54F69FCE-6D9C-4DC6-85B7-AC7B01B9FE64}"/>
    <cellStyle name="_Book3 7 4" xfId="41200" xr:uid="{F2A6DAC5-0E34-4193-94F1-A59B6468DBAB}"/>
    <cellStyle name="_Book3 7 4 2" xfId="41201" xr:uid="{F616BEFE-9967-43DE-A4F1-95DC8EDD36BF}"/>
    <cellStyle name="_Book3 7 4 2 2" xfId="41202" xr:uid="{69FC4BAD-E20B-440C-AEC3-826B0A952CA0}"/>
    <cellStyle name="_Book3 7 4 3" xfId="41203" xr:uid="{BA7F5D30-733C-4478-83C7-D6495F1F7831}"/>
    <cellStyle name="_Book3 7 5" xfId="41204" xr:uid="{B8C3F7EF-BD6C-4F19-9057-9F84C26B12BC}"/>
    <cellStyle name="_Book3 7 5 2" xfId="41205" xr:uid="{498400EC-9B76-4A37-B3FA-D486440F6527}"/>
    <cellStyle name="_Book3 7 6" xfId="41206" xr:uid="{C822F832-D840-4AE6-9EDB-7A3A82293505}"/>
    <cellStyle name="_Book3 8" xfId="41207" xr:uid="{347FC131-3DC9-4225-9FE4-EBAC14D67153}"/>
    <cellStyle name="_Book3 8 2" xfId="41208" xr:uid="{A90D7402-EEA5-4EC4-96F9-06693DA74D4D}"/>
    <cellStyle name="_Book3 8 2 2" xfId="41209" xr:uid="{CB6559F7-786E-47CA-8CDF-48D35F5BA3FA}"/>
    <cellStyle name="_Book3 8 3" xfId="41210" xr:uid="{0C8CB4D4-CC39-472E-A54A-EFD763883FE2}"/>
    <cellStyle name="_Book3 8 3 2" xfId="41211" xr:uid="{87982338-8389-4B45-92BB-4D2D0D2F1953}"/>
    <cellStyle name="_Book3 8 4" xfId="41212" xr:uid="{7467D684-2AAB-4C1F-B89F-61B1096A7919}"/>
    <cellStyle name="_Book3 9" xfId="41213" xr:uid="{FF9AC0E1-D8A3-4ADC-B33E-56DB5D1EFACF}"/>
    <cellStyle name="_Book3 9 2" xfId="41214" xr:uid="{F9A0F40D-3E9A-4C32-B9E9-D4FBC4608772}"/>
    <cellStyle name="_Book3_Expenses (1)" xfId="41215" xr:uid="{CAAD0459-2F32-4172-B9A6-FD19E43CEAF9}"/>
    <cellStyle name="_Book3_Kontroll ME" xfId="12168" xr:uid="{1B77E7B2-AB5D-4C02-8FE6-677575985F29}"/>
    <cellStyle name="_Book3_Kontroll-fane" xfId="12169" xr:uid="{0F039992-1256-4AE2-ADA7-7FD0A5AC1C47}"/>
    <cellStyle name="_Book3_Prognose eksponering " xfId="36988" xr:uid="{197D3356-D15B-4CA3-91F4-BD9A749FDB8D}"/>
    <cellStyle name="_Book3_Prognose eksponering  2" xfId="41216" xr:uid="{5FCC6AA2-1BDB-4888-AF29-7D41935EFF4D}"/>
    <cellStyle name="_Book3_Prognose eksponering  2 2" xfId="41217" xr:uid="{2E37A36B-5B11-4266-AA9F-D548362468FF}"/>
    <cellStyle name="_Book3_Prognose eksponering  2 2 2" xfId="41218" xr:uid="{9D70C378-B87C-4DF2-8203-90F9DE3EC519}"/>
    <cellStyle name="_Book3_Prognose eksponering  2 3" xfId="41219" xr:uid="{C86C2BEA-8321-4C09-A8AA-5DA185BDD2CC}"/>
    <cellStyle name="_Book3_Prognose eksponering  3" xfId="41220" xr:uid="{13EDE7A7-8B78-4D65-985C-7AAE11D3BC68}"/>
    <cellStyle name="_Book3_Prognose eksponering  3 2" xfId="41221" xr:uid="{D4C7BCDE-1ACE-4416-8F0F-1BEB5C299E43}"/>
    <cellStyle name="_Book3_Prognose eksponering  4" xfId="41222" xr:uid="{B07B86DE-1B91-41DB-961F-50D2D0ED2ECA}"/>
    <cellStyle name="_Book3_Results &amp; key fig." xfId="41223" xr:uid="{A1E2EDB3-2CA7-40FA-826E-CBBB646EF22D}"/>
    <cellStyle name="_Book3_Vedlegg" xfId="41224" xr:uid="{4056FEF8-18D7-4AC3-BA9B-DADF9EDA24FA}"/>
    <cellStyle name="_Book3_Vedlegg 2" xfId="41225" xr:uid="{9A775A22-B70C-4AEC-B21F-58D796263EB9}"/>
    <cellStyle name="_Book3_Vedlegg 2 2" xfId="41226" xr:uid="{16A2A379-3654-433F-A8A9-94DFB6EA1B4C}"/>
    <cellStyle name="_Book3_Vedlegg 2 2 2" xfId="41227" xr:uid="{FE10CD3B-9B0A-4A4F-AA70-394043864ADA}"/>
    <cellStyle name="_Book3_Vedlegg 2 3" xfId="41228" xr:uid="{33A1DCCE-A514-4FFD-8E76-1AAF90097CCC}"/>
    <cellStyle name="_Book3_Vedlegg 3" xfId="41229" xr:uid="{25DE4DE0-B77E-4BC8-81A4-C622F28B4A83}"/>
    <cellStyle name="_Book3_Vedlegg 3 2" xfId="41230" xr:uid="{8AE07D3B-02B9-4EE7-9245-4452B1A52E2C}"/>
    <cellStyle name="_Book3_Vedlegg 4" xfId="41231" xr:uid="{242FC19C-E1B0-4CEB-B4AD-DCF06BD4562B}"/>
    <cellStyle name="_Book32" xfId="46" xr:uid="{5D93827D-5843-4C83-8170-26F31F632B3F}"/>
    <cellStyle name="_Book32 10" xfId="41232" xr:uid="{842F59E5-5AF8-4EFE-A449-5CEFB4573C49}"/>
    <cellStyle name="_Book32 10 2" xfId="41233" xr:uid="{765E3625-1346-436C-B999-74396B1188B3}"/>
    <cellStyle name="_Book32 11" xfId="41234" xr:uid="{35CBEBEF-5873-4C1D-87AC-66DC6CD36158}"/>
    <cellStyle name="_Book32 2" xfId="47" xr:uid="{777194EB-31D2-405A-ABFE-8A645CDB3C1E}"/>
    <cellStyle name="_Book32 2 2" xfId="36989" xr:uid="{E85FE293-D8D3-4D20-9D43-C2A3BF7D951B}"/>
    <cellStyle name="_Book32 2 2 2" xfId="41235" xr:uid="{9002AD84-98E5-4971-A97C-6AE040CCE836}"/>
    <cellStyle name="_Book32 2 2 2 2" xfId="41236" xr:uid="{E2387482-746F-4F5A-95A7-B446A6AD5D81}"/>
    <cellStyle name="_Book32 2 2 2 2 2" xfId="41237" xr:uid="{8E8494AC-1B3B-44B9-A96E-75E822053C78}"/>
    <cellStyle name="_Book32 2 2 2 2 2 2" xfId="41238" xr:uid="{EA509A46-35B4-4B8B-B87B-F1B2EB3BAC07}"/>
    <cellStyle name="_Book32 2 2 2 2 3" xfId="41239" xr:uid="{78C8DA80-16E1-42CD-AA7F-53D858D99FF8}"/>
    <cellStyle name="_Book32 2 2 2 3" xfId="41240" xr:uid="{0873F8D2-867B-4066-BB08-06F445FC7AEC}"/>
    <cellStyle name="_Book32 2 2 2 3 2" xfId="41241" xr:uid="{72FE7D5C-E4FE-4EDB-891D-FBAD8AF59DBA}"/>
    <cellStyle name="_Book32 2 2 2 4" xfId="41242" xr:uid="{7FC2FCBB-CC08-4407-ADA8-BE04729E8623}"/>
    <cellStyle name="_Book32 2 2 3" xfId="41243" xr:uid="{6B4D404B-01A0-437B-BAB9-187290BF18C0}"/>
    <cellStyle name="_Book32 2 2 3 2" xfId="41244" xr:uid="{62999B02-EC5C-46BF-A46B-513B2048E812}"/>
    <cellStyle name="_Book32 2 2 3 2 2" xfId="41245" xr:uid="{4CE9FB6B-2DE0-4CC7-8EE5-B1A9DE8ACB1D}"/>
    <cellStyle name="_Book32 2 2 3 3" xfId="41246" xr:uid="{AB7CD7F9-E6D5-4CA9-8623-B1102D79865D}"/>
    <cellStyle name="_Book32 2 2 4" xfId="41247" xr:uid="{6A715C33-39F1-40FD-B538-9D1EA3AEB4F8}"/>
    <cellStyle name="_Book32 2 2 4 2" xfId="41248" xr:uid="{51744062-D373-4EDB-B321-2B85DB88B318}"/>
    <cellStyle name="_Book32 2 2 5" xfId="41249" xr:uid="{9801656C-63A6-4C43-A04D-A9B06C70AD5A}"/>
    <cellStyle name="_Book32 2 3" xfId="41250" xr:uid="{232CB151-5D73-4F79-93A9-4A91AC03E5CF}"/>
    <cellStyle name="_Book32 2 3 2" xfId="41251" xr:uid="{7A18976E-B635-4B83-A9D9-A1D08F512CEE}"/>
    <cellStyle name="_Book32 2 3 2 2" xfId="41252" xr:uid="{07BC8D8D-5878-425E-955F-97D72723DDA3}"/>
    <cellStyle name="_Book32 2 3 2 2 2" xfId="41253" xr:uid="{8A628311-6FF2-4156-B370-1B1F183EA9EA}"/>
    <cellStyle name="_Book32 2 3 2 3" xfId="41254" xr:uid="{190B2DC5-89AF-4236-8ED0-66A87D0B211B}"/>
    <cellStyle name="_Book32 2 3 3" xfId="41255" xr:uid="{CB9326DC-02A2-499D-8A06-819508663FDE}"/>
    <cellStyle name="_Book32 2 3 3 2" xfId="41256" xr:uid="{EDC65547-888B-4B13-AB33-5D22E3938121}"/>
    <cellStyle name="_Book32 2 3 4" xfId="41257" xr:uid="{E4E17C8C-A941-4ED1-85B2-ACFE3F553EE8}"/>
    <cellStyle name="_Book32 2 4" xfId="41258" xr:uid="{1AF473D5-F2DA-4AD1-84F2-C9CECE99B8A8}"/>
    <cellStyle name="_Book32 2 4 2" xfId="41259" xr:uid="{B8D430DA-E545-4855-ACCC-06E39CDB1BB9}"/>
    <cellStyle name="_Book32 2 4 2 2" xfId="41260" xr:uid="{6253E3A3-A673-48D1-A787-7439E430C9B5}"/>
    <cellStyle name="_Book32 2 4 3" xfId="41261" xr:uid="{1ADFB01E-40B4-4F39-A1EE-46BBC2CD3A61}"/>
    <cellStyle name="_Book32 2 4 3 2" xfId="41262" xr:uid="{C9153EF4-8C6D-4056-8321-7D8F8A33A85A}"/>
    <cellStyle name="_Book32 2 4 4" xfId="41263" xr:uid="{9BEB71AA-A775-407F-8543-0D5567F3CFF9}"/>
    <cellStyle name="_Book32 2 5" xfId="41264" xr:uid="{2D7C73F2-3361-4E20-B8AA-0E16E97828A4}"/>
    <cellStyle name="_Book32 2 5 2" xfId="41265" xr:uid="{8FB54953-4170-4C5D-85BE-BB758314F0E0}"/>
    <cellStyle name="_Book32 2 6" xfId="41266" xr:uid="{3853C28A-0579-4FCF-9734-F630C896AE22}"/>
    <cellStyle name="_Book32 2 6 2" xfId="41267" xr:uid="{34DA72A5-E95A-4228-83DB-2845D38E476D}"/>
    <cellStyle name="_Book32 2 7" xfId="41268" xr:uid="{FE639F1C-6B66-4C12-A0A6-123945828A44}"/>
    <cellStyle name="_Book32 2_Kontroll ME" xfId="12170" xr:uid="{FD00B927-0790-470B-840A-E36C6B6A51A6}"/>
    <cellStyle name="_Book32 2_Kontroll-fane" xfId="12171" xr:uid="{19B4E3D9-FAF1-4A45-8C65-EFD0CC10CCEC}"/>
    <cellStyle name="_Book32 2_Prognose eksponering " xfId="36990" xr:uid="{C565DBF5-8345-4DFF-8E7C-45C52BFA4633}"/>
    <cellStyle name="_Book32 2_Prognose eksponering  2" xfId="41269" xr:uid="{DE1C5AAD-AE27-4571-8CCF-B7D7F21C2C1D}"/>
    <cellStyle name="_Book32 2_Prognose eksponering  2 2" xfId="41270" xr:uid="{A2C3EF65-1D3E-45EC-B3DD-9EA323B74F9B}"/>
    <cellStyle name="_Book32 2_Prognose eksponering  2 2 2" xfId="41271" xr:uid="{D2CC45C4-0893-44D1-9931-B7832B14B8CE}"/>
    <cellStyle name="_Book32 2_Prognose eksponering  2 3" xfId="41272" xr:uid="{E0C9E3DB-ED1C-421B-AC15-37B8F202C113}"/>
    <cellStyle name="_Book32 2_Prognose eksponering  3" xfId="41273" xr:uid="{70BDA263-FF9C-407C-BF03-DB8D81894766}"/>
    <cellStyle name="_Book32 2_Prognose eksponering  3 2" xfId="41274" xr:uid="{B8A01CB8-B883-45EC-A09F-0347744042F4}"/>
    <cellStyle name="_Book32 2_Prognose eksponering  4" xfId="41275" xr:uid="{B37CAE95-3BEB-440E-B5CC-3DA33DB601FC}"/>
    <cellStyle name="_Book32 2_Vedlegg" xfId="41276" xr:uid="{6F8B332C-BB4B-403A-8BB5-DEFF5D0A124F}"/>
    <cellStyle name="_Book32 2_Vedlegg 2" xfId="41277" xr:uid="{529DE18F-540D-4258-8057-414314C7C2D2}"/>
    <cellStyle name="_Book32 2_Vedlegg 2 2" xfId="41278" xr:uid="{B49DBA61-D0A5-4EA8-95FC-3DF1B9229F74}"/>
    <cellStyle name="_Book32 2_Vedlegg 2 2 2" xfId="41279" xr:uid="{B151DFFB-A836-4C16-BB55-BEF8F0C0F2C2}"/>
    <cellStyle name="_Book32 2_Vedlegg 2 3" xfId="41280" xr:uid="{1A5BACCD-F5C4-4AB7-A91E-157EFDC61B2A}"/>
    <cellStyle name="_Book32 2_Vedlegg 3" xfId="41281" xr:uid="{87A00419-A610-43E3-94BA-16B0488719DF}"/>
    <cellStyle name="_Book32 2_Vedlegg 3 2" xfId="41282" xr:uid="{98BF90AC-A248-43C6-94F0-2837C1BC4A87}"/>
    <cellStyle name="_Book32 2_Vedlegg 4" xfId="41283" xr:uid="{7A2BA4C5-2757-4EF4-A645-59C50F02B7E9}"/>
    <cellStyle name="_Book32 3" xfId="48" xr:uid="{FCB25F07-4E09-4273-9254-B7A38DC93B71}"/>
    <cellStyle name="_Book32 3 2" xfId="41284" xr:uid="{E1692039-C2D4-4FA9-8A97-6835C9CF1E9C}"/>
    <cellStyle name="_Book32 3 2 2" xfId="41285" xr:uid="{4521F602-7BB0-4F07-9D21-04B6A12ECF17}"/>
    <cellStyle name="_Book32 3 2 2 2" xfId="41286" xr:uid="{720813BC-E786-46A1-B08D-A7E58F49D39F}"/>
    <cellStyle name="_Book32 3 2 2 2 2" xfId="41287" xr:uid="{D5986942-C72E-4B56-A916-C28E5292082D}"/>
    <cellStyle name="_Book32 3 2 2 3" xfId="41288" xr:uid="{9BCBA321-CA58-4FEE-A5E0-0F0AEA7613BB}"/>
    <cellStyle name="_Book32 3 2 3" xfId="41289" xr:uid="{320606C9-DE58-42BF-BB26-5E8EAC2A0AFE}"/>
    <cellStyle name="_Book32 3 2 3 2" xfId="41290" xr:uid="{918AB67C-CE38-4C35-93C7-C3B61066CE3D}"/>
    <cellStyle name="_Book32 3 2 4" xfId="41291" xr:uid="{F6C12D59-C6A9-4D24-A6F5-B0BBB0D6AA10}"/>
    <cellStyle name="_Book32 3 3" xfId="41292" xr:uid="{88534440-5411-453B-B67D-2FF1D8BF0E52}"/>
    <cellStyle name="_Book32 3 3 2" xfId="41293" xr:uid="{DEC5423F-0377-4519-9203-0C97177735DA}"/>
    <cellStyle name="_Book32 3 3 2 2" xfId="41294" xr:uid="{4D853D7D-FFFB-4233-9B51-379C63986CA2}"/>
    <cellStyle name="_Book32 3 3 3" xfId="41295" xr:uid="{AD8D148D-DED5-4F32-A4CF-C383F73152DD}"/>
    <cellStyle name="_Book32 3 4" xfId="41296" xr:uid="{0298E852-2C26-470B-8DAA-56FE8158C9ED}"/>
    <cellStyle name="_Book32 3 4 2" xfId="41297" xr:uid="{D896891D-546B-483C-A566-91BF312E67F8}"/>
    <cellStyle name="_Book32 3 5" xfId="41298" xr:uid="{6A226AD6-969A-4CB6-BADE-5A07CC75543F}"/>
    <cellStyle name="_Book32 4" xfId="49" xr:uid="{69EC2E8B-C630-44B9-AA35-56F9A9839AFA}"/>
    <cellStyle name="_Book32 4 2" xfId="41299" xr:uid="{383F162D-8C5E-4BE7-9997-73662B1AEEEF}"/>
    <cellStyle name="_Book32 4 2 2" xfId="41300" xr:uid="{7212FE78-F295-412F-BEB9-5C5D33D33B97}"/>
    <cellStyle name="_Book32 4 2 2 2" xfId="41301" xr:uid="{F3A2A028-B077-45E1-9286-C3E2ED48A326}"/>
    <cellStyle name="_Book32 4 2 2 2 2" xfId="41302" xr:uid="{E77FEC62-9BEC-4C44-ABAF-3259F8D527DA}"/>
    <cellStyle name="_Book32 4 2 2 2 2 2" xfId="41303" xr:uid="{F63CD403-5283-4666-9F31-2EF94C51744B}"/>
    <cellStyle name="_Book32 4 2 2 2 3" xfId="41304" xr:uid="{33B887CA-428C-43DD-8A73-3807DC276A82}"/>
    <cellStyle name="_Book32 4 2 2 3" xfId="41305" xr:uid="{3DC62C48-DC4F-4412-AA00-A1CF701E8B49}"/>
    <cellStyle name="_Book32 4 2 2 3 2" xfId="41306" xr:uid="{48A7400A-3CB3-4BE2-AFA3-7233D252AD38}"/>
    <cellStyle name="_Book32 4 2 2 4" xfId="41307" xr:uid="{7C34B33D-2FC9-4526-9738-CA1600ACE420}"/>
    <cellStyle name="_Book32 4 2 3" xfId="41308" xr:uid="{CBC11B54-D59E-40B8-BE1D-1B7BB438D22F}"/>
    <cellStyle name="_Book32 4 2 3 2" xfId="41309" xr:uid="{2C4599CE-3B18-4280-AA0F-FCA54986D108}"/>
    <cellStyle name="_Book32 4 2 3 2 2" xfId="41310" xr:uid="{A34CE631-19C5-425F-8E8B-3E3EA90A501D}"/>
    <cellStyle name="_Book32 4 2 3 3" xfId="41311" xr:uid="{B0BE1C0F-5ADD-4073-AE00-BD97625343B3}"/>
    <cellStyle name="_Book32 4 2 4" xfId="41312" xr:uid="{4CC77F3E-DCAF-4352-A42C-BD208E1EB842}"/>
    <cellStyle name="_Book32 4 2 4 2" xfId="41313" xr:uid="{61ED41A9-3E5C-458D-83BA-DDD5E3F4B8A3}"/>
    <cellStyle name="_Book32 4 2 5" xfId="41314" xr:uid="{DE960AF4-04B6-4DB5-950F-BC239F61AD00}"/>
    <cellStyle name="_Book32 4 3" xfId="41315" xr:uid="{398EB304-F269-430D-8E06-83A44FB253B5}"/>
    <cellStyle name="_Book32 4 3 2" xfId="41316" xr:uid="{9F7D9F6C-63EA-4DB7-8692-F8B04B3B0A70}"/>
    <cellStyle name="_Book32 4 3 2 2" xfId="41317" xr:uid="{26DA50AE-E8B5-4FEE-910D-6C0114B28F1F}"/>
    <cellStyle name="_Book32 4 3 2 2 2" xfId="41318" xr:uid="{77FE10A9-3059-4B3A-9010-9488A7AF8B49}"/>
    <cellStyle name="_Book32 4 3 2 3" xfId="41319" xr:uid="{3EBB8DD5-D33B-4178-835B-3ACC65D50515}"/>
    <cellStyle name="_Book32 4 3 3" xfId="41320" xr:uid="{C89AAD2B-2BA7-4A7F-8582-2DF5CF5CC69C}"/>
    <cellStyle name="_Book32 4 3 3 2" xfId="41321" xr:uid="{4F7DEF75-ED7B-4B28-851C-ABABFA0B6688}"/>
    <cellStyle name="_Book32 4 3 4" xfId="41322" xr:uid="{23D23BD1-718E-44BD-9FA7-027AA0CCFC22}"/>
    <cellStyle name="_Book32 4 4" xfId="41323" xr:uid="{4EB7A5A9-929B-4963-A50F-8A9304E3ED15}"/>
    <cellStyle name="_Book32 4 4 2" xfId="41324" xr:uid="{FD50F99F-3814-47A4-8D1F-AF30B823E918}"/>
    <cellStyle name="_Book32 4 4 2 2" xfId="41325" xr:uid="{2B277D55-59DF-4835-9332-031F8D2D1B3F}"/>
    <cellStyle name="_Book32 4 4 3" xfId="41326" xr:uid="{EC16226B-48B6-4354-A5E7-90F88BE70242}"/>
    <cellStyle name="_Book32 4 5" xfId="41327" xr:uid="{F846A87F-835E-4561-8FBB-FE92797126CF}"/>
    <cellStyle name="_Book32 4 5 2" xfId="41328" xr:uid="{4190A130-AD67-4DAB-9EE6-D3336F8171B3}"/>
    <cellStyle name="_Book32 4 6" xfId="41329" xr:uid="{3DC7E3BF-37C5-4DC1-84DF-7A3484887BD6}"/>
    <cellStyle name="_Book32 5" xfId="41330" xr:uid="{86C033BC-F1F0-482C-AEC3-FB6957BCAD98}"/>
    <cellStyle name="_Book32 5 2" xfId="41331" xr:uid="{313FB851-870E-4478-8159-949D41784AD3}"/>
    <cellStyle name="_Book32 5 2 2" xfId="41332" xr:uid="{1D974BE3-3271-4EFB-BB27-5FD79B26F504}"/>
    <cellStyle name="_Book32 5 2 2 2" xfId="41333" xr:uid="{C1E696A9-FFCB-4AF0-A26B-12A357EA0538}"/>
    <cellStyle name="_Book32 5 2 2 2 2" xfId="41334" xr:uid="{C56502BE-9457-46E6-963B-B7EFDB530562}"/>
    <cellStyle name="_Book32 5 2 2 2 2 2" xfId="41335" xr:uid="{8F7A17AA-F94E-46F0-AB7D-2D321BD70150}"/>
    <cellStyle name="_Book32 5 2 2 2 3" xfId="41336" xr:uid="{53166785-FCE3-4B74-BBA0-D8B5CD83C211}"/>
    <cellStyle name="_Book32 5 2 2 3" xfId="41337" xr:uid="{3A49489F-11D1-4A80-A059-A45BB77D2BAC}"/>
    <cellStyle name="_Book32 5 2 2 3 2" xfId="41338" xr:uid="{F5FCDF9B-C19C-476C-B6F9-38A34767EAA9}"/>
    <cellStyle name="_Book32 5 2 2 4" xfId="41339" xr:uid="{D522C6DC-BF30-4553-A0CC-3A6B1382E25F}"/>
    <cellStyle name="_Book32 5 2 3" xfId="41340" xr:uid="{BF0B06A4-4B49-4375-9D07-6E069B014BBC}"/>
    <cellStyle name="_Book32 5 2 3 2" xfId="41341" xr:uid="{D497142D-0854-42BC-8F66-62ED487FD33E}"/>
    <cellStyle name="_Book32 5 2 3 2 2" xfId="41342" xr:uid="{8FCA91B5-09C4-4192-A02C-9E6F7EB73164}"/>
    <cellStyle name="_Book32 5 2 3 3" xfId="41343" xr:uid="{11BE6095-784A-4986-9D2D-26E62140F11A}"/>
    <cellStyle name="_Book32 5 2 4" xfId="41344" xr:uid="{99D3EBDE-F5B0-4312-94B1-EA0417D23E5F}"/>
    <cellStyle name="_Book32 5 2 4 2" xfId="41345" xr:uid="{ECF9DDDF-0389-49BF-801A-8A8511E116DC}"/>
    <cellStyle name="_Book32 5 2 5" xfId="41346" xr:uid="{C6FD21FC-60E2-43E9-81F5-23A7D017C8A0}"/>
    <cellStyle name="_Book32 5 3" xfId="41347" xr:uid="{41B6AF91-8778-444F-A451-BCB1F9DFBD0E}"/>
    <cellStyle name="_Book32 5 3 2" xfId="41348" xr:uid="{63E1E8A3-BD2B-47C2-826D-CEB73BE98EA1}"/>
    <cellStyle name="_Book32 5 3 2 2" xfId="41349" xr:uid="{94AD5C4B-8ED3-40E0-972A-3F5B34C3A2AE}"/>
    <cellStyle name="_Book32 5 3 2 2 2" xfId="41350" xr:uid="{FDEFC5A8-CD1D-4B59-939C-9538ED023E69}"/>
    <cellStyle name="_Book32 5 3 2 3" xfId="41351" xr:uid="{22BA5237-18C7-4481-BD76-48CDA5CACB7E}"/>
    <cellStyle name="_Book32 5 3 3" xfId="41352" xr:uid="{53E81604-8AB3-4AAA-BF91-7142470EADE5}"/>
    <cellStyle name="_Book32 5 3 3 2" xfId="41353" xr:uid="{A1FF1E0F-B0D1-48B8-8C10-4F9BC9E9E1BE}"/>
    <cellStyle name="_Book32 5 3 4" xfId="41354" xr:uid="{8DF761F7-B52D-4C15-95EE-139052A5EC89}"/>
    <cellStyle name="_Book32 5 4" xfId="41355" xr:uid="{2262A114-C9A2-4F59-AE46-D222B667A400}"/>
    <cellStyle name="_Book32 5 4 2" xfId="41356" xr:uid="{48329440-3767-45B6-A69F-6A05AC514E98}"/>
    <cellStyle name="_Book32 5 4 2 2" xfId="41357" xr:uid="{65C88FC1-E52E-4EB3-8556-E3F2266025DC}"/>
    <cellStyle name="_Book32 5 4 3" xfId="41358" xr:uid="{A34EB084-AFF9-4E1D-8EFA-1D15E44C7A46}"/>
    <cellStyle name="_Book32 5 5" xfId="41359" xr:uid="{B357A48A-E02D-48CA-BE51-6DBC9AF9EF7B}"/>
    <cellStyle name="_Book32 5 5 2" xfId="41360" xr:uid="{96CE2412-E0EB-447A-9232-0AC69045E8A6}"/>
    <cellStyle name="_Book32 5 6" xfId="41361" xr:uid="{C00C449C-712E-4773-9D30-089031A51C20}"/>
    <cellStyle name="_Book32 6" xfId="41362" xr:uid="{5C81940B-744B-46E7-B5EF-26D41B86FDBB}"/>
    <cellStyle name="_Book32 6 2" xfId="41363" xr:uid="{90CE7D81-7C39-4D93-8FA8-5C38AF65214E}"/>
    <cellStyle name="_Book32 6 2 2" xfId="41364" xr:uid="{98502C9F-4FC5-47BC-9759-927EA1475702}"/>
    <cellStyle name="_Book32 6 2 2 2" xfId="41365" xr:uid="{FACA064F-02F0-494C-8484-172CC47D644C}"/>
    <cellStyle name="_Book32 6 2 2 2 2" xfId="41366" xr:uid="{8B482407-88BD-46E8-B2CD-DFE93137FE62}"/>
    <cellStyle name="_Book32 6 2 2 2 2 2" xfId="41367" xr:uid="{13A02940-401F-408C-A3C9-D8E1D4F84A85}"/>
    <cellStyle name="_Book32 6 2 2 2 3" xfId="41368" xr:uid="{A67B34D6-097A-4789-BF5A-DCBC6B7607F5}"/>
    <cellStyle name="_Book32 6 2 2 3" xfId="41369" xr:uid="{09F311E7-8348-4BC6-80BD-A255B91E9C62}"/>
    <cellStyle name="_Book32 6 2 2 3 2" xfId="41370" xr:uid="{250FC875-75F7-4A15-B1DA-69F2FD89CDEB}"/>
    <cellStyle name="_Book32 6 2 2 4" xfId="41371" xr:uid="{C51A29EA-1129-4E25-AFB4-2451677AA7E5}"/>
    <cellStyle name="_Book32 6 2 3" xfId="41372" xr:uid="{335F5831-DA19-4C87-8E5D-357E79DE577F}"/>
    <cellStyle name="_Book32 6 2 3 2" xfId="41373" xr:uid="{5C66A644-FC46-4526-9D97-4E9B124F6B8C}"/>
    <cellStyle name="_Book32 6 2 3 2 2" xfId="41374" xr:uid="{AD421F82-5C88-4CD3-ABCE-8C2689F34F9B}"/>
    <cellStyle name="_Book32 6 2 3 3" xfId="41375" xr:uid="{8201F9A3-DD97-4F63-B023-B3F887A36FEA}"/>
    <cellStyle name="_Book32 6 2 4" xfId="41376" xr:uid="{31DAF40D-69C5-4270-AB03-558AE1F085AD}"/>
    <cellStyle name="_Book32 6 2 4 2" xfId="41377" xr:uid="{580E1AF8-FFDF-40F1-904A-AF8ACF1CD033}"/>
    <cellStyle name="_Book32 6 2 5" xfId="41378" xr:uid="{1EF7D38F-7EED-494F-82C9-01C8E94DF51B}"/>
    <cellStyle name="_Book32 6 3" xfId="41379" xr:uid="{A8046070-BE43-419F-A150-C55BDAFDDB6C}"/>
    <cellStyle name="_Book32 6 3 2" xfId="41380" xr:uid="{CEC7AEEA-C426-4183-BFD5-0DC1A78192B4}"/>
    <cellStyle name="_Book32 6 3 2 2" xfId="41381" xr:uid="{5AF42472-1C49-4FD2-BF7A-FFB6ABD34DA9}"/>
    <cellStyle name="_Book32 6 3 2 2 2" xfId="41382" xr:uid="{A0F5DA9D-F0B0-4ECE-9855-69FCADB6D440}"/>
    <cellStyle name="_Book32 6 3 2 3" xfId="41383" xr:uid="{57A579C1-CE59-42A0-8655-C7FB31CDE080}"/>
    <cellStyle name="_Book32 6 3 3" xfId="41384" xr:uid="{9D9A56ED-8220-40BF-BB9B-5A7603FD68CA}"/>
    <cellStyle name="_Book32 6 3 3 2" xfId="41385" xr:uid="{41494830-31E3-411D-ACCC-98A2B13242EC}"/>
    <cellStyle name="_Book32 6 3 4" xfId="41386" xr:uid="{0F1E9BBA-A66A-440B-9053-1859BA6E5A21}"/>
    <cellStyle name="_Book32 6 4" xfId="41387" xr:uid="{457D0235-B5BB-4931-9317-BF2B4732A441}"/>
    <cellStyle name="_Book32 6 4 2" xfId="41388" xr:uid="{8E058668-BABB-4A5A-972D-2AB9EC4C44DE}"/>
    <cellStyle name="_Book32 6 4 2 2" xfId="41389" xr:uid="{AD81E3ED-4FA6-4F3D-A2EB-8F8AB15AB24B}"/>
    <cellStyle name="_Book32 6 4 3" xfId="41390" xr:uid="{A7AD487A-4808-4335-9DA5-F5220EA472C9}"/>
    <cellStyle name="_Book32 6 5" xfId="41391" xr:uid="{3E80A9A5-D701-40B1-B1DD-93FDD7D8062A}"/>
    <cellStyle name="_Book32 6 5 2" xfId="41392" xr:uid="{6BB565AA-2BCD-4562-81C0-9E778E3AB5E5}"/>
    <cellStyle name="_Book32 6 6" xfId="41393" xr:uid="{B99FF01A-6DFA-49D2-AE5D-D63FD57173C9}"/>
    <cellStyle name="_Book32 7" xfId="41394" xr:uid="{377EA542-D81A-4F8A-9E15-2EB8AE95BF07}"/>
    <cellStyle name="_Book32 7 2" xfId="41395" xr:uid="{D320FD10-0BE8-4E45-B09F-FA0A14D54CD3}"/>
    <cellStyle name="_Book32 7 2 2" xfId="41396" xr:uid="{1ED6F5DC-3F12-436A-8BB6-3D93DE1EDD22}"/>
    <cellStyle name="_Book32 7 2 2 2" xfId="41397" xr:uid="{4EE30004-F6CE-4ACB-B31E-EBFD1C4F22DD}"/>
    <cellStyle name="_Book32 7 2 2 2 2" xfId="41398" xr:uid="{37EB03DE-01D1-422F-8885-DA5D4145192B}"/>
    <cellStyle name="_Book32 7 2 2 3" xfId="41399" xr:uid="{6BBB55EB-46A8-416B-93E9-BC49D47616CE}"/>
    <cellStyle name="_Book32 7 2 3" xfId="41400" xr:uid="{295AF086-EFA4-4BC9-A424-2B6D4B5FF430}"/>
    <cellStyle name="_Book32 7 2 3 2" xfId="41401" xr:uid="{E8CADBD2-5D99-4AB5-9B9B-5ED877D1D419}"/>
    <cellStyle name="_Book32 7 2 4" xfId="41402" xr:uid="{A29A3B07-F4E3-4C9D-9031-16EABE0A10FD}"/>
    <cellStyle name="_Book32 7 3" xfId="41403" xr:uid="{536379C9-86F0-499E-B86C-50DA793BC2DE}"/>
    <cellStyle name="_Book32 7 3 2" xfId="41404" xr:uid="{35A93593-AFAE-446B-BFFB-5D2FBD698DC9}"/>
    <cellStyle name="_Book32 7 3 2 2" xfId="41405" xr:uid="{11AD7969-7343-4712-95C4-756EE18BBD2A}"/>
    <cellStyle name="_Book32 7 3 2 2 2" xfId="41406" xr:uid="{FA953494-A2BE-4E90-BEE0-1E3F71FA9659}"/>
    <cellStyle name="_Book32 7 3 2 3" xfId="41407" xr:uid="{4A193D39-5A50-4FD5-884F-C2294ACC3484}"/>
    <cellStyle name="_Book32 7 3 3" xfId="41408" xr:uid="{B0F6D6FB-4B22-453F-B08E-8EB807E5FFD3}"/>
    <cellStyle name="_Book32 7 3 3 2" xfId="41409" xr:uid="{882F61E7-9700-4C49-969B-52EE47C84A66}"/>
    <cellStyle name="_Book32 7 3 4" xfId="41410" xr:uid="{728166DF-0DD7-4BE7-ABCC-7B384DCD6955}"/>
    <cellStyle name="_Book32 7 4" xfId="41411" xr:uid="{C1078AA3-8527-4413-ACF2-1B1A75B58528}"/>
    <cellStyle name="_Book32 7 4 2" xfId="41412" xr:uid="{2B9E4DCB-2824-41FE-B070-CFE26E2B957D}"/>
    <cellStyle name="_Book32 7 4 2 2" xfId="41413" xr:uid="{66B3BA34-B062-4ED3-80BB-7CFE280650CB}"/>
    <cellStyle name="_Book32 7 4 3" xfId="41414" xr:uid="{DEA96198-F12C-4D46-808B-661C1ED9D1D2}"/>
    <cellStyle name="_Book32 7 5" xfId="41415" xr:uid="{959389B3-7E57-4190-A065-40FB3365E455}"/>
    <cellStyle name="_Book32 7 5 2" xfId="41416" xr:uid="{6C790A4A-049D-4029-8FEB-C770F04D2D82}"/>
    <cellStyle name="_Book32 7 6" xfId="41417" xr:uid="{CE77428E-DAE1-42BB-A770-8E6D04BD73C1}"/>
    <cellStyle name="_Book32 8" xfId="41418" xr:uid="{B69DA053-7428-405E-950F-2D6080C98FAF}"/>
    <cellStyle name="_Book32 8 2" xfId="41419" xr:uid="{96DE8B0E-CF21-4733-BEDA-7B3B739EF94E}"/>
    <cellStyle name="_Book32 8 2 2" xfId="41420" xr:uid="{264D2633-AA23-4871-B4D5-B9B62858AFDB}"/>
    <cellStyle name="_Book32 8 3" xfId="41421" xr:uid="{12E1A9DD-446C-4E8D-A01A-BC6372099F1F}"/>
    <cellStyle name="_Book32 8 3 2" xfId="41422" xr:uid="{52ADF5F3-256D-4FA7-A4DB-7DE551E19A12}"/>
    <cellStyle name="_Book32 8 4" xfId="41423" xr:uid="{21ACF0F7-73D4-4C01-B9C1-67FED863C1F5}"/>
    <cellStyle name="_Book32 9" xfId="41424" xr:uid="{2A908FAD-9239-40F8-A5BA-6FA8372436B4}"/>
    <cellStyle name="_Book32 9 2" xfId="41425" xr:uid="{382DB8EB-9FCB-4714-8DEE-8A3A9A42E923}"/>
    <cellStyle name="_Book32_Adjustment-Hovedtall" xfId="36991" xr:uid="{DB5869FD-EFA8-4440-93B0-86C4D9D3EE2B}"/>
    <cellStyle name="_Book32_Expenses (1)" xfId="41426" xr:uid="{A9BF90DE-C4F3-4204-BE66-DE598951755A}"/>
    <cellStyle name="_Book32_Hovedtall" xfId="36992" xr:uid="{6AE2B46A-E662-4EB1-9B49-D8C1373EB4E2}"/>
    <cellStyle name="_Book32_Kontroll ME" xfId="12172" xr:uid="{89B702BA-3D0E-46AB-9224-0CAF93E1C1D6}"/>
    <cellStyle name="_Book32_Kontroll-fane" xfId="12173" xr:uid="{0BC45D65-BAD2-465F-8447-224DE85788AE}"/>
    <cellStyle name="_Book32_Nøkkeltall" xfId="36993" xr:uid="{04FDC584-BCDB-44CA-84AF-6FC3D44A7F31}"/>
    <cellStyle name="_Book32_Prognose eksponering " xfId="36994" xr:uid="{EDD2DE42-3E30-43FA-8E56-C5568A4F93AE}"/>
    <cellStyle name="_Book32_Prognose eksponering  2" xfId="41427" xr:uid="{7BC99924-3A84-4A2A-917A-A8F27FF7F179}"/>
    <cellStyle name="_Book32_Prognose eksponering  2 2" xfId="41428" xr:uid="{E62399E5-AF68-40F8-81D7-C299BEC909C8}"/>
    <cellStyle name="_Book32_Prognose eksponering  2 2 2" xfId="41429" xr:uid="{7777D104-1C9F-4C3E-9B92-F28E223BD935}"/>
    <cellStyle name="_Book32_Prognose eksponering  2 3" xfId="41430" xr:uid="{A8DCC252-6054-4AFC-8F57-66AD824F69AE}"/>
    <cellStyle name="_Book32_Prognose eksponering  3" xfId="41431" xr:uid="{7A0D702D-6F22-4B76-9C6A-336D056A2EBA}"/>
    <cellStyle name="_Book32_Prognose eksponering  3 2" xfId="41432" xr:uid="{0072E31B-FA4F-43FD-B3FA-6996CC05C012}"/>
    <cellStyle name="_Book32_Prognose eksponering  4" xfId="41433" xr:uid="{437D7A3E-83E3-482B-9CC8-499306855D56}"/>
    <cellStyle name="_Book32_Resultat" xfId="36995" xr:uid="{73170DE9-90DB-4D59-AEF7-2FA524CB7285}"/>
    <cellStyle name="_Book32_Results &amp; key fig." xfId="41434" xr:uid="{366DBB7B-8098-4DF4-A8C2-84D9D1F424EF}"/>
    <cellStyle name="_Book32_Vedlegg" xfId="41435" xr:uid="{F47EBAE3-613E-49D3-A36E-CBBF788C1B6A}"/>
    <cellStyle name="_Book32_Vedlegg 2" xfId="41436" xr:uid="{E788E8B3-9A97-46C1-AFFB-FC58942262CA}"/>
    <cellStyle name="_Book32_Vedlegg 2 2" xfId="41437" xr:uid="{19E75151-8897-4B17-8E2D-ACBB9D1F34C8}"/>
    <cellStyle name="_Book32_Vedlegg 2 2 2" xfId="41438" xr:uid="{E7D29C4A-B627-4B5A-A587-1E9FBEC57D4B}"/>
    <cellStyle name="_Book32_Vedlegg 2 3" xfId="41439" xr:uid="{8CF55199-CB5A-463B-A9AA-C725613446D9}"/>
    <cellStyle name="_Book32_Vedlegg 3" xfId="41440" xr:uid="{991AD486-07EE-49D0-A6A6-C587F2EDFCE3}"/>
    <cellStyle name="_Book32_Vedlegg 3 2" xfId="41441" xr:uid="{7879F708-A05F-4357-9B28-666789CE50CB}"/>
    <cellStyle name="_Book32_Vedlegg 4" xfId="41442" xr:uid="{8497F6D6-440D-4C3C-8007-04EF4B4F8F37}"/>
    <cellStyle name="_Budsj adm.resultat jan-10 sum" xfId="12174" xr:uid="{062A4C09-208A-4A35-8EFE-053E51378EEB}"/>
    <cellStyle name="_Budsj adm.resultat jan-10 sum 10" xfId="41443" xr:uid="{670D52D9-B1D8-4F92-9066-B7DBCEFF586B}"/>
    <cellStyle name="_Budsj adm.resultat jan-10 sum 11" xfId="41444" xr:uid="{CFE0E2E3-5BA6-4D5F-8896-B1004F92738F}"/>
    <cellStyle name="_Budsj adm.resultat jan-10 sum 2" xfId="12175" xr:uid="{A7075FCC-F5D0-4444-8537-FDA4F48C3256}"/>
    <cellStyle name="_Budsj adm.resultat jan-10 sum 2 2" xfId="41445" xr:uid="{FC59762B-12DA-4B61-9C22-90DDBAC89107}"/>
    <cellStyle name="_Budsj adm.resultat jan-10 sum 2 2 2" xfId="41446" xr:uid="{7A301833-79E7-4313-A9D1-D72B816D8481}"/>
    <cellStyle name="_Budsj adm.resultat jan-10 sum 2 3" xfId="41447" xr:uid="{B4ADB62D-899F-4F8B-AA46-13504D08F85E}"/>
    <cellStyle name="_Budsj adm.resultat jan-10 sum 3" xfId="41448" xr:uid="{C986DADB-2D6A-4E05-B344-94F75C762758}"/>
    <cellStyle name="_Budsj adm.resultat jan-10 sum 3 2" xfId="41449" xr:uid="{B600559C-F64C-4054-A4AC-C7D0041BDF08}"/>
    <cellStyle name="_Budsj adm.resultat jan-10 sum 3 2 2" xfId="41450" xr:uid="{4C198157-6507-4CD8-AA59-6650C4E15C3A}"/>
    <cellStyle name="_Budsj adm.resultat jan-10 sum 3 3" xfId="41451" xr:uid="{F8D8FAF0-65BA-422D-9F55-463CFE178958}"/>
    <cellStyle name="_Budsj adm.resultat jan-10 sum 3 3 2" xfId="41452" xr:uid="{FFE7853C-CA01-4E49-9411-B27E60ABAF21}"/>
    <cellStyle name="_Budsj adm.resultat jan-10 sum 3 3 3" xfId="41453" xr:uid="{BD1F47AA-AE77-431C-8548-73E19A2596FB}"/>
    <cellStyle name="_Budsj adm.resultat jan-10 sum 3 3 4" xfId="41454" xr:uid="{D413DA84-E423-4888-A790-23B63A150823}"/>
    <cellStyle name="_Budsj adm.resultat jan-10 sum 4" xfId="41455" xr:uid="{466C49FF-5578-4489-AF65-6FA0321C8654}"/>
    <cellStyle name="_Budsj adm.resultat jan-10 sum 4 2" xfId="41456" xr:uid="{8A76792F-FE9C-49AE-92CF-B8CB61A1C454}"/>
    <cellStyle name="_Budsj adm.resultat jan-10 sum 5" xfId="41457" xr:uid="{2903F795-DDE1-44DE-8A1A-2378E2FB575A}"/>
    <cellStyle name="_Budsj adm.resultat jan-10 sum 5 2" xfId="41458" xr:uid="{DB0044B6-0B2D-466C-9D30-7D4D122C78FD}"/>
    <cellStyle name="_Budsj adm.resultat jan-10 sum 6" xfId="41459" xr:uid="{1D27D6EC-0A9D-46BC-B7E5-AE4AD9B0925E}"/>
    <cellStyle name="_Budsj adm.resultat jan-10 sum 7" xfId="41460" xr:uid="{C2707CEC-B834-450B-92A8-F9D7129D9A9C}"/>
    <cellStyle name="_Budsj adm.resultat jan-10 sum 8" xfId="41461" xr:uid="{A85FC014-8624-4AFB-8911-7EB8D558AC43}"/>
    <cellStyle name="_Budsj adm.resultat jan-10 sum 9" xfId="41462" xr:uid="{DB9F9693-972A-48E5-A7AC-0A0BD0C106CF}"/>
    <cellStyle name="_Budsj jan-10 BM" xfId="12176" xr:uid="{34FD007A-80B1-4EA9-BFDA-7D06382666B2}"/>
    <cellStyle name="_Budsj jan-10 BM 10" xfId="41463" xr:uid="{136F8382-DC9D-49F0-B04D-F914727C6BB2}"/>
    <cellStyle name="_Budsj jan-10 BM 11" xfId="41464" xr:uid="{6C068A75-8DE2-4453-BBAC-0500DEC50492}"/>
    <cellStyle name="_Budsj jan-10 BM 2" xfId="12177" xr:uid="{D3278852-4F6C-4EA7-AE81-14C5B89AB9A9}"/>
    <cellStyle name="_Budsj jan-10 BM 2 2" xfId="41465" xr:uid="{C90F9B2D-0C2D-4481-BDE2-2141FDD7C28B}"/>
    <cellStyle name="_Budsj jan-10 BM 2 2 2" xfId="41466" xr:uid="{00D82F86-7B2C-4E68-A1F5-657F29A35356}"/>
    <cellStyle name="_Budsj jan-10 BM 2 3" xfId="41467" xr:uid="{EB079525-9381-4E29-873F-A641DFB4F689}"/>
    <cellStyle name="_Budsj jan-10 BM 3" xfId="41468" xr:uid="{3108B72B-E841-4ED1-8831-05116CB2FAEE}"/>
    <cellStyle name="_Budsj jan-10 BM 3 2" xfId="41469" xr:uid="{76EF038D-D4E7-4A7B-A933-47D6719D3B9D}"/>
    <cellStyle name="_Budsj jan-10 BM 3 2 2" xfId="41470" xr:uid="{151F88DA-5634-4C40-9749-B3F649C1BBC9}"/>
    <cellStyle name="_Budsj jan-10 BM 3 3" xfId="41471" xr:uid="{F97229EF-2867-4D44-9FC5-A54DAB1A4302}"/>
    <cellStyle name="_Budsj jan-10 BM 3 3 2" xfId="41472" xr:uid="{AA30C870-23D8-4222-99ED-4DDB46BD4CD6}"/>
    <cellStyle name="_Budsj jan-10 BM 3 3 3" xfId="41473" xr:uid="{C6BDB450-E21E-4EF5-87E4-1A3D79BB26CE}"/>
    <cellStyle name="_Budsj jan-10 BM 3 3 4" xfId="41474" xr:uid="{150ECB87-B2FA-4295-A909-5870D2C633FD}"/>
    <cellStyle name="_Budsj jan-10 BM 4" xfId="41475" xr:uid="{43D6CB50-487E-449E-9648-C7E099413970}"/>
    <cellStyle name="_Budsj jan-10 BM 4 2" xfId="41476" xr:uid="{0BB449A5-DEC1-4ED9-ACBB-085187EE53DC}"/>
    <cellStyle name="_Budsj jan-10 BM 5" xfId="41477" xr:uid="{4C716051-366A-4340-A975-CFC87A8050F5}"/>
    <cellStyle name="_Budsj jan-10 BM 5 2" xfId="41478" xr:uid="{82A34C8E-F1DA-42D8-9ED3-A2EAD84C3E88}"/>
    <cellStyle name="_Budsj jan-10 BM 6" xfId="41479" xr:uid="{157E587C-9C78-4F9D-8AE2-76B2B87F83CA}"/>
    <cellStyle name="_Budsj jan-10 BM 7" xfId="41480" xr:uid="{C8A0E492-C9DE-4EA0-BCB7-3B15FFF6CD32}"/>
    <cellStyle name="_Budsj jan-10 BM 8" xfId="41481" xr:uid="{7E805CD6-F7C7-494C-923A-062699762C15}"/>
    <cellStyle name="_Budsj jan-10 BM 9" xfId="41482" xr:uid="{3500FFC5-1A9D-4FD6-AF85-7C7FEB66A7D0}"/>
    <cellStyle name="_Budsj jan-10 PM" xfId="12178" xr:uid="{4F1ECA72-78B2-442F-A026-253D6E50045D}"/>
    <cellStyle name="_Budsj jan-10 PM 10" xfId="41483" xr:uid="{54DD23D1-D095-46A4-8E5A-63B580B92ADE}"/>
    <cellStyle name="_Budsj jan-10 PM 11" xfId="41484" xr:uid="{64060A7B-9AA1-44FD-9FEE-D20770C1EBB9}"/>
    <cellStyle name="_Budsj jan-10 PM 2" xfId="12179" xr:uid="{F2E5FA1F-4CF7-4558-BA5A-255D3D3F13A7}"/>
    <cellStyle name="_Budsj jan-10 PM 2 2" xfId="41485" xr:uid="{1F99CFD0-9CCE-4E1C-A2EC-684C6DA18E92}"/>
    <cellStyle name="_Budsj jan-10 PM 2 2 2" xfId="41486" xr:uid="{AA4885F0-C047-4B74-8837-2ACD045B6E75}"/>
    <cellStyle name="_Budsj jan-10 PM 2 3" xfId="41487" xr:uid="{63F98218-16BB-4A29-BCA1-33A7D818F1DC}"/>
    <cellStyle name="_Budsj jan-10 PM 3" xfId="41488" xr:uid="{98F397FE-EDA1-44C3-9D06-9CDC70F8565B}"/>
    <cellStyle name="_Budsj jan-10 PM 3 2" xfId="41489" xr:uid="{1FBC863E-AB47-4C1C-B7C2-06133EEF33F1}"/>
    <cellStyle name="_Budsj jan-10 PM 3 2 2" xfId="41490" xr:uid="{0A66ED00-BD11-4DB0-A86E-FE09992B6D2C}"/>
    <cellStyle name="_Budsj jan-10 PM 3 3" xfId="41491" xr:uid="{90C20168-5B27-4F7C-9700-FEE68874447F}"/>
    <cellStyle name="_Budsj jan-10 PM 3 3 2" xfId="41492" xr:uid="{B67C5686-CCEB-4BEE-8D87-7A48FA96818D}"/>
    <cellStyle name="_Budsj jan-10 PM 3 3 3" xfId="41493" xr:uid="{202AA899-F14E-49F2-A3AF-2D2839C9FA3A}"/>
    <cellStyle name="_Budsj jan-10 PM 3 3 4" xfId="41494" xr:uid="{EE6961EC-A8F8-4B52-8298-98733615EA9B}"/>
    <cellStyle name="_Budsj jan-10 PM 4" xfId="41495" xr:uid="{EF37525F-8E40-4BFA-9C28-9C7EA0728C66}"/>
    <cellStyle name="_Budsj jan-10 PM 4 2" xfId="41496" xr:uid="{CDDCA47B-F46F-4579-B349-D6BD93B182E5}"/>
    <cellStyle name="_Budsj jan-10 PM 5" xfId="41497" xr:uid="{220317BB-53E0-48C6-8131-34023C1494E0}"/>
    <cellStyle name="_Budsj jan-10 PM 5 2" xfId="41498" xr:uid="{5074DED5-711E-47B3-B003-D53B2FC2559F}"/>
    <cellStyle name="_Budsj jan-10 PM 6" xfId="41499" xr:uid="{8CB9CDD7-4E09-469C-A39B-08FA1EE4DFC7}"/>
    <cellStyle name="_Budsj jan-10 PM 7" xfId="41500" xr:uid="{42ECF782-9428-412B-8268-A8ED6269AD07}"/>
    <cellStyle name="_Budsj jan-10 PM 8" xfId="41501" xr:uid="{A4F9882F-93EB-416E-9C48-9B4E146CA3D7}"/>
    <cellStyle name="_Budsj jan-10 PM 9" xfId="41502" xr:uid="{1C84619A-A7EB-416F-919D-52E9E759F513}"/>
    <cellStyle name="_Budsj jan-10 sum" xfId="12180" xr:uid="{48561F4E-DED5-4962-85F8-4353A393B0A7}"/>
    <cellStyle name="_Budsj jan-10 sum 10" xfId="41503" xr:uid="{B5CE4C99-CCC3-4489-B856-C0C7E9E38618}"/>
    <cellStyle name="_Budsj jan-10 sum 11" xfId="41504" xr:uid="{63F0AC0A-BE55-4BF6-9E2F-871C6DED06CD}"/>
    <cellStyle name="_Budsj jan-10 sum 2" xfId="12181" xr:uid="{95F5E776-FB07-4D43-9D10-9288AC5B5D0D}"/>
    <cellStyle name="_Budsj jan-10 sum 2 2" xfId="41505" xr:uid="{4F73885D-2CA3-45E6-B4C3-19A1F3ACD634}"/>
    <cellStyle name="_Budsj jan-10 sum 2 2 2" xfId="41506" xr:uid="{D81801B4-58AE-4B03-A4C0-45A717E9E764}"/>
    <cellStyle name="_Budsj jan-10 sum 2 3" xfId="41507" xr:uid="{D9A96103-5579-42F5-8298-EF29B254E663}"/>
    <cellStyle name="_Budsj jan-10 sum 3" xfId="41508" xr:uid="{5813F0DA-D3D7-4A25-BF75-CC63BDF17FAD}"/>
    <cellStyle name="_Budsj jan-10 sum 3 2" xfId="41509" xr:uid="{DF5B04C3-390A-4C74-B4AB-22B653B7D573}"/>
    <cellStyle name="_Budsj jan-10 sum 3 2 2" xfId="41510" xr:uid="{2E825F9F-19C9-474B-BCCB-47874FCB2A8D}"/>
    <cellStyle name="_Budsj jan-10 sum 3 3" xfId="41511" xr:uid="{F4A5D499-A5AC-4364-B15C-C914DC0B7B6A}"/>
    <cellStyle name="_Budsj jan-10 sum 3 3 2" xfId="41512" xr:uid="{87293834-66A7-416E-A52A-1F774848B8AE}"/>
    <cellStyle name="_Budsj jan-10 sum 3 3 3" xfId="41513" xr:uid="{CAC3EB5A-92A5-4E17-8771-38B953C7D626}"/>
    <cellStyle name="_Budsj jan-10 sum 3 3 4" xfId="41514" xr:uid="{E80FF5F4-E2AD-46AB-A6AC-23C53F26AF56}"/>
    <cellStyle name="_Budsj jan-10 sum 4" xfId="41515" xr:uid="{6DA89210-824B-4E9C-B444-ED6089952244}"/>
    <cellStyle name="_Budsj jan-10 sum 4 2" xfId="41516" xr:uid="{1B403320-6E10-46BA-BE9A-C8073C04051A}"/>
    <cellStyle name="_Budsj jan-10 sum 5" xfId="41517" xr:uid="{5ED1EE9E-AEFB-4D75-B7FD-8586697DBE44}"/>
    <cellStyle name="_Budsj jan-10 sum 5 2" xfId="41518" xr:uid="{C85801EB-6B75-4ED0-B00A-5484BC4BF484}"/>
    <cellStyle name="_Budsj jan-10 sum 6" xfId="41519" xr:uid="{469A5620-5761-41B2-AD03-DAF38D14AFBA}"/>
    <cellStyle name="_Budsj jan-10 sum 7" xfId="41520" xr:uid="{04AA5A57-5EBA-461C-80B3-CE576E2187A2}"/>
    <cellStyle name="_Budsj jan-10 sum 8" xfId="41521" xr:uid="{802DD438-55F7-4688-90C6-0E9D3EE83D0A}"/>
    <cellStyle name="_Budsj jan-10 sum 9" xfId="41522" xr:uid="{FC1E4FEA-129B-4083-89B4-BC40CB4D7F6F}"/>
    <cellStyle name="_calculator" xfId="50" xr:uid="{0F8B3EE9-5293-4E9F-B701-C0096F265FA0}"/>
    <cellStyle name="_Calendar" xfId="51" xr:uid="{DBA309BF-4489-4BB0-8151-642E6C3E5F1E}"/>
    <cellStyle name="_CBNA" xfId="52" xr:uid="{CC1F88FD-82C8-4483-96D5-98A8603216FA}"/>
    <cellStyle name="_CBNA 2" xfId="53" xr:uid="{F77AAEF9-E186-4C1F-AD46-808BD64339D5}"/>
    <cellStyle name="_CBNA 2 2" xfId="54" xr:uid="{230DE66F-050B-4DCB-87B3-3F3B8AB75D42}"/>
    <cellStyle name="_CBNA 2 2 10" xfId="55" xr:uid="{C5A0BDE5-335D-4984-BD30-7857F5B0B160}"/>
    <cellStyle name="_CBNA 2 2 10 2" xfId="56" xr:uid="{F46BA524-9A6D-4E27-B08B-677863A38E1C}"/>
    <cellStyle name="_CBNA 2 2 10 3" xfId="57" xr:uid="{DE88EB1E-F063-41B0-A1EF-712FCFCAAC4C}"/>
    <cellStyle name="_CBNA 2 2 10 4" xfId="58" xr:uid="{9B3BDC84-AF1D-4AC8-B535-1CE46333E6D6}"/>
    <cellStyle name="_CBNA 2 2 10 5" xfId="59" xr:uid="{4EFE0865-2333-48A9-89A2-F8DD674AC1C2}"/>
    <cellStyle name="_CBNA 2 2 11" xfId="60" xr:uid="{4B710D44-788E-49D8-99A8-90C3A0568E6F}"/>
    <cellStyle name="_CBNA 2 2 11 2" xfId="61" xr:uid="{B6C34640-61E4-416A-A6E2-E19334AB95FF}"/>
    <cellStyle name="_CBNA 2 2 11 3" xfId="62" xr:uid="{74A6CA8E-A4CA-4088-8A90-D4EDEC9EBAF5}"/>
    <cellStyle name="_CBNA 2 2 11 4" xfId="63" xr:uid="{A2BFA513-CC6D-4F1B-A363-74D996CA7663}"/>
    <cellStyle name="_CBNA 2 2 11 5" xfId="64" xr:uid="{305DCC3D-7BC3-4E82-B558-C43CF6C50F10}"/>
    <cellStyle name="_CBNA 2 2 12" xfId="65" xr:uid="{419468C0-40CB-422B-9154-9F3DACA021E6}"/>
    <cellStyle name="_CBNA 2 2 12 2" xfId="66" xr:uid="{0D67CA62-CA1D-4241-ACF6-95B6394C3694}"/>
    <cellStyle name="_CBNA 2 2 12 3" xfId="67" xr:uid="{F8105BE3-02D3-4373-A597-98FADAC8283A}"/>
    <cellStyle name="_CBNA 2 2 12 4" xfId="68" xr:uid="{69895194-56A1-401A-B1F5-7C272C96CD7C}"/>
    <cellStyle name="_CBNA 2 2 12 5" xfId="69" xr:uid="{58A4FACB-973B-45D6-AD50-65D61360096A}"/>
    <cellStyle name="_CBNA 2 2 13" xfId="70" xr:uid="{AC3A5EB5-1683-4F2E-AB92-3C0049B73EFE}"/>
    <cellStyle name="_CBNA 2 2 13 2" xfId="71" xr:uid="{DCE257ED-03FD-4CE6-A9A2-A425B6344E97}"/>
    <cellStyle name="_CBNA 2 2 13 3" xfId="72" xr:uid="{8EF2A2BC-7181-4A6F-969E-9401CE1BEDB3}"/>
    <cellStyle name="_CBNA 2 2 13 4" xfId="73" xr:uid="{A4CB65F0-6E90-4019-BC17-0D07A37054D8}"/>
    <cellStyle name="_CBNA 2 2 13 5" xfId="74" xr:uid="{C2F57BAA-E532-488F-8B61-72CFB9E4EAF5}"/>
    <cellStyle name="_CBNA 2 2 14" xfId="75" xr:uid="{8B3C32A2-CE0C-4179-9FDC-88F8AD1C8D1E}"/>
    <cellStyle name="_CBNA 2 2 14 2" xfId="76" xr:uid="{62D94877-F3F2-4AD5-9A5E-CA9CAF415443}"/>
    <cellStyle name="_CBNA 2 2 14 3" xfId="77" xr:uid="{8BF68AA6-C35F-4973-9E40-F0AAD54ACFF5}"/>
    <cellStyle name="_CBNA 2 2 14 4" xfId="78" xr:uid="{41AA96C5-FDA3-40F5-B227-111F06812971}"/>
    <cellStyle name="_CBNA 2 2 14 5" xfId="79" xr:uid="{3CEE4F5D-5973-40CE-8937-182D7FD95DD7}"/>
    <cellStyle name="_CBNA 2 2 15" xfId="80" xr:uid="{7C35566D-DE59-405E-8013-4BB4EB9D954B}"/>
    <cellStyle name="_CBNA 2 2 15 2" xfId="81" xr:uid="{DBE0FA23-C3CB-4AD1-812F-1CF57CAE38C2}"/>
    <cellStyle name="_CBNA 2 2 15 3" xfId="82" xr:uid="{63420594-883C-4D22-B2E6-C9A3AA3F356B}"/>
    <cellStyle name="_CBNA 2 2 15 4" xfId="83" xr:uid="{1D2823E5-F2DD-4AA0-A350-72C2E4EFF57E}"/>
    <cellStyle name="_CBNA 2 2 15 5" xfId="84" xr:uid="{100AD9BD-B39A-40D2-A398-82B0F32CC2AC}"/>
    <cellStyle name="_CBNA 2 2 16" xfId="85" xr:uid="{D03414C0-F37D-4BAE-91BE-38C89B02FCB9}"/>
    <cellStyle name="_CBNA 2 2 16 2" xfId="86" xr:uid="{3A4B6677-6184-4A99-8440-906E755DDB2C}"/>
    <cellStyle name="_CBNA 2 2 16 3" xfId="87" xr:uid="{4AE1C25F-19CD-49FB-8F3F-6D168C470E47}"/>
    <cellStyle name="_CBNA 2 2 16 4" xfId="88" xr:uid="{5359A4D8-B847-472A-BFD9-E7C594D68296}"/>
    <cellStyle name="_CBNA 2 2 16 5" xfId="89" xr:uid="{4F9BAB22-63F3-47E0-A1C7-65953D7ECBF5}"/>
    <cellStyle name="_CBNA 2 2 17" xfId="90" xr:uid="{AFB5AB17-6250-43BE-A15A-2D55A7075C26}"/>
    <cellStyle name="_CBNA 2 2 17 2" xfId="91" xr:uid="{D52FE799-BD9B-4200-AA60-5727DF8F14BC}"/>
    <cellStyle name="_CBNA 2 2 17 3" xfId="92" xr:uid="{B3343C37-28FD-4DC5-959A-96A24AD0E44C}"/>
    <cellStyle name="_CBNA 2 2 17 4" xfId="93" xr:uid="{C07E6847-6CBF-4B36-8D94-E7867CC3893D}"/>
    <cellStyle name="_CBNA 2 2 17 5" xfId="94" xr:uid="{A22EE7FF-A114-47B0-A565-1F5AE599D494}"/>
    <cellStyle name="_CBNA 2 2 18" xfId="95" xr:uid="{0DCC3ABB-314B-403B-A537-DED88BE9A5F3}"/>
    <cellStyle name="_CBNA 2 2 19" xfId="96" xr:uid="{456F279F-3B6A-4AC2-8525-F497D845AC95}"/>
    <cellStyle name="_CBNA 2 2 2" xfId="97" xr:uid="{E6DE827F-5DA6-4BA0-8BE6-8B126E2058DA}"/>
    <cellStyle name="_CBNA 2 2 2 2" xfId="98" xr:uid="{7AEA2FD9-8476-4636-9CDD-9695143E649A}"/>
    <cellStyle name="_CBNA 2 2 2 3" xfId="99" xr:uid="{749DDA6E-8AF6-4F46-AA96-A16A689F5EF8}"/>
    <cellStyle name="_CBNA 2 2 2 4" xfId="100" xr:uid="{F76FF899-8207-4396-AD10-710DF8A0E0BC}"/>
    <cellStyle name="_CBNA 2 2 2 5" xfId="101" xr:uid="{9449B99D-A337-4B33-B64C-5D31456BED25}"/>
    <cellStyle name="_CBNA 2 2 20" xfId="102" xr:uid="{59BE0357-D1C9-42BA-8B51-D397184E999F}"/>
    <cellStyle name="_CBNA 2 2 21" xfId="103" xr:uid="{5CEAFBFD-917B-4B10-B151-25E5F3BCD5E6}"/>
    <cellStyle name="_CBNA 2 2 3" xfId="104" xr:uid="{B540C571-7AB1-48D4-99CE-8FA828282B9B}"/>
    <cellStyle name="_CBNA 2 2 3 2" xfId="105" xr:uid="{EED8D9E7-CBA6-415D-8061-F357E40624CB}"/>
    <cellStyle name="_CBNA 2 2 3 3" xfId="106" xr:uid="{CD2AFEC5-3678-4FD6-99B6-92CDB5713B96}"/>
    <cellStyle name="_CBNA 2 2 3 4" xfId="107" xr:uid="{F0574B8A-C8CA-4A81-BADF-4014139356E2}"/>
    <cellStyle name="_CBNA 2 2 3 5" xfId="108" xr:uid="{21253286-9507-4CD9-85B0-BD5170421709}"/>
    <cellStyle name="_CBNA 2 2 4" xfId="109" xr:uid="{E8C750EB-385E-4E8A-9E47-8FFA717C1174}"/>
    <cellStyle name="_CBNA 2 2 4 2" xfId="110" xr:uid="{19168687-4E4E-492B-8986-E86AAB82F8B3}"/>
    <cellStyle name="_CBNA 2 2 4 3" xfId="111" xr:uid="{2BC6BB59-505A-46D6-A652-6C0171531F2A}"/>
    <cellStyle name="_CBNA 2 2 4 4" xfId="112" xr:uid="{A069C1A7-2619-4FDE-BDB8-6F3C6846BB21}"/>
    <cellStyle name="_CBNA 2 2 4 5" xfId="113" xr:uid="{BFF44F73-50C8-4BC5-82BE-28553DFDA69A}"/>
    <cellStyle name="_CBNA 2 2 5" xfId="114" xr:uid="{9C4D1E0B-39AC-4A1E-BED7-E9ABF1A413B8}"/>
    <cellStyle name="_CBNA 2 2 5 2" xfId="115" xr:uid="{F511F6A4-2CFA-47A8-A3F7-8A2A35C6D0AF}"/>
    <cellStyle name="_CBNA 2 2 5 3" xfId="116" xr:uid="{12630F21-07FB-4F3E-A1C8-68B4ACF481EC}"/>
    <cellStyle name="_CBNA 2 2 5 4" xfId="117" xr:uid="{B12374D8-BEED-4464-B695-B6657474F6F8}"/>
    <cellStyle name="_CBNA 2 2 5 5" xfId="118" xr:uid="{B7B1A733-E9D6-4202-9DA6-9A2CDBBFB929}"/>
    <cellStyle name="_CBNA 2 2 6" xfId="119" xr:uid="{9FBAD147-FD5A-479F-9948-5A99C2688A49}"/>
    <cellStyle name="_CBNA 2 2 6 2" xfId="120" xr:uid="{14BF6659-9597-4F72-95C4-BCCD6CDA16AE}"/>
    <cellStyle name="_CBNA 2 2 6 3" xfId="121" xr:uid="{A3D2DCE5-ADCA-47B5-909A-507C772AB493}"/>
    <cellStyle name="_CBNA 2 2 6 4" xfId="122" xr:uid="{5A4422C7-6CE5-4415-9902-B0D5A74402D8}"/>
    <cellStyle name="_CBNA 2 2 6 5" xfId="123" xr:uid="{52CDF6BE-C6CE-4A79-823F-A9DAB54C3980}"/>
    <cellStyle name="_CBNA 2 2 7" xfId="124" xr:uid="{3E2D42FE-C200-4ED8-B65F-ABA733E36673}"/>
    <cellStyle name="_CBNA 2 2 7 2" xfId="125" xr:uid="{A1286BC4-7BC8-4040-A6D8-62E4890A7F4D}"/>
    <cellStyle name="_CBNA 2 2 7 3" xfId="126" xr:uid="{F90405BE-F79E-4090-A1AC-4A609BED3A4E}"/>
    <cellStyle name="_CBNA 2 2 7 4" xfId="127" xr:uid="{5599461E-9636-4762-BC6B-61698B66DFA5}"/>
    <cellStyle name="_CBNA 2 2 7 5" xfId="128" xr:uid="{577F1983-BF23-408B-BAAB-D0D05D083008}"/>
    <cellStyle name="_CBNA 2 2 8" xfId="129" xr:uid="{AB9EC525-F744-48D3-89BF-BCF87080CBBE}"/>
    <cellStyle name="_CBNA 2 2 8 2" xfId="130" xr:uid="{CC1A26D0-9F47-4EBA-A35C-FFEEA5D2A829}"/>
    <cellStyle name="_CBNA 2 2 8 3" xfId="131" xr:uid="{829A2396-BF5F-4EB1-BA10-B2CAF40E0CC0}"/>
    <cellStyle name="_CBNA 2 2 8 4" xfId="132" xr:uid="{6AF1C1B4-C32D-44C0-B5D5-FE010024C9EA}"/>
    <cellStyle name="_CBNA 2 2 8 5" xfId="133" xr:uid="{E1698F21-6BA2-4AB3-9315-1322AD287E22}"/>
    <cellStyle name="_CBNA 2 2 9" xfId="134" xr:uid="{7863A56B-6570-48D6-B03C-5DD8D8F379A0}"/>
    <cellStyle name="_CBNA 2 2 9 2" xfId="135" xr:uid="{94A93C29-7DCC-49A8-B976-C6FCDC6AF1F6}"/>
    <cellStyle name="_CBNA 2 2 9 3" xfId="136" xr:uid="{6D654031-A98D-4DA7-8293-3FB480D24E1E}"/>
    <cellStyle name="_CBNA 2 2 9 4" xfId="137" xr:uid="{F538C180-9B41-4B14-8C0F-8B72DDDD3CBD}"/>
    <cellStyle name="_CBNA 2 2 9 5" xfId="138" xr:uid="{2A406F4A-DA38-448E-AF8E-22B59DD7887D}"/>
    <cellStyle name="_CBNA 2 3" xfId="139" xr:uid="{16F0E191-9B21-4389-8DBB-10E957247A1D}"/>
    <cellStyle name="_CBNA 2 4" xfId="140" xr:uid="{2F4752D1-0CED-45D5-AA7E-E737205FA811}"/>
    <cellStyle name="_CBNA 2 5" xfId="141" xr:uid="{00155831-96D0-45A7-A3DF-7F3AA1FB47FA}"/>
    <cellStyle name="_CBNA 2 6" xfId="142" xr:uid="{74530990-C9D8-4D39-BBC7-3C83C37077C4}"/>
    <cellStyle name="_CBNA 3" xfId="143" xr:uid="{B3AEC5BD-D202-400F-8810-A131FA9582F1}"/>
    <cellStyle name="_CBNA 3 10" xfId="144" xr:uid="{7ED2DF27-5D39-4DD0-A0E8-5D1939BD222D}"/>
    <cellStyle name="_CBNA 3 10 2" xfId="145" xr:uid="{669994D8-C3FD-452F-9FCA-44BB9CEE7B9A}"/>
    <cellStyle name="_CBNA 3 10 3" xfId="146" xr:uid="{85033775-F020-49DC-BB0E-6BB4DE20B2C1}"/>
    <cellStyle name="_CBNA 3 10 4" xfId="147" xr:uid="{26C4877C-4E35-4387-A864-88E800ECCC98}"/>
    <cellStyle name="_CBNA 3 10 5" xfId="148" xr:uid="{37367C46-389E-46A9-A924-5F7E1F1EBD43}"/>
    <cellStyle name="_CBNA 3 11" xfId="149" xr:uid="{DCD488A0-C51A-493E-85F9-560239B2521D}"/>
    <cellStyle name="_CBNA 3 11 2" xfId="150" xr:uid="{C3A85EA0-DD77-41CF-B050-F378309FCAEE}"/>
    <cellStyle name="_CBNA 3 11 3" xfId="151" xr:uid="{5233E34E-E2AB-42FC-8D03-22FAF54F1B07}"/>
    <cellStyle name="_CBNA 3 11 4" xfId="152" xr:uid="{CA56F1B7-5D0E-4AC5-83BE-78DD17EC1A1D}"/>
    <cellStyle name="_CBNA 3 11 5" xfId="153" xr:uid="{188FD17F-0D25-42B0-A07A-74649BBE3E17}"/>
    <cellStyle name="_CBNA 3 12" xfId="154" xr:uid="{E718CBFC-4DFF-473A-A33C-AA89DDC15661}"/>
    <cellStyle name="_CBNA 3 12 2" xfId="155" xr:uid="{151DE800-EB03-43F2-AEA7-9E02D7CF8A16}"/>
    <cellStyle name="_CBNA 3 12 3" xfId="156" xr:uid="{98B5CD57-6937-4D2C-98AB-2B27339D44E0}"/>
    <cellStyle name="_CBNA 3 12 4" xfId="157" xr:uid="{BDC6A824-A7F1-4CB6-AAD3-403605473F63}"/>
    <cellStyle name="_CBNA 3 12 5" xfId="158" xr:uid="{0258EEEC-007B-44BB-AF46-810B939411E4}"/>
    <cellStyle name="_CBNA 3 13" xfId="159" xr:uid="{90E0BA66-445E-4A84-A620-003D17304B75}"/>
    <cellStyle name="_CBNA 3 13 2" xfId="160" xr:uid="{F0C2BEEB-23BD-4970-9D41-6AC0DB06B451}"/>
    <cellStyle name="_CBNA 3 13 3" xfId="161" xr:uid="{439D043F-2063-4664-8EA2-CF73B623B593}"/>
    <cellStyle name="_CBNA 3 13 4" xfId="162" xr:uid="{D47F9CA1-7789-4B7D-9E33-CD33C8FC359E}"/>
    <cellStyle name="_CBNA 3 13 5" xfId="163" xr:uid="{17F4CCB2-D557-4B51-A241-0DDE6C9E30A2}"/>
    <cellStyle name="_CBNA 3 14" xfId="164" xr:uid="{7308BDF6-E423-48FF-8DBE-FC367F872360}"/>
    <cellStyle name="_CBNA 3 14 2" xfId="165" xr:uid="{776C59A7-4CA1-4B48-83C5-6CFCEE7B3DE4}"/>
    <cellStyle name="_CBNA 3 14 3" xfId="166" xr:uid="{A8F75B36-52CD-4761-8770-12009E7A04B9}"/>
    <cellStyle name="_CBNA 3 14 4" xfId="167" xr:uid="{10346FB2-9521-4084-A876-297085E2588E}"/>
    <cellStyle name="_CBNA 3 14 5" xfId="168" xr:uid="{B3D9BDB1-6A7B-4716-A726-53FEEF839F27}"/>
    <cellStyle name="_CBNA 3 15" xfId="169" xr:uid="{005030F4-2C1C-4E53-8D76-B2F0D75E7A70}"/>
    <cellStyle name="_CBNA 3 15 2" xfId="170" xr:uid="{E0742D90-1935-4D63-A4B0-F191746FF758}"/>
    <cellStyle name="_CBNA 3 15 3" xfId="171" xr:uid="{05147F72-B555-4592-B704-2A6C2D498C58}"/>
    <cellStyle name="_CBNA 3 15 4" xfId="172" xr:uid="{1009BD13-3ED2-488F-A09D-7F1491896EE7}"/>
    <cellStyle name="_CBNA 3 15 5" xfId="173" xr:uid="{ECE6296B-0FDA-4B79-9646-EF4F075D4977}"/>
    <cellStyle name="_CBNA 3 16" xfId="174" xr:uid="{56F48367-ABA6-4465-B85E-12952AA86DB9}"/>
    <cellStyle name="_CBNA 3 16 2" xfId="175" xr:uid="{2816B474-5971-45E5-982C-FA83285B5813}"/>
    <cellStyle name="_CBNA 3 16 3" xfId="176" xr:uid="{261DACE2-F8DD-43FF-B90C-5E159B634D2C}"/>
    <cellStyle name="_CBNA 3 16 4" xfId="177" xr:uid="{AD21B90E-715D-450D-B0B2-E661C00696B4}"/>
    <cellStyle name="_CBNA 3 16 5" xfId="178" xr:uid="{1013F873-6C32-47CE-A3B9-03962EC8ABE9}"/>
    <cellStyle name="_CBNA 3 17" xfId="179" xr:uid="{5B6FA7C3-4D63-4B3B-820C-34B7AE814550}"/>
    <cellStyle name="_CBNA 3 17 2" xfId="180" xr:uid="{6E6036EF-B1B6-410B-B0EA-E672918D6399}"/>
    <cellStyle name="_CBNA 3 17 3" xfId="181" xr:uid="{B74E99EC-68F4-45A0-8781-ABE9BDA7916F}"/>
    <cellStyle name="_CBNA 3 17 4" xfId="182" xr:uid="{AC2DDABB-68EA-416E-AECF-4D569E159D51}"/>
    <cellStyle name="_CBNA 3 17 5" xfId="183" xr:uid="{76DA451D-55F2-4A8D-9B8C-C696D4492059}"/>
    <cellStyle name="_CBNA 3 18" xfId="184" xr:uid="{F4110491-C560-4B80-950B-2E2E208ACC8B}"/>
    <cellStyle name="_CBNA 3 19" xfId="185" xr:uid="{D625FA10-5AC0-4CDA-BCD9-EDF1AE503406}"/>
    <cellStyle name="_CBNA 3 2" xfId="186" xr:uid="{910E5F7B-9462-4C39-B165-E043ABD1086D}"/>
    <cellStyle name="_CBNA 3 2 2" xfId="187" xr:uid="{1F96FEC5-A7B3-46F2-89DD-9DA1D2D6AC08}"/>
    <cellStyle name="_CBNA 3 2 3" xfId="188" xr:uid="{24D8BEEE-EB31-44AD-92DA-F17CFFC4256A}"/>
    <cellStyle name="_CBNA 3 2 4" xfId="189" xr:uid="{60F30279-3CF0-482C-AC4B-BAEA1E874392}"/>
    <cellStyle name="_CBNA 3 2 5" xfId="190" xr:uid="{C839E624-70FD-4ABA-9EA4-6EC519C634BA}"/>
    <cellStyle name="_CBNA 3 20" xfId="191" xr:uid="{EE540DED-E7D5-4A30-B0F1-DB0322359C06}"/>
    <cellStyle name="_CBNA 3 21" xfId="192" xr:uid="{802BE335-6D11-47AA-B489-D5F333546F67}"/>
    <cellStyle name="_CBNA 3 3" xfId="193" xr:uid="{310050C1-B49E-402F-A3CC-66CA55D78614}"/>
    <cellStyle name="_CBNA 3 3 2" xfId="194" xr:uid="{5ABBBA5D-AD61-4132-961E-2F212C288DFB}"/>
    <cellStyle name="_CBNA 3 3 3" xfId="195" xr:uid="{E04631F6-D5BE-45EC-A667-BE87F763BAA8}"/>
    <cellStyle name="_CBNA 3 3 4" xfId="196" xr:uid="{91AF34C0-DC73-44E8-8DC3-73506A6F0E66}"/>
    <cellStyle name="_CBNA 3 3 5" xfId="197" xr:uid="{780277F4-6936-4C9F-8680-8DF163F1942F}"/>
    <cellStyle name="_CBNA 3 4" xfId="198" xr:uid="{939295CE-4CD4-4BC8-B4EE-8A01F4D83D64}"/>
    <cellStyle name="_CBNA 3 4 2" xfId="199" xr:uid="{3110C460-88C2-4E56-B491-09917AF20334}"/>
    <cellStyle name="_CBNA 3 4 3" xfId="200" xr:uid="{60F0B82D-BBE0-4880-9FCF-948D868023EB}"/>
    <cellStyle name="_CBNA 3 4 4" xfId="201" xr:uid="{52B7F18E-3E75-4C36-B8B4-B8D72B9B54B3}"/>
    <cellStyle name="_CBNA 3 4 5" xfId="202" xr:uid="{C592B1AC-91F8-4E77-91F3-A7457FF92412}"/>
    <cellStyle name="_CBNA 3 5" xfId="203" xr:uid="{440DF666-D1C9-46B7-9289-0499B73D9A59}"/>
    <cellStyle name="_CBNA 3 5 2" xfId="204" xr:uid="{1453A4BA-A7EF-4D81-A952-959314B7F002}"/>
    <cellStyle name="_CBNA 3 5 3" xfId="205" xr:uid="{1A3E20A4-63EE-4487-8AE5-7EA8793AA083}"/>
    <cellStyle name="_CBNA 3 5 4" xfId="206" xr:uid="{9B978762-19D8-480B-B679-52E909AA4D3F}"/>
    <cellStyle name="_CBNA 3 5 5" xfId="207" xr:uid="{AEBC5DE0-8FA6-4E3B-8FA6-93D953FAB941}"/>
    <cellStyle name="_CBNA 3 6" xfId="208" xr:uid="{0A387271-6405-4EF2-8300-4B38B0842213}"/>
    <cellStyle name="_CBNA 3 6 2" xfId="209" xr:uid="{B3C658B1-A4C8-40BA-8711-C2BE4448A27C}"/>
    <cellStyle name="_CBNA 3 6 3" xfId="210" xr:uid="{512EDB23-4ED4-49C6-9B56-D17BF157CEF0}"/>
    <cellStyle name="_CBNA 3 6 4" xfId="211" xr:uid="{8B04BBC2-2817-461B-8C65-E8B7ACD9436F}"/>
    <cellStyle name="_CBNA 3 6 5" xfId="212" xr:uid="{DCE3A228-7F13-4154-85F5-678017F13208}"/>
    <cellStyle name="_CBNA 3 7" xfId="213" xr:uid="{DB3EC616-ABF1-42C1-99EF-792AF1290DBC}"/>
    <cellStyle name="_CBNA 3 7 2" xfId="214" xr:uid="{8066C58D-995C-4E4A-912E-F6EC4662B2D0}"/>
    <cellStyle name="_CBNA 3 7 3" xfId="215" xr:uid="{FEF8F8B2-508C-407F-B762-6E41B2AD54F1}"/>
    <cellStyle name="_CBNA 3 7 4" xfId="216" xr:uid="{C3F32183-E9D2-4641-9563-3C0630F37C3A}"/>
    <cellStyle name="_CBNA 3 7 5" xfId="217" xr:uid="{59646851-D4B1-43E9-92C1-8F308768C393}"/>
    <cellStyle name="_CBNA 3 8" xfId="218" xr:uid="{261B6C73-1864-4141-85E7-ABB0D060EC3F}"/>
    <cellStyle name="_CBNA 3 8 2" xfId="219" xr:uid="{558A21F8-8C2E-4690-91A8-9ED7B993F4C2}"/>
    <cellStyle name="_CBNA 3 8 3" xfId="220" xr:uid="{9EB3779A-E319-4455-8ED2-019223469AB1}"/>
    <cellStyle name="_CBNA 3 8 4" xfId="221" xr:uid="{6708AA99-0077-40D5-AA6D-41CD4C73B205}"/>
    <cellStyle name="_CBNA 3 8 5" xfId="222" xr:uid="{337CE21E-B2F9-4204-BF21-9C027DEAF4C3}"/>
    <cellStyle name="_CBNA 3 9" xfId="223" xr:uid="{51FF130E-54E3-4E02-9B86-C3D558C40077}"/>
    <cellStyle name="_CBNA 3 9 2" xfId="224" xr:uid="{C52D68A1-5F2F-4831-A267-83E40A925BF3}"/>
    <cellStyle name="_CBNA 3 9 3" xfId="225" xr:uid="{B9091C3D-FBD2-486E-B4C0-D224729FEA86}"/>
    <cellStyle name="_CBNA 3 9 4" xfId="226" xr:uid="{ED5123FA-09CF-4876-9D18-2EF28C4EC215}"/>
    <cellStyle name="_CBNA 3 9 5" xfId="227" xr:uid="{6CBDD58D-1D30-4E75-B56B-A0BB2688B43C}"/>
    <cellStyle name="_CBNA 4" xfId="228" xr:uid="{9E897C58-953B-434B-92CC-1EF78E059D5B}"/>
    <cellStyle name="_CBNA 5" xfId="229" xr:uid="{4F6AE712-C41E-4E1E-A12C-BF7325656237}"/>
    <cellStyle name="_CBNA 6" xfId="230" xr:uid="{73164230-BB9C-48FB-8CC0-C12B61B20DCE}"/>
    <cellStyle name="_CBNA 7" xfId="231" xr:uid="{C4E8D638-B05A-44B8-9A0E-48476A94BA75}"/>
    <cellStyle name="_Comma" xfId="232" xr:uid="{163B25FB-8F98-45CD-8FAA-B79ED27BCDF1}"/>
    <cellStyle name="_Comma 10" xfId="41523" xr:uid="{5E566159-5EF7-46D7-80C8-DFF99D1D2B58}"/>
    <cellStyle name="_Comma 10 2" xfId="41524" xr:uid="{60C32BAD-28A5-485C-B781-5D201A94B6AA}"/>
    <cellStyle name="_Comma 11" xfId="41525" xr:uid="{C58BACE8-73F6-4979-8C9A-833EC8B4C048}"/>
    <cellStyle name="_Comma 12" xfId="41526" xr:uid="{58118D92-2F74-4A19-BA60-A0F853ABF4E7}"/>
    <cellStyle name="_Comma 13" xfId="41527" xr:uid="{3655EBFF-869A-44FE-AF83-1428BAB2AA09}"/>
    <cellStyle name="_Comma 14" xfId="41528" xr:uid="{1A71DF9D-F029-4C14-86AF-FD35FB797B8E}"/>
    <cellStyle name="_Comma 2" xfId="233" xr:uid="{7A7C1750-0471-4D1C-A5DE-C040A4A68B6B}"/>
    <cellStyle name="_Comma 2 2" xfId="12182" xr:uid="{3BA6142D-96E9-4A19-9F89-9DF445DABE14}"/>
    <cellStyle name="_Comma 2 2 2" xfId="41529" xr:uid="{2262FE0E-7803-440D-99F8-F54D85CB28A6}"/>
    <cellStyle name="_Comma 2 2 2 2" xfId="41530" xr:uid="{ECD5176F-8CA4-4323-B482-A7ECC302C937}"/>
    <cellStyle name="_Comma 2 2 2 2 2" xfId="41531" xr:uid="{34E3B5C3-E72C-4238-9958-C7D2F8A9320D}"/>
    <cellStyle name="_Comma 2 2 2 3" xfId="41532" xr:uid="{847510FA-439B-4B84-A4F6-0F5C237CAFD3}"/>
    <cellStyle name="_Comma 2 2 3" xfId="41533" xr:uid="{617B1384-9A23-4712-BF0C-A4DE83887985}"/>
    <cellStyle name="_Comma 2 2 3 2" xfId="41534" xr:uid="{1D5BA46A-65F3-4921-A44A-ACC5A4541ED6}"/>
    <cellStyle name="_Comma 2 2 4" xfId="41535" xr:uid="{38D6E1FC-8BFC-4D77-A56A-7092C2807E56}"/>
    <cellStyle name="_Comma 2 3" xfId="36996" xr:uid="{1AC9EDD6-9474-46BF-AC12-2BBC51DDCF92}"/>
    <cellStyle name="_Comma 2 3 2" xfId="41536" xr:uid="{31D5FA67-08A1-4972-9C44-6E235D3B074D}"/>
    <cellStyle name="_Comma 2 3 2 2" xfId="41537" xr:uid="{0DB7E18D-5290-4BCC-9DF9-D538399984C4}"/>
    <cellStyle name="_Comma 2 3 3" xfId="41538" xr:uid="{4C3EA2AF-A839-40B1-BE18-E464C06A6298}"/>
    <cellStyle name="_Comma 2 4" xfId="41539" xr:uid="{B4D8BA29-59ED-4A28-A95A-2BF47EFF614D}"/>
    <cellStyle name="_Comma 2 4 2" xfId="41540" xr:uid="{86B9B9C2-E536-4117-B7DB-DF3D2FD95827}"/>
    <cellStyle name="_Comma 2 4 2 2" xfId="41541" xr:uid="{E7B061B5-8DBF-40BF-B925-2794B0F1498C}"/>
    <cellStyle name="_Comma 2 4 3" xfId="41542" xr:uid="{0912E08D-028D-4E29-BBB8-D70D940D0B29}"/>
    <cellStyle name="_Comma 2 5" xfId="41543" xr:uid="{4CA5E073-D069-4CAE-AA5F-AE8F14E6BA89}"/>
    <cellStyle name="_Comma 2 5 2" xfId="41544" xr:uid="{C861451B-5E75-4538-9CE4-7116680D0E79}"/>
    <cellStyle name="_Comma 2 6" xfId="41545" xr:uid="{A23A5949-C9BE-46E5-87AF-37D3A43F9073}"/>
    <cellStyle name="_Comma 3" xfId="12183" xr:uid="{87C49229-0563-431D-8B79-103EA47C4EDF}"/>
    <cellStyle name="_Comma 3 2" xfId="12184" xr:uid="{FF8F33BE-B63D-495D-8997-B51C5F51FD53}"/>
    <cellStyle name="_Comma 3 2 2" xfId="12185" xr:uid="{BCBEE136-D805-43D1-B7FC-CFED311B6998}"/>
    <cellStyle name="_Comma 3 2 2 2" xfId="41546" xr:uid="{0026FE81-8884-493B-B876-17BA9A0E9B56}"/>
    <cellStyle name="_Comma 3 2 3" xfId="41547" xr:uid="{892E0DAD-D1C2-4B7B-8ADF-8A317C487068}"/>
    <cellStyle name="_Comma 3 3" xfId="12186" xr:uid="{BF6ED782-8A85-40AC-B4E5-CF73B1E674EF}"/>
    <cellStyle name="_Comma 3 3 2" xfId="41548" xr:uid="{4B012C45-0E0F-4A67-A1CD-AED3D862EA37}"/>
    <cellStyle name="_Comma 3 3 3" xfId="41549" xr:uid="{B2357D6A-AD15-4160-94BA-3A6B895201AD}"/>
    <cellStyle name="_Comma 3 3 4" xfId="41550" xr:uid="{3EA3C0EC-2B23-4B20-9ED6-E3AE18932295}"/>
    <cellStyle name="_Comma 3 4" xfId="36997" xr:uid="{DD6CEC10-672B-4007-9DE4-974CC026BB4A}"/>
    <cellStyle name="_Comma 4" xfId="12187" xr:uid="{42D589CB-5FF3-46E5-8EE5-B1DB46CB8EAF}"/>
    <cellStyle name="_Comma 4 2" xfId="12188" xr:uid="{DC7FF851-6957-42CC-9B15-40C1715D303B}"/>
    <cellStyle name="_Comma 4 2 2" xfId="41551" xr:uid="{7BC3BA80-A361-4B04-A111-56E5679B81CD}"/>
    <cellStyle name="_Comma 4 2 2 2" xfId="41552" xr:uid="{193644B8-B3DD-4D51-9CBE-D3089E8163ED}"/>
    <cellStyle name="_Comma 4 2 2 2 2" xfId="41553" xr:uid="{E330CDE9-C4AF-475E-9CC2-57099C9D618A}"/>
    <cellStyle name="_Comma 4 2 2 3" xfId="41554" xr:uid="{7196808C-1D75-4340-917F-C305834EF725}"/>
    <cellStyle name="_Comma 4 2 3" xfId="41555" xr:uid="{DE4789B4-BF53-4583-AD6B-F269D7181617}"/>
    <cellStyle name="_Comma 4 2 3 2" xfId="41556" xr:uid="{4F1716FC-9397-4890-9FB1-BA8B731401BB}"/>
    <cellStyle name="_Comma 4 2 4" xfId="41557" xr:uid="{63F11E8C-F09D-4C96-94E7-938511A54D06}"/>
    <cellStyle name="_Comma 4 3" xfId="36998" xr:uid="{306E8789-17AE-4910-B5F5-031D11CAF5C0}"/>
    <cellStyle name="_Comma 4 3 2" xfId="41558" xr:uid="{5FF67C96-D81C-422F-B81E-3B6BFFAE60CF}"/>
    <cellStyle name="_Comma 4 3 2 2" xfId="41559" xr:uid="{04F47977-7752-4980-A3AE-98A214B89320}"/>
    <cellStyle name="_Comma 4 3 3" xfId="41560" xr:uid="{C558B9FF-DEE4-41A0-9231-409B70B561B7}"/>
    <cellStyle name="_Comma 4 4" xfId="41561" xr:uid="{139E8FFE-920E-445E-8E4C-6A9F88A160A2}"/>
    <cellStyle name="_Comma 4 4 2" xfId="41562" xr:uid="{FBA1AA79-B8C0-4E44-8E8C-5761ED869352}"/>
    <cellStyle name="_Comma 4 5" xfId="41563" xr:uid="{F32C6DE9-25E5-431D-AEDB-5A47E495F59B}"/>
    <cellStyle name="_Comma 5" xfId="36999" xr:uid="{417452BF-833A-45F1-9722-190C16D7F65D}"/>
    <cellStyle name="_Comma 5 2" xfId="41564" xr:uid="{C4AAB3E0-47EB-4A50-8944-DDDC3CCD4552}"/>
    <cellStyle name="_Comma 5 2 2" xfId="41565" xr:uid="{37F6F9D8-E82E-4CF0-AEAB-F94CE1C60BAB}"/>
    <cellStyle name="_Comma 5 2 2 2" xfId="41566" xr:uid="{FD83FD02-8D1F-45D2-9549-D194425EEE1E}"/>
    <cellStyle name="_Comma 5 2 2 2 2" xfId="41567" xr:uid="{7E4F270F-40A7-4BED-97D7-0CA3175D1408}"/>
    <cellStyle name="_Comma 5 2 2 3" xfId="41568" xr:uid="{70030315-DC6C-4CB7-BAB0-18EF662DEC45}"/>
    <cellStyle name="_Comma 5 2 3" xfId="41569" xr:uid="{092A5493-B80C-4ABE-8FE0-ADA1EA7192E4}"/>
    <cellStyle name="_Comma 5 2 3 2" xfId="41570" xr:uid="{9304DA49-E86F-4AD5-A7CB-1F5AD38FD256}"/>
    <cellStyle name="_Comma 5 2 4" xfId="41571" xr:uid="{4CE84065-70C0-4CDE-8218-A105495809E4}"/>
    <cellStyle name="_Comma 5 3" xfId="41572" xr:uid="{1490AFDE-DC6B-4FFB-BA15-178B4A4D2106}"/>
    <cellStyle name="_Comma 5 3 2" xfId="41573" xr:uid="{1391B542-2E09-4839-B258-DCA05BFB2ED6}"/>
    <cellStyle name="_Comma 5 3 2 2" xfId="41574" xr:uid="{A2FDC216-863D-42CF-85B4-6DFE7F61A1B7}"/>
    <cellStyle name="_Comma 5 3 3" xfId="41575" xr:uid="{3815831E-C0FD-497D-AB2B-EF0CDF6E8EF6}"/>
    <cellStyle name="_Comma 5 4" xfId="41576" xr:uid="{B259B633-0501-4937-902C-4FA67714E5CB}"/>
    <cellStyle name="_Comma 5 4 2" xfId="41577" xr:uid="{C386CE6B-D0CA-48AB-B574-441BEF3C1794}"/>
    <cellStyle name="_Comma 5 5" xfId="41578" xr:uid="{E13D7430-6816-43C6-835E-59DF24AB74C2}"/>
    <cellStyle name="_Comma 6" xfId="41579" xr:uid="{DEB503F4-39DB-4672-BDC4-50CF15CECE4E}"/>
    <cellStyle name="_Comma 6 2" xfId="41580" xr:uid="{682CE9D3-14E0-4E5A-BCE2-42768B126C78}"/>
    <cellStyle name="_Comma 6 2 2" xfId="41581" xr:uid="{45FAC5B5-0FD5-463F-801D-1E29665BFA92}"/>
    <cellStyle name="_Comma 6 2 2 2" xfId="41582" xr:uid="{8367AEE7-2EC2-4D20-AE9B-AC42541E8272}"/>
    <cellStyle name="_Comma 6 2 2 2 2" xfId="41583" xr:uid="{7C0A779E-F3FC-433A-8ACD-793B2E344705}"/>
    <cellStyle name="_Comma 6 2 2 3" xfId="41584" xr:uid="{59B10257-A4CD-46BE-8753-85F5FE7DF6B7}"/>
    <cellStyle name="_Comma 6 2 3" xfId="41585" xr:uid="{75542C2D-519A-4732-941C-45427F073EC9}"/>
    <cellStyle name="_Comma 6 2 3 2" xfId="41586" xr:uid="{DAEF2805-5AC2-4A01-AC88-0A6AD3B069CF}"/>
    <cellStyle name="_Comma 6 2 4" xfId="41587" xr:uid="{F8314F2A-0E40-4E07-A97F-DAF4CA75A824}"/>
    <cellStyle name="_Comma 6 3" xfId="41588" xr:uid="{2EF12EFA-8D76-4000-9630-1F2D879B1361}"/>
    <cellStyle name="_Comma 6 3 2" xfId="41589" xr:uid="{7A557247-295A-4700-ACE0-5ED0AD2057C4}"/>
    <cellStyle name="_Comma 6 3 2 2" xfId="41590" xr:uid="{08112594-41C8-4A59-B899-C6AEA9EA294D}"/>
    <cellStyle name="_Comma 6 3 3" xfId="41591" xr:uid="{E1A11413-544B-4164-9A77-AC64BE45D368}"/>
    <cellStyle name="_Comma 6 4" xfId="41592" xr:uid="{A2E90BFF-6FBF-4B1B-B60D-B3C14929BAE8}"/>
    <cellStyle name="_Comma 6 4 2" xfId="41593" xr:uid="{CF6DFE09-5B96-440C-A8FA-65515F6EC0AB}"/>
    <cellStyle name="_Comma 6 5" xfId="41594" xr:uid="{CD751854-D7DB-42E9-9D81-80358BD50E22}"/>
    <cellStyle name="_Comma 7" xfId="41595" xr:uid="{B00D8952-3E12-421E-9E8C-B17A5C23D3D0}"/>
    <cellStyle name="_Comma 7 2" xfId="41596" xr:uid="{18CC347B-C995-4AAE-BA60-A948F7E477D8}"/>
    <cellStyle name="_Comma 7 2 2" xfId="41597" xr:uid="{2C24FE1E-A6C0-412F-865C-E00795433E76}"/>
    <cellStyle name="_Comma 7 2 2 2" xfId="41598" xr:uid="{29991CD2-72EF-4F4D-B1C6-DC31A5480A37}"/>
    <cellStyle name="_Comma 7 2 3" xfId="41599" xr:uid="{09C22874-575C-4880-B261-C6B16C1CEE0B}"/>
    <cellStyle name="_Comma 7 3" xfId="41600" xr:uid="{CB42AE28-B22F-4E6E-A0C4-E01B44BDB1D2}"/>
    <cellStyle name="_Comma 7 3 2" xfId="41601" xr:uid="{6EE2ADFA-CC12-4C10-966B-DF3345538042}"/>
    <cellStyle name="_Comma 7 3 2 2" xfId="41602" xr:uid="{49F1FD73-EBD9-4B98-BADD-A61C2B6B09FA}"/>
    <cellStyle name="_Comma 7 3 3" xfId="41603" xr:uid="{3E8AB121-7759-45DF-8CF2-FA39F58A6669}"/>
    <cellStyle name="_Comma 7 4" xfId="41604" xr:uid="{886B22BA-B6E0-4DFD-9554-2253A2BC4CD2}"/>
    <cellStyle name="_Comma 7 4 2" xfId="41605" xr:uid="{2334FEBA-6ECB-405B-AB74-92F1F9B60AB1}"/>
    <cellStyle name="_Comma 7 5" xfId="41606" xr:uid="{71E00D3D-E74C-462B-8998-D682CDC82E25}"/>
    <cellStyle name="_Comma 8" xfId="41607" xr:uid="{C1C74F95-F981-4458-8CA9-CBC9494A8AD6}"/>
    <cellStyle name="_Comma 8 2" xfId="41608" xr:uid="{636A0CC2-CC55-4AB7-8FF4-0A20066A0A84}"/>
    <cellStyle name="_Comma 8 2 2" xfId="41609" xr:uid="{514C5F15-FDB3-4AAC-BBA5-EFBE39FEABE6}"/>
    <cellStyle name="_Comma 8 3" xfId="41610" xr:uid="{1536A366-4D97-4808-A641-295A9299C3E8}"/>
    <cellStyle name="_Comma 9" xfId="41611" xr:uid="{6E8BF8C2-7658-4A0F-8344-A1FE5F50FD8D}"/>
    <cellStyle name="_Comma 9 2" xfId="41612" xr:uid="{E85A8631-585E-4721-928A-E5012FE1A0A6}"/>
    <cellStyle name="_Comma 9 2 2" xfId="41613" xr:uid="{CFC3F1E6-62A1-4871-B683-1F3E60193C00}"/>
    <cellStyle name="_Comma 9 3" xfId="41614" xr:uid="{2ED2DE35-2935-49E8-9545-7CC399F66553}"/>
    <cellStyle name="_Comma_03-Egne aksjer 1002" xfId="12189" xr:uid="{50EABEA5-D0B6-4365-A9A6-079525EA350F}"/>
    <cellStyle name="_Comma_03-Egne aksjer 1002 2" xfId="37000" xr:uid="{FEDD7137-6A7F-4F0A-A66E-3A8A2348EE60}"/>
    <cellStyle name="_Comma_03-Egne aksjer 1003" xfId="12190" xr:uid="{666B6D8F-94C5-4849-A67A-D790E677DC28}"/>
    <cellStyle name="_Comma_03-Egne aksjer 1003 2" xfId="37001" xr:uid="{0E87961F-3389-46F4-95E3-967631466813}"/>
    <cellStyle name="_Comma_06-Tilknytta 0909" xfId="12191" xr:uid="{D4AB17FB-8A6F-4191-A405-4D3F6B9E2D29}"/>
    <cellStyle name="_Comma_Adj_Operating_expenses" xfId="41615" xr:uid="{C590E6F6-6A6A-4E14-A756-18146C002D07}"/>
    <cellStyle name="_Comma_Adj_Spec_capital_require" xfId="12192" xr:uid="{7D3FB9F4-CB11-4671-A791-C559CE1B05A1}"/>
    <cellStyle name="_Comma_Ark1" xfId="37002" xr:uid="{D8C45604-92A5-4108-98D9-5BD0D0A9A3C2}"/>
    <cellStyle name="_Comma_AVA DVA EL" xfId="41616" xr:uid="{9EB794C1-FBB5-4E79-9210-F68C0050D61E}"/>
    <cellStyle name="_Comma_EK 0912" xfId="12193" xr:uid="{53929F30-3BE4-4A27-9AB0-6C2A04698A89}"/>
    <cellStyle name="_Comma_EK oppstilling 1Q09" xfId="41617" xr:uid="{B78E7393-6F43-48FD-8D77-F12135C1A6E9}"/>
    <cellStyle name="_Comma_Expenses (1)" xfId="41618" xr:uid="{2F2AA896-71B1-499B-B1B4-0646936AC736}"/>
    <cellStyle name="_Comma_Group_DnB_NORD_B2008-11_to_DnB_NOR061107" xfId="12194" xr:uid="{6E0ED497-0987-4875-AB25-0BBADF1443EB}"/>
    <cellStyle name="_Comma_IFRS MORBANK" xfId="37003" xr:uid="{DAD8C87C-A748-4C4B-8BC0-E9C653D9B2DB}"/>
    <cellStyle name="_Comma_Income statement ASA" xfId="37004" xr:uid="{74DF04D3-4EFE-4A37-80C3-EB59EC823C2D}"/>
    <cellStyle name="_Comma_Income statement Group" xfId="37005" xr:uid="{333058F8-0C6C-4D9A-BF10-8DA353031B70}"/>
    <cellStyle name="_Comma_Kontantstrømanalyse 3Q09-konsernet" xfId="12195" xr:uid="{55616254-1258-435C-ABFA-24B333E0632C}"/>
    <cellStyle name="_Comma_Kontantstrømanalyse 3Q09-konsernet 2" xfId="37006" xr:uid="{11CF07DC-8892-43BC-8662-43040E986405}"/>
    <cellStyle name="_Comma_Kontantstrømanalyse 4Q09-konsernet" xfId="12196" xr:uid="{61CD6294-7859-4E4E-B36B-808E6AC015BA}"/>
    <cellStyle name="_Comma_Kontantstrømanalyse 4Q09-konsernet 2" xfId="37007" xr:uid="{4CE28025-B06A-48EA-B286-DBEFCA1562CD}"/>
    <cellStyle name="_Comma_Note utlån" xfId="37008" xr:uid="{808EE882-4216-4AF5-9D3A-9A1AD1CA4576}"/>
    <cellStyle name="_Comma_Other MTM adjustments" xfId="41619" xr:uid="{A9279500-C57E-4B30-ADF6-51A601D2BD46}"/>
    <cellStyle name="_Comma_Valeffekt NORD, Lux og Finans 3Q09" xfId="12197" xr:uid="{1AEFCEEB-4F65-46F5-A50C-817D078ADA3C}"/>
    <cellStyle name="_Comma_Valutafordelt utlån og innsk 4Q09" xfId="12198" xr:uid="{192CF5AE-C1AA-484F-8A6A-5217F41527E6}"/>
    <cellStyle name="_Control2" xfId="234" xr:uid="{B249BE59-C781-4C01-A1F3-1E371FCF8C9D}"/>
    <cellStyle name="_Control2_Hovedtall" xfId="37009" xr:uid="{CD9D97D4-959E-40CB-A91B-267A0BC49894}"/>
    <cellStyle name="_Control2_Nøkkeltall" xfId="37010" xr:uid="{65CA16CB-575C-4EC0-86EC-2289253FD6AB}"/>
    <cellStyle name="_Control2_Q Sum_Res N" xfId="37011" xr:uid="{D27D4DD5-82CA-477E-8197-EB806A66F3CC}"/>
    <cellStyle name="_Control2_Resultat" xfId="37012" xr:uid="{88D27F69-1F49-47BF-B6E5-C8FCB8378715}"/>
    <cellStyle name="_Currency" xfId="235" xr:uid="{E72CF031-12EA-44BB-AF1E-0B7601312557}"/>
    <cellStyle name="_Currency 10" xfId="41620" xr:uid="{30DAC9C2-5855-4D2B-B998-070A56C09731}"/>
    <cellStyle name="_Currency 10 2" xfId="41621" xr:uid="{CCAFA4FF-4A41-43D8-B62D-C965CAF46E7D}"/>
    <cellStyle name="_Currency 11" xfId="41622" xr:uid="{AD6DDA15-4ABE-4B8F-B8AF-369C0E3D6711}"/>
    <cellStyle name="_Currency 12" xfId="41623" xr:uid="{9811F104-AA82-4493-8A39-4D4C7163F3C1}"/>
    <cellStyle name="_Currency 13" xfId="41624" xr:uid="{E201EE98-BCA7-40C5-B337-B352D95D754B}"/>
    <cellStyle name="_Currency 14" xfId="41625" xr:uid="{E6CCF2C1-8B95-455D-B7E4-FA77C3150B67}"/>
    <cellStyle name="_Currency 2" xfId="236" xr:uid="{5601F167-90CB-46D0-A496-9BF392F05E81}"/>
    <cellStyle name="_Currency 2 2" xfId="12199" xr:uid="{80A62C74-16DC-48C0-BA93-25DEB6880BE9}"/>
    <cellStyle name="_Currency 2 2 2" xfId="41626" xr:uid="{382EBF27-D52C-4322-B504-1C019AD745D8}"/>
    <cellStyle name="_Currency 2 2 2 2" xfId="41627" xr:uid="{067ABBEF-2291-481C-883F-6EC19DB0D250}"/>
    <cellStyle name="_Currency 2 2 2 2 2" xfId="41628" xr:uid="{6B5CF17E-3AE7-47F2-8C52-8E4B480AF0A7}"/>
    <cellStyle name="_Currency 2 2 2 3" xfId="41629" xr:uid="{EC89A8B3-7FC3-4790-8D1D-EE691D4E78AA}"/>
    <cellStyle name="_Currency 2 2 3" xfId="41630" xr:uid="{67EDD658-DB4C-47FD-A976-0D4BFB4B616D}"/>
    <cellStyle name="_Currency 2 2 3 2" xfId="41631" xr:uid="{E6A00F6B-83C5-4932-8DA8-86F21AC7CE6A}"/>
    <cellStyle name="_Currency 2 2 4" xfId="41632" xr:uid="{CC0ABA2E-9D41-47C7-9647-33EEA52BA2B7}"/>
    <cellStyle name="_Currency 2 3" xfId="37013" xr:uid="{70083449-30E4-4943-9D23-102504B07A0A}"/>
    <cellStyle name="_Currency 2 3 2" xfId="41633" xr:uid="{2EB39977-463C-480F-AC31-C3ED8ACAEB30}"/>
    <cellStyle name="_Currency 2 3 2 2" xfId="41634" xr:uid="{33D8DE02-69B0-4647-8A67-71C6AC6EDBC8}"/>
    <cellStyle name="_Currency 2 3 3" xfId="41635" xr:uid="{34F34BBD-1CBC-400B-B67C-9854A212B1CC}"/>
    <cellStyle name="_Currency 2 4" xfId="41636" xr:uid="{57CD940C-8B80-466D-9DC5-AA47DF68EB7D}"/>
    <cellStyle name="_Currency 2 4 2" xfId="41637" xr:uid="{2262B34A-70E9-4608-8809-DBA1E2751CC5}"/>
    <cellStyle name="_Currency 2 4 2 2" xfId="41638" xr:uid="{B43DE604-7DBC-4886-B053-2E1B15357591}"/>
    <cellStyle name="_Currency 2 4 3" xfId="41639" xr:uid="{EE6F1532-135A-47EC-884F-658C041A3610}"/>
    <cellStyle name="_Currency 2 5" xfId="41640" xr:uid="{155EE809-BA04-4434-8601-6153FAEAF7B4}"/>
    <cellStyle name="_Currency 2 5 2" xfId="41641" xr:uid="{67F5B9DA-04C9-4790-A0C2-7710DCDF56E5}"/>
    <cellStyle name="_Currency 2 6" xfId="41642" xr:uid="{2AB5F2BD-8F3C-4242-9DC3-FE67F2B8664F}"/>
    <cellStyle name="_Currency 3" xfId="12200" xr:uid="{1F09C638-4BF0-402B-AEDD-2B87759940C6}"/>
    <cellStyle name="_Currency 3 2" xfId="12201" xr:uid="{6C1D7178-A520-4484-9DE8-BD6C230AB378}"/>
    <cellStyle name="_Currency 3 2 2" xfId="12202" xr:uid="{1BE6B10F-1F40-4E03-9A24-D4BB6B28ECE6}"/>
    <cellStyle name="_Currency 3 2 2 2" xfId="41643" xr:uid="{0E7345AB-C4B7-48B8-961C-BE87C35772C8}"/>
    <cellStyle name="_Currency 3 2 3" xfId="41644" xr:uid="{600C5909-2115-4B55-BA83-D7B56383E8F3}"/>
    <cellStyle name="_Currency 3 3" xfId="12203" xr:uid="{04EC9EE7-1BDD-4B88-B3DC-D8ABAFB6C43D}"/>
    <cellStyle name="_Currency 3 3 2" xfId="41645" xr:uid="{E5A615A5-07F6-4A16-AF6D-0282A2F0D257}"/>
    <cellStyle name="_Currency 3 3 3" xfId="41646" xr:uid="{BFCDC7E6-C579-4B4B-8733-D2293A60B978}"/>
    <cellStyle name="_Currency 3 3 4" xfId="41647" xr:uid="{FDCD22DA-0482-4141-9809-B6EB3EB04D33}"/>
    <cellStyle name="_Currency 3 4" xfId="37014" xr:uid="{966B54D4-13C3-4AF6-B37B-0D73857907B7}"/>
    <cellStyle name="_Currency 4" xfId="12204" xr:uid="{34D9937F-540A-4B0B-9C57-E927BB986DDC}"/>
    <cellStyle name="_Currency 4 2" xfId="12205" xr:uid="{3B960E73-630F-4D7B-92D3-71B8EA4CD4B6}"/>
    <cellStyle name="_Currency 4 2 2" xfId="41648" xr:uid="{1891C7BC-8723-408F-96DE-67E93596FC55}"/>
    <cellStyle name="_Currency 4 2 2 2" xfId="41649" xr:uid="{7C8F7206-CD07-43B1-9C43-7D28615BEA49}"/>
    <cellStyle name="_Currency 4 2 2 2 2" xfId="41650" xr:uid="{DE295D12-BC21-4063-B072-028476629BEA}"/>
    <cellStyle name="_Currency 4 2 2 3" xfId="41651" xr:uid="{6F043FBA-6C3C-43AD-9E74-C0B5DFF669CB}"/>
    <cellStyle name="_Currency 4 2 3" xfId="41652" xr:uid="{46D77FBB-DD1F-42EE-98D3-9CC77E963481}"/>
    <cellStyle name="_Currency 4 2 3 2" xfId="41653" xr:uid="{A6EA119F-89D1-4E56-8F4A-D78267EBE8E6}"/>
    <cellStyle name="_Currency 4 2 4" xfId="41654" xr:uid="{B95D58F3-C9BE-4639-A258-06026313742D}"/>
    <cellStyle name="_Currency 4 3" xfId="37015" xr:uid="{993BACBA-DF9F-4FC8-B984-0FB77F00ACC9}"/>
    <cellStyle name="_Currency 4 3 2" xfId="41655" xr:uid="{3E9B285D-0975-41A6-AD52-02BCE78F2054}"/>
    <cellStyle name="_Currency 4 3 2 2" xfId="41656" xr:uid="{B5AF07AE-6491-4DF7-A2C3-73BAB520B990}"/>
    <cellStyle name="_Currency 4 3 3" xfId="41657" xr:uid="{98F1A671-0298-4E7C-B62E-8B1167FF1BF5}"/>
    <cellStyle name="_Currency 4 4" xfId="41658" xr:uid="{1C94AA8F-F470-4F4F-B473-1B4C1F7E0DB0}"/>
    <cellStyle name="_Currency 4 4 2" xfId="41659" xr:uid="{F3F26E2D-F2AC-452F-B7BD-74EF0918DC56}"/>
    <cellStyle name="_Currency 4 5" xfId="41660" xr:uid="{FECA502E-1202-4E5B-81F4-2D53D3AF2BBA}"/>
    <cellStyle name="_Currency 5" xfId="37016" xr:uid="{7C77ECE7-6B1A-4A56-96A4-191322CDF315}"/>
    <cellStyle name="_Currency 5 2" xfId="41661" xr:uid="{19828BEE-5E93-4493-AA4A-2F3CA1CE9429}"/>
    <cellStyle name="_Currency 5 2 2" xfId="41662" xr:uid="{DF1E9FF5-8C52-4BD1-9848-06616046CB1E}"/>
    <cellStyle name="_Currency 5 2 2 2" xfId="41663" xr:uid="{A4DC600D-2B45-4357-8121-0A88BEE2EB64}"/>
    <cellStyle name="_Currency 5 2 2 2 2" xfId="41664" xr:uid="{202178F2-1C89-4D9E-84D5-CD0C61751D8B}"/>
    <cellStyle name="_Currency 5 2 2 3" xfId="41665" xr:uid="{352CAA8B-09C3-4A79-A126-3BA6036A25EC}"/>
    <cellStyle name="_Currency 5 2 3" xfId="41666" xr:uid="{E9485BCC-34ED-4B4C-87AA-1598AA3C6CE4}"/>
    <cellStyle name="_Currency 5 2 3 2" xfId="41667" xr:uid="{4E28F4CA-1DF8-46FF-A912-42B2207ADF55}"/>
    <cellStyle name="_Currency 5 2 4" xfId="41668" xr:uid="{7D6F1E08-3088-4519-A004-280D2BF9206D}"/>
    <cellStyle name="_Currency 5 3" xfId="41669" xr:uid="{13EC1EC2-8B7E-444B-8739-7E90928D489A}"/>
    <cellStyle name="_Currency 5 3 2" xfId="41670" xr:uid="{0790BA51-A764-48F2-8942-72728070C66F}"/>
    <cellStyle name="_Currency 5 3 2 2" xfId="41671" xr:uid="{8E2E111B-F381-4732-A350-7A1C3797158E}"/>
    <cellStyle name="_Currency 5 3 3" xfId="41672" xr:uid="{05E6EE93-4B9E-4845-88D0-72D21FF001F0}"/>
    <cellStyle name="_Currency 5 4" xfId="41673" xr:uid="{FDCB6329-4838-462E-9D31-4FC4D9509775}"/>
    <cellStyle name="_Currency 5 4 2" xfId="41674" xr:uid="{99FA5E94-7F4C-4062-B945-8C6B995894C9}"/>
    <cellStyle name="_Currency 5 5" xfId="41675" xr:uid="{DB594C15-C2E9-4E2A-AE00-799D0967ADDC}"/>
    <cellStyle name="_Currency 6" xfId="41676" xr:uid="{2D6AA6BB-F0AD-4914-AD2E-0E025A0A857C}"/>
    <cellStyle name="_Currency 6 2" xfId="41677" xr:uid="{00161A42-09E5-4E1E-BCBD-2CA87A502A9E}"/>
    <cellStyle name="_Currency 6 2 2" xfId="41678" xr:uid="{0E2AA356-5E05-412E-8A28-7022A5B89A30}"/>
    <cellStyle name="_Currency 6 2 2 2" xfId="41679" xr:uid="{DB30B4F7-5A43-45F5-8435-F0669E27A645}"/>
    <cellStyle name="_Currency 6 2 2 2 2" xfId="41680" xr:uid="{F23D7BF5-6E86-4545-80A3-5A51A0DF89D4}"/>
    <cellStyle name="_Currency 6 2 2 3" xfId="41681" xr:uid="{D4BD7609-21F7-4B6C-BCFE-075501DE5F6C}"/>
    <cellStyle name="_Currency 6 2 3" xfId="41682" xr:uid="{CB3793C1-552F-4C28-8C95-E69422CD8783}"/>
    <cellStyle name="_Currency 6 2 3 2" xfId="41683" xr:uid="{A1B5E40F-0D4C-4B23-86DA-EB2B6DF10A7B}"/>
    <cellStyle name="_Currency 6 2 4" xfId="41684" xr:uid="{CD97B555-D9A2-45F0-9CFF-16FCCD3D629D}"/>
    <cellStyle name="_Currency 6 3" xfId="41685" xr:uid="{B859874F-50D1-4C0F-8747-3942A8513E75}"/>
    <cellStyle name="_Currency 6 3 2" xfId="41686" xr:uid="{46759655-B283-4D3E-94EC-09380754512A}"/>
    <cellStyle name="_Currency 6 3 2 2" xfId="41687" xr:uid="{2E1D24E9-C1C0-4537-87D5-9ECD2663C15E}"/>
    <cellStyle name="_Currency 6 3 3" xfId="41688" xr:uid="{5B1CBDC4-CE7C-4967-BBA9-0C473B732271}"/>
    <cellStyle name="_Currency 6 4" xfId="41689" xr:uid="{D36BFE29-425B-4C0E-9A32-D5A96C5AB145}"/>
    <cellStyle name="_Currency 6 4 2" xfId="41690" xr:uid="{87083E51-E292-44CE-8081-BC03202F7B31}"/>
    <cellStyle name="_Currency 6 5" xfId="41691" xr:uid="{9EBE3E83-8AFA-4BF4-B438-C8EA53688A4D}"/>
    <cellStyle name="_Currency 7" xfId="41692" xr:uid="{DDAA56E8-92D5-4173-8AB6-25BDCF0E0613}"/>
    <cellStyle name="_Currency 7 2" xfId="41693" xr:uid="{84ED6399-7236-4AC3-9028-AC4EA34A8AEF}"/>
    <cellStyle name="_Currency 7 2 2" xfId="41694" xr:uid="{A918E0F9-947A-4450-ABD2-A80006BDDC19}"/>
    <cellStyle name="_Currency 7 2 2 2" xfId="41695" xr:uid="{660FC3D6-22F9-495D-B192-D02470572AD8}"/>
    <cellStyle name="_Currency 7 2 3" xfId="41696" xr:uid="{87711814-7ED8-4445-9DD9-76AD6DD2D5AC}"/>
    <cellStyle name="_Currency 7 3" xfId="41697" xr:uid="{D05C7533-11EF-4DE0-BA76-3C44A1A39AE0}"/>
    <cellStyle name="_Currency 7 3 2" xfId="41698" xr:uid="{B3905E2A-2735-4E23-ABD0-CBEE1A45B79E}"/>
    <cellStyle name="_Currency 7 3 2 2" xfId="41699" xr:uid="{8571224C-BD63-4736-8596-C25964567531}"/>
    <cellStyle name="_Currency 7 3 3" xfId="41700" xr:uid="{CDAE7F30-C90B-4D72-8D0F-2C9B6F2D678D}"/>
    <cellStyle name="_Currency 7 4" xfId="41701" xr:uid="{FEB08603-4B28-421D-B2EC-D6380DB9BF03}"/>
    <cellStyle name="_Currency 7 4 2" xfId="41702" xr:uid="{018C6C20-4336-4C2C-AD25-595D394C52BB}"/>
    <cellStyle name="_Currency 7 5" xfId="41703" xr:uid="{F0EB224B-E13D-4B89-A3B3-9F292097CF5E}"/>
    <cellStyle name="_Currency 8" xfId="41704" xr:uid="{EF1F9633-3BAF-41E0-A177-CF1C182B5DFD}"/>
    <cellStyle name="_Currency 8 2" xfId="41705" xr:uid="{8D2F98AD-2EDE-43A0-A921-CEB201EE9EA3}"/>
    <cellStyle name="_Currency 8 2 2" xfId="41706" xr:uid="{F9BB921D-2B7E-4EF9-84C8-DDEFBCF35F59}"/>
    <cellStyle name="_Currency 8 3" xfId="41707" xr:uid="{F43F9321-6626-4F7E-865F-696BBA602AA1}"/>
    <cellStyle name="_Currency 9" xfId="41708" xr:uid="{75374ECE-29DC-4710-A299-A97BF6159712}"/>
    <cellStyle name="_Currency 9 2" xfId="41709" xr:uid="{951C14EB-021E-49D6-8B11-7DEE6094E80F}"/>
    <cellStyle name="_Currency 9 2 2" xfId="41710" xr:uid="{DC300892-2148-4ABF-89D8-A3426F168046}"/>
    <cellStyle name="_Currency 9 3" xfId="41711" xr:uid="{F154C25B-6018-4D49-92B3-91B63E9E43EC}"/>
    <cellStyle name="_Currency_03-Egne aksjer 1002" xfId="12206" xr:uid="{22C510B4-7F8A-49A7-A3AD-7CC2D1366D24}"/>
    <cellStyle name="_Currency_03-Egne aksjer 1002 2" xfId="37017" xr:uid="{397F7AAF-F2F0-4261-A3B3-941D6DE81950}"/>
    <cellStyle name="_Currency_03-Egne aksjer 1003" xfId="12207" xr:uid="{DB8FF566-8F64-420F-AB39-C2C299DE4186}"/>
    <cellStyle name="_Currency_03-Egne aksjer 1003 2" xfId="37018" xr:uid="{387DA5EE-20BA-4A1E-A394-93EA5BAC27D2}"/>
    <cellStyle name="_Currency_06-Tilknytta 0909" xfId="12208" xr:uid="{4427F967-ECAB-4708-B471-A4884B761358}"/>
    <cellStyle name="_Currency_Adj_Operating_expenses" xfId="41712" xr:uid="{8FD6E532-A81E-4179-B8DC-A2B5F26F9756}"/>
    <cellStyle name="_Currency_Adj_Spec_capital_require" xfId="12209" xr:uid="{C1E647B5-5CE2-43DF-97D6-4C31804A6357}"/>
    <cellStyle name="_Currency_Ark1" xfId="37019" xr:uid="{C9A295D0-1BF1-4680-984B-88A9CFA49DEB}"/>
    <cellStyle name="_Currency_AVA DVA EL" xfId="41713" xr:uid="{ED4067EA-0845-40F4-A3AE-6019216D3FD3}"/>
    <cellStyle name="_Currency_EK 0912" xfId="12210" xr:uid="{F81F672A-9457-4DDD-AE9A-634F8C0465EA}"/>
    <cellStyle name="_Currency_EK oppstilling 1Q09" xfId="41714" xr:uid="{D28290A6-59EC-4B0A-8901-8A59A9B3F61A}"/>
    <cellStyle name="_Currency_Expenses (1)" xfId="41715" xr:uid="{4AF3582D-ABE7-4F17-B3A8-0BE4E755DD0A}"/>
    <cellStyle name="_Currency_Group_DnB_NORD_B2008-11_to_DnB_NOR061107" xfId="12211" xr:uid="{A405F83D-2097-4437-A7E2-CE38A622F4F7}"/>
    <cellStyle name="_Currency_IFRS MORBANK" xfId="37020" xr:uid="{5EC3896E-9C79-412A-930A-9D1D9AA8DA6E}"/>
    <cellStyle name="_Currency_Income statement ASA" xfId="37021" xr:uid="{D78D9459-E8E0-4B13-B35D-9EACBAA77EB0}"/>
    <cellStyle name="_Currency_Income statement Group" xfId="37022" xr:uid="{6F0973CD-AC4C-40CB-8825-8B0A375EA5C4}"/>
    <cellStyle name="_Currency_Kontantstrømanalyse 3Q09-konsernet" xfId="12212" xr:uid="{9510DEA9-C883-49B3-80E5-CE8CB2D630EE}"/>
    <cellStyle name="_Currency_Kontantstrømanalyse 3Q09-konsernet 2" xfId="37023" xr:uid="{E7A10D5E-DE99-4741-81B7-0BCDB0ACF405}"/>
    <cellStyle name="_Currency_Kontantstrømanalyse 4Q09-konsernet" xfId="12213" xr:uid="{02C1A013-B13D-4610-9A54-B5D4B5B2772F}"/>
    <cellStyle name="_Currency_Kontantstrømanalyse 4Q09-konsernet 2" xfId="37024" xr:uid="{6FFB004A-AADB-429F-A1BF-7607F4BB4EBC}"/>
    <cellStyle name="_Currency_Merger Plans2" xfId="237" xr:uid="{BCA49B72-F4CD-4A37-9151-52E7ECF07900}"/>
    <cellStyle name="_Currency_Merger Plans2 10" xfId="41716" xr:uid="{28D33F9C-0C2B-42ED-B419-86AF0DB249FD}"/>
    <cellStyle name="_Currency_Merger Plans2 10 2" xfId="41717" xr:uid="{DBA54522-EEB8-4D0E-BAF7-0F671C6E22EC}"/>
    <cellStyle name="_Currency_Merger Plans2 11" xfId="41718" xr:uid="{2A7E5466-923D-4527-8979-E2A4A9E7A7C3}"/>
    <cellStyle name="_Currency_Merger Plans2 12" xfId="41719" xr:uid="{0F30AB26-4FF6-4914-AB1A-86FD5C2B5902}"/>
    <cellStyle name="_Currency_Merger Plans2 13" xfId="41720" xr:uid="{0B95896B-DA82-406E-8009-F7269DF8D205}"/>
    <cellStyle name="_Currency_Merger Plans2 2" xfId="238" xr:uid="{B5DF134B-369C-4FDA-A73E-0BE0BA2D8436}"/>
    <cellStyle name="_Currency_Merger Plans2 2 2" xfId="12214" xr:uid="{7CEDC33E-9BD6-42F8-A1FD-2A671E9C10B5}"/>
    <cellStyle name="_Currency_Merger Plans2 2 2 2" xfId="41721" xr:uid="{39F41C53-47C0-41F2-AC5D-76BA973B0227}"/>
    <cellStyle name="_Currency_Merger Plans2 2 2 2 2" xfId="41722" xr:uid="{BFB3E01B-1DA6-431C-A47C-5E4F4846A6DF}"/>
    <cellStyle name="_Currency_Merger Plans2 2 2 2 2 2" xfId="41723" xr:uid="{5DB4E7E5-1B2A-4400-8685-5D0B1E8E86E5}"/>
    <cellStyle name="_Currency_Merger Plans2 2 2 2 3" xfId="41724" xr:uid="{EC31E4D1-B329-4A0A-BA06-5D8CBC6818B8}"/>
    <cellStyle name="_Currency_Merger Plans2 2 2 3" xfId="41725" xr:uid="{B76F63AD-BDAE-4806-B612-C2FA6AF8FF18}"/>
    <cellStyle name="_Currency_Merger Plans2 2 2 3 2" xfId="41726" xr:uid="{2C9D7E37-8A56-4A2C-913A-79047C2F8EA5}"/>
    <cellStyle name="_Currency_Merger Plans2 2 2 4" xfId="41727" xr:uid="{7FC85152-C302-45A1-88DC-0DF8F61C66BA}"/>
    <cellStyle name="_Currency_Merger Plans2 2 3" xfId="37025" xr:uid="{D252A743-7BF7-4257-A363-6F74FB4D68B3}"/>
    <cellStyle name="_Currency_Merger Plans2 2 3 2" xfId="41728" xr:uid="{4E9180EC-C3A5-4AB4-91CE-28CD83BE9A63}"/>
    <cellStyle name="_Currency_Merger Plans2 2 3 2 2" xfId="41729" xr:uid="{555AD899-081E-490B-9591-13CF830FBFA4}"/>
    <cellStyle name="_Currency_Merger Plans2 2 3 3" xfId="41730" xr:uid="{4014BC76-5324-4A22-8B02-72DA7DA8E737}"/>
    <cellStyle name="_Currency_Merger Plans2 2 4" xfId="41731" xr:uid="{BAEB7E68-C250-4091-A0AC-24295D0560B8}"/>
    <cellStyle name="_Currency_Merger Plans2 2 4 2" xfId="41732" xr:uid="{99093529-A501-46BE-AFDD-F6F4F5370E62}"/>
    <cellStyle name="_Currency_Merger Plans2 2 4 2 2" xfId="41733" xr:uid="{646A8D37-470D-4DC2-9FFF-822797C1C582}"/>
    <cellStyle name="_Currency_Merger Plans2 2 4 3" xfId="41734" xr:uid="{97E5F422-7E9F-4EB7-B942-6118474B160B}"/>
    <cellStyle name="_Currency_Merger Plans2 2 5" xfId="41735" xr:uid="{1574DB60-6C1B-4019-B794-6C69BF7EFF84}"/>
    <cellStyle name="_Currency_Merger Plans2 2 5 2" xfId="41736" xr:uid="{8DAB61A8-0066-4074-A69C-6EC2A7DA3534}"/>
    <cellStyle name="_Currency_Merger Plans2 2 6" xfId="41737" xr:uid="{779F06F5-5D52-4148-B712-1E5C32870265}"/>
    <cellStyle name="_Currency_Merger Plans2 3" xfId="12215" xr:uid="{DE36AB9D-6AF1-45E3-9925-9B8256B4D735}"/>
    <cellStyle name="_Currency_Merger Plans2 3 2" xfId="12216" xr:uid="{652CA6C0-B6BB-49A2-8060-90BFAC04877B}"/>
    <cellStyle name="_Currency_Merger Plans2 3 2 2" xfId="12217" xr:uid="{5B058F64-5D36-4C5F-ACF0-9FAFB20E13A3}"/>
    <cellStyle name="_Currency_Merger Plans2 3 2 2 2" xfId="41738" xr:uid="{181404C6-9F84-4D3E-BEF7-82C626E2232D}"/>
    <cellStyle name="_Currency_Merger Plans2 3 2 3" xfId="41739" xr:uid="{E5EF2E0F-2DFD-466C-B878-617F0F155734}"/>
    <cellStyle name="_Currency_Merger Plans2 3 3" xfId="12218" xr:uid="{C43408F9-EDB1-43CA-873A-AA6137C7A865}"/>
    <cellStyle name="_Currency_Merger Plans2 3 3 2" xfId="41740" xr:uid="{6B388CDB-8186-44B4-AB2C-4C6DE869E922}"/>
    <cellStyle name="_Currency_Merger Plans2 3 3 3" xfId="41741" xr:uid="{3396416D-3139-4BBB-8688-7DFFD5CA975D}"/>
    <cellStyle name="_Currency_Merger Plans2 3 3 4" xfId="41742" xr:uid="{6362BB8A-DAF7-4A8B-ABD2-7F5EAE2DC42B}"/>
    <cellStyle name="_Currency_Merger Plans2 3 4" xfId="37026" xr:uid="{E92867F8-A483-4513-B25D-1FCEF3CA2794}"/>
    <cellStyle name="_Currency_Merger Plans2 4" xfId="12219" xr:uid="{7F6F8619-D981-4482-878F-54276A06D3BE}"/>
    <cellStyle name="_Currency_Merger Plans2 4 2" xfId="12220" xr:uid="{89A333C4-D13F-47AA-9A2C-0ADD565910B3}"/>
    <cellStyle name="_Currency_Merger Plans2 4 2 2" xfId="41743" xr:uid="{0BB547C4-82D6-4D5A-9CC7-60ECDE396134}"/>
    <cellStyle name="_Currency_Merger Plans2 4 2 2 2" xfId="41744" xr:uid="{5EDF8AE9-0D8D-4AEA-9053-6EC2FBD43397}"/>
    <cellStyle name="_Currency_Merger Plans2 4 2 2 2 2" xfId="41745" xr:uid="{6B12479B-BD60-4968-8740-178B270D5AAE}"/>
    <cellStyle name="_Currency_Merger Plans2 4 2 2 3" xfId="41746" xr:uid="{71FCCFA5-554E-4948-859C-F0A194381542}"/>
    <cellStyle name="_Currency_Merger Plans2 4 2 3" xfId="41747" xr:uid="{1FAC8396-D369-4669-9E2B-7054367E895C}"/>
    <cellStyle name="_Currency_Merger Plans2 4 2 3 2" xfId="41748" xr:uid="{3D8EA813-A3A7-405C-B568-DC5C4B035B50}"/>
    <cellStyle name="_Currency_Merger Plans2 4 2 4" xfId="41749" xr:uid="{6C372AD5-1108-47AF-8DA3-4996CF2463CC}"/>
    <cellStyle name="_Currency_Merger Plans2 4 3" xfId="37027" xr:uid="{0320B13F-B774-43C6-9387-026B5A9537B5}"/>
    <cellStyle name="_Currency_Merger Plans2 4 3 2" xfId="41750" xr:uid="{473475F1-BD4B-4AA8-BDA8-43D35896F9DA}"/>
    <cellStyle name="_Currency_Merger Plans2 4 3 2 2" xfId="41751" xr:uid="{FA209662-2A4B-41B5-A080-269E480E1A87}"/>
    <cellStyle name="_Currency_Merger Plans2 4 3 3" xfId="41752" xr:uid="{A7D89A0A-6D19-4A0B-9A55-157DCA197BB4}"/>
    <cellStyle name="_Currency_Merger Plans2 4 4" xfId="41753" xr:uid="{B29C5F57-3B63-4D67-A575-6DD9E880B608}"/>
    <cellStyle name="_Currency_Merger Plans2 4 4 2" xfId="41754" xr:uid="{77D2CF08-F6BB-4C5A-9AE6-3C06F94A8E95}"/>
    <cellStyle name="_Currency_Merger Plans2 4 5" xfId="41755" xr:uid="{D7F9EE7C-FB5E-4C86-A906-2E9051584D7D}"/>
    <cellStyle name="_Currency_Merger Plans2 5" xfId="37028" xr:uid="{5597F43E-1C1F-42F8-98D4-A235E0C19830}"/>
    <cellStyle name="_Currency_Merger Plans2 5 2" xfId="41756" xr:uid="{7CE819B4-AD0A-4CAA-B923-A1A9BED82CAC}"/>
    <cellStyle name="_Currency_Merger Plans2 5 2 2" xfId="41757" xr:uid="{D6550FB7-57D5-4A9A-B46A-584915CB3D0B}"/>
    <cellStyle name="_Currency_Merger Plans2 5 2 2 2" xfId="41758" xr:uid="{B56C8378-7CCA-46C9-BC3E-BF79E6299C30}"/>
    <cellStyle name="_Currency_Merger Plans2 5 2 2 2 2" xfId="41759" xr:uid="{0AB915B8-A70C-4524-944C-8AD9F601B2C7}"/>
    <cellStyle name="_Currency_Merger Plans2 5 2 2 3" xfId="41760" xr:uid="{FA122D98-90E7-46EC-9A0C-8DA0D05D2757}"/>
    <cellStyle name="_Currency_Merger Plans2 5 2 3" xfId="41761" xr:uid="{46BE7D3B-5305-402D-82C1-5F9E18D8BE06}"/>
    <cellStyle name="_Currency_Merger Plans2 5 2 3 2" xfId="41762" xr:uid="{45D355CF-C6C4-47AB-8A76-D0E0AAA84857}"/>
    <cellStyle name="_Currency_Merger Plans2 5 2 4" xfId="41763" xr:uid="{89EC1937-B26C-4649-814E-D3D1E3DDBBF0}"/>
    <cellStyle name="_Currency_Merger Plans2 5 3" xfId="41764" xr:uid="{666B5632-64B4-473A-AE2F-133060C17DCD}"/>
    <cellStyle name="_Currency_Merger Plans2 5 3 2" xfId="41765" xr:uid="{8B334169-A9C3-49FC-8BDE-018E61E4C22C}"/>
    <cellStyle name="_Currency_Merger Plans2 5 3 2 2" xfId="41766" xr:uid="{50BD6F47-4592-4C20-992C-6C9154F19345}"/>
    <cellStyle name="_Currency_Merger Plans2 5 3 3" xfId="41767" xr:uid="{B69F36DE-071F-4547-ABCC-D447C2C7A411}"/>
    <cellStyle name="_Currency_Merger Plans2 5 4" xfId="41768" xr:uid="{BE43A7B3-0E47-4E50-B3B2-018FC45920B2}"/>
    <cellStyle name="_Currency_Merger Plans2 5 4 2" xfId="41769" xr:uid="{317A35AC-DF92-4F39-98F3-2295E56C4B89}"/>
    <cellStyle name="_Currency_Merger Plans2 5 5" xfId="41770" xr:uid="{27A06433-D887-4164-8667-E3B2FFA4A716}"/>
    <cellStyle name="_Currency_Merger Plans2 6" xfId="41771" xr:uid="{F57F8D70-A92C-40F5-A6C1-6CB43F85C02F}"/>
    <cellStyle name="_Currency_Merger Plans2 6 2" xfId="41772" xr:uid="{9125DF6B-9D99-4611-8C24-87DC218E85A5}"/>
    <cellStyle name="_Currency_Merger Plans2 6 2 2" xfId="41773" xr:uid="{33BB22C0-5316-48FD-9F31-C9C57B02C2A5}"/>
    <cellStyle name="_Currency_Merger Plans2 6 2 2 2" xfId="41774" xr:uid="{9338FE8D-9BAD-49EE-A6B5-674CC35DAAC1}"/>
    <cellStyle name="_Currency_Merger Plans2 6 2 2 2 2" xfId="41775" xr:uid="{7AB5A099-A156-4027-B4F0-B0C0C5F2C530}"/>
    <cellStyle name="_Currency_Merger Plans2 6 2 2 3" xfId="41776" xr:uid="{A0EA70ED-22D7-445F-AC95-F3A70150D9BC}"/>
    <cellStyle name="_Currency_Merger Plans2 6 2 3" xfId="41777" xr:uid="{026432EF-887A-4A53-8A76-A63DACBBBB31}"/>
    <cellStyle name="_Currency_Merger Plans2 6 2 3 2" xfId="41778" xr:uid="{4D96A95A-F7E4-4C4D-BB56-55538409A4C9}"/>
    <cellStyle name="_Currency_Merger Plans2 6 2 4" xfId="41779" xr:uid="{FA010C4E-B9EA-4799-ADF2-858A3B4A4C96}"/>
    <cellStyle name="_Currency_Merger Plans2 6 3" xfId="41780" xr:uid="{851EC5A9-C484-46CF-A615-6B3BA13F8AF8}"/>
    <cellStyle name="_Currency_Merger Plans2 6 3 2" xfId="41781" xr:uid="{54B9C126-E588-403E-A746-EE420A17A5C0}"/>
    <cellStyle name="_Currency_Merger Plans2 6 3 2 2" xfId="41782" xr:uid="{30B3421A-A7E7-4E6B-8DCD-CD40225FDFBD}"/>
    <cellStyle name="_Currency_Merger Plans2 6 3 3" xfId="41783" xr:uid="{E604710A-2EB4-4D17-A308-C0C1210981C2}"/>
    <cellStyle name="_Currency_Merger Plans2 6 4" xfId="41784" xr:uid="{15066B4C-48B4-4430-A610-FAFE3108B021}"/>
    <cellStyle name="_Currency_Merger Plans2 6 4 2" xfId="41785" xr:uid="{20FBBD11-631F-495B-8432-9B521E06DB3C}"/>
    <cellStyle name="_Currency_Merger Plans2 6 5" xfId="41786" xr:uid="{FAE407C5-B282-43CC-85B3-C950B08D855E}"/>
    <cellStyle name="_Currency_Merger Plans2 7" xfId="41787" xr:uid="{7D4A7F9B-4D7B-4612-933F-8044DAA5A0E2}"/>
    <cellStyle name="_Currency_Merger Plans2 7 2" xfId="41788" xr:uid="{F398F452-9BC6-4C95-A547-1E0C60999DD4}"/>
    <cellStyle name="_Currency_Merger Plans2 7 2 2" xfId="41789" xr:uid="{501F9663-7FBD-4280-9F00-AC57537644A7}"/>
    <cellStyle name="_Currency_Merger Plans2 7 2 2 2" xfId="41790" xr:uid="{ECF59DB9-2F11-44BC-A22D-F3501E8FF1CF}"/>
    <cellStyle name="_Currency_Merger Plans2 7 2 3" xfId="41791" xr:uid="{4CAF2008-553B-4485-BE09-4E0BACF18DD9}"/>
    <cellStyle name="_Currency_Merger Plans2 7 3" xfId="41792" xr:uid="{062296E8-361B-4F97-BEA2-FBDE72C846DE}"/>
    <cellStyle name="_Currency_Merger Plans2 7 3 2" xfId="41793" xr:uid="{85E31FEE-8D7E-4CEE-BC59-6E9A35748BE3}"/>
    <cellStyle name="_Currency_Merger Plans2 7 3 2 2" xfId="41794" xr:uid="{3A2FD186-4619-42FD-A738-90198BA65139}"/>
    <cellStyle name="_Currency_Merger Plans2 7 3 3" xfId="41795" xr:uid="{A1F2F53F-7B90-4256-87F9-09E351373AE1}"/>
    <cellStyle name="_Currency_Merger Plans2 7 4" xfId="41796" xr:uid="{A94C05D0-437D-4757-B8EA-513327E7F574}"/>
    <cellStyle name="_Currency_Merger Plans2 7 4 2" xfId="41797" xr:uid="{F1B1C386-B95F-4DBD-A4CA-792CBB20E7AF}"/>
    <cellStyle name="_Currency_Merger Plans2 7 5" xfId="41798" xr:uid="{08FFE8DD-838F-4104-89D1-06B59D5C3637}"/>
    <cellStyle name="_Currency_Merger Plans2 8" xfId="41799" xr:uid="{AA013D5C-760E-4323-B884-A2C30DF62C26}"/>
    <cellStyle name="_Currency_Merger Plans2 8 2" xfId="41800" xr:uid="{245E6FAF-3D67-4D2A-B5F9-43CEA7BD93DE}"/>
    <cellStyle name="_Currency_Merger Plans2 8 2 2" xfId="41801" xr:uid="{46C3E826-7800-49F1-9BFC-0679A5CFBBDE}"/>
    <cellStyle name="_Currency_Merger Plans2 8 3" xfId="41802" xr:uid="{8AB08C23-D921-4BDE-8F13-93D859669DDC}"/>
    <cellStyle name="_Currency_Merger Plans2 9" xfId="41803" xr:uid="{D20E0B6C-9E24-487A-AF67-B408476423CA}"/>
    <cellStyle name="_Currency_Merger Plans2 9 2" xfId="41804" xr:uid="{4CDFD25E-A542-4A89-97AC-DB430B024AA5}"/>
    <cellStyle name="_Currency_Merger Plans2 9 2 2" xfId="41805" xr:uid="{00F8765D-375E-4C35-A541-F72C99EF7992}"/>
    <cellStyle name="_Currency_Merger Plans2 9 3" xfId="41806" xr:uid="{BFB4AA1B-30A7-4097-A196-FB60F6F1B3C5}"/>
    <cellStyle name="_Currency_Merger Plans2_Note 11 " xfId="239" xr:uid="{2642BACD-9826-4E93-A02C-D71C4A9E29EC}"/>
    <cellStyle name="_Currency_Merger Plans2_Note 13_31 12 2010_til revisor" xfId="240" xr:uid="{2058BD95-4575-41F1-9EC6-8D63C5B950F2}"/>
    <cellStyle name="_Currency_Merger Plans2_Note 13_31.12.2010_v3_e Amagerbank" xfId="241" xr:uid="{C8504B1E-9391-4CC1-BF0A-43FA5D7124E0}"/>
    <cellStyle name="_Currency_Merger Plans2_Note 15_31 12 2010_til revisor" xfId="242" xr:uid="{3BE2552D-88C7-4DDC-862D-D46B9C6842A6}"/>
    <cellStyle name="_Currency_Merger Plans2_Note 15_Aksjer i datterselskaper_til revisor" xfId="243" xr:uid="{1BBD048E-B916-4FBD-9CC2-1E39B5227EA6}"/>
    <cellStyle name="_Currency_Merger Plans2_Note 25 - Forsikringsforpliktelser v2" xfId="244" xr:uid="{E8AB1A14-B26A-4EC9-9EE2-A119A6CFAB8B}"/>
    <cellStyle name="_Currency_Merger Plans2_Note 26 - Endringer i forsikringsforpliktelser v2" xfId="245" xr:uid="{52E2EBA3-7EB8-4425-B169-87BF1FD5ABA0}"/>
    <cellStyle name="_Currency_Merger Plans2_Note 29 - Forsikringsrisiko 2010 (sendt GF 27012011) - versjon 3" xfId="246" xr:uid="{7471A77E-C381-40A4-B5C2-163FC64052AE}"/>
    <cellStyle name="_Currency_Merger Plans2_Note 29 - Forsikringsrisiko 2010 (sendt ØR 04022011) - versjon 4" xfId="247" xr:uid="{19EAA15E-0C20-4BAC-B6CF-1B49C49535CB}"/>
    <cellStyle name="_Currency_Merger Plans2_Note 29 - Forsikringsrisiko 2010_ 170211" xfId="248" xr:uid="{CE41DDFA-CF09-4B6C-892A-1CCAC9FAF2B2}"/>
    <cellStyle name="_Currency_Merger Plans2_Note31_rentefølsomhet_311210_v2_e rev komm" xfId="249" xr:uid="{DE11CC47-8684-4EB5-8E05-F68BBF5997F9}"/>
    <cellStyle name="_Currency_Merger Plans2_Noter 2010 - oversikt over ansvarlige_status" xfId="250" xr:uid="{1E1DCFD4-9A5F-4E22-A27C-37D88EB78671}"/>
    <cellStyle name="_Currency_Merger Plans2_RIK M" xfId="251" xr:uid="{D9A91494-3A33-4B24-B99E-85D706D95BDC}"/>
    <cellStyle name="_Currency_Note 11 " xfId="252" xr:uid="{2DF7A059-2167-4113-AAF3-12BFD6AF8F1F}"/>
    <cellStyle name="_Currency_Note 13_31 12 2010_til revisor" xfId="253" xr:uid="{8D1B9B4D-BBDC-4B8F-9441-45C297E12A01}"/>
    <cellStyle name="_Currency_Note 13_31.12.2010_v3_e Amagerbank" xfId="254" xr:uid="{AA869043-9A8C-4C82-9475-96DDEECEC310}"/>
    <cellStyle name="_Currency_Note 15_31 12 2010_til revisor" xfId="255" xr:uid="{39979EC0-9823-464D-B050-7B29C6F84AA3}"/>
    <cellStyle name="_Currency_Note 15_Aksjer i datterselskaper_til revisor" xfId="256" xr:uid="{D0646BBE-BAE8-4643-A814-38A20814D1CF}"/>
    <cellStyle name="_Currency_Note 25 - Forsikringsforpliktelser v2" xfId="257" xr:uid="{68C3EF7B-472A-4155-9D7F-7961A6E8CD9F}"/>
    <cellStyle name="_Currency_Note 26 - Endringer i forsikringsforpliktelser v2" xfId="258" xr:uid="{80D2BBE0-7CD8-4EB5-9801-28DEC9016589}"/>
    <cellStyle name="_Currency_Note 29 - Forsikringsrisiko 2010 (sendt GF 27012011) - versjon 3" xfId="259" xr:uid="{0FB0E010-DF99-42B6-A10C-CF7CAFB6519C}"/>
    <cellStyle name="_Currency_Note 29 - Forsikringsrisiko 2010 (sendt ØR 04022011) - versjon 4" xfId="260" xr:uid="{98AB9B78-7358-4444-B7C0-D6C3F6633746}"/>
    <cellStyle name="_Currency_Note 29 - Forsikringsrisiko 2010_ 170211" xfId="261" xr:uid="{E913D18D-1A82-4208-AD3B-542DDB2E7A38}"/>
    <cellStyle name="_Currency_Note utlån" xfId="37029" xr:uid="{E1D80489-7B41-4BD5-961C-0E91FC0F59B9}"/>
    <cellStyle name="_Currency_Note31_rentefølsomhet_311210_v2_e rev komm" xfId="262" xr:uid="{754E1987-332B-4D62-9A8F-57E486D0C16B}"/>
    <cellStyle name="_Currency_Noter 2010 - oversikt over ansvarlige_status" xfId="263" xr:uid="{D1E338E3-8285-4C8F-A340-688D2E6871E6}"/>
    <cellStyle name="_Currency_Other MTM adjustments" xfId="41807" xr:uid="{0B56DE03-7C93-4D87-975F-D48841B8A8D1}"/>
    <cellStyle name="_Currency_RIK M" xfId="264" xr:uid="{E3E9A025-7A55-4E36-980D-CA90B354F2CD}"/>
    <cellStyle name="_Currency_Valeffekt NORD, Lux og Finans 3Q09" xfId="12221" xr:uid="{7E57FA1C-76F6-4973-ADA4-C0A00A11CEAF}"/>
    <cellStyle name="_Currency_Valutafordelt utlån og innsk 4Q09" xfId="12222" xr:uid="{E0680210-4BBA-41FD-ADB3-76BAC1BE3718}"/>
    <cellStyle name="_CurrencySpace" xfId="265" xr:uid="{52DFE366-F5FD-438C-893A-8E6BFBC7A5D2}"/>
    <cellStyle name="_CurrencySpace 10" xfId="41808" xr:uid="{D0F7C742-D05B-40AE-80FE-42DF53253033}"/>
    <cellStyle name="_CurrencySpace 10 2" xfId="41809" xr:uid="{492EE899-EE99-4CB0-9392-F358786D9849}"/>
    <cellStyle name="_CurrencySpace 11" xfId="41810" xr:uid="{A35E2F7E-08FB-41FE-9ADC-D474458A12C5}"/>
    <cellStyle name="_CurrencySpace 12" xfId="41811" xr:uid="{EC7678BE-68BB-4719-AB77-A8BADEE68E4D}"/>
    <cellStyle name="_CurrencySpace 13" xfId="41812" xr:uid="{CCFE9FF5-04F4-404E-BE91-227F44CB7096}"/>
    <cellStyle name="_CurrencySpace 14" xfId="41813" xr:uid="{5278CC56-F0C9-4D9C-AA98-ADB345CB0E0F}"/>
    <cellStyle name="_CurrencySpace 2" xfId="266" xr:uid="{A13EB92B-FD58-4BB7-A291-587BD1711547}"/>
    <cellStyle name="_CurrencySpace 2 2" xfId="12223" xr:uid="{D6FD4AAA-8E76-43EC-B427-276C4EF7E7D0}"/>
    <cellStyle name="_CurrencySpace 2 2 2" xfId="41814" xr:uid="{EA1AB8B0-87AA-4007-96CC-56F5945604EA}"/>
    <cellStyle name="_CurrencySpace 2 2 2 2" xfId="41815" xr:uid="{863FD4AC-C8B8-48EA-9E65-3E4D99EDD9CB}"/>
    <cellStyle name="_CurrencySpace 2 2 2 2 2" xfId="41816" xr:uid="{09242E38-2B6F-4DDD-8935-DDB113EE0BEB}"/>
    <cellStyle name="_CurrencySpace 2 2 2 3" xfId="41817" xr:uid="{0D9DF713-B529-4855-9282-908A49331BA5}"/>
    <cellStyle name="_CurrencySpace 2 2 3" xfId="41818" xr:uid="{7B22C88D-8664-4953-94B3-3078769027FC}"/>
    <cellStyle name="_CurrencySpace 2 2 3 2" xfId="41819" xr:uid="{5DCD4FF0-7D12-4AE7-874B-1B3433CDDA33}"/>
    <cellStyle name="_CurrencySpace 2 2 4" xfId="41820" xr:uid="{4313997A-D0E1-47EE-8068-C74F2E72F1C4}"/>
    <cellStyle name="_CurrencySpace 2 3" xfId="37030" xr:uid="{5F46B621-63A0-4990-B535-3413B64E314A}"/>
    <cellStyle name="_CurrencySpace 2 3 2" xfId="41821" xr:uid="{3D526CEC-B911-4EC2-B444-653F559DF8D8}"/>
    <cellStyle name="_CurrencySpace 2 3 2 2" xfId="41822" xr:uid="{C8FAB4F0-FAA4-4FFF-87F9-9D0D5AE3B13F}"/>
    <cellStyle name="_CurrencySpace 2 3 3" xfId="41823" xr:uid="{F92B61CF-D69A-4A78-B0E0-2ECF9BA28092}"/>
    <cellStyle name="_CurrencySpace 2 4" xfId="41824" xr:uid="{12E2FDF3-F7E7-44C9-AC7A-0D869AF588CD}"/>
    <cellStyle name="_CurrencySpace 2 4 2" xfId="41825" xr:uid="{6002A932-C071-4D91-A5CA-C72844B5EAA4}"/>
    <cellStyle name="_CurrencySpace 2 4 2 2" xfId="41826" xr:uid="{272BFB42-6F47-4633-B81C-B77CA0FE8B1B}"/>
    <cellStyle name="_CurrencySpace 2 4 3" xfId="41827" xr:uid="{758CBB96-92B5-41E2-8BAB-F122162500C9}"/>
    <cellStyle name="_CurrencySpace 2 5" xfId="41828" xr:uid="{1B4BC8FF-5696-46F1-A97A-A413D6A1A22D}"/>
    <cellStyle name="_CurrencySpace 2 5 2" xfId="41829" xr:uid="{C4A68569-F885-4ED3-9AF9-611822A64524}"/>
    <cellStyle name="_CurrencySpace 2 6" xfId="41830" xr:uid="{6387254D-6B35-4EFC-BBA1-6645AAF56209}"/>
    <cellStyle name="_CurrencySpace 3" xfId="12224" xr:uid="{69EBBC78-7713-4B8B-9A62-ECCA83091C2F}"/>
    <cellStyle name="_CurrencySpace 3 2" xfId="12225" xr:uid="{63C91416-AA14-427F-BA13-9F8A08C4B712}"/>
    <cellStyle name="_CurrencySpace 3 2 2" xfId="12226" xr:uid="{CE264698-AF2D-4CF9-ADCB-50A45E5DB2BD}"/>
    <cellStyle name="_CurrencySpace 3 2 2 2" xfId="41831" xr:uid="{BA604A57-78A3-4D34-94CD-D172228B8784}"/>
    <cellStyle name="_CurrencySpace 3 2 3" xfId="41832" xr:uid="{6078034F-02A2-4070-8A46-C74FD5DD01D9}"/>
    <cellStyle name="_CurrencySpace 3 3" xfId="12227" xr:uid="{7FB44EC0-1948-4A80-A7BF-A71001AE223E}"/>
    <cellStyle name="_CurrencySpace 3 3 2" xfId="41833" xr:uid="{5C405507-F6CC-42F0-9A2F-92376CAD7DC6}"/>
    <cellStyle name="_CurrencySpace 3 3 3" xfId="41834" xr:uid="{44DD836E-F10E-47E3-B371-B7222B7A1D71}"/>
    <cellStyle name="_CurrencySpace 3 3 4" xfId="41835" xr:uid="{10F4B933-0694-40A1-B02E-62D6C7387432}"/>
    <cellStyle name="_CurrencySpace 3 4" xfId="37031" xr:uid="{C0A2BCB0-A902-40E2-8829-2E1B858B1499}"/>
    <cellStyle name="_CurrencySpace 4" xfId="12228" xr:uid="{7D47D8AE-90E2-49E5-B8AA-13B9ED3BE9EA}"/>
    <cellStyle name="_CurrencySpace 4 2" xfId="12229" xr:uid="{67AB8B83-D847-473E-A8C4-582FAA15794A}"/>
    <cellStyle name="_CurrencySpace 4 2 2" xfId="41836" xr:uid="{0D8AA9D3-2F9D-4E2B-AB04-CDC5500F2DBF}"/>
    <cellStyle name="_CurrencySpace 4 2 2 2" xfId="41837" xr:uid="{07AA9FCA-4F59-4020-A523-3B5031B51B76}"/>
    <cellStyle name="_CurrencySpace 4 2 2 2 2" xfId="41838" xr:uid="{DE1481E9-F15C-410C-89C0-B153A9792660}"/>
    <cellStyle name="_CurrencySpace 4 2 2 3" xfId="41839" xr:uid="{61CA0F34-5B3B-43AE-8E75-A76A5FE2B78E}"/>
    <cellStyle name="_CurrencySpace 4 2 3" xfId="41840" xr:uid="{6C7BB317-321D-4BDD-BBA9-F1A3FD99D4A7}"/>
    <cellStyle name="_CurrencySpace 4 2 3 2" xfId="41841" xr:uid="{25C979C9-0589-4A26-843D-0F782273C7EE}"/>
    <cellStyle name="_CurrencySpace 4 2 4" xfId="41842" xr:uid="{B82ED06E-5112-4573-AAFA-21DC1CB30495}"/>
    <cellStyle name="_CurrencySpace 4 3" xfId="37032" xr:uid="{F6009640-9381-4AB9-8BC3-309872D6278F}"/>
    <cellStyle name="_CurrencySpace 4 3 2" xfId="41843" xr:uid="{B455BE15-12B8-4976-85B4-B7939B72414C}"/>
    <cellStyle name="_CurrencySpace 4 3 2 2" xfId="41844" xr:uid="{933D0F43-9C33-42C2-8BDA-141FD905C8AD}"/>
    <cellStyle name="_CurrencySpace 4 3 3" xfId="41845" xr:uid="{31907DD2-99BA-4409-90FE-31E729FB342B}"/>
    <cellStyle name="_CurrencySpace 4 4" xfId="41846" xr:uid="{61F07385-CB9D-418C-A404-6637A37B0203}"/>
    <cellStyle name="_CurrencySpace 4 4 2" xfId="41847" xr:uid="{3B49AD1D-CCDC-410B-8732-E157F71C1EE8}"/>
    <cellStyle name="_CurrencySpace 4 5" xfId="41848" xr:uid="{1AF94344-17C1-49DC-AB8E-37632D2C7B5A}"/>
    <cellStyle name="_CurrencySpace 5" xfId="37033" xr:uid="{73473A58-1FEA-4797-B325-2BEE7CEDC350}"/>
    <cellStyle name="_CurrencySpace 5 2" xfId="41849" xr:uid="{7D2D0AB1-ADD3-4ACD-9FF4-D2E4F4DF701D}"/>
    <cellStyle name="_CurrencySpace 5 2 2" xfId="41850" xr:uid="{BB416322-9057-40A5-8F8B-B9C67225123F}"/>
    <cellStyle name="_CurrencySpace 5 2 2 2" xfId="41851" xr:uid="{7595F1E8-5A22-4825-8B9F-49E9EAD81B53}"/>
    <cellStyle name="_CurrencySpace 5 2 2 2 2" xfId="41852" xr:uid="{3510059A-BCF9-4497-A14C-474CDE3D9922}"/>
    <cellStyle name="_CurrencySpace 5 2 2 3" xfId="41853" xr:uid="{0C5200F3-148D-4B8F-B116-E1FAB6FFD04C}"/>
    <cellStyle name="_CurrencySpace 5 2 3" xfId="41854" xr:uid="{15B95217-556B-4679-8B4B-AB1C3AA1918A}"/>
    <cellStyle name="_CurrencySpace 5 2 3 2" xfId="41855" xr:uid="{F9811EF4-FEC0-45D2-951A-64F197F1E431}"/>
    <cellStyle name="_CurrencySpace 5 2 4" xfId="41856" xr:uid="{D13F90B1-5ACA-453E-B432-2B6D6C96B7BF}"/>
    <cellStyle name="_CurrencySpace 5 3" xfId="41857" xr:uid="{7E45D6A8-FC83-4D75-BD68-68BF2943560B}"/>
    <cellStyle name="_CurrencySpace 5 3 2" xfId="41858" xr:uid="{7EC65BE8-0883-4F45-A952-4CF92681E07B}"/>
    <cellStyle name="_CurrencySpace 5 3 2 2" xfId="41859" xr:uid="{45019B0A-422A-4FFF-85E7-DF3EED1457D7}"/>
    <cellStyle name="_CurrencySpace 5 3 3" xfId="41860" xr:uid="{1FDA140C-1154-41F0-A732-756640469503}"/>
    <cellStyle name="_CurrencySpace 5 4" xfId="41861" xr:uid="{48022252-C331-4A93-B307-FD1ADDD7A508}"/>
    <cellStyle name="_CurrencySpace 5 4 2" xfId="41862" xr:uid="{F0DEA666-22EA-42B5-ADBD-7AE7ADBD4944}"/>
    <cellStyle name="_CurrencySpace 5 5" xfId="41863" xr:uid="{EA9B42D8-1B8D-43C6-995D-7EA655AF5780}"/>
    <cellStyle name="_CurrencySpace 6" xfId="41864" xr:uid="{3BFBC862-95BE-4C83-B1F5-9C9611B7252B}"/>
    <cellStyle name="_CurrencySpace 6 2" xfId="41865" xr:uid="{3B5B532F-28B6-48C3-BF37-B718F8B6E6F6}"/>
    <cellStyle name="_CurrencySpace 6 2 2" xfId="41866" xr:uid="{33620B33-0086-4CE0-88BB-96035366B584}"/>
    <cellStyle name="_CurrencySpace 6 2 2 2" xfId="41867" xr:uid="{ACB7B4AE-512E-49FF-BB60-BD7211FC4379}"/>
    <cellStyle name="_CurrencySpace 6 2 2 2 2" xfId="41868" xr:uid="{F7111FC8-F882-49C9-AC0E-7BF45A5B678A}"/>
    <cellStyle name="_CurrencySpace 6 2 2 3" xfId="41869" xr:uid="{EB996002-C1D6-47EC-9D0D-D2BE18D2706E}"/>
    <cellStyle name="_CurrencySpace 6 2 3" xfId="41870" xr:uid="{14366992-E3BE-4E90-8C71-2E0C098C1F0C}"/>
    <cellStyle name="_CurrencySpace 6 2 3 2" xfId="41871" xr:uid="{281C5B53-8520-460A-9491-40BD33C89EE5}"/>
    <cellStyle name="_CurrencySpace 6 2 4" xfId="41872" xr:uid="{F7BAF9DF-6EC9-4BBC-AE33-B96BAE291CB9}"/>
    <cellStyle name="_CurrencySpace 6 3" xfId="41873" xr:uid="{EF9E51C5-8D77-4302-99F6-86B6C76CD12F}"/>
    <cellStyle name="_CurrencySpace 6 3 2" xfId="41874" xr:uid="{4BAA6A6E-3326-4F48-A081-42C422CEF476}"/>
    <cellStyle name="_CurrencySpace 6 3 2 2" xfId="41875" xr:uid="{D9C47215-1FFB-46CF-9B9F-64FD0465700F}"/>
    <cellStyle name="_CurrencySpace 6 3 3" xfId="41876" xr:uid="{8F1F181B-9648-49DE-B000-9E24F6CF0DB8}"/>
    <cellStyle name="_CurrencySpace 6 4" xfId="41877" xr:uid="{900248EB-1A58-46C0-A3E8-1FCE7470F2C3}"/>
    <cellStyle name="_CurrencySpace 6 4 2" xfId="41878" xr:uid="{AAEEF65D-3457-4702-86F6-2896636C18C1}"/>
    <cellStyle name="_CurrencySpace 6 5" xfId="41879" xr:uid="{70D6A1C7-7E02-4400-BFE0-F2A279589149}"/>
    <cellStyle name="_CurrencySpace 7" xfId="41880" xr:uid="{A4BE316B-7CA6-4499-B1E0-EAA31E0506C8}"/>
    <cellStyle name="_CurrencySpace 7 2" xfId="41881" xr:uid="{5102A9F3-2E4B-4C96-AA1B-D6AD66D6F996}"/>
    <cellStyle name="_CurrencySpace 7 2 2" xfId="41882" xr:uid="{EFC5BFA2-62FC-4B0E-BC9E-2FB1B773404A}"/>
    <cellStyle name="_CurrencySpace 7 2 2 2" xfId="41883" xr:uid="{69EC41DC-7419-4927-8302-6D4B48CCFA4E}"/>
    <cellStyle name="_CurrencySpace 7 2 3" xfId="41884" xr:uid="{40A780F3-6D98-4BC9-B268-DE307F47887A}"/>
    <cellStyle name="_CurrencySpace 7 3" xfId="41885" xr:uid="{B4D0C18E-D55D-40E6-A75B-6F0848B1646A}"/>
    <cellStyle name="_CurrencySpace 7 3 2" xfId="41886" xr:uid="{C68675F5-4F32-443D-BA02-EA54CA18CC44}"/>
    <cellStyle name="_CurrencySpace 7 3 2 2" xfId="41887" xr:uid="{C131A20D-F57D-4762-B31C-E15332A88E3E}"/>
    <cellStyle name="_CurrencySpace 7 3 3" xfId="41888" xr:uid="{562BA22A-6865-442E-B948-BE8146DB17D2}"/>
    <cellStyle name="_CurrencySpace 7 4" xfId="41889" xr:uid="{2CBB2127-5B10-4A71-9221-8AD3DEEB6FB5}"/>
    <cellStyle name="_CurrencySpace 7 4 2" xfId="41890" xr:uid="{50A1E84C-4965-48F5-A4E7-336D1EF20A96}"/>
    <cellStyle name="_CurrencySpace 7 5" xfId="41891" xr:uid="{0C1BE004-BEB3-4B16-969E-70A5CD7F12F5}"/>
    <cellStyle name="_CurrencySpace 8" xfId="41892" xr:uid="{4FDEB8FA-A203-4750-86CF-72756B95F847}"/>
    <cellStyle name="_CurrencySpace 8 2" xfId="41893" xr:uid="{4181015B-D524-4E41-B57F-BDD46A8D9447}"/>
    <cellStyle name="_CurrencySpace 8 2 2" xfId="41894" xr:uid="{C6C96FEC-342F-45C3-8260-10E8B7A6BCF7}"/>
    <cellStyle name="_CurrencySpace 8 3" xfId="41895" xr:uid="{E6AC3099-F0A3-4B4F-B8A6-89F96F724944}"/>
    <cellStyle name="_CurrencySpace 9" xfId="41896" xr:uid="{AF773161-3A64-40FF-B3C0-5288529E6066}"/>
    <cellStyle name="_CurrencySpace 9 2" xfId="41897" xr:uid="{537C7821-F912-4369-B434-14D93BBF212C}"/>
    <cellStyle name="_CurrencySpace 9 2 2" xfId="41898" xr:uid="{FBAAE9BF-F152-4D3A-8784-E8A8F92A88A3}"/>
    <cellStyle name="_CurrencySpace 9 3" xfId="41899" xr:uid="{28A14661-1B39-42D7-AE33-E17F3034EE1F}"/>
    <cellStyle name="_CurrencySpace_03-Egne aksjer 1002" xfId="12230" xr:uid="{64A5E3C6-439B-4546-A8D9-E252A43D9BB8}"/>
    <cellStyle name="_CurrencySpace_03-Egne aksjer 1002 2" xfId="37034" xr:uid="{1040CA6C-CF8B-447C-B856-C27CAD973A44}"/>
    <cellStyle name="_CurrencySpace_03-Egne aksjer 1003" xfId="12231" xr:uid="{5721A7F0-DCA3-4D5E-9937-276F4D3492D2}"/>
    <cellStyle name="_CurrencySpace_03-Egne aksjer 1003 2" xfId="37035" xr:uid="{2F7B3014-9BA5-468F-A703-E4EAE35E0DB5}"/>
    <cellStyle name="_CurrencySpace_06-Tilknytta 0909" xfId="12232" xr:uid="{C6C23D7E-41DA-489B-A845-CCBCFFE3525D}"/>
    <cellStyle name="_CurrencySpace_Adj_Operating_expenses" xfId="41900" xr:uid="{8531241D-358A-494A-B1FE-FC534EDFCD9C}"/>
    <cellStyle name="_CurrencySpace_Adj_Spec_capital_require" xfId="12233" xr:uid="{4B8D12B1-4853-442D-90FE-0361B5A869FC}"/>
    <cellStyle name="_CurrencySpace_Ark1" xfId="37036" xr:uid="{62E29562-86CB-4398-A12A-A4906DF34AF3}"/>
    <cellStyle name="_CurrencySpace_AVA DVA EL" xfId="41901" xr:uid="{9C2AE9AC-8CD2-49B7-8745-13C97505AB62}"/>
    <cellStyle name="_CurrencySpace_EK 0912" xfId="12234" xr:uid="{875FC54E-EE93-4C7F-9770-5AEC20F7DB80}"/>
    <cellStyle name="_CurrencySpace_EK oppstilling 1Q09" xfId="41902" xr:uid="{768C5248-E2D9-4C3B-A83D-FA2DD36384D4}"/>
    <cellStyle name="_CurrencySpace_Expenses (1)" xfId="41903" xr:uid="{183065C2-F29A-4263-98AD-D3E6F0A0B008}"/>
    <cellStyle name="_CurrencySpace_Group_DnB_NORD_B2008-11_to_DnB_NOR061107" xfId="12235" xr:uid="{1FFBE087-FF39-4D9A-964A-2C49602E1C80}"/>
    <cellStyle name="_CurrencySpace_IFRS MORBANK" xfId="37037" xr:uid="{4F343AD4-48C5-43DE-9647-C428C3A5BA13}"/>
    <cellStyle name="_CurrencySpace_Income statement ASA" xfId="37038" xr:uid="{DD3B6B62-D95F-4091-A987-3926EFC2A9E0}"/>
    <cellStyle name="_CurrencySpace_Income statement Group" xfId="37039" xr:uid="{5D3976BF-A038-4F74-A58C-D10BC70952C8}"/>
    <cellStyle name="_CurrencySpace_Kontantstrømanalyse 3Q09-konsernet" xfId="12236" xr:uid="{CD0CEDAB-F599-488B-952A-C6742F0C9CB5}"/>
    <cellStyle name="_CurrencySpace_Kontantstrømanalyse 3Q09-konsernet 2" xfId="37040" xr:uid="{50EDB9AC-ABA1-486A-A74C-D13A81A0C780}"/>
    <cellStyle name="_CurrencySpace_Kontantstrømanalyse 4Q09-konsernet" xfId="12237" xr:uid="{F6AC5DBF-84CD-49BD-9F85-C66468FB7204}"/>
    <cellStyle name="_CurrencySpace_Kontantstrømanalyse 4Q09-konsernet 2" xfId="37041" xr:uid="{EDA8A51D-CA32-41CF-BD24-6E7F999DCF4B}"/>
    <cellStyle name="_CurrencySpace_Note utlån" xfId="37042" xr:uid="{C1C5B433-300E-4AAD-8C71-BD615AA87DED}"/>
    <cellStyle name="_CurrencySpace_Other MTM adjustments" xfId="41904" xr:uid="{D62762FB-D981-4D91-A4C0-2CD0C4326EF3}"/>
    <cellStyle name="_CurrencySpace_Valeffekt NORD, Lux og Finans 3Q09" xfId="12238" xr:uid="{D576D0A4-07FC-492B-8206-D7F5E23F6FC5}"/>
    <cellStyle name="_CurrencySpace_Valutafordelt utlån og innsk 4Q09" xfId="12239" xr:uid="{87FB9030-9917-4705-8D51-DE024FAE2359}"/>
    <cellStyle name="_Dagligt förvaltarmail" xfId="267" xr:uid="{B75505E0-0BD5-478C-9F32-DF3689144933}"/>
    <cellStyle name="_Data_FF" xfId="268" xr:uid="{A215620E-F4CF-4082-84C0-31E9968F4FD3}"/>
    <cellStyle name="_Def" xfId="269" xr:uid="{8E5D5DE9-6C27-42C6-B8D6-1051BB446A82}"/>
    <cellStyle name="_Def_Hovedtall" xfId="37043" xr:uid="{89F8542D-4DF2-4A5B-A423-71957062AD6A}"/>
    <cellStyle name="_Def_Nøkkeltall" xfId="37044" xr:uid="{65CAD35F-9505-457C-84AD-138B8004A673}"/>
    <cellStyle name="_Def_Q Sum_Res N" xfId="37045" xr:uid="{37EE1E73-7F1E-42DD-89DD-C8DDF35387A6}"/>
    <cellStyle name="_Def_Resultat" xfId="37046" xr:uid="{5FF985BA-4558-404F-A1B3-29B775795099}"/>
    <cellStyle name="_economic profit" xfId="41905" xr:uid="{376A852E-231C-49E0-A595-CE52D56F8F10}"/>
    <cellStyle name="_EK 0912" xfId="12240" xr:uid="{BF7F9090-7B7B-4A4D-B105-411A4E12042B}"/>
    <cellStyle name="_EK 0912_Kontroll ME" xfId="12241" xr:uid="{870C094B-F693-4DD6-A951-9B11E540F204}"/>
    <cellStyle name="_EK 0912_Kontroll-fane" xfId="12242" xr:uid="{600963F1-8633-462F-B417-9710052A280C}"/>
    <cellStyle name="_EK oppstilling 1Q09" xfId="41906" xr:uid="{482D65FC-DEAF-4B20-B9E0-3694ED91C963}"/>
    <cellStyle name="_Euro" xfId="12243" xr:uid="{40148CA6-BFDF-482C-945C-B4B52B9CA154}"/>
    <cellStyle name="_Euro 2" xfId="12244" xr:uid="{01639225-4679-43EA-ABFA-87BECCB09651}"/>
    <cellStyle name="_Finansiell utvikling 2Q09" xfId="12245" xr:uid="{DC39E887-68FE-4FCC-A6A7-5C50BEEDF370}"/>
    <cellStyle name="_Finansiell utvikling 2Q09 2" xfId="12246" xr:uid="{2B8D2244-2272-47AD-B23F-17B29A165302}"/>
    <cellStyle name="_Finansiell utvikling 2Q09 3" xfId="41907" xr:uid="{55760FFB-A03F-47A3-A7EB-934822CF99F4}"/>
    <cellStyle name="_Global Indeks" xfId="270" xr:uid="{620132F9-7BF1-4464-8607-4B4F72B5927B}"/>
    <cellStyle name="_Grunnlag rapport 21 mai" xfId="12247" xr:uid="{A51EE103-4D2A-4880-8B86-AD7CF6A10152}"/>
    <cellStyle name="_Grunnlag rapport 7mai" xfId="12248" xr:uid="{F030FF04-A75B-46FB-884A-ED2BB3F73F06}"/>
    <cellStyle name="_Heading" xfId="12249" xr:uid="{854057DD-4BC2-4B7E-BFF8-540AAEA89DB9}"/>
    <cellStyle name="_Heading_prestemp" xfId="12250" xr:uid="{2D63BA6F-E602-44DE-B4DD-4C9A0B753BFA}"/>
    <cellStyle name="_Heading_prestemp 2" xfId="12251" xr:uid="{D3BC2523-C905-47A3-B06B-E930DB5319BB}"/>
    <cellStyle name="_Heading_prestemp_Balanse" xfId="12252" xr:uid="{13E38110-3DE2-4897-A247-D7EB4B91C822}"/>
    <cellStyle name="_Heading_prestemp_Hovedtall" xfId="37047" xr:uid="{5065F043-9799-4D53-A79F-221A4EBFFD14}"/>
    <cellStyle name="_Heading_prestemp_Nøkkeltall" xfId="37048" xr:uid="{978A5770-BEB8-40BF-B8AE-452C34F1CFD9}"/>
    <cellStyle name="_Heading_prestemp_Resultat" xfId="12253" xr:uid="{1E28990B-E465-4BCF-B1A4-E5663B7BF802}"/>
    <cellStyle name="_Highlight" xfId="12254" xr:uid="{0E20DDBC-9755-4533-B9CF-680004262D7A}"/>
    <cellStyle name="_Highlight 2" xfId="12255" xr:uid="{9651316D-CD69-4322-998B-8499645EA494}"/>
    <cellStyle name="_Highlight 2 2" xfId="37049" xr:uid="{DC11FF8A-D767-4650-84C9-C792E622D22B}"/>
    <cellStyle name="_Highlight 2_Adj_Income_statement" xfId="37050" xr:uid="{69A050D1-96F8-45BE-ABE3-558EEF743D2A}"/>
    <cellStyle name="_Highlight 2_Adj_IncomeStatement" xfId="37051" xr:uid="{0AF7DCBE-CC3B-4D1D-8945-52B7EAFD0441}"/>
    <cellStyle name="_Highlight 2_Adj_IncomeStatement_1" xfId="37052" xr:uid="{DC30C942-CAAD-42DB-96CD-470AA4410615}"/>
    <cellStyle name="_Highlight 2_Adj_Primary_capital" xfId="12256" xr:uid="{E2DDF1FE-20A5-4CCA-9DCB-FC0E1C4FBBDF}"/>
    <cellStyle name="_Highlight 2_Adj_Spec_capital_require" xfId="12257" xr:uid="{D9CFF5A0-F306-459E-8205-07D0ED7EAD6B}"/>
    <cellStyle name="_Highlight 2_Adj-IncomeStatement_Trends" xfId="37053" xr:uid="{9907ACB9-C81B-4FBA-A048-B320ACE81FD1}"/>
    <cellStyle name="_Highlight 2_Adjustment-BalanceSheet" xfId="12258" xr:uid="{577DCEA1-5271-4548-86F5-6328A8BD8C63}"/>
    <cellStyle name="_Highlight 2_Adjustment-BalanceSheet_Trends" xfId="12259" xr:uid="{D0CE4439-2351-4A92-A383-D188268EC290}"/>
    <cellStyle name="_Highlight 2_Adjustment-Hovedtall" xfId="37054" xr:uid="{97524FBB-26AC-45FD-AF07-4CE5866D68E7}"/>
    <cellStyle name="_Highlight 2_Ark1" xfId="37055" xr:uid="{3D0FA9D1-5A9B-46F9-8B73-5D955F682853}"/>
    <cellStyle name="_Highlight 2_Ark2" xfId="37056" xr:uid="{15236D92-7FF4-4A72-9204-3A2F4AC765F2}"/>
    <cellStyle name="_Highlight 2_Balanse" xfId="12260" xr:uid="{A588B432-3B7D-429A-BACC-333B488A8A01}"/>
    <cellStyle name="_Highlight 2_Bank ASA" xfId="37057" xr:uid="{F59B37E7-6BCF-4D39-A2DA-0C75610EF160}"/>
    <cellStyle name="_Highlight 2_CC1" xfId="53181" xr:uid="{F9432EC5-72AB-4CC9-9B19-A37AB20573F5}"/>
    <cellStyle name="_Highlight 2_Hovedtall" xfId="37058" xr:uid="{2E83DE48-A9FB-46A9-ACF1-6AB6177602DA}"/>
    <cellStyle name="_Highlight 2_Income statement Group" xfId="37059" xr:uid="{78D21030-B81C-4273-BB52-E1C0E23FFC1D}"/>
    <cellStyle name="_Highlight 2_KM1" xfId="12546" xr:uid="{C8DF75F2-A243-4543-928F-6131ACFDF3CE}"/>
    <cellStyle name="_Highlight 2_LR2" xfId="53160" xr:uid="{EC1E6321-99C3-4221-AFB5-ECC3B1B1E36D}"/>
    <cellStyle name="_Highlight 2_Nøkkeltall" xfId="37060" xr:uid="{EADA77CC-0728-4F28-9DAB-1681BA5E22B3}"/>
    <cellStyle name="_Highlight 2_Rapp fra SAP 1512" xfId="37061" xr:uid="{E69D02FF-E6E1-4EF7-A46F-B49256C4EE89}"/>
    <cellStyle name="_Highlight 2_Resultat" xfId="37062" xr:uid="{EDAB7423-AB34-4B44-A31F-A28BAD0936BA}"/>
    <cellStyle name="_Highlight 3" xfId="37063" xr:uid="{EA7E46EA-EF1F-422D-9796-12074C9022FE}"/>
    <cellStyle name="_Highlight_Adj_comprehensive_income" xfId="37064" xr:uid="{842A1D74-B82B-443C-B1C4-B550A858858D}"/>
    <cellStyle name="_Highlight_Adj_comprehensive_income_1" xfId="37065" xr:uid="{96A1365C-3587-4BDF-87AC-249D56B048E2}"/>
    <cellStyle name="_Highlight_Adj_comprehensive_income_Trends" xfId="37066" xr:uid="{724CBD7E-F3F5-4FD7-AA7D-A642F22B7EF3}"/>
    <cellStyle name="_Highlight_Adj_Income_statement" xfId="37067" xr:uid="{C206960F-EC8F-487C-85DB-031B42583332}"/>
    <cellStyle name="_Highlight_Adj_IncomeStatement" xfId="37068" xr:uid="{583A38FB-AD42-4AD2-94BA-E217AD0DCA2A}"/>
    <cellStyle name="_Highlight_Adj_IncomeStatement_1" xfId="37069" xr:uid="{3BA4B47F-8E8C-4659-BC69-9CD859AC1B48}"/>
    <cellStyle name="_Highlight_Adj_Primary_capital" xfId="12261" xr:uid="{3292204F-D7E8-4D5A-85B3-CA70C18844C5}"/>
    <cellStyle name="_Highlight_Adj_Spec_capital_require" xfId="12262" xr:uid="{FB3E838A-2E4E-4ACA-B5A5-A5C0B4238523}"/>
    <cellStyle name="_Highlight_Adj-Debt securities issued" xfId="37070" xr:uid="{C914D362-CD91-4FE3-B754-1052DF5A6E69}"/>
    <cellStyle name="_Highlight_Adj-Debt securities issued_1" xfId="37071" xr:uid="{B7C96F69-3C6A-47DD-826D-EEE5985036C2}"/>
    <cellStyle name="_Highlight_Adj-IncomeStatement_Trends" xfId="37072" xr:uid="{8778F207-4978-4BB6-B1A7-DD6FD7FA2BC3}"/>
    <cellStyle name="_Highlight_Adjustment-BalanceSheet" xfId="12263" xr:uid="{99E3795F-3766-4CD3-9DC9-5D9DD6E46B09}"/>
    <cellStyle name="_Highlight_Adjustment-BalanceSheet_Trends" xfId="12264" xr:uid="{4788A29C-0123-49BD-A1AD-6E7AEE2EFED5}"/>
    <cellStyle name="_Highlight_Adjustment-Hovedtall" xfId="37073" xr:uid="{D5C82962-EE66-431E-B328-D8C349D58436}"/>
    <cellStyle name="_Highlight_Ark1" xfId="37074" xr:uid="{FB8A5E39-CC6B-47CA-96FD-A48B0074C6C6}"/>
    <cellStyle name="_Highlight_Balanse" xfId="12265" xr:uid="{6E32142C-E04C-4FBB-951F-8A939E2E8A6D}"/>
    <cellStyle name="_Highlight_BalanseBoligkreditt" xfId="37075" xr:uid="{DFE87B75-E073-4610-884A-12ED4759AAB0}"/>
    <cellStyle name="_Highlight_CC1" xfId="53180" xr:uid="{DA6247A1-BFA9-462D-8805-EB6CDE5E5887}"/>
    <cellStyle name="_Highlight_Expenses (1)" xfId="41908" xr:uid="{C3606B2A-BC73-4244-978B-8D102F139468}"/>
    <cellStyle name="_Highlight_Hovedtall" xfId="37076" xr:uid="{4B3C05B6-5A8E-451B-BCFA-BD25B5445D1F}"/>
    <cellStyle name="_Highlight_Income statement ASA" xfId="37077" xr:uid="{757AD648-3193-4739-8530-0F5AB64EEE34}"/>
    <cellStyle name="_Highlight_Income statement Group" xfId="37078" xr:uid="{CC13BBDC-0FCF-4969-BD32-5C0C0795878C}"/>
    <cellStyle name="_Highlight_KM1" xfId="12545" xr:uid="{4F828193-1E34-44FD-B79D-2717BDA33787}"/>
    <cellStyle name="_Highlight_LR2" xfId="53159" xr:uid="{AD172108-45B0-4CE4-AB33-A7526C8E67BB}"/>
    <cellStyle name="_Highlight_Nøkkeltall" xfId="37080" xr:uid="{CF6D9FF7-0D87-4677-BC25-1EE153515A0A}"/>
    <cellStyle name="_Highlight_Note del 5" xfId="37079" xr:uid="{E38CC565-3917-4BAF-B839-F47904C79CD0}"/>
    <cellStyle name="_Highlight_Resultat" xfId="37081" xr:uid="{D3393486-CF7A-4051-B9CB-FC7D1828D687}"/>
    <cellStyle name="_Highlight_Resultat Boligkreditt" xfId="37082" xr:uid="{411D4069-6B86-4B1B-BD50-20D12177569C}"/>
    <cellStyle name="_Highlight_Solver BAL3" xfId="37083" xr:uid="{831B8966-CD79-4737-9EB5-E556776E2664}"/>
    <cellStyle name="_HolidayCalendar" xfId="271" xr:uid="{7004B396-D89D-4B75-84FA-6ED4BDD7C9E3}"/>
    <cellStyle name="_Hvordan levere rentegar" xfId="12266" xr:uid="{12B80ACB-FAAD-4D61-8A42-DCC7F184BB11}"/>
    <cellStyle name="_Hvordan levere rentegar 2" xfId="12267" xr:uid="{05D3007E-2957-484F-8CF4-B7BDEBBD9481}"/>
    <cellStyle name="_Hvordan levere rentegar 2_Kontroll ME" xfId="12268" xr:uid="{09D306B2-B0EF-4E00-94BF-256DD0F2943E}"/>
    <cellStyle name="_Hvordan levere rentegar 2_Kontroll-fane" xfId="12269" xr:uid="{334A32D8-66CE-47CE-8B6D-AC3BFFA7F296}"/>
    <cellStyle name="_Hvordan levere rentegar 3" xfId="41909" xr:uid="{842ABDC2-3A34-42D6-89E6-15ABEC3EE989}"/>
    <cellStyle name="_Hvordan levere rentegar_Kontroll ME" xfId="12270" xr:uid="{387AC132-FB29-482A-B18C-E5B8693AF26D}"/>
    <cellStyle name="_Hvordan levere rentegar_Kontroll-fane" xfId="12271" xr:uid="{F82923F8-F2A0-446C-985E-AFEBC95DDE99}"/>
    <cellStyle name="_Hvordan levere rentegar_Results &amp; key fig." xfId="41910" xr:uid="{6246071F-F2AC-4807-B042-52CE12DD44DA}"/>
    <cellStyle name="_Index" xfId="272" xr:uid="{CC697BD9-3C4F-4718-B3EF-9F9B42AC5B0B}"/>
    <cellStyle name="_Item 3.2_Enclosure 1 Group budget and financial plan 2010-12" xfId="41911" xr:uid="{6452720D-13CB-4C57-AC34-F14B89FC8E51}"/>
    <cellStyle name="_Kontantstrømanalyse 1Q09-konsernet " xfId="12272" xr:uid="{6F800CD6-BD57-4F48-8050-CCCE6673FD01}"/>
    <cellStyle name="_Kontantstrømanalyse 4Q09-konsernet" xfId="12273" xr:uid="{1B9B1F2F-784A-4C0F-AF8D-6CF066A77760}"/>
    <cellStyle name="_Kontrollrapport" xfId="273" xr:uid="{B99862FE-1334-4ABB-AFC6-469B639C5AD9}"/>
    <cellStyle name="_Kontrollrapport 2" xfId="12274" xr:uid="{86F727A7-8E0D-4C6A-A419-D7ECC22FB90E}"/>
    <cellStyle name="_Kontrollrapport 2 2" xfId="41912" xr:uid="{AE4D5674-4FEA-4AE4-A5D3-8076A109730F}"/>
    <cellStyle name="_Kontrollrapport 2 2 2" xfId="41913" xr:uid="{0D16BC08-75B6-4447-80DF-49133D102E26}"/>
    <cellStyle name="_Kontrollrapport 2 2 2 2" xfId="41914" xr:uid="{D2ABECD5-F74F-4966-B4DE-F095C279DBD3}"/>
    <cellStyle name="_Kontrollrapport 2 2 3" xfId="41915" xr:uid="{1E394D51-A5DF-4AE3-8780-AD29C4391FCF}"/>
    <cellStyle name="_Kontrollrapport 2 3" xfId="41916" xr:uid="{6C475584-B823-4541-8FA9-C0B2D1DAF55E}"/>
    <cellStyle name="_Kontrollrapport 2 3 2" xfId="41917" xr:uid="{5FDC24A6-EF8C-4D9B-A3BF-1D4A4134F8D2}"/>
    <cellStyle name="_Kontrollrapport 2 4" xfId="41918" xr:uid="{91912524-DBC5-4FA8-BCCA-F6F6B00A9367}"/>
    <cellStyle name="_Kontrollrapport 2_Kontroll ME" xfId="12275" xr:uid="{8DFEA0CA-9CD6-4A9C-A9B5-9410CA2DDA8B}"/>
    <cellStyle name="_Kontrollrapport 2_Kontroll-fane" xfId="12276" xr:uid="{57687F26-286C-4195-A0F7-5AC9CD3FA789}"/>
    <cellStyle name="_Kontrollrapport 3" xfId="41919" xr:uid="{B35C07DF-A4E0-4369-A9D5-9F3033332A3E}"/>
    <cellStyle name="_Kontrollrapport 3 2" xfId="41920" xr:uid="{1D694E91-9975-4DA3-A3EB-7AE41FFAE120}"/>
    <cellStyle name="_Kontrollrapport 4" xfId="41921" xr:uid="{91DEFC77-8192-4CB1-8F7B-032FEDD07B19}"/>
    <cellStyle name="_Kontrollrapport 4 2" xfId="41922" xr:uid="{BAF21114-ED76-4C16-A35B-88D15DE2B59B}"/>
    <cellStyle name="_Kontrollrapport 5" xfId="41923" xr:uid="{14C44EAD-C031-4DDC-81FA-1F57FC62E7BF}"/>
    <cellStyle name="_Kontrollrapport_Expenses (1)" xfId="41924" xr:uid="{4150686C-4C83-41AE-8F91-284ACF67ECF9}"/>
    <cellStyle name="_Kontrollrapport_Kontroll ME" xfId="12277" xr:uid="{AE460B92-176E-4E01-9E48-02CD223BAC18}"/>
    <cellStyle name="_Kontrollrapport_Kontroll-fane" xfId="12278" xr:uid="{113C31D6-38CC-4A05-A83F-87E6EE74ECAD}"/>
    <cellStyle name="_Kontrollrapport_Prognose eksponering " xfId="37084" xr:uid="{1E86FD61-9326-44FA-A3E6-3A364CF2D346}"/>
    <cellStyle name="_Kontrollrapport_Prognose eksponering  2" xfId="41925" xr:uid="{3FAB7BB2-6052-4EE7-80F1-7290B328FDC1}"/>
    <cellStyle name="_Kontrollrapport_Prognose eksponering  2 2" xfId="41926" xr:uid="{5E82445F-6DEF-4B80-8B6F-CA7E6999CB60}"/>
    <cellStyle name="_Kontrollrapport_Prognose eksponering  2 2 2" xfId="41927" xr:uid="{B5341F00-A900-4C72-9121-CFB5C9901DF0}"/>
    <cellStyle name="_Kontrollrapport_Prognose eksponering  2 3" xfId="41928" xr:uid="{BB125F75-579A-44A2-ADE2-9A29204FCD3E}"/>
    <cellStyle name="_Kontrollrapport_Prognose eksponering  3" xfId="41929" xr:uid="{7ED7CA4C-C7C6-46F6-ADC7-EA74F80031DC}"/>
    <cellStyle name="_Kontrollrapport_Prognose eksponering  3 2" xfId="41930" xr:uid="{020913DB-E421-4848-B617-C3BEBC7E3F60}"/>
    <cellStyle name="_Kontrollrapport_Prognose eksponering  4" xfId="41931" xr:uid="{5A1F6B05-B06B-477A-AF05-B17D17044835}"/>
    <cellStyle name="_Kontrollrapport_Results &amp; key fig." xfId="41932" xr:uid="{704CA5B0-BD94-4E2B-938F-B036AF6F12E6}"/>
    <cellStyle name="_Kontrollrapport_Vedlegg" xfId="41933" xr:uid="{312927F1-704F-406B-A320-4740B727DC1F}"/>
    <cellStyle name="_Kontrollrapport_Vedlegg 2" xfId="41934" xr:uid="{05813675-CF50-47F8-9B19-EB283B766C08}"/>
    <cellStyle name="_Kontrollrapport_Vedlegg 2 2" xfId="41935" xr:uid="{30AD379A-EDBA-480D-AAEA-91F2C4C9D0B6}"/>
    <cellStyle name="_Kontrollrapport_Vedlegg 2 2 2" xfId="41936" xr:uid="{64D75813-3E82-47B4-94F0-0D3DDFE4A45F}"/>
    <cellStyle name="_Kontrollrapport_Vedlegg 2 3" xfId="41937" xr:uid="{20289A40-CB75-459E-933D-62913E93BDDC}"/>
    <cellStyle name="_Kontrollrapport_Vedlegg 2 3 2" xfId="41938" xr:uid="{9ACB6685-1332-4829-857B-8C8EA1533EB1}"/>
    <cellStyle name="_Kontrollrapport_Vedlegg 2 4" xfId="41939" xr:uid="{BDF2A8F8-7C70-4C66-A709-D86CE49484F2}"/>
    <cellStyle name="_Kontrollrapport_Vedlegg 3" xfId="41940" xr:uid="{DDB80CB7-4168-4562-B6E2-1A08301B2A14}"/>
    <cellStyle name="_Kontrollrapport_Vedlegg 3 2" xfId="41941" xr:uid="{8405E23E-7665-4D54-A287-5E1D9F0F1C21}"/>
    <cellStyle name="_Kontrollrapport_Vedlegg 4" xfId="41942" xr:uid="{6621BBE0-09C1-48B9-A7A6-35038CB12B48}"/>
    <cellStyle name="_Kontrollrapport_Vedlegg 4 2" xfId="41943" xr:uid="{D39E6816-DD34-4654-8A31-69321993F529}"/>
    <cellStyle name="_Kontrollrapport_Vedlegg 5" xfId="41944" xr:uid="{9156CFE6-C3AB-44F8-A43A-7C1C94DD9CDD}"/>
    <cellStyle name="_Kontrollrapport_Vedlegg_1" xfId="41945" xr:uid="{D59A6236-0BEA-4C7E-BBCF-8C4160B928D7}"/>
    <cellStyle name="_Kontrollrapport_Vedlegg_1 2" xfId="41946" xr:uid="{B8B95454-40F2-4302-8128-D03B26E4C849}"/>
    <cellStyle name="_Kontrollrapport_Vedlegg_1 2 2" xfId="41947" xr:uid="{B6B4E3E1-2BD1-476D-8865-7C7004DEFEEC}"/>
    <cellStyle name="_Kontrollrapport_Vedlegg_1 2 2 2" xfId="41948" xr:uid="{55C4A357-8176-428A-B1BF-84B06FFBD76F}"/>
    <cellStyle name="_Kontrollrapport_Vedlegg_1 2 3" xfId="41949" xr:uid="{EDD292E0-3BDE-4A41-A35A-823AAA631573}"/>
    <cellStyle name="_Kontrollrapport_Vedlegg_1 3" xfId="41950" xr:uid="{D1FE851E-2FC6-40CC-A00F-81D0B6ECC00A}"/>
    <cellStyle name="_Kontrollrapport_Vedlegg_1 3 2" xfId="41951" xr:uid="{8226BF4E-8224-450E-8599-98FC5226DFB6}"/>
    <cellStyle name="_Kontrollrapport_Vedlegg_1 4" xfId="41952" xr:uid="{BC9BA92D-0EE0-4C7C-8A96-F3F51DF38E77}"/>
    <cellStyle name="_Kursark" xfId="274" xr:uid="{1533C829-76EA-4860-96C6-85A2AA2BB7F8}"/>
    <cellStyle name="_Kurskontroll" xfId="275" xr:uid="{BD6B154D-0FF2-4389-BD70-F2F6FFA2FAEE}"/>
    <cellStyle name="_Lang Obligasjon 20" xfId="276" xr:uid="{D9D07AC7-0C99-49B5-A708-9806985BB64B}"/>
    <cellStyle name="_LINKPRODUKTER (INKL)" xfId="41953" xr:uid="{604699EF-7FA9-4144-BB4E-7E489168E298}"/>
    <cellStyle name="_Markedsandel" xfId="37085" xr:uid="{B36A9FA3-0A4E-45A3-90AD-A304DC22E8C2}"/>
    <cellStyle name="_Markedsandel_Q Sum_Res N" xfId="37086" xr:uid="{74B492B4-8090-49DE-99AD-691E7DF9E042}"/>
    <cellStyle name="_MASTERFUND" xfId="277" xr:uid="{56EE504A-3167-4A2A-AB1E-49E1C7F25F44}"/>
    <cellStyle name="_Max 10% Obligasjoner Inv" xfId="278" xr:uid="{74EBA5E5-C35F-462B-9A89-DF6EF2E4F9EF}"/>
    <cellStyle name="_Max 10% Obligasjoner Inv 2" xfId="12279" xr:uid="{26C8660D-D89B-4F83-A63A-D59AE394CC42}"/>
    <cellStyle name="_Max 10% Obligasjoner Inv 2 2" xfId="41954" xr:uid="{217B6809-F58B-4E98-B0F1-8730B028E4E4}"/>
    <cellStyle name="_Max 10% Obligasjoner Inv 2 2 2" xfId="41955" xr:uid="{D9C00E21-FFBE-4FF2-837F-15D4B4CC1517}"/>
    <cellStyle name="_Max 10% Obligasjoner Inv 2 2 2 2" xfId="41956" xr:uid="{B796E26A-2786-45D4-B967-BC77C688DF81}"/>
    <cellStyle name="_Max 10% Obligasjoner Inv 2 2 3" xfId="41957" xr:uid="{03D64485-10B8-4F52-9577-E7600D8865FD}"/>
    <cellStyle name="_Max 10% Obligasjoner Inv 2 3" xfId="41958" xr:uid="{08D749F2-4B09-4C39-A082-AA1FDFBEABD6}"/>
    <cellStyle name="_Max 10% Obligasjoner Inv 2 3 2" xfId="41959" xr:uid="{A1298EAC-D891-4C96-A95B-49D5A66C78B9}"/>
    <cellStyle name="_Max 10% Obligasjoner Inv 2 4" xfId="41960" xr:uid="{36C8B9EA-8184-4590-88C5-DF9D9853D3B9}"/>
    <cellStyle name="_Max 10% Obligasjoner Inv 2_Kontroll ME" xfId="12280" xr:uid="{31520D82-3B3B-4AE3-8F73-7AF88AC2E752}"/>
    <cellStyle name="_Max 10% Obligasjoner Inv 2_Kontroll-fane" xfId="12281" xr:uid="{AB254FC7-1A49-444B-A44C-EB676825051F}"/>
    <cellStyle name="_Max 10% Obligasjoner Inv 3" xfId="41961" xr:uid="{196B9DFE-6624-41D5-9D67-31C67F4A3AE3}"/>
    <cellStyle name="_Max 10% Obligasjoner Inv 3 2" xfId="41962" xr:uid="{4519F03A-27F2-44C3-BB97-2CD0437F4F78}"/>
    <cellStyle name="_Max 10% Obligasjoner Inv 4" xfId="41963" xr:uid="{7FAEC9C0-602C-4330-AB97-4B543975A97B}"/>
    <cellStyle name="_Max 10% Obligasjoner Inv 4 2" xfId="41964" xr:uid="{8AE75767-94C8-4337-9B92-A51721143E9D}"/>
    <cellStyle name="_Max 10% Obligasjoner Inv 5" xfId="41965" xr:uid="{16EB4227-97A5-470A-935D-9DE1830C9FB5}"/>
    <cellStyle name="_Max 10% Obligasjoner Inv_Expenses (1)" xfId="41966" xr:uid="{7C75D4AF-0248-45AA-92B0-56139A88DB3F}"/>
    <cellStyle name="_Max 10% Obligasjoner Inv_Kontroll ME" xfId="12282" xr:uid="{25BE2DB5-BF57-494E-84BC-59BB87E6DDAD}"/>
    <cellStyle name="_Max 10% Obligasjoner Inv_Kontroll-fane" xfId="12283" xr:uid="{CF25F4E9-FFEF-465D-966A-8E455523147B}"/>
    <cellStyle name="_Max 10% Obligasjoner Inv_Prognose eksponering " xfId="37087" xr:uid="{E3A0640A-8F5A-41EC-87D8-B38CB16130C3}"/>
    <cellStyle name="_Max 10% Obligasjoner Inv_Prognose eksponering  2" xfId="41967" xr:uid="{7F228339-C8D6-4E6A-B58A-1BBE32228A3F}"/>
    <cellStyle name="_Max 10% Obligasjoner Inv_Prognose eksponering  2 2" xfId="41968" xr:uid="{4A2AC2E4-A7FF-4E46-B9D0-5757987CD138}"/>
    <cellStyle name="_Max 10% Obligasjoner Inv_Prognose eksponering  2 2 2" xfId="41969" xr:uid="{D854F373-8C49-4E0D-A793-25A1A910EC38}"/>
    <cellStyle name="_Max 10% Obligasjoner Inv_Prognose eksponering  2 3" xfId="41970" xr:uid="{E7940E57-537E-4033-B8F4-2EFC3E6455BF}"/>
    <cellStyle name="_Max 10% Obligasjoner Inv_Prognose eksponering  3" xfId="41971" xr:uid="{9AD66BD4-36B5-4CB4-A338-131107049CE7}"/>
    <cellStyle name="_Max 10% Obligasjoner Inv_Prognose eksponering  3 2" xfId="41972" xr:uid="{2489AE3E-0AB0-4F18-AC84-1EF2C548230F}"/>
    <cellStyle name="_Max 10% Obligasjoner Inv_Prognose eksponering  4" xfId="41973" xr:uid="{FB290090-D887-4C16-B244-EF0230ACB526}"/>
    <cellStyle name="_Max 10% Obligasjoner Inv_Results &amp; key fig." xfId="41974" xr:uid="{043E0335-FF80-4C52-AD49-5C9790D73024}"/>
    <cellStyle name="_Max 10% Obligasjoner Inv_Vedlegg" xfId="41975" xr:uid="{76FB6D69-DF6B-4599-BB03-86850111C647}"/>
    <cellStyle name="_Max 10% Obligasjoner Inv_Vedlegg 2" xfId="41976" xr:uid="{E61EBA37-744D-41D7-B9AA-4D0D107D744B}"/>
    <cellStyle name="_Max 10% Obligasjoner Inv_Vedlegg 2 2" xfId="41977" xr:uid="{98F1F721-C9EB-4D20-8DE4-7C9BEE131F99}"/>
    <cellStyle name="_Max 10% Obligasjoner Inv_Vedlegg 2 2 2" xfId="41978" xr:uid="{7B0677B3-D134-4BEA-B5EF-5789DF4F47A3}"/>
    <cellStyle name="_Max 10% Obligasjoner Inv_Vedlegg 2 3" xfId="41979" xr:uid="{6EBF9744-ACA6-4342-99B0-EA16DD01E74E}"/>
    <cellStyle name="_Max 10% Obligasjoner Inv_Vedlegg 2 3 2" xfId="41980" xr:uid="{97329DF3-407C-49A4-A063-9E08E8FD7F79}"/>
    <cellStyle name="_Max 10% Obligasjoner Inv_Vedlegg 2 4" xfId="41981" xr:uid="{5F995F32-02C9-482B-9466-328A532F9751}"/>
    <cellStyle name="_Max 10% Obligasjoner Inv_Vedlegg 3" xfId="41982" xr:uid="{00D20067-9967-4D55-BA5B-4D206B98C60C}"/>
    <cellStyle name="_Max 10% Obligasjoner Inv_Vedlegg 3 2" xfId="41983" xr:uid="{BD34671D-A12A-47BA-AEC8-2938C88465E3}"/>
    <cellStyle name="_Max 10% Obligasjoner Inv_Vedlegg 4" xfId="41984" xr:uid="{1827E723-9047-41ED-A916-98E9523151B7}"/>
    <cellStyle name="_Max 10% Obligasjoner Inv_Vedlegg 4 2" xfId="41985" xr:uid="{345A927F-3FB3-4099-8350-3B6163238E26}"/>
    <cellStyle name="_Max 10% Obligasjoner Inv_Vedlegg 5" xfId="41986" xr:uid="{13E03879-1142-46EF-9F32-11D32C309315}"/>
    <cellStyle name="_Max 10% Obligasjoner Inv_Vedlegg_1" xfId="41987" xr:uid="{1F85CEA5-6112-4B69-BDC4-2EB771B34F4B}"/>
    <cellStyle name="_Max 10% Obligasjoner Inv_Vedlegg_1 2" xfId="41988" xr:uid="{32B9725A-03CB-4486-8464-9ECE1CA22395}"/>
    <cellStyle name="_Max 10% Obligasjoner Inv_Vedlegg_1 2 2" xfId="41989" xr:uid="{EB1BB177-909C-4C00-98F5-352AAB692B07}"/>
    <cellStyle name="_Max 10% Obligasjoner Inv_Vedlegg_1 2 2 2" xfId="41990" xr:uid="{88E56693-F6BA-49DE-9E44-88C1082E6D51}"/>
    <cellStyle name="_Max 10% Obligasjoner Inv_Vedlegg_1 2 3" xfId="41991" xr:uid="{49E73A16-ECA5-4DF4-98EF-DF2D436108B1}"/>
    <cellStyle name="_Max 10% Obligasjoner Inv_Vedlegg_1 3" xfId="41992" xr:uid="{C347869B-E9CA-43C3-A2E0-7864335D2368}"/>
    <cellStyle name="_Max 10% Obligasjoner Inv_Vedlegg_1 3 2" xfId="41993" xr:uid="{E6458269-C0D2-44DB-BA76-A757B9F877BA}"/>
    <cellStyle name="_Max 10% Obligasjoner Inv_Vedlegg_1 4" xfId="41994" xr:uid="{0BD01389-A0FB-4C28-8649-639FEFC7AE47}"/>
    <cellStyle name="_Miljøinvest" xfId="279" xr:uid="{AFD5AACD-4D06-462F-A62E-FBD80A0DEC04}"/>
    <cellStyle name="_MTM justeringer_estimat 310310 BK" xfId="12284" xr:uid="{76757730-946D-4300-8534-B977E05E033C}"/>
    <cellStyle name="_MTM justeringer_estimat 310310 BK_Kontroll ME" xfId="12285" xr:uid="{4AD92003-8E71-4F5F-9B23-C73E122365D3}"/>
    <cellStyle name="_MTM justeringer_estimat 310310 BK_Kontroll-fane" xfId="12286" xr:uid="{11883AC5-4955-44DF-A0F7-EF95B6CE1E68}"/>
    <cellStyle name="_Multiple" xfId="280" xr:uid="{3C233740-FB2F-450A-A524-0BE43CDD9B8E}"/>
    <cellStyle name="_Multiple 10" xfId="41995" xr:uid="{36E33628-AE6B-4948-B9FA-689D4948ECC1}"/>
    <cellStyle name="_Multiple 10 2" xfId="41996" xr:uid="{1A78E246-F6F6-4D3B-BA77-A468CBEBEE1F}"/>
    <cellStyle name="_Multiple 11" xfId="41997" xr:uid="{F3703405-A363-4645-84B4-73926ED39335}"/>
    <cellStyle name="_Multiple 12" xfId="41998" xr:uid="{9C688EB7-DF3D-445D-8A4C-5F5DE824F234}"/>
    <cellStyle name="_Multiple 13" xfId="41999" xr:uid="{D01714CF-DB06-4154-AD9E-596B468A2A66}"/>
    <cellStyle name="_Multiple 14" xfId="42000" xr:uid="{5988D0B4-9B31-4EC8-B72E-59DB34145B15}"/>
    <cellStyle name="_Multiple 2" xfId="281" xr:uid="{81967CFD-A641-408C-9499-39FFE2F200B3}"/>
    <cellStyle name="_Multiple 2 2" xfId="12287" xr:uid="{3C1F9D2D-678D-44F3-9BCB-CBC510E580FE}"/>
    <cellStyle name="_Multiple 2 2 2" xfId="42001" xr:uid="{DD72FDD9-66E4-4790-9492-B365E874202E}"/>
    <cellStyle name="_Multiple 2 2 2 2" xfId="42002" xr:uid="{7C9AA453-8715-4BB0-918E-1089CCAF1107}"/>
    <cellStyle name="_Multiple 2 2 2 2 2" xfId="42003" xr:uid="{2862F2DF-793B-4F71-9C0C-0CF405F27D17}"/>
    <cellStyle name="_Multiple 2 2 2 3" xfId="42004" xr:uid="{33A2311A-7545-49C8-8FCD-62CA91915852}"/>
    <cellStyle name="_Multiple 2 2 3" xfId="42005" xr:uid="{AAB3463D-6FF4-431B-9F3E-F3C5116D677C}"/>
    <cellStyle name="_Multiple 2 2 3 2" xfId="42006" xr:uid="{F30E97B9-6B39-451E-835C-8B3F321920C6}"/>
    <cellStyle name="_Multiple 2 2 4" xfId="42007" xr:uid="{A9A70FE2-D23D-4752-9067-30FE1AEEA2F3}"/>
    <cellStyle name="_Multiple 2 3" xfId="37088" xr:uid="{50452484-3083-4473-94AA-A26B76D7B33F}"/>
    <cellStyle name="_Multiple 2 3 2" xfId="42008" xr:uid="{21226D30-18F5-44A6-BE0B-F5D5A37BCA7D}"/>
    <cellStyle name="_Multiple 2 3 2 2" xfId="42009" xr:uid="{FA674338-80FB-490A-8A6F-0BA2C13D0D10}"/>
    <cellStyle name="_Multiple 2 3 3" xfId="42010" xr:uid="{D32A1CCC-75D3-4935-8988-06CEAC45C1FC}"/>
    <cellStyle name="_Multiple 2 4" xfId="42011" xr:uid="{68631CD2-F658-4658-9F99-8CA0F848976E}"/>
    <cellStyle name="_Multiple 2 4 2" xfId="42012" xr:uid="{3071AE1F-5C8C-47BD-827E-25CD27B27107}"/>
    <cellStyle name="_Multiple 2 4 2 2" xfId="42013" xr:uid="{97F6EBBA-768F-41F7-A67F-CC5D1557AFB7}"/>
    <cellStyle name="_Multiple 2 4 3" xfId="42014" xr:uid="{8F64085F-DDDD-462A-AB03-4FB9A5458AE6}"/>
    <cellStyle name="_Multiple 2 5" xfId="42015" xr:uid="{BCDBCCA0-40EB-4F4D-9C5D-29232F78B78D}"/>
    <cellStyle name="_Multiple 2 5 2" xfId="42016" xr:uid="{21A7782E-B311-480C-A95F-18EF51353432}"/>
    <cellStyle name="_Multiple 2 6" xfId="42017" xr:uid="{A578BB67-A5F5-4209-B3DB-43BBE2ACA4DC}"/>
    <cellStyle name="_Multiple 3" xfId="12288" xr:uid="{ECEBC269-4D5D-479E-95D0-37A280B6057A}"/>
    <cellStyle name="_Multiple 3 2" xfId="12289" xr:uid="{F940FFED-5210-48AF-9182-8D211923B0BC}"/>
    <cellStyle name="_Multiple 3 2 2" xfId="12290" xr:uid="{9C0BAC07-C384-4DEA-B629-EBD3933CE28D}"/>
    <cellStyle name="_Multiple 3 2 2 2" xfId="42018" xr:uid="{10535163-9514-46E9-BD38-0B218C798057}"/>
    <cellStyle name="_Multiple 3 2 3" xfId="42019" xr:uid="{43A21707-F6F8-4CD1-9FB8-25FFB4577D79}"/>
    <cellStyle name="_Multiple 3 3" xfId="12291" xr:uid="{2DF40A77-8190-4A32-8422-016C44CCC5D2}"/>
    <cellStyle name="_Multiple 3 3 2" xfId="42020" xr:uid="{25CD8D24-2391-415F-B456-89F7D847FBF3}"/>
    <cellStyle name="_Multiple 3 3 3" xfId="42021" xr:uid="{43EAF770-3B0A-4362-87D5-276802C4826F}"/>
    <cellStyle name="_Multiple 3 3 4" xfId="42022" xr:uid="{D8F64753-3E80-4143-B8EE-82A4D503871C}"/>
    <cellStyle name="_Multiple 3 4" xfId="37089" xr:uid="{D3BA2514-4156-4C02-8F66-C3F9951AF022}"/>
    <cellStyle name="_Multiple 4" xfId="12292" xr:uid="{86FD54A5-25DA-4D67-AEB6-3012E15BCB0A}"/>
    <cellStyle name="_Multiple 4 2" xfId="12293" xr:uid="{7B5AA0C3-C0B3-44C4-B0F4-2158A1F0D0F5}"/>
    <cellStyle name="_Multiple 4 2 2" xfId="42023" xr:uid="{B87AC3DF-F553-4AE1-946F-464F2DB072FE}"/>
    <cellStyle name="_Multiple 4 2 2 2" xfId="42024" xr:uid="{8879138E-14F0-4F20-92AF-AAF0A182B298}"/>
    <cellStyle name="_Multiple 4 2 2 2 2" xfId="42025" xr:uid="{2C36B5DF-1954-47C7-8247-9E31DF837DAC}"/>
    <cellStyle name="_Multiple 4 2 2 3" xfId="42026" xr:uid="{D4CAFB2E-6180-41C3-96A3-8F10F9408CFB}"/>
    <cellStyle name="_Multiple 4 2 3" xfId="42027" xr:uid="{DCEE2950-4C11-41B0-AC5C-EF88AF276A77}"/>
    <cellStyle name="_Multiple 4 2 3 2" xfId="42028" xr:uid="{A62D084A-4157-4C73-A2B2-EBCFD4D3DE05}"/>
    <cellStyle name="_Multiple 4 2 4" xfId="42029" xr:uid="{8D756442-0CCA-496A-AC30-67DC25783738}"/>
    <cellStyle name="_Multiple 4 3" xfId="37090" xr:uid="{ACDA473B-B5E1-45BC-BB2E-0A2F9786FD74}"/>
    <cellStyle name="_Multiple 4 3 2" xfId="42030" xr:uid="{519D2E67-0EFC-4102-8D1E-123F46331B6E}"/>
    <cellStyle name="_Multiple 4 3 2 2" xfId="42031" xr:uid="{F96E5AE7-6275-4434-AC7F-8F4E24C6F274}"/>
    <cellStyle name="_Multiple 4 3 3" xfId="42032" xr:uid="{E7AF7378-5890-4D37-869E-F1BF43AF6EC6}"/>
    <cellStyle name="_Multiple 4 4" xfId="42033" xr:uid="{4F9795A9-B787-4725-8048-E1AF6AFBDBB2}"/>
    <cellStyle name="_Multiple 4 4 2" xfId="42034" xr:uid="{F869F89A-24C0-494B-8993-45ECA6EB32A1}"/>
    <cellStyle name="_Multiple 4 5" xfId="42035" xr:uid="{1FA0EA7C-76A7-49C1-95E6-5CBB266500E2}"/>
    <cellStyle name="_Multiple 5" xfId="37091" xr:uid="{0D0DFF1F-5DC6-4227-AEBF-9F96F24CF772}"/>
    <cellStyle name="_Multiple 5 2" xfId="42036" xr:uid="{BA860270-E1B9-42AF-82A8-C62CFDAC1E5A}"/>
    <cellStyle name="_Multiple 5 2 2" xfId="42037" xr:uid="{2A5E5F87-2B3F-4570-B4ED-47A10135DCA6}"/>
    <cellStyle name="_Multiple 5 2 2 2" xfId="42038" xr:uid="{A5DF7D7D-D7F5-41EA-94C4-4BDD3448B05D}"/>
    <cellStyle name="_Multiple 5 2 2 2 2" xfId="42039" xr:uid="{71F234C9-705A-41D2-868C-D09AD04C0B88}"/>
    <cellStyle name="_Multiple 5 2 2 3" xfId="42040" xr:uid="{74FD12AA-8CAC-41FD-8A69-12179475CDD3}"/>
    <cellStyle name="_Multiple 5 2 3" xfId="42041" xr:uid="{B64E9EC5-913F-497F-A5A8-E34F50A18A4B}"/>
    <cellStyle name="_Multiple 5 2 3 2" xfId="42042" xr:uid="{C0F92D19-D197-4F9C-9AB6-0D1F15780F2C}"/>
    <cellStyle name="_Multiple 5 2 4" xfId="42043" xr:uid="{6D206200-82C8-48A6-9D75-347C16D45A6F}"/>
    <cellStyle name="_Multiple 5 3" xfId="42044" xr:uid="{C49FD986-D72D-41FE-B3EF-9620E55C8AF4}"/>
    <cellStyle name="_Multiple 5 3 2" xfId="42045" xr:uid="{57BBC4DD-F3B3-4DB4-A138-B287DB502DA5}"/>
    <cellStyle name="_Multiple 5 3 2 2" xfId="42046" xr:uid="{3A8E4716-D71A-4137-BCF0-255704478FD7}"/>
    <cellStyle name="_Multiple 5 3 3" xfId="42047" xr:uid="{9BB33384-1E3E-43D7-8FC7-F01B863CBC60}"/>
    <cellStyle name="_Multiple 5 4" xfId="42048" xr:uid="{5668773B-A9DC-4E06-9E3C-4D957B837A41}"/>
    <cellStyle name="_Multiple 5 4 2" xfId="42049" xr:uid="{6E33D4F9-4E54-45A0-A188-B943DE3CB525}"/>
    <cellStyle name="_Multiple 5 5" xfId="42050" xr:uid="{21A6EDB8-9F64-4C34-B300-ACD1C7CA0E2F}"/>
    <cellStyle name="_Multiple 6" xfId="42051" xr:uid="{492D8FD1-8E95-47E1-BD38-B6938BB8BBF4}"/>
    <cellStyle name="_Multiple 6 2" xfId="42052" xr:uid="{D54CA146-1028-40F5-A540-82D2C46C9306}"/>
    <cellStyle name="_Multiple 6 2 2" xfId="42053" xr:uid="{CE6481B3-627F-47DF-854A-F17A2D77A0D7}"/>
    <cellStyle name="_Multiple 6 2 2 2" xfId="42054" xr:uid="{0497558E-897A-485F-BFA3-E2B04322DED6}"/>
    <cellStyle name="_Multiple 6 2 2 2 2" xfId="42055" xr:uid="{12A9CAA8-29A5-47A5-985B-094F45209A58}"/>
    <cellStyle name="_Multiple 6 2 2 3" xfId="42056" xr:uid="{13D60266-6E36-4219-904E-22A492E78F30}"/>
    <cellStyle name="_Multiple 6 2 3" xfId="42057" xr:uid="{77122C5F-5F34-47D7-BD6E-86A551466AC0}"/>
    <cellStyle name="_Multiple 6 2 3 2" xfId="42058" xr:uid="{E16844BA-FA2C-467F-BA24-B564296A975B}"/>
    <cellStyle name="_Multiple 6 2 4" xfId="42059" xr:uid="{8709A9D2-F6BA-4BD5-B2F3-9FC3764B9E3F}"/>
    <cellStyle name="_Multiple 6 3" xfId="42060" xr:uid="{C05D38BD-2507-4E99-B486-97BA3D978FBB}"/>
    <cellStyle name="_Multiple 6 3 2" xfId="42061" xr:uid="{E2882642-FBCB-4480-9D7B-236772477383}"/>
    <cellStyle name="_Multiple 6 3 2 2" xfId="42062" xr:uid="{455E5D9F-8E8B-46D8-B41B-F195411893D3}"/>
    <cellStyle name="_Multiple 6 3 3" xfId="42063" xr:uid="{0B7FDE40-8951-4FE6-818E-F5084BA929CA}"/>
    <cellStyle name="_Multiple 6 4" xfId="42064" xr:uid="{1DABA581-EA02-463A-AB83-E60BA9AF7253}"/>
    <cellStyle name="_Multiple 6 4 2" xfId="42065" xr:uid="{F68FAC40-0850-449F-9ED9-60E8452D3BC5}"/>
    <cellStyle name="_Multiple 6 5" xfId="42066" xr:uid="{F9F79A37-DFD9-421E-AB93-0FAC5BAEB73D}"/>
    <cellStyle name="_Multiple 7" xfId="42067" xr:uid="{1E5D813F-752B-4CD6-9087-D971507F899A}"/>
    <cellStyle name="_Multiple 7 2" xfId="42068" xr:uid="{63ADEF3D-C744-41FC-BC4C-0BEDD54ECF1E}"/>
    <cellStyle name="_Multiple 7 2 2" xfId="42069" xr:uid="{0613D6EA-5789-4CCF-A26D-BE795F14D495}"/>
    <cellStyle name="_Multiple 7 2 2 2" xfId="42070" xr:uid="{7388F8F3-3441-4B34-BB8B-B345629B8AAE}"/>
    <cellStyle name="_Multiple 7 2 3" xfId="42071" xr:uid="{6855B396-B030-4CBE-98EC-F19B36536A4B}"/>
    <cellStyle name="_Multiple 7 3" xfId="42072" xr:uid="{FB8F03DB-5DAA-4BE6-A780-9C973BB4E481}"/>
    <cellStyle name="_Multiple 7 3 2" xfId="42073" xr:uid="{B7DB7B2E-EEF9-41BA-A8C5-B73E31A3FCEE}"/>
    <cellStyle name="_Multiple 7 3 2 2" xfId="42074" xr:uid="{8537AB93-F501-4A3F-8965-1367DF8AA4FD}"/>
    <cellStyle name="_Multiple 7 3 3" xfId="42075" xr:uid="{DF636DB7-EEC8-49C8-8CEB-B7F5E1FB6119}"/>
    <cellStyle name="_Multiple 7 4" xfId="42076" xr:uid="{406821D5-45F5-496A-828A-D597E012F61A}"/>
    <cellStyle name="_Multiple 7 4 2" xfId="42077" xr:uid="{B0B78E14-A522-4C0D-AE18-22EC8B2E1CF3}"/>
    <cellStyle name="_Multiple 7 5" xfId="42078" xr:uid="{77DAA3F2-F511-4C03-9FA8-DA3EBF28612D}"/>
    <cellStyle name="_Multiple 8" xfId="42079" xr:uid="{7C3B66C4-1EE3-47C7-AA93-78143BDDDBBB}"/>
    <cellStyle name="_Multiple 8 2" xfId="42080" xr:uid="{3D87DBB9-9D42-47B8-9CAF-81BAEAF6857B}"/>
    <cellStyle name="_Multiple 8 2 2" xfId="42081" xr:uid="{264C8BED-3CC7-4D6E-8A81-09D7EE92FB79}"/>
    <cellStyle name="_Multiple 8 3" xfId="42082" xr:uid="{74F2D2DE-65B9-42B5-A590-CF8BED92C94A}"/>
    <cellStyle name="_Multiple 9" xfId="42083" xr:uid="{56C93FB0-D1B4-4B8E-B7AF-9C86B1C05340}"/>
    <cellStyle name="_Multiple 9 2" xfId="42084" xr:uid="{C4CE7A1E-9025-4539-80AB-4B2186D834F7}"/>
    <cellStyle name="_Multiple 9 2 2" xfId="42085" xr:uid="{02B20D10-ABE0-4732-9789-CBE63EBE6842}"/>
    <cellStyle name="_Multiple 9 3" xfId="42086" xr:uid="{8AA80374-395E-4FAF-9C8D-DD2BA751C109}"/>
    <cellStyle name="_Multiple_03-Egne aksjer 1002" xfId="12294" xr:uid="{ACF499B4-945B-4D57-8E1F-B2A8B439C821}"/>
    <cellStyle name="_Multiple_03-Egne aksjer 1002 2" xfId="37092" xr:uid="{BDA01E99-F937-4BCA-B2B0-062A7C077792}"/>
    <cellStyle name="_Multiple_03-Egne aksjer 1003" xfId="12295" xr:uid="{11758BCD-2726-451F-A4FD-30845FC48681}"/>
    <cellStyle name="_Multiple_03-Egne aksjer 1003 2" xfId="37093" xr:uid="{51568BDA-0133-4895-9DC7-1F7493A7515E}"/>
    <cellStyle name="_Multiple_06-Tilknytta 0909" xfId="12296" xr:uid="{2397F01E-9B4E-4278-8F94-B4F85B9A406B}"/>
    <cellStyle name="_Multiple_Adj_Operating_expenses" xfId="42087" xr:uid="{C54C6862-6308-41C9-B555-322B85C78D15}"/>
    <cellStyle name="_Multiple_Adj_Spec_capital_require" xfId="12297" xr:uid="{59531129-0C8C-453D-960A-DD0A92A1CECC}"/>
    <cellStyle name="_Multiple_Ark1" xfId="37094" xr:uid="{2A3926BE-D769-4315-84C5-7581256925DB}"/>
    <cellStyle name="_Multiple_AVA DVA EL" xfId="42088" xr:uid="{20557FC3-2D1A-4ABC-8E4E-DCD950C5E080}"/>
    <cellStyle name="_Multiple_EK 0912" xfId="12298" xr:uid="{C7E23EBC-B1FA-4274-8964-026CCF20F81C}"/>
    <cellStyle name="_Multiple_EK oppstilling 1Q09" xfId="42089" xr:uid="{68F26D3B-FA26-43AE-9D7E-B3BAEDAA0804}"/>
    <cellStyle name="_Multiple_Expenses (1)" xfId="42090" xr:uid="{1FB57F4E-8386-4AAE-B5D3-C4ADB78EE89F}"/>
    <cellStyle name="_Multiple_Group_DnB_NORD_B2008-11_to_DnB_NOR061107" xfId="12299" xr:uid="{798FDB3A-076E-4063-8CC4-FECE7E3BDA15}"/>
    <cellStyle name="_Multiple_IFRS MORBANK" xfId="37095" xr:uid="{0333687A-F2CB-44E6-93AB-A6E707D7EAFE}"/>
    <cellStyle name="_Multiple_Income statement ASA" xfId="37096" xr:uid="{CBD99428-8AF1-4CAC-910F-C9738BADD179}"/>
    <cellStyle name="_Multiple_Income statement Group" xfId="37097" xr:uid="{62425B76-F143-4DEB-932C-6E44207F63E8}"/>
    <cellStyle name="_Multiple_Kontantstrømanalyse 3Q09-konsernet" xfId="12300" xr:uid="{A1853798-8990-4574-963F-6196C95DA708}"/>
    <cellStyle name="_Multiple_Kontantstrømanalyse 3Q09-konsernet 2" xfId="37098" xr:uid="{A5D83416-C2DA-4CCB-A6EB-BA40F6801969}"/>
    <cellStyle name="_Multiple_Kontantstrømanalyse 4Q09-konsernet" xfId="12301" xr:uid="{BF001CF8-21B0-45A7-A0DB-FB1EFB1419D2}"/>
    <cellStyle name="_Multiple_Kontantstrømanalyse 4Q09-konsernet 2" xfId="37099" xr:uid="{6783CEB3-D44A-40D3-ACFD-3742D6C5385C}"/>
    <cellStyle name="_Multiple_Note utlån" xfId="37100" xr:uid="{546D766A-5992-41A6-B318-6B0831891B6D}"/>
    <cellStyle name="_Multiple_Other MTM adjustments" xfId="42091" xr:uid="{DCEFD206-61B0-41BA-97BF-0A834A0A33D3}"/>
    <cellStyle name="_Multiple_Valeffekt NORD, Lux og Finans 3Q09" xfId="12302" xr:uid="{A509FC15-C9FC-4229-A256-2261951B6F6E}"/>
    <cellStyle name="_Multiple_Valutafordelt utlån og innsk 4Q09" xfId="12303" xr:uid="{4B3C26CC-CB73-4C0C-A9B6-362ACAC90E62}"/>
    <cellStyle name="_MultipleSpace" xfId="282" xr:uid="{3835BF52-A7E7-4DF9-9324-9E2FFF2C1C0E}"/>
    <cellStyle name="_MultipleSpace 10" xfId="42092" xr:uid="{B9B4B1A0-FB0E-4EAB-81E1-BADB4F521B9C}"/>
    <cellStyle name="_MultipleSpace 10 2" xfId="42093" xr:uid="{D6033563-C915-42B3-8AF3-30C1FE3776EA}"/>
    <cellStyle name="_MultipleSpace 11" xfId="42094" xr:uid="{AAFD4C23-547E-4405-9B8B-FAE304957AC9}"/>
    <cellStyle name="_MultipleSpace 12" xfId="42095" xr:uid="{36177DB1-2293-449A-820E-A6F81BA6FE7A}"/>
    <cellStyle name="_MultipleSpace 13" xfId="42096" xr:uid="{B3C110CA-7A3B-4A18-8D5D-A0DDE94643D0}"/>
    <cellStyle name="_MultipleSpace 14" xfId="42097" xr:uid="{CBD88018-B9B7-47B1-9AA2-F4B68E14D556}"/>
    <cellStyle name="_MultipleSpace 2" xfId="283" xr:uid="{AD907F14-C00F-4647-AB71-4599139C9E54}"/>
    <cellStyle name="_MultipleSpace 2 2" xfId="12304" xr:uid="{2A1BA91A-0267-450F-A0CC-EB38F0BF55BB}"/>
    <cellStyle name="_MultipleSpace 2 2 2" xfId="42098" xr:uid="{EE1D4ED6-529B-446A-AB81-974F41525040}"/>
    <cellStyle name="_MultipleSpace 2 2 2 2" xfId="42099" xr:uid="{66B2634E-A151-4619-8F8A-D3DE9B94CEF6}"/>
    <cellStyle name="_MultipleSpace 2 2 2 2 2" xfId="42100" xr:uid="{20EDA843-1AEE-4D29-89F0-301B88497D83}"/>
    <cellStyle name="_MultipleSpace 2 2 2 3" xfId="42101" xr:uid="{36EEA9B1-605B-4AC0-B816-F856328E3191}"/>
    <cellStyle name="_MultipleSpace 2 2 3" xfId="42102" xr:uid="{4E7FD34F-1558-4581-AE39-3A686148DC40}"/>
    <cellStyle name="_MultipleSpace 2 2 3 2" xfId="42103" xr:uid="{304EB8BD-862A-44A1-B265-0811B7AD0417}"/>
    <cellStyle name="_MultipleSpace 2 2 4" xfId="42104" xr:uid="{703C151D-E62B-4523-BA30-83487A3064DE}"/>
    <cellStyle name="_MultipleSpace 2 3" xfId="37101" xr:uid="{E8B4768C-D0E2-46D2-854A-B74124B5BEE5}"/>
    <cellStyle name="_MultipleSpace 2 3 2" xfId="42105" xr:uid="{BBA66188-9D21-4C73-9481-CFC7771F97E7}"/>
    <cellStyle name="_MultipleSpace 2 3 2 2" xfId="42106" xr:uid="{F01C10F5-4DD7-45E3-BAE0-2E3D03B6389C}"/>
    <cellStyle name="_MultipleSpace 2 3 3" xfId="42107" xr:uid="{38FBEC60-9F02-4290-9B70-502560789FB8}"/>
    <cellStyle name="_MultipleSpace 2 4" xfId="42108" xr:uid="{F2F47831-E2CC-4050-B842-0DA4870AFEC3}"/>
    <cellStyle name="_MultipleSpace 2 4 2" xfId="42109" xr:uid="{55F61443-8636-4F0D-8AF6-B5D589FF5E59}"/>
    <cellStyle name="_MultipleSpace 2 4 2 2" xfId="42110" xr:uid="{51AAB69C-A4BD-4090-AEB1-36D59CEB37BA}"/>
    <cellStyle name="_MultipleSpace 2 4 3" xfId="42111" xr:uid="{84EC14B8-68CF-40DD-BA1B-9905B147CB94}"/>
    <cellStyle name="_MultipleSpace 2 5" xfId="42112" xr:uid="{F8D93B76-3356-4BD2-8FFB-7D5AE0395DB9}"/>
    <cellStyle name="_MultipleSpace 2 5 2" xfId="42113" xr:uid="{DDEFB6BE-0A85-40B3-AF0A-BF5E368A19AF}"/>
    <cellStyle name="_MultipleSpace 2 6" xfId="42114" xr:uid="{DD175945-6E33-44E9-87EA-74474CEFF6B7}"/>
    <cellStyle name="_MultipleSpace 3" xfId="12305" xr:uid="{466481A5-5F0A-44D5-96DB-9DAB76123D95}"/>
    <cellStyle name="_MultipleSpace 3 2" xfId="12306" xr:uid="{3D8F470D-BA12-4D3F-A78B-3AC9809E87B2}"/>
    <cellStyle name="_MultipleSpace 3 2 2" xfId="12307" xr:uid="{892C5BE2-63AE-42E7-83EA-F530FD60D048}"/>
    <cellStyle name="_MultipleSpace 3 2 2 2" xfId="42115" xr:uid="{AB3C0082-BA73-4BBE-997E-E67D59D8D299}"/>
    <cellStyle name="_MultipleSpace 3 2 3" xfId="42116" xr:uid="{3171201F-E39C-40A2-82D7-07E674DBDA58}"/>
    <cellStyle name="_MultipleSpace 3 3" xfId="12308" xr:uid="{811EAD2D-9289-41A8-B734-116296ED9527}"/>
    <cellStyle name="_MultipleSpace 3 3 2" xfId="42117" xr:uid="{D9272CC8-F7D0-40ED-B104-EEF83AF87E4B}"/>
    <cellStyle name="_MultipleSpace 3 3 3" xfId="42118" xr:uid="{7078FEE2-459F-493D-BD18-B6F0093A1E29}"/>
    <cellStyle name="_MultipleSpace 3 3 4" xfId="42119" xr:uid="{40F9EF6D-5DBA-458D-92CA-E8B190FCB8E9}"/>
    <cellStyle name="_MultipleSpace 3 4" xfId="37102" xr:uid="{9D58F250-C6B8-49E6-9075-6DA07268F638}"/>
    <cellStyle name="_MultipleSpace 4" xfId="12309" xr:uid="{79737BEF-8DB0-45B6-AE2C-E723CE44428B}"/>
    <cellStyle name="_MultipleSpace 4 2" xfId="12310" xr:uid="{DCBF7D80-38A0-4105-92C3-71471DD1AED8}"/>
    <cellStyle name="_MultipleSpace 4 2 2" xfId="42120" xr:uid="{12D24435-B306-47D2-95D2-2CCADC850B46}"/>
    <cellStyle name="_MultipleSpace 4 2 2 2" xfId="42121" xr:uid="{2A26633A-9EBE-42FA-B7B1-67F0C58671B7}"/>
    <cellStyle name="_MultipleSpace 4 2 2 2 2" xfId="42122" xr:uid="{5D4E7FCB-9F45-4748-9E5A-F8ECAAE6084E}"/>
    <cellStyle name="_MultipleSpace 4 2 2 3" xfId="42123" xr:uid="{9227A3B5-DA49-457D-840B-E9F1D9A68645}"/>
    <cellStyle name="_MultipleSpace 4 2 3" xfId="42124" xr:uid="{8257CBFE-A2EB-4A91-B30C-DF409B8274D6}"/>
    <cellStyle name="_MultipleSpace 4 2 3 2" xfId="42125" xr:uid="{EBC56A13-6CB8-4ADE-8771-5A39E33E3AF0}"/>
    <cellStyle name="_MultipleSpace 4 2 4" xfId="42126" xr:uid="{11862498-DE06-4A77-B103-6F8B07E0CD28}"/>
    <cellStyle name="_MultipleSpace 4 3" xfId="37103" xr:uid="{80AE86B1-F0F8-4DF9-978F-1983C65D11D9}"/>
    <cellStyle name="_MultipleSpace 4 3 2" xfId="42127" xr:uid="{B37B6C62-BFD0-4AA1-A95F-38D080491782}"/>
    <cellStyle name="_MultipleSpace 4 3 2 2" xfId="42128" xr:uid="{E624CFC1-D994-45E1-BA29-68F8E2D819E7}"/>
    <cellStyle name="_MultipleSpace 4 3 3" xfId="42129" xr:uid="{2C15BB20-53EE-4C17-8CB5-1A13AEFB16E8}"/>
    <cellStyle name="_MultipleSpace 4 4" xfId="42130" xr:uid="{40799791-532A-4D0C-8C2B-891F5368224D}"/>
    <cellStyle name="_MultipleSpace 4 4 2" xfId="42131" xr:uid="{72FED5DC-4EB3-4120-BEEE-74E0E9ED3084}"/>
    <cellStyle name="_MultipleSpace 4 5" xfId="42132" xr:uid="{A35F3DEC-2B7C-424B-A889-15E01487C1B2}"/>
    <cellStyle name="_MultipleSpace 5" xfId="37104" xr:uid="{8E4BF2BD-2070-4ABC-8BA6-66E8151A3D5C}"/>
    <cellStyle name="_MultipleSpace 5 2" xfId="42133" xr:uid="{73301B74-FCE5-462E-B9CF-8A16D415006F}"/>
    <cellStyle name="_MultipleSpace 5 2 2" xfId="42134" xr:uid="{E68B6A56-EE40-4121-8375-2AF160D746A4}"/>
    <cellStyle name="_MultipleSpace 5 2 2 2" xfId="42135" xr:uid="{9B7AC081-0454-422A-9195-75670F21A1FD}"/>
    <cellStyle name="_MultipleSpace 5 2 2 2 2" xfId="42136" xr:uid="{CE4E96FE-8444-4D0E-826C-5DCD74E6A62F}"/>
    <cellStyle name="_MultipleSpace 5 2 2 3" xfId="42137" xr:uid="{AC52B719-5FEF-4BEC-95D3-DD0E468F7D38}"/>
    <cellStyle name="_MultipleSpace 5 2 3" xfId="42138" xr:uid="{50DFC7F3-2FF6-498F-AE6B-7192DFB976A7}"/>
    <cellStyle name="_MultipleSpace 5 2 3 2" xfId="42139" xr:uid="{66065EE3-40D6-430B-9314-957B981AA359}"/>
    <cellStyle name="_MultipleSpace 5 2 4" xfId="42140" xr:uid="{0A3C193B-CE6B-4722-8DD9-98677F351DF4}"/>
    <cellStyle name="_MultipleSpace 5 3" xfId="42141" xr:uid="{9497353F-E9C3-4066-BAAD-793CFFADA3BA}"/>
    <cellStyle name="_MultipleSpace 5 3 2" xfId="42142" xr:uid="{8D9DC5FA-8CC7-42DE-9C7F-D6FB68E10247}"/>
    <cellStyle name="_MultipleSpace 5 3 2 2" xfId="42143" xr:uid="{8EAB4059-5407-4135-979B-64F1CD658A58}"/>
    <cellStyle name="_MultipleSpace 5 3 3" xfId="42144" xr:uid="{14470913-2B13-4A38-9261-72BE2C57C5E4}"/>
    <cellStyle name="_MultipleSpace 5 4" xfId="42145" xr:uid="{E6504A3C-817A-4CF7-8249-8BAA2AAE4404}"/>
    <cellStyle name="_MultipleSpace 5 4 2" xfId="42146" xr:uid="{80A71E5D-FE60-45B2-864B-4614083CA3A2}"/>
    <cellStyle name="_MultipleSpace 5 5" xfId="42147" xr:uid="{A80291A3-450C-4A6D-9A96-5213827753D3}"/>
    <cellStyle name="_MultipleSpace 6" xfId="42148" xr:uid="{36831543-48A9-4144-82AC-66709E74921E}"/>
    <cellStyle name="_MultipleSpace 6 2" xfId="42149" xr:uid="{F89D7729-A453-4B0C-9472-67FE71EFB5F1}"/>
    <cellStyle name="_MultipleSpace 6 2 2" xfId="42150" xr:uid="{02767656-0172-4FD5-A21F-54187586DDCE}"/>
    <cellStyle name="_MultipleSpace 6 2 2 2" xfId="42151" xr:uid="{D9AB8AB0-DB62-4007-AAC2-BF4E6DEBCE0B}"/>
    <cellStyle name="_MultipleSpace 6 2 2 2 2" xfId="42152" xr:uid="{359A8ADA-2608-4E06-B798-AB94C0BFDA25}"/>
    <cellStyle name="_MultipleSpace 6 2 2 3" xfId="42153" xr:uid="{46247D16-77D4-4964-9BA2-20DA2B8F527F}"/>
    <cellStyle name="_MultipleSpace 6 2 3" xfId="42154" xr:uid="{82AD11BE-948C-4EDE-A72C-7F0E52EAE62F}"/>
    <cellStyle name="_MultipleSpace 6 2 3 2" xfId="42155" xr:uid="{CD922CD2-EF29-4572-8589-46EBBF7358BC}"/>
    <cellStyle name="_MultipleSpace 6 2 4" xfId="42156" xr:uid="{89DDD8F6-1B3B-4BC8-A3AB-CCD379FF70E4}"/>
    <cellStyle name="_MultipleSpace 6 3" xfId="42157" xr:uid="{2BDF83BC-99D1-4340-AB0F-2CEDEF544A95}"/>
    <cellStyle name="_MultipleSpace 6 3 2" xfId="42158" xr:uid="{1D3C1566-00DC-4B0B-BDC5-D52C3773C25C}"/>
    <cellStyle name="_MultipleSpace 6 3 2 2" xfId="42159" xr:uid="{5A6374B8-BCCF-4148-BE63-5B244E6ACA81}"/>
    <cellStyle name="_MultipleSpace 6 3 3" xfId="42160" xr:uid="{C0A9D92E-1FEF-4A4A-AC3F-CE8589A578CC}"/>
    <cellStyle name="_MultipleSpace 6 4" xfId="42161" xr:uid="{C747ADC1-2CF6-4EBB-A2D4-89EA1E04FD62}"/>
    <cellStyle name="_MultipleSpace 6 4 2" xfId="42162" xr:uid="{08505453-473E-4449-82DD-3BD625AC396E}"/>
    <cellStyle name="_MultipleSpace 6 5" xfId="42163" xr:uid="{9CE803E9-F426-4527-BB83-1F7E43E2317F}"/>
    <cellStyle name="_MultipleSpace 7" xfId="42164" xr:uid="{3AC58933-51B3-4EB0-B43C-E9E3AC00D224}"/>
    <cellStyle name="_MultipleSpace 7 2" xfId="42165" xr:uid="{3AF3D9F1-C56F-4BDF-952A-36AEA582B5A7}"/>
    <cellStyle name="_MultipleSpace 7 2 2" xfId="42166" xr:uid="{1831D0C9-2597-4155-8DB4-DD4FCCC67568}"/>
    <cellStyle name="_MultipleSpace 7 2 2 2" xfId="42167" xr:uid="{0C26FE6A-0194-4771-A323-8FA8D2037868}"/>
    <cellStyle name="_MultipleSpace 7 2 3" xfId="42168" xr:uid="{DF2359C6-5322-4427-A10D-682ED9235853}"/>
    <cellStyle name="_MultipleSpace 7 3" xfId="42169" xr:uid="{FE1E1D12-D277-4897-BC0E-44A75BFB4454}"/>
    <cellStyle name="_MultipleSpace 7 3 2" xfId="42170" xr:uid="{3146CA5C-F682-4BD6-A040-291421A1F579}"/>
    <cellStyle name="_MultipleSpace 7 3 2 2" xfId="42171" xr:uid="{5380350D-304F-4641-AB44-871E7E2211A0}"/>
    <cellStyle name="_MultipleSpace 7 3 3" xfId="42172" xr:uid="{B3A5709E-83E1-4076-AD70-F271D74EF7C0}"/>
    <cellStyle name="_MultipleSpace 7 4" xfId="42173" xr:uid="{49226A09-DF6F-4ED6-A49B-D47FBFFD6746}"/>
    <cellStyle name="_MultipleSpace 7 4 2" xfId="42174" xr:uid="{AD36E485-FC02-48C3-B01C-E9FF4E7D19A5}"/>
    <cellStyle name="_MultipleSpace 7 5" xfId="42175" xr:uid="{A462F961-AA9A-41C6-8592-20FE0B323878}"/>
    <cellStyle name="_MultipleSpace 8" xfId="42176" xr:uid="{D3C2F31A-13E5-4475-968B-5EE2B2CE57A4}"/>
    <cellStyle name="_MultipleSpace 8 2" xfId="42177" xr:uid="{EA5B0B5E-52E9-4F7A-812A-BC58F7EE7C9E}"/>
    <cellStyle name="_MultipleSpace 8 2 2" xfId="42178" xr:uid="{EC137423-6C6D-4672-B739-B87638814303}"/>
    <cellStyle name="_MultipleSpace 8 3" xfId="42179" xr:uid="{2784F249-2F34-45B6-AF48-97925E5B7633}"/>
    <cellStyle name="_MultipleSpace 9" xfId="42180" xr:uid="{1E8DB6D7-DEC0-484A-9E22-7A43AAB7128B}"/>
    <cellStyle name="_MultipleSpace 9 2" xfId="42181" xr:uid="{5DAA3311-2782-441F-AE1F-4572CD48D9E2}"/>
    <cellStyle name="_MultipleSpace 9 2 2" xfId="42182" xr:uid="{D9C2E074-6E4A-4F47-A648-229C17AAE88E}"/>
    <cellStyle name="_MultipleSpace 9 3" xfId="42183" xr:uid="{398B06A0-A078-4C33-8637-8E24C5D16CD4}"/>
    <cellStyle name="_MultipleSpace_03-Egne aksjer 1002" xfId="12311" xr:uid="{C6D0829E-A159-4459-A41A-E63E3C97131C}"/>
    <cellStyle name="_MultipleSpace_03-Egne aksjer 1002 2" xfId="37105" xr:uid="{83E697B8-BE8C-4B39-848D-4B685F4B805B}"/>
    <cellStyle name="_MultipleSpace_03-Egne aksjer 1003" xfId="12312" xr:uid="{E76A8D4A-2159-4429-B548-C823EBCAEF68}"/>
    <cellStyle name="_MultipleSpace_03-Egne aksjer 1003 2" xfId="37106" xr:uid="{15292749-026E-447E-9BE3-A10B65CF6969}"/>
    <cellStyle name="_MultipleSpace_06-Tilknytta 0909" xfId="12313" xr:uid="{E084378E-2F00-4B5D-A593-F4F4BBA9A57A}"/>
    <cellStyle name="_MultipleSpace_Adj_Operating_expenses" xfId="42184" xr:uid="{C6249D76-4991-4BE5-8C7C-37AF354766E0}"/>
    <cellStyle name="_MultipleSpace_Adj_Spec_capital_require" xfId="12314" xr:uid="{74601B60-BC47-4377-8583-A4F5458EED34}"/>
    <cellStyle name="_MultipleSpace_Ark1" xfId="37107" xr:uid="{01ED522A-95E2-450D-AB1C-4B1716A2ECD5}"/>
    <cellStyle name="_MultipleSpace_AVA DVA EL" xfId="42185" xr:uid="{3549A0AB-EC6D-4AE1-B537-7B4E1FEB44F3}"/>
    <cellStyle name="_MultipleSpace_EK 0912" xfId="12315" xr:uid="{34B82EE8-EAF0-41B2-B445-6BA973A02D60}"/>
    <cellStyle name="_MultipleSpace_EK oppstilling 1Q09" xfId="42186" xr:uid="{AFAAAA52-555A-4F9D-8355-95C5619518D2}"/>
    <cellStyle name="_MultipleSpace_Expenses (1)" xfId="42187" xr:uid="{1E65E082-3ADB-4C30-BA45-7D4AEE3E5B81}"/>
    <cellStyle name="_MultipleSpace_Group_DnB_NORD_B2008-11_to_DnB_NOR061107" xfId="12316" xr:uid="{006FFD6F-7B86-41E2-AEF3-63A75E2A2EFA}"/>
    <cellStyle name="_MultipleSpace_IFRS MORBANK" xfId="37108" xr:uid="{49DAD16C-7355-4896-859B-2805BE62B943}"/>
    <cellStyle name="_MultipleSpace_Income statement ASA" xfId="37109" xr:uid="{0DB19FEF-7C1F-46BE-9386-2A0344CC6D34}"/>
    <cellStyle name="_MultipleSpace_Income statement Group" xfId="37110" xr:uid="{491D8EA9-45B7-4B88-8306-7B2BF88A4D46}"/>
    <cellStyle name="_MultipleSpace_Kontantstrømanalyse 3Q09-konsernet" xfId="12317" xr:uid="{CB42EB52-60AE-4266-89CE-02CA2020031F}"/>
    <cellStyle name="_MultipleSpace_Kontantstrømanalyse 3Q09-konsernet 2" xfId="37111" xr:uid="{6E516542-D457-48D0-A7C3-940679ACBE15}"/>
    <cellStyle name="_MultipleSpace_Kontantstrømanalyse 4Q09-konsernet" xfId="12318" xr:uid="{EFCD8EE8-BBBD-41A7-ACB1-3BDFE66BCE27}"/>
    <cellStyle name="_MultipleSpace_Kontantstrømanalyse 4Q09-konsernet 2" xfId="37112" xr:uid="{E5C0DB29-1737-4065-914D-2F185F2AF5A3}"/>
    <cellStyle name="_MultipleSpace_Note utlån" xfId="37113" xr:uid="{90818E4A-D27A-469A-BF37-2DB8962E0262}"/>
    <cellStyle name="_MultipleSpace_Other MTM adjustments" xfId="42188" xr:uid="{3082DB6E-6E4D-4B81-842C-BA0AEE047E12}"/>
    <cellStyle name="_MultipleSpace_Valeffekt NORD, Lux og Finans 3Q09" xfId="12319" xr:uid="{ED8A3D02-8390-4F43-BEF7-00514321D116}"/>
    <cellStyle name="_MultipleSpace_Valutafordelt utlån og innsk 4Q09" xfId="12320" xr:uid="{40EE6B07-5AB4-4162-B957-C16BB611D036}"/>
    <cellStyle name="_Nedskrivninger i prosen av utlån 3Q09" xfId="12321" xr:uid="{E412304D-D8B6-43E3-B70E-AC6E97F2B34C}"/>
    <cellStyle name="_Nedskrivninger i prosen av utlån 3Q09 2" xfId="12322" xr:uid="{00A15FAC-07A5-4912-88B9-E49C2951754D}"/>
    <cellStyle name="_Nedskrivninger i prosen av utlån 3Q09 2 2" xfId="37114" xr:uid="{FECE3E94-BC9E-4C57-AF13-FC6B44367E38}"/>
    <cellStyle name="_Nedskrivninger i prosen av utlån 3Q09 3" xfId="37115" xr:uid="{7DB68B70-5DDF-4874-8A7E-6C2B3D61D3B5}"/>
    <cellStyle name="_Nøkkeltall" xfId="286" xr:uid="{2834C962-F1E9-4003-9F28-042660FAD157}"/>
    <cellStyle name="_Nøkkeltall 1Q10 Konsern" xfId="42189" xr:uid="{5EEC2B82-1C92-4766-9EA6-92193B9CC82B}"/>
    <cellStyle name="_Nøkkeltall 2" xfId="12326" xr:uid="{DDB9B7C5-22F5-4377-B391-21645673587E}"/>
    <cellStyle name="_Nøkkeltall 2 2" xfId="42190" xr:uid="{E9B0DF05-DCB3-49E1-9A0A-01C4F803661C}"/>
    <cellStyle name="_Nøkkeltall 2 2 2" xfId="42191" xr:uid="{4A17C05B-4F51-49CD-9FC7-021D838B6AA9}"/>
    <cellStyle name="_Nøkkeltall 2 2 2 2" xfId="42192" xr:uid="{89CA8BB1-EB07-4B66-829E-2D50290B8725}"/>
    <cellStyle name="_Nøkkeltall 2 2 3" xfId="42193" xr:uid="{5AF6C350-CDB6-4666-A3C8-F88C18618B75}"/>
    <cellStyle name="_Nøkkeltall 2 3" xfId="42194" xr:uid="{0F4C775C-F59B-4375-B5E6-C6AADFA86E92}"/>
    <cellStyle name="_Nøkkeltall 2 3 2" xfId="42195" xr:uid="{0283A664-5AB5-4144-8CC4-5CA0C3977AFA}"/>
    <cellStyle name="_Nøkkeltall 2 4" xfId="42196" xr:uid="{5B1946C4-6D0B-4B26-9252-C68485949049}"/>
    <cellStyle name="_Nøkkeltall 2_Kontroll ME" xfId="12327" xr:uid="{823B6FCE-F2E7-4FA5-AAC2-4BE08FA8C196}"/>
    <cellStyle name="_Nøkkeltall 2_Kontroll-fane" xfId="12328" xr:uid="{BE9A5353-4073-42C8-ADEA-14B5ECE0382E}"/>
    <cellStyle name="_Nøkkeltall 3" xfId="42197" xr:uid="{079C57F3-35CE-4236-A7C7-6D3CFA1016CD}"/>
    <cellStyle name="_Nøkkeltall 3 2" xfId="42198" xr:uid="{19B6CDF0-FBEF-4DCB-B2C1-A33D4DFC6577}"/>
    <cellStyle name="_Nøkkeltall 4" xfId="42199" xr:uid="{FBAD87BA-0B2E-4826-9E56-02F76A0A9C36}"/>
    <cellStyle name="_Nøkkeltall 4 2" xfId="42200" xr:uid="{249B27FD-9F36-4C19-8A29-DCCFE5ED7A9A}"/>
    <cellStyle name="_Nøkkeltall 5" xfId="42201" xr:uid="{16863432-EC21-4B16-BF19-E448E0A7758F}"/>
    <cellStyle name="_Nøkkeltall 6" xfId="42202" xr:uid="{06C32F0A-3273-4837-B5F0-728FC96C627B}"/>
    <cellStyle name="_Nøkkeltall 7" xfId="42203" xr:uid="{C0573EE7-4504-44F2-B257-80406CE22A7B}"/>
    <cellStyle name="_Nøkkeltall_Expenses (1)" xfId="42204" xr:uid="{E66DAAA8-EEF6-4B16-A507-0F88CBB3475D}"/>
    <cellStyle name="_Nøkkeltall_Kontroll ME" xfId="12329" xr:uid="{185FBB79-DF39-4DCA-892C-FE122F7F4579}"/>
    <cellStyle name="_Nøkkeltall_Kontroll-fane" xfId="12330" xr:uid="{7F56C50E-0494-420B-83C0-857E910CF941}"/>
    <cellStyle name="_Nøkkeltall_Prognose eksponering " xfId="37116" xr:uid="{C99F8064-FE19-4BBB-872A-BACBDEEF7BA5}"/>
    <cellStyle name="_Nøkkeltall_Prognose eksponering  2" xfId="42205" xr:uid="{F45E876A-7E7C-4C8E-B215-DA46C38854D4}"/>
    <cellStyle name="_Nøkkeltall_Prognose eksponering  2 2" xfId="42206" xr:uid="{55CCAB91-398F-4018-AF2C-2A07BCBACF7A}"/>
    <cellStyle name="_Nøkkeltall_Prognose eksponering  2 2 2" xfId="42207" xr:uid="{D45AB880-3712-4511-B733-117F379C5862}"/>
    <cellStyle name="_Nøkkeltall_Prognose eksponering  2 3" xfId="42208" xr:uid="{4EBAC182-03EA-4A1A-9AE0-72FF20D52F75}"/>
    <cellStyle name="_Nøkkeltall_Prognose eksponering  3" xfId="42209" xr:uid="{16085308-14D8-4DD2-AD76-4F83F1525729}"/>
    <cellStyle name="_Nøkkeltall_Prognose eksponering  3 2" xfId="42210" xr:uid="{4A51E109-F8E5-4A95-A364-6FF01603658B}"/>
    <cellStyle name="_Nøkkeltall_Prognose eksponering  4" xfId="42211" xr:uid="{6221D367-7553-40E8-AD24-192A3DAED79D}"/>
    <cellStyle name="_Nøkkeltall_Results &amp; key fig." xfId="42212" xr:uid="{C41834E7-987B-434F-8706-CA2576B4E8D4}"/>
    <cellStyle name="_Nøkkeltall_Vedlegg" xfId="42213" xr:uid="{5FB14D1B-D58E-471C-A21A-196A83A94D4A}"/>
    <cellStyle name="_Nøkkeltall_Vedlegg 2" xfId="42214" xr:uid="{6DCBD9B1-FC88-471D-93BE-BC720657B846}"/>
    <cellStyle name="_Nøkkeltall_Vedlegg 2 2" xfId="42215" xr:uid="{C1C766C7-F74A-4A50-AF30-2FAB677F389B}"/>
    <cellStyle name="_Nøkkeltall_Vedlegg 2 2 2" xfId="42216" xr:uid="{3893860A-2AC2-4A8D-813E-9B9585A9AAB0}"/>
    <cellStyle name="_Nøkkeltall_Vedlegg 2 3" xfId="42217" xr:uid="{53F322CF-1911-4A34-B018-76FFCC0B8DB0}"/>
    <cellStyle name="_Nøkkeltall_Vedlegg 2 3 2" xfId="42218" xr:uid="{FDB662C8-5EDF-45C0-BDA4-A7E89A6E8258}"/>
    <cellStyle name="_Nøkkeltall_Vedlegg 2 4" xfId="42219" xr:uid="{F622A7CC-00AF-4520-A21A-F1358DAEEF04}"/>
    <cellStyle name="_Nøkkeltall_Vedlegg 3" xfId="42220" xr:uid="{6B14C49B-F04D-473A-9D49-CCCADA38A770}"/>
    <cellStyle name="_Nøkkeltall_Vedlegg 3 2" xfId="42221" xr:uid="{D2CC361C-BB24-4A15-BCE1-97676AE7E04E}"/>
    <cellStyle name="_Nøkkeltall_Vedlegg 4" xfId="42222" xr:uid="{2C1D705C-18E1-45F3-9261-AB5639A67636}"/>
    <cellStyle name="_Nøkkeltall_Vedlegg 4 2" xfId="42223" xr:uid="{05C53E94-BE53-4578-95D7-E3E6426BAF2D}"/>
    <cellStyle name="_Nøkkeltall_Vedlegg 5" xfId="42224" xr:uid="{526ECEB7-E170-4A8C-8CAF-3059DAB768DD}"/>
    <cellStyle name="_Nøkkeltall_Vedlegg_1" xfId="42225" xr:uid="{763FB301-C624-47A2-9AE6-FCC2EC866297}"/>
    <cellStyle name="_Nøkkeltall_Vedlegg_1 2" xfId="42226" xr:uid="{6F25B877-4FEC-4B1D-9E28-9D56F247325F}"/>
    <cellStyle name="_Nøkkeltall_Vedlegg_1 2 2" xfId="42227" xr:uid="{676F2E69-2958-4CCA-B452-1EBD40DB24AB}"/>
    <cellStyle name="_Nøkkeltall_Vedlegg_1 2 2 2" xfId="42228" xr:uid="{52B4893B-CDA8-4E61-9AE9-291CB844ED1A}"/>
    <cellStyle name="_Nøkkeltall_Vedlegg_1 2 3" xfId="42229" xr:uid="{8A1956ED-B0A0-44A8-A1D5-2784ED0A909C}"/>
    <cellStyle name="_Nøkkeltall_Vedlegg_1 3" xfId="42230" xr:uid="{46777D76-90F1-4B80-B1F0-C705D13D9343}"/>
    <cellStyle name="_Nøkkeltall_Vedlegg_1 3 2" xfId="42231" xr:uid="{ED8B9416-87B1-4423-9CC5-DC42F7E71D3C}"/>
    <cellStyle name="_Nøkkeltall_Vedlegg_1 4" xfId="42232" xr:uid="{EFF25C02-A00E-4CBB-A9A3-9727DEF613E1}"/>
    <cellStyle name="_Norge Indeks" xfId="284" xr:uid="{EE164202-E0A7-4BE1-91C9-9189652B6D38}"/>
    <cellStyle name="_NOTE - Klassifikasjon 0912 Utlån kred.inst+kunder" xfId="12323" xr:uid="{884EA904-4022-4EA3-9BD2-5109235588AD}"/>
    <cellStyle name="_NOTE - Klassifikasjon 0912 Utlån kred.inst+kunder_Kontroll ME" xfId="12324" xr:uid="{CD363EB8-40AA-410F-8DDB-9BFCC901752F}"/>
    <cellStyle name="_NOTE - Klassifikasjon 0912 Utlån kred.inst+kunder_Kontroll-fane" xfId="12325" xr:uid="{55536C2D-C61A-474A-8F59-D9DE425B05D9}"/>
    <cellStyle name="_NOTE Kredittrisiko" xfId="285" xr:uid="{AE4F571C-CC83-4C1E-BA13-FF00EFC307BB}"/>
    <cellStyle name="_Obligasjon 20 (I)" xfId="287" xr:uid="{0B3509C5-E71F-4853-94CD-2F3789D123B4}"/>
    <cellStyle name="_Obligasjon 20 (II)" xfId="288" xr:uid="{C7A1DFE2-A97D-4C45-B2BD-FE5D7C0E2115}"/>
    <cellStyle name="_Obligasjon 20 (III)" xfId="289" xr:uid="{E0688EB5-3E41-47A2-B661-E5DFA9D20B92}"/>
    <cellStyle name="_Obligasjon 20 (IV)" xfId="290" xr:uid="{A2D1FBD1-A159-48F4-9190-ACEA0EDEC3DB}"/>
    <cellStyle name="_Order" xfId="291" xr:uid="{84511EB0-87B0-48AE-BF1D-09A8507EE2A4}"/>
    <cellStyle name="_Order_Hovedtall" xfId="37117" xr:uid="{F71CBE1E-496A-4E74-8D88-5B7EAD88B7E6}"/>
    <cellStyle name="_Order_Nøkkeltall" xfId="37118" xr:uid="{8FB018A0-52F5-4C16-90A8-8C2073382625}"/>
    <cellStyle name="_Order_Q Sum_Res N" xfId="37119" xr:uid="{F1E3B51B-3928-463B-AFBD-E1BA4BE426BC}"/>
    <cellStyle name="_Order_Resultat" xfId="37120" xr:uid="{3D48C264-28C0-4867-B919-1DD0C3856603}"/>
    <cellStyle name="_Output" xfId="292" xr:uid="{0B96ED21-5311-43D6-8013-D1DF3822E888}"/>
    <cellStyle name="_PAM" xfId="293" xr:uid="{229A8A2A-710E-41C7-A335-F2862AF98AD3}"/>
    <cellStyle name="_Percent" xfId="294" xr:uid="{723BA7D9-5634-4FE2-A82E-1067E99F25B0}"/>
    <cellStyle name="_Percent 10" xfId="42233" xr:uid="{DDAD5B31-1D6F-4AEB-AA7A-BC0E054D1E2C}"/>
    <cellStyle name="_Percent 10 2" xfId="42234" xr:uid="{F4927FCC-7B33-4C6C-BC02-A891A32C6A63}"/>
    <cellStyle name="_Percent 11" xfId="42235" xr:uid="{F0248FDA-96B2-4AF3-B392-E24A120C3FED}"/>
    <cellStyle name="_Percent 12" xfId="42236" xr:uid="{A0D9AEEF-A207-44B2-81C8-46A49253AF34}"/>
    <cellStyle name="_Percent 13" xfId="42237" xr:uid="{62969072-AA1D-4A70-8934-4B53C3E3EF77}"/>
    <cellStyle name="_Percent 2" xfId="295" xr:uid="{C24DF28D-FBC7-4BA6-9818-83BC85F56E87}"/>
    <cellStyle name="_Percent 2 2" xfId="12331" xr:uid="{3454B81C-CF35-4B57-9248-1EB732EEFEB5}"/>
    <cellStyle name="_Percent 2 2 2" xfId="42238" xr:uid="{2911B610-1C66-4C39-BEB4-A1974E7D7929}"/>
    <cellStyle name="_Percent 2 2 2 2" xfId="42239" xr:uid="{B1856AFE-7753-4FC1-BB61-1C69F263B8A9}"/>
    <cellStyle name="_Percent 2 2 2 2 2" xfId="42240" xr:uid="{9C5B6563-FF7A-467C-BD00-21F9A80B46D9}"/>
    <cellStyle name="_Percent 2 2 2 3" xfId="42241" xr:uid="{D758A8DF-BDB2-4C10-A40B-46B0C3E9FBEC}"/>
    <cellStyle name="_Percent 2 2 3" xfId="42242" xr:uid="{9EEE797F-B109-4636-96D5-A0FDF586005B}"/>
    <cellStyle name="_Percent 2 2 3 2" xfId="42243" xr:uid="{0FF19EF2-8B07-4830-AFBF-210121FF3931}"/>
    <cellStyle name="_Percent 2 2 4" xfId="42244" xr:uid="{A4D9B633-17D1-4D8B-A33C-01EC731D9FFF}"/>
    <cellStyle name="_Percent 2 3" xfId="37121" xr:uid="{1A374CED-8DCA-415B-8062-BB1F94F1E965}"/>
    <cellStyle name="_Percent 2 3 2" xfId="42245" xr:uid="{5E4BCE31-E750-4797-8274-6E3569B5CCE0}"/>
    <cellStyle name="_Percent 2 3 2 2" xfId="42246" xr:uid="{75654C48-E541-47D3-BFB5-B74CC53E1F6C}"/>
    <cellStyle name="_Percent 2 3 3" xfId="42247" xr:uid="{86097132-51FD-48FC-AAAC-E80B7E9D3859}"/>
    <cellStyle name="_Percent 2 4" xfId="42248" xr:uid="{06F9F0BB-A7C7-4633-B9F6-5185325C4EC2}"/>
    <cellStyle name="_Percent 2 4 2" xfId="42249" xr:uid="{E7C0E183-00AE-46F0-B7A0-D5D5B594F8D2}"/>
    <cellStyle name="_Percent 2 4 2 2" xfId="42250" xr:uid="{1C2FDCC1-A2B0-4724-9F0B-FBE54A575192}"/>
    <cellStyle name="_Percent 2 4 3" xfId="42251" xr:uid="{6DDE067B-58AD-4A0A-A9FB-B849B362BF4E}"/>
    <cellStyle name="_Percent 2 5" xfId="42252" xr:uid="{F7C39A18-DB66-4534-A63C-73336555E306}"/>
    <cellStyle name="_Percent 2 5 2" xfId="42253" xr:uid="{490AE996-3F92-4D54-A02F-274755D943E1}"/>
    <cellStyle name="_Percent 2 6" xfId="42254" xr:uid="{B33C1C1A-6C94-4201-BB40-64B6D973F38F}"/>
    <cellStyle name="_Percent 3" xfId="12332" xr:uid="{258CC3BB-A5BA-4565-A292-6D4F45AC8960}"/>
    <cellStyle name="_Percent 3 2" xfId="12333" xr:uid="{B766D2DE-536D-4F5D-9DCB-48706DA77F79}"/>
    <cellStyle name="_Percent 3 2 2" xfId="12334" xr:uid="{D47CC0B9-8A6D-4C10-8AB1-4DE6CE629E92}"/>
    <cellStyle name="_Percent 3 2 2 2" xfId="42255" xr:uid="{44094418-399E-4595-A174-A7776521B14B}"/>
    <cellStyle name="_Percent 3 2 3" xfId="42256" xr:uid="{3A4D1F60-49F0-4E22-9676-D2CBAFBE1804}"/>
    <cellStyle name="_Percent 3 3" xfId="12335" xr:uid="{E88A3CE4-84F0-4D7A-A0B9-62866B960350}"/>
    <cellStyle name="_Percent 3 3 2" xfId="42257" xr:uid="{F08045C0-C7F6-405A-A671-3ABB7EBD9BE5}"/>
    <cellStyle name="_Percent 3 3 3" xfId="42258" xr:uid="{7D6208A5-93B5-4DA8-ABED-F4A77DAA6D08}"/>
    <cellStyle name="_Percent 3 3 4" xfId="42259" xr:uid="{FD51BDF5-AA79-43FA-AD61-E14B75CECA2D}"/>
    <cellStyle name="_Percent 3 4" xfId="37122" xr:uid="{B39E77EC-7665-42F5-B873-280B8795F446}"/>
    <cellStyle name="_Percent 4" xfId="12336" xr:uid="{3E4A99D8-3686-4AE4-B7D5-68A442FC41AB}"/>
    <cellStyle name="_Percent 4 2" xfId="12337" xr:uid="{CC7A4A87-8D80-4AEE-8F88-890EEC3DFA05}"/>
    <cellStyle name="_Percent 4 2 2" xfId="42260" xr:uid="{74EC3CE9-E32D-4552-B712-81591033D0F4}"/>
    <cellStyle name="_Percent 4 2 2 2" xfId="42261" xr:uid="{11261A35-6D65-4E25-B647-95E3A5A666DA}"/>
    <cellStyle name="_Percent 4 2 2 2 2" xfId="42262" xr:uid="{85F4CA5E-8684-4D6F-BD8B-398DBE9D540F}"/>
    <cellStyle name="_Percent 4 2 2 3" xfId="42263" xr:uid="{07994F05-2338-4361-BB1F-666A4A3E0745}"/>
    <cellStyle name="_Percent 4 2 3" xfId="42264" xr:uid="{B3C27ABA-FF8F-45BA-B58D-748E6657B8A4}"/>
    <cellStyle name="_Percent 4 2 3 2" xfId="42265" xr:uid="{AB53E003-EC3E-4022-AB82-2942655740F4}"/>
    <cellStyle name="_Percent 4 2 4" xfId="42266" xr:uid="{F9D0D12D-1996-4BDE-96CD-7E610000A17B}"/>
    <cellStyle name="_Percent 4 3" xfId="37123" xr:uid="{8983AB8B-8023-488A-B359-E2C3AC21FAFA}"/>
    <cellStyle name="_Percent 4 3 2" xfId="42267" xr:uid="{A8E64064-2114-4567-B868-A224DBCA000E}"/>
    <cellStyle name="_Percent 4 3 2 2" xfId="42268" xr:uid="{864ECAF6-6B58-4CD6-BA6D-BD5A8387339F}"/>
    <cellStyle name="_Percent 4 3 3" xfId="42269" xr:uid="{812EC367-FAFC-488C-808F-2F8D0616E236}"/>
    <cellStyle name="_Percent 4 4" xfId="42270" xr:uid="{AF21A711-2932-4169-B209-FF2E0532D0A7}"/>
    <cellStyle name="_Percent 4 4 2" xfId="42271" xr:uid="{6546CCA6-622D-4E97-BA4E-801C74D7DAC4}"/>
    <cellStyle name="_Percent 4 5" xfId="42272" xr:uid="{E7BFD15A-44D0-4F19-8E67-3F809CCE211D}"/>
    <cellStyle name="_Percent 5" xfId="37124" xr:uid="{4EC02427-D150-435E-BBBE-4B764522D65C}"/>
    <cellStyle name="_Percent 5 2" xfId="42273" xr:uid="{36C28C9F-8BE8-4AA9-B46E-54D27BF84896}"/>
    <cellStyle name="_Percent 5 2 2" xfId="42274" xr:uid="{7AA9728B-B51D-41BC-975A-F645287C715D}"/>
    <cellStyle name="_Percent 5 2 2 2" xfId="42275" xr:uid="{3FCDB654-90EB-4A27-8776-FC1BE3417498}"/>
    <cellStyle name="_Percent 5 2 2 2 2" xfId="42276" xr:uid="{3EC108CF-5927-4927-AE1B-2380B67A5A99}"/>
    <cellStyle name="_Percent 5 2 2 3" xfId="42277" xr:uid="{EA46ABD9-7CD3-4BC5-B9D7-449E82DFED0C}"/>
    <cellStyle name="_Percent 5 2 3" xfId="42278" xr:uid="{B17DC532-74EC-48AE-AE1F-9D078E0936DE}"/>
    <cellStyle name="_Percent 5 2 3 2" xfId="42279" xr:uid="{8FD8997F-808C-45E0-9BAB-F8409DB1E079}"/>
    <cellStyle name="_Percent 5 2 4" xfId="42280" xr:uid="{33877C70-D062-4696-80FB-DE2B6E32A38D}"/>
    <cellStyle name="_Percent 5 3" xfId="42281" xr:uid="{E760D262-A9D1-4C2C-9D4E-76E8FF938550}"/>
    <cellStyle name="_Percent 5 3 2" xfId="42282" xr:uid="{E495F94D-B857-4A6A-ACC9-4ED9FE139295}"/>
    <cellStyle name="_Percent 5 3 2 2" xfId="42283" xr:uid="{FAEEFC9A-EC12-4490-9BC6-99E6A3BAF867}"/>
    <cellStyle name="_Percent 5 3 3" xfId="42284" xr:uid="{86A3B64C-4D74-4305-B87F-B45EF253671C}"/>
    <cellStyle name="_Percent 5 4" xfId="42285" xr:uid="{CF1D1386-6664-408D-9C16-31BBC1EF4D9C}"/>
    <cellStyle name="_Percent 5 4 2" xfId="42286" xr:uid="{3E6B2786-9E01-4453-8DC8-86F8292BA5D9}"/>
    <cellStyle name="_Percent 5 5" xfId="42287" xr:uid="{F427A0C8-241A-4DC8-B284-DDA06B3978AE}"/>
    <cellStyle name="_Percent 6" xfId="42288" xr:uid="{5478B2DF-CD4E-4FA9-BA17-D6A812DBC850}"/>
    <cellStyle name="_Percent 6 2" xfId="42289" xr:uid="{44D45425-F881-43B5-AD00-B8DAB79FF29E}"/>
    <cellStyle name="_Percent 6 2 2" xfId="42290" xr:uid="{C476424F-9915-4432-8D1A-26E66D7B8E16}"/>
    <cellStyle name="_Percent 6 2 2 2" xfId="42291" xr:uid="{A702E75D-2994-4EF6-9C63-0544DCC0F4B4}"/>
    <cellStyle name="_Percent 6 2 2 2 2" xfId="42292" xr:uid="{3FD1AA83-777F-42A5-9366-97CB6EF56539}"/>
    <cellStyle name="_Percent 6 2 2 3" xfId="42293" xr:uid="{C4F9F069-25CF-48EA-BF1C-16D4026A7988}"/>
    <cellStyle name="_Percent 6 2 3" xfId="42294" xr:uid="{C6AB3685-D3FC-4F42-A728-978A80472EEC}"/>
    <cellStyle name="_Percent 6 2 3 2" xfId="42295" xr:uid="{23663112-3009-483A-B480-8B702F0E7072}"/>
    <cellStyle name="_Percent 6 2 4" xfId="42296" xr:uid="{DDB4C460-9408-453C-8614-D6B0CA102D58}"/>
    <cellStyle name="_Percent 6 3" xfId="42297" xr:uid="{26668BAE-6144-4CF9-95A3-19CB6E43777C}"/>
    <cellStyle name="_Percent 6 3 2" xfId="42298" xr:uid="{9D9DC687-C318-4401-AECF-4DD0713B384A}"/>
    <cellStyle name="_Percent 6 3 2 2" xfId="42299" xr:uid="{77C73D57-CC5F-42FC-B728-65BC9B60F4C4}"/>
    <cellStyle name="_Percent 6 3 3" xfId="42300" xr:uid="{081F28FF-27E2-4999-87DC-793046197235}"/>
    <cellStyle name="_Percent 6 4" xfId="42301" xr:uid="{C86FB645-9EAB-43B7-9C26-06C70E04017B}"/>
    <cellStyle name="_Percent 6 4 2" xfId="42302" xr:uid="{DA965578-9843-4928-93EF-94CBC8244045}"/>
    <cellStyle name="_Percent 6 5" xfId="42303" xr:uid="{3D663D79-5D16-41B4-B2AF-200D066DA099}"/>
    <cellStyle name="_Percent 7" xfId="42304" xr:uid="{56DE9C87-0969-4F8C-B072-A1FEBBDB5D29}"/>
    <cellStyle name="_Percent 7 2" xfId="42305" xr:uid="{BEE16D01-FC9A-4B32-9C99-0068608D4BE2}"/>
    <cellStyle name="_Percent 7 2 2" xfId="42306" xr:uid="{7616E829-A869-4384-AB55-97F71E662DCA}"/>
    <cellStyle name="_Percent 7 2 2 2" xfId="42307" xr:uid="{DD61BD68-0647-4E2A-8CB5-9EAE8B58540D}"/>
    <cellStyle name="_Percent 7 2 3" xfId="42308" xr:uid="{2D36D3D3-1305-48CE-BD81-30ED65410759}"/>
    <cellStyle name="_Percent 7 3" xfId="42309" xr:uid="{A63EE5DD-DD5A-43C1-A9A8-B88FDE968F4D}"/>
    <cellStyle name="_Percent 7 3 2" xfId="42310" xr:uid="{DB59F0D1-EFF3-4E3F-95AB-E6F6897B3375}"/>
    <cellStyle name="_Percent 7 3 2 2" xfId="42311" xr:uid="{66F2B606-BD54-4F61-8190-0A7DBF3DA04F}"/>
    <cellStyle name="_Percent 7 3 3" xfId="42312" xr:uid="{D1FF872E-B236-4986-8A38-BBD0A4ED64F4}"/>
    <cellStyle name="_Percent 7 4" xfId="42313" xr:uid="{50A6ABBE-C456-498A-ADA8-7E50E5F308F2}"/>
    <cellStyle name="_Percent 7 4 2" xfId="42314" xr:uid="{56DAC30F-93F4-4310-8E28-1EE4DD37964B}"/>
    <cellStyle name="_Percent 7 5" xfId="42315" xr:uid="{BA816DB0-D743-44A2-8CF4-A0157E25F755}"/>
    <cellStyle name="_Percent 8" xfId="42316" xr:uid="{F97867CC-E2D2-4153-A431-67947FA316FB}"/>
    <cellStyle name="_Percent 8 2" xfId="42317" xr:uid="{FACD9D33-2A2E-4639-993A-9223B8AC4038}"/>
    <cellStyle name="_Percent 8 2 2" xfId="42318" xr:uid="{FAF4FC72-30E1-41A5-B024-7CA5142CE0DE}"/>
    <cellStyle name="_Percent 8 3" xfId="42319" xr:uid="{7E8D92F4-5057-4408-889C-97D362C5F931}"/>
    <cellStyle name="_Percent 9" xfId="42320" xr:uid="{B95A8863-D60A-40DF-9321-CEF843CAA21D}"/>
    <cellStyle name="_Percent 9 2" xfId="42321" xr:uid="{D9E5667E-5EFE-4459-BD9F-F4A12F418050}"/>
    <cellStyle name="_Percent 9 2 2" xfId="42322" xr:uid="{9920CB0F-9E7E-461A-AAB5-B98DF0B2A861}"/>
    <cellStyle name="_Percent 9 3" xfId="42323" xr:uid="{284A0A27-F125-4F2C-918D-DC7E3A8A2701}"/>
    <cellStyle name="_PercentSpace" xfId="296" xr:uid="{C8628157-E91D-4E3F-971A-CDFA7AF18BF0}"/>
    <cellStyle name="_PercentSpace 10" xfId="42324" xr:uid="{D1A81423-1B0D-47C2-8E9A-67E1EE39B70E}"/>
    <cellStyle name="_PercentSpace 10 2" xfId="42325" xr:uid="{2C936C62-AE85-430B-892E-2A57F387071D}"/>
    <cellStyle name="_PercentSpace 11" xfId="42326" xr:uid="{EAA9CCD8-41E1-4882-BA12-CE4878B9CFF5}"/>
    <cellStyle name="_PercentSpace 12" xfId="42327" xr:uid="{0CCB6342-BF7E-45FD-9A8E-C6305B7FCA2E}"/>
    <cellStyle name="_PercentSpace 13" xfId="42328" xr:uid="{57B7C4F3-5D18-4684-85E2-7D06A26BBC45}"/>
    <cellStyle name="_PercentSpace 2" xfId="297" xr:uid="{8698D31B-0D47-48B1-BF04-E8CEE4781F05}"/>
    <cellStyle name="_PercentSpace 2 2" xfId="12338" xr:uid="{EE1B1A9E-3116-4742-9701-6F494E3E445B}"/>
    <cellStyle name="_PercentSpace 2 2 2" xfId="42329" xr:uid="{52D105A1-7AC4-4918-B11A-80258536CC4D}"/>
    <cellStyle name="_PercentSpace 2 2 2 2" xfId="42330" xr:uid="{1A33C711-D91A-4FDC-951A-F7C92F4D713E}"/>
    <cellStyle name="_PercentSpace 2 2 2 2 2" xfId="42331" xr:uid="{38B1696C-8266-4D10-9587-CB456209A30A}"/>
    <cellStyle name="_PercentSpace 2 2 2 3" xfId="42332" xr:uid="{695E0D13-05B5-4037-901F-880ECD9EDE2B}"/>
    <cellStyle name="_PercentSpace 2 2 3" xfId="42333" xr:uid="{9B35142F-5950-40D2-852C-27698055222A}"/>
    <cellStyle name="_PercentSpace 2 2 3 2" xfId="42334" xr:uid="{1AFA1629-7511-4A77-BA1A-6B48A83AA454}"/>
    <cellStyle name="_PercentSpace 2 2 4" xfId="42335" xr:uid="{4657297F-7F12-4BA5-B29F-936EC30EB827}"/>
    <cellStyle name="_PercentSpace 2 3" xfId="37125" xr:uid="{B6C42522-B965-40C2-A43B-22F43137231F}"/>
    <cellStyle name="_PercentSpace 2 3 2" xfId="42336" xr:uid="{3E11EED1-7A84-45B4-97F6-EF17C74D4E95}"/>
    <cellStyle name="_PercentSpace 2 3 2 2" xfId="42337" xr:uid="{EEAE66F8-7096-40F2-8B51-E04A5B5C58EC}"/>
    <cellStyle name="_PercentSpace 2 3 3" xfId="42338" xr:uid="{6CC9CF1B-43D2-4CE4-94EF-F70B77764148}"/>
    <cellStyle name="_PercentSpace 2 4" xfId="42339" xr:uid="{DC594FB0-311F-4A13-9D8C-3DBB58CD7708}"/>
    <cellStyle name="_PercentSpace 2 4 2" xfId="42340" xr:uid="{F341EB4A-44F7-4214-A623-97AB7795CC0D}"/>
    <cellStyle name="_PercentSpace 2 4 2 2" xfId="42341" xr:uid="{C350397C-1A60-45B1-9762-874E9F50A5D6}"/>
    <cellStyle name="_PercentSpace 2 4 3" xfId="42342" xr:uid="{FDCC34FB-F08B-46E2-B72E-186738A2F046}"/>
    <cellStyle name="_PercentSpace 2 5" xfId="42343" xr:uid="{BD48D010-A8A8-4196-A49F-E5051F82405A}"/>
    <cellStyle name="_PercentSpace 2 5 2" xfId="42344" xr:uid="{FEC50D44-9412-436E-B573-13427AB33E07}"/>
    <cellStyle name="_PercentSpace 2 6" xfId="42345" xr:uid="{41410A3F-E02D-47A3-91EA-848CC3D3E32C}"/>
    <cellStyle name="_PercentSpace 3" xfId="12339" xr:uid="{5C6EDEF1-A987-4D45-9225-9BD4016C977C}"/>
    <cellStyle name="_PercentSpace 3 2" xfId="12340" xr:uid="{2C3994DC-7861-48E6-A5C2-B1BE71086D17}"/>
    <cellStyle name="_PercentSpace 3 2 2" xfId="12341" xr:uid="{DC9740B1-1F02-4D17-A426-B9C4ABE6B7AC}"/>
    <cellStyle name="_PercentSpace 3 2 2 2" xfId="42346" xr:uid="{FE8B8F72-AEDF-4616-B91C-EC84E6C9E7B7}"/>
    <cellStyle name="_PercentSpace 3 2 3" xfId="42347" xr:uid="{5C45A1DF-B970-45F6-9694-13C283F171FE}"/>
    <cellStyle name="_PercentSpace 3 3" xfId="12342" xr:uid="{DD971132-C65F-4EC2-8E73-0E09159AA045}"/>
    <cellStyle name="_PercentSpace 3 3 2" xfId="42348" xr:uid="{8FEBDF3B-2DC1-4776-A322-64C411118852}"/>
    <cellStyle name="_PercentSpace 3 3 3" xfId="42349" xr:uid="{E5A5DB43-7185-41A0-A3D9-9EBB9E389617}"/>
    <cellStyle name="_PercentSpace 3 3 4" xfId="42350" xr:uid="{592944C2-0D3C-4153-A950-D958DCC763F2}"/>
    <cellStyle name="_PercentSpace 3 4" xfId="37126" xr:uid="{A7047039-8306-4A0F-A5A1-23A35EB9B08A}"/>
    <cellStyle name="_PercentSpace 4" xfId="12343" xr:uid="{B4BC80F4-D9CE-4D5F-9F7D-170265A9867E}"/>
    <cellStyle name="_PercentSpace 4 2" xfId="12344" xr:uid="{CB2B1296-3AF3-4980-82C6-4EEA3EABF3E2}"/>
    <cellStyle name="_PercentSpace 4 2 2" xfId="42351" xr:uid="{088C5ED1-A0B8-40E6-AF01-B83ABCF666E0}"/>
    <cellStyle name="_PercentSpace 4 2 2 2" xfId="42352" xr:uid="{AEEDB06C-90BA-4D2F-9D8E-0A23D5B1D051}"/>
    <cellStyle name="_PercentSpace 4 2 2 2 2" xfId="42353" xr:uid="{24282672-773D-4C66-A98D-18F2B05D7327}"/>
    <cellStyle name="_PercentSpace 4 2 2 3" xfId="42354" xr:uid="{541146D9-ADA5-4058-AF3B-5962439820C2}"/>
    <cellStyle name="_PercentSpace 4 2 3" xfId="42355" xr:uid="{29996783-3F94-453D-94E1-B8AF280C0CB9}"/>
    <cellStyle name="_PercentSpace 4 2 3 2" xfId="42356" xr:uid="{6316A0EF-0393-4B1F-BDEC-48897C22D59F}"/>
    <cellStyle name="_PercentSpace 4 2 4" xfId="42357" xr:uid="{A5626257-C858-4C46-8936-CCD3DB7AF407}"/>
    <cellStyle name="_PercentSpace 4 3" xfId="37127" xr:uid="{053EFBB3-1427-4E25-A1BC-72A86A3B8F3A}"/>
    <cellStyle name="_PercentSpace 4 3 2" xfId="42358" xr:uid="{9D600D3A-BD6B-4CA7-8C2E-8834787A5DAA}"/>
    <cellStyle name="_PercentSpace 4 3 2 2" xfId="42359" xr:uid="{1ECFCFDE-FEAB-462A-A599-9DAAE0982E9A}"/>
    <cellStyle name="_PercentSpace 4 3 3" xfId="42360" xr:uid="{1A60E1AE-A1D3-4C23-8EC1-C0C5DA0E8D9D}"/>
    <cellStyle name="_PercentSpace 4 4" xfId="42361" xr:uid="{7628704D-03F2-484E-B169-6551FFB1D1EE}"/>
    <cellStyle name="_PercentSpace 4 4 2" xfId="42362" xr:uid="{C9F5A1D1-95A7-46BD-AD33-F4CDD1964827}"/>
    <cellStyle name="_PercentSpace 4 5" xfId="42363" xr:uid="{D825E753-E139-44CE-BF5E-42B630CDA455}"/>
    <cellStyle name="_PercentSpace 5" xfId="37128" xr:uid="{F39F08D0-33D2-4879-A46D-46753385A6A9}"/>
    <cellStyle name="_PercentSpace 5 2" xfId="42364" xr:uid="{7A17F5FA-1EFF-4A7F-8DA1-797DE209FC08}"/>
    <cellStyle name="_PercentSpace 5 2 2" xfId="42365" xr:uid="{65E67685-04FD-401A-8DCE-DC1F6103E85E}"/>
    <cellStyle name="_PercentSpace 5 2 2 2" xfId="42366" xr:uid="{503EB384-9BF1-4102-9921-8ABC2F4DCB6F}"/>
    <cellStyle name="_PercentSpace 5 2 2 2 2" xfId="42367" xr:uid="{9777932A-EABD-48A2-BC8B-A9DA7D0F75E8}"/>
    <cellStyle name="_PercentSpace 5 2 2 3" xfId="42368" xr:uid="{00B018A1-06FE-44B2-80CE-868643B1D3A2}"/>
    <cellStyle name="_PercentSpace 5 2 3" xfId="42369" xr:uid="{6DF1C9F3-8D9D-45A9-8DE5-ED356BB4CC38}"/>
    <cellStyle name="_PercentSpace 5 2 3 2" xfId="42370" xr:uid="{B57446D8-9B9A-4CA3-84E9-DCD883F053ED}"/>
    <cellStyle name="_PercentSpace 5 2 4" xfId="42371" xr:uid="{76A0C5C4-9511-4107-BDE2-E0E8E0358D77}"/>
    <cellStyle name="_PercentSpace 5 3" xfId="42372" xr:uid="{DFE3D709-DB6B-4AD2-A01F-904A115BA910}"/>
    <cellStyle name="_PercentSpace 5 3 2" xfId="42373" xr:uid="{47C8340B-31AA-4DC9-A355-0C134801E3EC}"/>
    <cellStyle name="_PercentSpace 5 3 2 2" xfId="42374" xr:uid="{E3D8E8ED-1F23-4952-9FFF-DDD5126C266C}"/>
    <cellStyle name="_PercentSpace 5 3 3" xfId="42375" xr:uid="{F68D3A7C-6347-4670-848B-3F6FD0B69505}"/>
    <cellStyle name="_PercentSpace 5 4" xfId="42376" xr:uid="{E3768AD4-EADF-49F3-A336-0E336577F586}"/>
    <cellStyle name="_PercentSpace 5 4 2" xfId="42377" xr:uid="{2AE16F87-FE6C-44BB-972C-D73E347D3F00}"/>
    <cellStyle name="_PercentSpace 5 5" xfId="42378" xr:uid="{E88E67E6-FE0F-48E6-B620-BB4EB1AF1309}"/>
    <cellStyle name="_PercentSpace 6" xfId="42379" xr:uid="{7A993647-DF53-451F-9C2C-A78ABE39C965}"/>
    <cellStyle name="_PercentSpace 6 2" xfId="42380" xr:uid="{B1CB7A23-0CEA-47AE-8836-D8DF3D2C7206}"/>
    <cellStyle name="_PercentSpace 6 2 2" xfId="42381" xr:uid="{CB50BFA3-0F58-4BF2-B2F8-68C1AE92EF5D}"/>
    <cellStyle name="_PercentSpace 6 2 2 2" xfId="42382" xr:uid="{3328EC5B-76C5-469D-9E37-9548E1A0C968}"/>
    <cellStyle name="_PercentSpace 6 2 2 2 2" xfId="42383" xr:uid="{7764B66B-955A-4BB7-966F-F33FA20F1E90}"/>
    <cellStyle name="_PercentSpace 6 2 2 3" xfId="42384" xr:uid="{91CF09DC-C64C-4B11-AF20-A8111ED5C610}"/>
    <cellStyle name="_PercentSpace 6 2 3" xfId="42385" xr:uid="{31148676-ABA5-4810-9B7B-6B5EF97C2E47}"/>
    <cellStyle name="_PercentSpace 6 2 3 2" xfId="42386" xr:uid="{82AB18A6-9C3B-4BD6-A62D-3C12D95C0E10}"/>
    <cellStyle name="_PercentSpace 6 2 4" xfId="42387" xr:uid="{D8BA4798-BABD-4C03-97A8-874CBF5AE8D4}"/>
    <cellStyle name="_PercentSpace 6 3" xfId="42388" xr:uid="{5A964B7F-B5D0-4A36-BA89-BADDABBADEED}"/>
    <cellStyle name="_PercentSpace 6 3 2" xfId="42389" xr:uid="{82F74AAE-ACD6-40A3-AB6E-512C15245A38}"/>
    <cellStyle name="_PercentSpace 6 3 2 2" xfId="42390" xr:uid="{A71CC412-8A7F-4D9B-9EA7-B655FE798F18}"/>
    <cellStyle name="_PercentSpace 6 3 3" xfId="42391" xr:uid="{8AEAA450-1F86-4166-8441-8D75547D68F0}"/>
    <cellStyle name="_PercentSpace 6 4" xfId="42392" xr:uid="{0F9252FA-0AB2-4B58-ACE1-0B9B31339D80}"/>
    <cellStyle name="_PercentSpace 6 4 2" xfId="42393" xr:uid="{FAB878E3-87FC-468D-976A-598B67956F1B}"/>
    <cellStyle name="_PercentSpace 6 5" xfId="42394" xr:uid="{EB60E618-2D2B-4BE2-AE9B-34B8BD9039B8}"/>
    <cellStyle name="_PercentSpace 7" xfId="42395" xr:uid="{8E246A5F-3A35-4A4E-B3D8-5D844D5343A1}"/>
    <cellStyle name="_PercentSpace 7 2" xfId="42396" xr:uid="{553A51A7-1F64-45E9-AA17-8501FE2746E9}"/>
    <cellStyle name="_PercentSpace 7 2 2" xfId="42397" xr:uid="{7AF8F0E2-E4C7-43C4-81F0-943868CD21B0}"/>
    <cellStyle name="_PercentSpace 7 2 2 2" xfId="42398" xr:uid="{B1CB61B7-64FF-4F47-B525-34E18316B97B}"/>
    <cellStyle name="_PercentSpace 7 2 3" xfId="42399" xr:uid="{336967E8-6A6F-4CEF-AEC7-AA9DECC7BCA9}"/>
    <cellStyle name="_PercentSpace 7 3" xfId="42400" xr:uid="{48CCE0C5-BA99-4C3A-BAD8-772320696E52}"/>
    <cellStyle name="_PercentSpace 7 3 2" xfId="42401" xr:uid="{F456E932-ED63-4E96-8055-499B2B1646FB}"/>
    <cellStyle name="_PercentSpace 7 3 2 2" xfId="42402" xr:uid="{54B68382-C1C9-45C8-96E7-093F289F4381}"/>
    <cellStyle name="_PercentSpace 7 3 3" xfId="42403" xr:uid="{72601BDC-878B-4961-AD52-939583B9565D}"/>
    <cellStyle name="_PercentSpace 7 4" xfId="42404" xr:uid="{F240C722-37FE-442E-8DA8-756D7A24F65C}"/>
    <cellStyle name="_PercentSpace 7 4 2" xfId="42405" xr:uid="{094764CE-3C7E-4221-B9CA-F9D83A9662BD}"/>
    <cellStyle name="_PercentSpace 7 5" xfId="42406" xr:uid="{891B4EDD-4967-4F8E-8026-02711ADF3C16}"/>
    <cellStyle name="_PercentSpace 8" xfId="42407" xr:uid="{80DBEBBB-9007-40E4-A987-6471B05A519F}"/>
    <cellStyle name="_PercentSpace 8 2" xfId="42408" xr:uid="{0F94D72C-EFC9-4AAC-AE64-2B90F862C68E}"/>
    <cellStyle name="_PercentSpace 8 2 2" xfId="42409" xr:uid="{7FC60535-9C30-40DC-8A59-5B5D11DB1778}"/>
    <cellStyle name="_PercentSpace 8 3" xfId="42410" xr:uid="{C0844E64-F206-4A29-8C4B-A48D63F11FD0}"/>
    <cellStyle name="_PercentSpace 9" xfId="42411" xr:uid="{8DAB184F-5EBA-4518-8382-85A521E7478B}"/>
    <cellStyle name="_PercentSpace 9 2" xfId="42412" xr:uid="{86161C58-A30D-42B5-BC7D-B6828BD43B7A}"/>
    <cellStyle name="_PercentSpace 9 2 2" xfId="42413" xr:uid="{0DBA4151-B634-465D-AE79-A1150F70970D}"/>
    <cellStyle name="_PercentSpace 9 3" xfId="42414" xr:uid="{8C522D1A-61BE-4340-9AF4-69E85F09C85F}"/>
    <cellStyle name="_PercentSpace_Bal Sheet, P&amp;L v4" xfId="298" xr:uid="{355D4042-327C-4F2A-8D5C-C2AA6FA1BA91}"/>
    <cellStyle name="_PercentSpace_Bal Sheet, P&amp;L v4 2" xfId="42415" xr:uid="{5B2ADCCD-EDF2-4813-B84D-FAB340F6CB7D}"/>
    <cellStyle name="_PercentSpace_Market Cap" xfId="299" xr:uid="{3D7456A3-ED0C-42FB-A604-0CDF740FFDCF}"/>
    <cellStyle name="_PercentSpace_Market Cap 10" xfId="42416" xr:uid="{6FBD853C-E26F-4DCF-8073-B2E9FA9D1062}"/>
    <cellStyle name="_PercentSpace_Market Cap 10 2" xfId="42417" xr:uid="{CC125AD2-4851-43BE-B0E6-A203C1B43201}"/>
    <cellStyle name="_PercentSpace_Market Cap 11" xfId="42418" xr:uid="{EBDFFA25-7721-421D-9D26-E673652EC40E}"/>
    <cellStyle name="_PercentSpace_Market Cap 12" xfId="42419" xr:uid="{C3FADB9B-D1B1-4A6F-AC24-2287C5576067}"/>
    <cellStyle name="_PercentSpace_Market Cap 13" xfId="42420" xr:uid="{12E02322-E52E-482B-933A-559A5CA5987B}"/>
    <cellStyle name="_PercentSpace_Market Cap 2" xfId="300" xr:uid="{C535BADD-6D81-4EC0-917B-8B577B9C54E1}"/>
    <cellStyle name="_PercentSpace_Market Cap 2 2" xfId="12345" xr:uid="{4FC359D3-5780-4707-B91F-977A5D9B7D42}"/>
    <cellStyle name="_PercentSpace_Market Cap 2 2 2" xfId="42421" xr:uid="{D668DEB4-7667-493F-9653-D661530990C6}"/>
    <cellStyle name="_PercentSpace_Market Cap 2 2 2 2" xfId="42422" xr:uid="{C98F2918-3B4E-4F16-A6B9-6E3CA5EF8CA3}"/>
    <cellStyle name="_PercentSpace_Market Cap 2 2 2 2 2" xfId="42423" xr:uid="{8FDA8EAE-58FE-4F8E-984C-AE9DAD6078C9}"/>
    <cellStyle name="_PercentSpace_Market Cap 2 2 2 3" xfId="42424" xr:uid="{37301FA8-75B2-4A4B-91C7-72F224F11815}"/>
    <cellStyle name="_PercentSpace_Market Cap 2 2 3" xfId="42425" xr:uid="{5FAC739B-EB29-426F-AEDF-12D087BD543A}"/>
    <cellStyle name="_PercentSpace_Market Cap 2 2 3 2" xfId="42426" xr:uid="{953B4D99-F4A1-49DE-9D27-8935202A25C4}"/>
    <cellStyle name="_PercentSpace_Market Cap 2 2 4" xfId="42427" xr:uid="{E264455F-2934-4AD3-B963-9EF249E5C115}"/>
    <cellStyle name="_PercentSpace_Market Cap 2 3" xfId="37129" xr:uid="{04CA2EFE-43C2-40DF-85CD-A88CE2767554}"/>
    <cellStyle name="_PercentSpace_Market Cap 2 3 2" xfId="42428" xr:uid="{58C331F1-6C49-467F-ACAF-8AAB7B3AD5EC}"/>
    <cellStyle name="_PercentSpace_Market Cap 2 3 2 2" xfId="42429" xr:uid="{D01ED747-1A2F-4F51-B02F-B638B6087D5B}"/>
    <cellStyle name="_PercentSpace_Market Cap 2 3 3" xfId="42430" xr:uid="{5CDEA722-3C6D-48FC-8B70-61AF87DA6CC7}"/>
    <cellStyle name="_PercentSpace_Market Cap 2 4" xfId="42431" xr:uid="{1E6B2BB2-C2D9-4743-B7D3-7BF92BF123D8}"/>
    <cellStyle name="_PercentSpace_Market Cap 2 4 2" xfId="42432" xr:uid="{40DA09D1-B57C-41B6-9B21-9AC2D7520704}"/>
    <cellStyle name="_PercentSpace_Market Cap 2 4 2 2" xfId="42433" xr:uid="{246D810E-AC3C-4DE2-8FED-8019EB9E90BB}"/>
    <cellStyle name="_PercentSpace_Market Cap 2 4 3" xfId="42434" xr:uid="{1F684DF7-F6AD-4E2D-9F01-1AE5C752EF1C}"/>
    <cellStyle name="_PercentSpace_Market Cap 2 5" xfId="42435" xr:uid="{1368A072-E378-4B7E-AF72-40779E0E37A3}"/>
    <cellStyle name="_PercentSpace_Market Cap 2 5 2" xfId="42436" xr:uid="{12CAE201-23E4-4FDB-8E1B-407D4616AF8E}"/>
    <cellStyle name="_PercentSpace_Market Cap 2 6" xfId="42437" xr:uid="{51E1482E-2774-447F-9440-AB96DCFC1154}"/>
    <cellStyle name="_PercentSpace_Market Cap 3" xfId="12346" xr:uid="{37E35E96-0411-44DB-BB4E-BE103E45B03F}"/>
    <cellStyle name="_PercentSpace_Market Cap 3 2" xfId="12347" xr:uid="{3B65FD1C-5610-4390-9B24-A7F935DF41D4}"/>
    <cellStyle name="_PercentSpace_Market Cap 3 2 2" xfId="12348" xr:uid="{10C34442-33CE-464D-AA57-85020D54A40F}"/>
    <cellStyle name="_PercentSpace_Market Cap 3 2 2 2" xfId="42438" xr:uid="{460B5527-B49B-4A51-9513-B004A0B1B2F3}"/>
    <cellStyle name="_PercentSpace_Market Cap 3 2 3" xfId="42439" xr:uid="{B07D09DD-A9C2-4405-B184-AA574DD36378}"/>
    <cellStyle name="_PercentSpace_Market Cap 3 3" xfId="12349" xr:uid="{792469FE-9707-4F64-914D-0F1A136697AE}"/>
    <cellStyle name="_PercentSpace_Market Cap 3 3 2" xfId="42440" xr:uid="{3110B22D-739D-461F-86B4-E20F085FFAA2}"/>
    <cellStyle name="_PercentSpace_Market Cap 3 3 3" xfId="42441" xr:uid="{FE1F98E3-5323-41B7-9DF2-DC34500F47D8}"/>
    <cellStyle name="_PercentSpace_Market Cap 3 3 4" xfId="42442" xr:uid="{EFE80CA1-591D-437B-BFAE-A35C462AE768}"/>
    <cellStyle name="_PercentSpace_Market Cap 3 4" xfId="37130" xr:uid="{B3D81045-9C2E-4EB5-B8D1-7E05B640CE9A}"/>
    <cellStyle name="_PercentSpace_Market Cap 4" xfId="12350" xr:uid="{186A5FF7-71EC-4537-8EF2-AE7A24391F31}"/>
    <cellStyle name="_PercentSpace_Market Cap 4 2" xfId="12351" xr:uid="{F35AF8C0-1988-464D-9176-7778E3835EDC}"/>
    <cellStyle name="_PercentSpace_Market Cap 4 2 2" xfId="42443" xr:uid="{53B4EFE1-98C2-4C02-8758-DF456C607D15}"/>
    <cellStyle name="_PercentSpace_Market Cap 4 2 2 2" xfId="42444" xr:uid="{58AD44FC-1957-419E-B17C-1C4BD63ACEE8}"/>
    <cellStyle name="_PercentSpace_Market Cap 4 2 2 2 2" xfId="42445" xr:uid="{8B60A3E2-E441-45F6-B7F9-B9F8689C038E}"/>
    <cellStyle name="_PercentSpace_Market Cap 4 2 2 3" xfId="42446" xr:uid="{9D6E4B66-65BE-4278-9C93-AF514E4D412B}"/>
    <cellStyle name="_PercentSpace_Market Cap 4 2 3" xfId="42447" xr:uid="{59B2B62D-96E7-45F7-9185-D4FC7541564D}"/>
    <cellStyle name="_PercentSpace_Market Cap 4 2 3 2" xfId="42448" xr:uid="{D5E465C3-BA7F-4AB0-BA6D-FD841C71EE33}"/>
    <cellStyle name="_PercentSpace_Market Cap 4 2 4" xfId="42449" xr:uid="{593D151D-853A-461D-BE27-90CEFE080D7E}"/>
    <cellStyle name="_PercentSpace_Market Cap 4 3" xfId="37131" xr:uid="{B953737A-E499-4B38-8911-38CED7991629}"/>
    <cellStyle name="_PercentSpace_Market Cap 4 3 2" xfId="42450" xr:uid="{C99E8FFA-D700-48FE-A2FD-B89659B15B97}"/>
    <cellStyle name="_PercentSpace_Market Cap 4 3 2 2" xfId="42451" xr:uid="{6A04544B-63C9-4976-87DE-4DEC70ACE3DB}"/>
    <cellStyle name="_PercentSpace_Market Cap 4 3 3" xfId="42452" xr:uid="{B9154D06-0CB1-44AF-B443-2D97F8A709F0}"/>
    <cellStyle name="_PercentSpace_Market Cap 4 4" xfId="42453" xr:uid="{5567CAB9-515E-4CAF-92EA-253CFA3516FA}"/>
    <cellStyle name="_PercentSpace_Market Cap 4 4 2" xfId="42454" xr:uid="{9E27C916-7492-40D4-8C2E-F01E4F252583}"/>
    <cellStyle name="_PercentSpace_Market Cap 4 5" xfId="42455" xr:uid="{575A3B8C-D503-490C-9C34-C76FA51BD6A7}"/>
    <cellStyle name="_PercentSpace_Market Cap 5" xfId="37132" xr:uid="{3A32B321-C04B-44A1-843C-7E8927F41955}"/>
    <cellStyle name="_PercentSpace_Market Cap 5 2" xfId="42456" xr:uid="{9B3C82A3-C7B5-4524-B36E-DA1B7C733D63}"/>
    <cellStyle name="_PercentSpace_Market Cap 5 2 2" xfId="42457" xr:uid="{47E550F8-F83D-481D-BEC5-9FBDB1337197}"/>
    <cellStyle name="_PercentSpace_Market Cap 5 2 2 2" xfId="42458" xr:uid="{F768A01B-1C64-499C-A71C-12F0F6AA37CA}"/>
    <cellStyle name="_PercentSpace_Market Cap 5 2 2 2 2" xfId="42459" xr:uid="{C7F6460E-CA44-43ED-8329-D93187A2E027}"/>
    <cellStyle name="_PercentSpace_Market Cap 5 2 2 3" xfId="42460" xr:uid="{9AA2F948-05F8-4709-9BF1-4F87943DEAF7}"/>
    <cellStyle name="_PercentSpace_Market Cap 5 2 3" xfId="42461" xr:uid="{BD83ABDF-6969-4D9D-917F-02269AC63F21}"/>
    <cellStyle name="_PercentSpace_Market Cap 5 2 3 2" xfId="42462" xr:uid="{5E754460-4BE9-4675-913A-E363136F5873}"/>
    <cellStyle name="_PercentSpace_Market Cap 5 2 4" xfId="42463" xr:uid="{42D2A8FD-BF67-4F04-A3BE-9D6DD49A3D0A}"/>
    <cellStyle name="_PercentSpace_Market Cap 5 3" xfId="42464" xr:uid="{16C7750D-D655-485C-8820-6E3107BFA85F}"/>
    <cellStyle name="_PercentSpace_Market Cap 5 3 2" xfId="42465" xr:uid="{F26D779A-9A92-4BB4-AFBE-9929E3C2E013}"/>
    <cellStyle name="_PercentSpace_Market Cap 5 3 2 2" xfId="42466" xr:uid="{81248227-5A88-47B8-A3C2-8D238F5398A4}"/>
    <cellStyle name="_PercentSpace_Market Cap 5 3 3" xfId="42467" xr:uid="{2E6FAA28-06A8-4A1B-9B50-E67C40F42B1F}"/>
    <cellStyle name="_PercentSpace_Market Cap 5 4" xfId="42468" xr:uid="{1FC52EFF-24DF-4655-B312-0DE1F6D7B396}"/>
    <cellStyle name="_PercentSpace_Market Cap 5 4 2" xfId="42469" xr:uid="{EF60BC61-C160-4D23-9E2D-B25B74DDA496}"/>
    <cellStyle name="_PercentSpace_Market Cap 5 5" xfId="42470" xr:uid="{EEE58CE4-0F80-49BA-9E43-C42743DF125B}"/>
    <cellStyle name="_PercentSpace_Market Cap 6" xfId="42471" xr:uid="{610E19B1-8F12-4B63-AFB7-B8AB3B085D86}"/>
    <cellStyle name="_PercentSpace_Market Cap 6 2" xfId="42472" xr:uid="{02305636-11F1-424E-A8FB-3149070A6AAB}"/>
    <cellStyle name="_PercentSpace_Market Cap 6 2 2" xfId="42473" xr:uid="{52C7EE42-A3ED-4721-8A27-E4D7B98E7F81}"/>
    <cellStyle name="_PercentSpace_Market Cap 6 2 2 2" xfId="42474" xr:uid="{63A5E78D-DAA6-4A9F-B798-4F5E25FDE65C}"/>
    <cellStyle name="_PercentSpace_Market Cap 6 2 2 2 2" xfId="42475" xr:uid="{15EF66D5-3695-45B2-AF90-6E8BBA41680B}"/>
    <cellStyle name="_PercentSpace_Market Cap 6 2 2 3" xfId="42476" xr:uid="{02B555CF-E0CF-402B-9410-504696893CE2}"/>
    <cellStyle name="_PercentSpace_Market Cap 6 2 3" xfId="42477" xr:uid="{EC104013-E60C-43ED-B4E1-300A5088543C}"/>
    <cellStyle name="_PercentSpace_Market Cap 6 2 3 2" xfId="42478" xr:uid="{88BE94A9-FFF2-4A8F-91B2-337C15CAD03D}"/>
    <cellStyle name="_PercentSpace_Market Cap 6 2 4" xfId="42479" xr:uid="{5D17234B-2312-4D69-A037-E6FF2FD599BA}"/>
    <cellStyle name="_PercentSpace_Market Cap 6 3" xfId="42480" xr:uid="{7CC4FD3C-AA87-428B-9EE7-20985780A66E}"/>
    <cellStyle name="_PercentSpace_Market Cap 6 3 2" xfId="42481" xr:uid="{CF133219-CEA1-45D2-A0AA-40E0A87AF6CE}"/>
    <cellStyle name="_PercentSpace_Market Cap 6 3 2 2" xfId="42482" xr:uid="{41F8EA35-7952-44A8-9E91-597FD983164E}"/>
    <cellStyle name="_PercentSpace_Market Cap 6 3 3" xfId="42483" xr:uid="{27169205-D062-49A6-B0E0-4B343F2ACAAE}"/>
    <cellStyle name="_PercentSpace_Market Cap 6 4" xfId="42484" xr:uid="{81638591-F10B-48CB-885D-4850F61E77D4}"/>
    <cellStyle name="_PercentSpace_Market Cap 6 4 2" xfId="42485" xr:uid="{CD03630A-FBC6-47F9-A6D7-6237D260D9FB}"/>
    <cellStyle name="_PercentSpace_Market Cap 6 5" xfId="42486" xr:uid="{EE96DEC0-7E58-4C99-8244-7FC96B975975}"/>
    <cellStyle name="_PercentSpace_Market Cap 7" xfId="42487" xr:uid="{9ACDF0C2-469F-400A-85F8-D7B1CAD61E91}"/>
    <cellStyle name="_PercentSpace_Market Cap 7 2" xfId="42488" xr:uid="{71A7DD91-55BD-4F50-88B0-F02B9E06C683}"/>
    <cellStyle name="_PercentSpace_Market Cap 7 2 2" xfId="42489" xr:uid="{63D02756-5DD7-465D-90F9-1D5B05A85779}"/>
    <cellStyle name="_PercentSpace_Market Cap 7 2 2 2" xfId="42490" xr:uid="{7D42D207-96AE-40FD-AB41-B89C7FA5D801}"/>
    <cellStyle name="_PercentSpace_Market Cap 7 2 3" xfId="42491" xr:uid="{D5DEC2EB-6138-4DE8-BD53-81CB797EEB9E}"/>
    <cellStyle name="_PercentSpace_Market Cap 7 3" xfId="42492" xr:uid="{519C8856-2FBB-4F7E-8B2E-0A44DA8EFEB3}"/>
    <cellStyle name="_PercentSpace_Market Cap 7 3 2" xfId="42493" xr:uid="{7588DBC7-0531-4732-9EC5-F87AC3B9C913}"/>
    <cellStyle name="_PercentSpace_Market Cap 7 3 2 2" xfId="42494" xr:uid="{F8FCA407-BA2D-4E03-AA82-D9D31ED0E0A8}"/>
    <cellStyle name="_PercentSpace_Market Cap 7 3 3" xfId="42495" xr:uid="{5A9FE9DF-E646-43E7-B760-6AB699A7C7C6}"/>
    <cellStyle name="_PercentSpace_Market Cap 7 4" xfId="42496" xr:uid="{59D16B13-9727-4F48-BC40-3C89F6577CA7}"/>
    <cellStyle name="_PercentSpace_Market Cap 7 4 2" xfId="42497" xr:uid="{A5E04574-051C-46E6-9C13-8AC1C1C5A3AC}"/>
    <cellStyle name="_PercentSpace_Market Cap 7 5" xfId="42498" xr:uid="{AC19ED24-1DDF-4A80-8C05-C2CBB08862C2}"/>
    <cellStyle name="_PercentSpace_Market Cap 8" xfId="42499" xr:uid="{C7A1EC5E-565F-4BDF-9D6A-D41A89087F35}"/>
    <cellStyle name="_PercentSpace_Market Cap 8 2" xfId="42500" xr:uid="{133F090F-0C53-44F7-AE50-AAED2550ED78}"/>
    <cellStyle name="_PercentSpace_Market Cap 8 2 2" xfId="42501" xr:uid="{526C463C-1987-463B-9894-18F9CC7DB581}"/>
    <cellStyle name="_PercentSpace_Market Cap 8 3" xfId="42502" xr:uid="{294188AB-6970-4170-961E-A74C43C1355A}"/>
    <cellStyle name="_PercentSpace_Market Cap 9" xfId="42503" xr:uid="{D9C585B9-7245-4528-823E-2AA6B13C726A}"/>
    <cellStyle name="_PercentSpace_Market Cap 9 2" xfId="42504" xr:uid="{6FF2CF67-B0D2-42B9-A020-164BF30180BB}"/>
    <cellStyle name="_PercentSpace_Market Cap 9 2 2" xfId="42505" xr:uid="{3B8376E6-F001-4708-8CD3-EA723E5E6083}"/>
    <cellStyle name="_PercentSpace_Market Cap 9 3" xfId="42506" xr:uid="{2136A43B-3555-4BE9-8CAD-18DF0E05771B}"/>
    <cellStyle name="_Portefølje" xfId="301" xr:uid="{C8E2A2C4-E6E2-4AC8-B291-EBD1CCE92EAC}"/>
    <cellStyle name="_Priser utvalgte papirer Sone2" xfId="302" xr:uid="{43F59275-5B80-43D1-8AFF-7D364EAFFE51}"/>
    <cellStyle name="_R10-Konsolidert_regnskap 2008 03" xfId="12352" xr:uid="{6C0A7DC3-A210-41EA-AA03-A32A3467527C}"/>
    <cellStyle name="_R10-Konsolidert_regnskap 2008 03 2" xfId="12353" xr:uid="{CF1E6693-5E94-4A37-BF50-AACEEF84C863}"/>
    <cellStyle name="_R10-Konsolidert_regnskap 2008 03 2_Kontroll ME" xfId="12354" xr:uid="{B8CBD0B3-6DC7-4ED2-8FA4-CE32BF6EEAF8}"/>
    <cellStyle name="_R10-Konsolidert_regnskap 2008 03 2_Kontroll-fane" xfId="12355" xr:uid="{11FFD3F0-F18B-4D2B-84F9-8E287735EAA5}"/>
    <cellStyle name="_R10-Konsolidert_regnskap 2008 03 3" xfId="42507" xr:uid="{D2E9709E-9610-4407-BF44-1937B5A0664C}"/>
    <cellStyle name="_R10-Konsolidert_regnskap 2008 03_Kontroll ME" xfId="12356" xr:uid="{92356818-7A96-461E-8189-A072709B37C0}"/>
    <cellStyle name="_R10-Konsolidert_regnskap 2008 03_Kontroll-fane" xfId="12357" xr:uid="{A7B17282-58E2-4665-AD65-0DD9582FF0D7}"/>
    <cellStyle name="_R10-Konsolidert_regnskap 2008 03_Results &amp; key fig." xfId="42508" xr:uid="{9BC4595D-CE9E-4846-8FA2-5B70C91BEB35}"/>
    <cellStyle name="_R21 A390000 Finans 220110" xfId="12358" xr:uid="{0982325A-1095-4B46-B70F-BB2FC123B265}"/>
    <cellStyle name="_Rapport_kreditt_1004_Hilde" xfId="42509" xr:uid="{B691116F-6507-4E43-B065-0BC883C0633A}"/>
    <cellStyle name="_Res 09 10" xfId="37133" xr:uid="{C74A560F-15AE-4E59-B087-863EB180376A}"/>
    <cellStyle name="_Res 09 10_Q Sum_Res N" xfId="37134" xr:uid="{E3B090A7-B13D-4DBD-A981-DADB845D884E}"/>
    <cellStyle name="_RETAIL 2008" xfId="12359" xr:uid="{E1C67E73-D9C4-40E9-A8D8-63F8A178816A}"/>
    <cellStyle name="_RETAIL 2008 2" xfId="12360" xr:uid="{AE851BE7-D8F5-4F3B-A25F-1EFBF9FA369F}"/>
    <cellStyle name="_RETAIL 2008 2_Kontroll ME" xfId="12361" xr:uid="{F318A65B-56E3-4835-98E5-B1A96874F03D}"/>
    <cellStyle name="_RETAIL 2008 2_Kontroll-fane" xfId="12362" xr:uid="{C7D3B433-EE0F-4006-8E87-626AD7F53C77}"/>
    <cellStyle name="_RETAIL 2008 3" xfId="42510" xr:uid="{63AD02AD-5D4C-4DB1-85B0-B005A6B8EDAB}"/>
    <cellStyle name="_RETAIL 2008_Kontroll ME" xfId="12363" xr:uid="{50B56D22-15CE-4148-BB32-6F111A3D1561}"/>
    <cellStyle name="_RETAIL 2008_Kontroll-fane" xfId="12364" xr:uid="{12141A06-4E47-4C36-B113-FE12C1EE85D9}"/>
    <cellStyle name="_RETAIL 2008_Q Sum_Res N" xfId="37135" xr:uid="{3B40E4D4-2C2F-4EE7-A53F-EA541C9C7B79}"/>
    <cellStyle name="_RETAIL 2008_Results &amp; key fig." xfId="42511" xr:uid="{D7DB7474-E8B4-4688-A89D-282B40BA85B7}"/>
    <cellStyle name="_Retail Norge historikk 2008_fra Hilde W 25.sep 09" xfId="12365" xr:uid="{ACFF1460-266A-415C-99D1-30B1D211FB22}"/>
    <cellStyle name="_Retail Norge historikk 2008_fra Hilde W 25.sep 09 2" xfId="12366" xr:uid="{FD4F7060-9139-4418-8412-29D5176D014D}"/>
    <cellStyle name="_Retail Norge historikk 2008_fra Hilde W 25.sep 09 2_Kontroll ME" xfId="12367" xr:uid="{7B1AC7AA-18BC-4320-88A3-7C0565F3BD03}"/>
    <cellStyle name="_Retail Norge historikk 2008_fra Hilde W 25.sep 09 2_Kontroll-fane" xfId="12368" xr:uid="{4A097983-C87A-4F2E-8F74-E54CA9352AD2}"/>
    <cellStyle name="_Retail Norge historikk 2008_fra Hilde W 25.sep 09 3" xfId="42512" xr:uid="{9BC9ACDE-E5A5-4B4B-A303-C6E4592EB2BE}"/>
    <cellStyle name="_Retail Norge historikk 2008_fra Hilde W 25.sep 09_Kontroll ME" xfId="12369" xr:uid="{E4FD241C-2974-48FF-9052-37725A753CEF}"/>
    <cellStyle name="_Retail Norge historikk 2008_fra Hilde W 25.sep 09_Kontroll-fane" xfId="12370" xr:uid="{33F8B21E-64EC-4EC7-8C0F-6768E78196EC}"/>
    <cellStyle name="_Retail Norge historikk 2008_fra Hilde W 25.sep 09_Results &amp; key fig." xfId="42513" xr:uid="{EA252997-7314-4A49-B0A8-BA383223C0AB}"/>
    <cellStyle name="_Samleoversikt" xfId="303" xr:uid="{57F37780-3956-487E-B87D-0FB85250E73E}"/>
    <cellStyle name="_Samleoversikt 10" xfId="42514" xr:uid="{178082D8-F6DC-430B-9651-194FFFC2DA7E}"/>
    <cellStyle name="_Samleoversikt 10 2" xfId="42515" xr:uid="{91CBFFDF-6F0B-485F-9F37-852669A77B04}"/>
    <cellStyle name="_Samleoversikt 10 2 2" xfId="42516" xr:uid="{56E29A8F-2740-47B3-B7E0-C94AB9F2B347}"/>
    <cellStyle name="_Samleoversikt 10 2 2 2" xfId="42517" xr:uid="{CB82CD60-563A-4740-B51D-37C1450795A3}"/>
    <cellStyle name="_Samleoversikt 10 2 3" xfId="42518" xr:uid="{D47FF09B-F23A-4220-B15F-5FC3CFFE68F8}"/>
    <cellStyle name="_Samleoversikt 10 2 3 2" xfId="42519" xr:uid="{CE309367-E4DF-4DAF-981A-99F5EE0B660A}"/>
    <cellStyle name="_Samleoversikt 10 2 4" xfId="42520" xr:uid="{1ABB7EA3-9172-4774-BFBD-5B5A90324FFF}"/>
    <cellStyle name="_Samleoversikt 10 3" xfId="42521" xr:uid="{A042F551-5848-4874-B695-08FCE0AD805F}"/>
    <cellStyle name="_Samleoversikt 10 3 2" xfId="42522" xr:uid="{AFA9DCDF-8543-4A46-BC57-0DF6B50F470C}"/>
    <cellStyle name="_Samleoversikt 10 4" xfId="42523" xr:uid="{CE1AD952-5BB9-4A6C-890D-6AD412F2FE95}"/>
    <cellStyle name="_Samleoversikt 10 4 2" xfId="42524" xr:uid="{ED2C1277-FD5F-4DED-818F-43FA48DCD897}"/>
    <cellStyle name="_Samleoversikt 10 5" xfId="42525" xr:uid="{5273BA13-DD5E-42E0-BC3F-5392BC679406}"/>
    <cellStyle name="_Samleoversikt 11" xfId="42526" xr:uid="{2FBE3F6B-B993-4EED-96B3-D06EBC622769}"/>
    <cellStyle name="_Samleoversikt 11 2" xfId="42527" xr:uid="{BA1BBF19-C4FC-4943-8EF6-69A0B5F1F02C}"/>
    <cellStyle name="_Samleoversikt 11 2 2" xfId="42528" xr:uid="{14AC71E6-CD05-4538-B1D1-24D2C85F83E3}"/>
    <cellStyle name="_Samleoversikt 11 3" xfId="42529" xr:uid="{790B5896-F14C-4C97-9DB5-3D5A518E4F03}"/>
    <cellStyle name="_Samleoversikt 11 3 2" xfId="42530" xr:uid="{FE03870D-C1F1-42CE-81BC-FD0D38CB5B52}"/>
    <cellStyle name="_Samleoversikt 11 4" xfId="42531" xr:uid="{A49910F8-4041-47E2-95C3-497407CDD6A7}"/>
    <cellStyle name="_Samleoversikt 12" xfId="42532" xr:uid="{5DBBFB80-65DF-4EDD-88CE-D94AD77C8569}"/>
    <cellStyle name="_Samleoversikt 12 2" xfId="42533" xr:uid="{E183707B-3DEA-4792-BB90-C85F8F510A6C}"/>
    <cellStyle name="_Samleoversikt 12 2 2" xfId="42534" xr:uid="{2EFF6EC4-1A19-41DC-B739-BDEDF47DDDF3}"/>
    <cellStyle name="_Samleoversikt 12 3" xfId="42535" xr:uid="{6C23E8D3-39D2-475E-B4FD-E069C2765B2E}"/>
    <cellStyle name="_Samleoversikt 13" xfId="42536" xr:uid="{BB335016-7A60-4F6D-A240-61B948E61099}"/>
    <cellStyle name="_Samleoversikt 13 2" xfId="42537" xr:uid="{B714E8E1-B0A2-46CA-BCC9-1B4EC03E4468}"/>
    <cellStyle name="_Samleoversikt 13 2 2" xfId="42538" xr:uid="{EF189A88-AB57-45F0-80C5-EFCEB40640CC}"/>
    <cellStyle name="_Samleoversikt 13 2 3" xfId="42539" xr:uid="{B3D1C30D-FE35-4855-B624-F8CEE4771716}"/>
    <cellStyle name="_Samleoversikt 14" xfId="42540" xr:uid="{BBF56CFC-B2F2-4C0A-BF60-C8E228345A0E}"/>
    <cellStyle name="_Samleoversikt 14 2" xfId="42541" xr:uid="{AF390E6F-D8D7-4EC4-B146-1D529A976912}"/>
    <cellStyle name="_Samleoversikt 14 3" xfId="42542" xr:uid="{3AC855CA-2BB1-4760-86FB-AF7373630E42}"/>
    <cellStyle name="_Samleoversikt 15" xfId="42543" xr:uid="{9516BB62-416F-49EC-995E-66E2CE1F8399}"/>
    <cellStyle name="_Samleoversikt 15 2" xfId="42544" xr:uid="{FAB7BA98-350E-4F9F-8803-FB1F9E3621C1}"/>
    <cellStyle name="_Samleoversikt 16" xfId="42545" xr:uid="{C2E551F1-9241-4265-B538-D6FF2DAE5227}"/>
    <cellStyle name="_Samleoversikt 16 2" xfId="42546" xr:uid="{6A5C422B-D9C6-4FA4-A278-0666C8F99332}"/>
    <cellStyle name="_Samleoversikt 16 3" xfId="42547" xr:uid="{228A8EB1-83B6-4977-A3BA-FC8E3BBA625D}"/>
    <cellStyle name="_Samleoversikt 17" xfId="42548" xr:uid="{847192F0-B441-4E09-B92E-0EF0DE4F2AC2}"/>
    <cellStyle name="_Samleoversikt 17 2" xfId="42549" xr:uid="{CCD5C37A-70AC-432B-8DFF-10C23D1452AB}"/>
    <cellStyle name="_Samleoversikt 17 3" xfId="42550" xr:uid="{45C67299-C196-43EE-A5C7-155EE9708B05}"/>
    <cellStyle name="_Samleoversikt 18" xfId="42551" xr:uid="{27BA539C-CFA5-4D33-B40A-409FF8970264}"/>
    <cellStyle name="_Samleoversikt 18 2" xfId="42552" xr:uid="{6BC278AC-9AEA-49F6-B0C6-BA1488C5BAC8}"/>
    <cellStyle name="_Samleoversikt 19" xfId="42553" xr:uid="{9779EEED-942D-41FA-B64B-F652D433D091}"/>
    <cellStyle name="_Samleoversikt 2" xfId="304" xr:uid="{D3B396E8-1BDC-402F-AAC2-8AD09465F8CC}"/>
    <cellStyle name="_Samleoversikt 2 2" xfId="37136" xr:uid="{D80D2987-7199-42E1-98C3-08F0FCD46F19}"/>
    <cellStyle name="_Samleoversikt 2 2 2" xfId="42554" xr:uid="{D81C50BA-C652-4959-8E79-292A000A02EC}"/>
    <cellStyle name="_Samleoversikt 2 2 2 2" xfId="42555" xr:uid="{4AA4BF07-991A-43A8-97A6-2679A620A72D}"/>
    <cellStyle name="_Samleoversikt 2 2 2 2 2" xfId="42556" xr:uid="{D03160E1-372F-406F-8198-404BD3E3798A}"/>
    <cellStyle name="_Samleoversikt 2 2 2 2 2 2" xfId="42557" xr:uid="{B6482740-D168-4694-BE99-772ACB9E3316}"/>
    <cellStyle name="_Samleoversikt 2 2 2 2 2 2 2" xfId="42558" xr:uid="{DF2A1483-21E1-4FBD-97D3-E2B3DCF622F3}"/>
    <cellStyle name="_Samleoversikt 2 2 2 2 2 3" xfId="42559" xr:uid="{2F99C63D-E359-4029-85E3-408181D2850D}"/>
    <cellStyle name="_Samleoversikt 2 2 2 2 3" xfId="42560" xr:uid="{A519E757-9802-4644-A192-AA09288D2C69}"/>
    <cellStyle name="_Samleoversikt 2 2 2 2 3 2" xfId="42561" xr:uid="{B08E4476-5D8D-4414-94E5-53CBBA84667D}"/>
    <cellStyle name="_Samleoversikt 2 2 2 2 4" xfId="42562" xr:uid="{E4CF49A7-4D60-4840-BF6D-75713F71EDD4}"/>
    <cellStyle name="_Samleoversikt 2 2 2 3" xfId="42563" xr:uid="{CD56D486-1CB2-4AAF-9F80-A73CB8ADAB02}"/>
    <cellStyle name="_Samleoversikt 2 2 2 3 2" xfId="42564" xr:uid="{C446B89D-1F38-44D8-9D9E-6F38B9F47B16}"/>
    <cellStyle name="_Samleoversikt 2 2 2 3 2 2" xfId="42565" xr:uid="{A0B29289-415A-42AE-BB56-0C47F0C76827}"/>
    <cellStyle name="_Samleoversikt 2 2 2 3 3" xfId="42566" xr:uid="{EF6DD8A3-CD3B-4F09-8D81-C3BF917909AB}"/>
    <cellStyle name="_Samleoversikt 2 2 2 4" xfId="42567" xr:uid="{BB65EA5C-C50B-4AD1-B043-27AF555607F4}"/>
    <cellStyle name="_Samleoversikt 2 2 2 4 2" xfId="42568" xr:uid="{99FD14AB-F701-4642-B57E-D4E5766BADD0}"/>
    <cellStyle name="_Samleoversikt 2 2 2 5" xfId="42569" xr:uid="{EF270AD8-E72B-4E03-BFBC-2A87B98B8916}"/>
    <cellStyle name="_Samleoversikt 2 2 3" xfId="42570" xr:uid="{016B4583-959C-4E94-B591-FE04239A7D1E}"/>
    <cellStyle name="_Samleoversikt 2 2 3 2" xfId="42571" xr:uid="{1098C386-D544-4730-AE03-C9AA86FB79F7}"/>
    <cellStyle name="_Samleoversikt 2 2 3 2 2" xfId="42572" xr:uid="{1D942430-9464-4EA1-9A52-63283D158CFE}"/>
    <cellStyle name="_Samleoversikt 2 2 3 2 2 2" xfId="42573" xr:uid="{374E3406-6196-44D3-A3A7-D99F20CF0A76}"/>
    <cellStyle name="_Samleoversikt 2 2 3 2 3" xfId="42574" xr:uid="{7D5B0154-2BC9-49FF-A477-D842B2DAE0F1}"/>
    <cellStyle name="_Samleoversikt 2 2 3 3" xfId="42575" xr:uid="{60CFA819-6128-4292-90FF-837644565477}"/>
    <cellStyle name="_Samleoversikt 2 2 3 3 2" xfId="42576" xr:uid="{8C58F733-6AFE-4E82-BC77-AA829D38B234}"/>
    <cellStyle name="_Samleoversikt 2 2 3 4" xfId="42577" xr:uid="{B8B527A3-C5E6-4D5E-8DC8-92AAAB53161D}"/>
    <cellStyle name="_Samleoversikt 2 2 4" xfId="42578" xr:uid="{BE01D364-DBE2-4F38-8576-AAB5B09B59BA}"/>
    <cellStyle name="_Samleoversikt 2 2 4 2" xfId="42579" xr:uid="{92A4D733-CA79-4CB0-938E-7064B60971A2}"/>
    <cellStyle name="_Samleoversikt 2 2 4 2 2" xfId="42580" xr:uid="{F05E952C-9214-473E-BDD4-CEF2B2C5F304}"/>
    <cellStyle name="_Samleoversikt 2 2 4 3" xfId="42581" xr:uid="{E78F03F6-DE3F-4A73-BCD3-741D76057868}"/>
    <cellStyle name="_Samleoversikt 2 2 5" xfId="42582" xr:uid="{0535BC48-5B13-461B-95D2-F8D6B4DD5883}"/>
    <cellStyle name="_Samleoversikt 2 2 5 2" xfId="42583" xr:uid="{629A3DEA-C4B0-442C-8A12-07874683BD69}"/>
    <cellStyle name="_Samleoversikt 2 2 6" xfId="42584" xr:uid="{73E78935-3DA0-4450-BE60-4477B24103FF}"/>
    <cellStyle name="_Samleoversikt 2 3" xfId="42585" xr:uid="{B033CDFA-B781-492B-9483-5FA52EB42657}"/>
    <cellStyle name="_Samleoversikt 2 3 2" xfId="42586" xr:uid="{52D41AA2-E0BF-4978-A7CA-62C2215EE43C}"/>
    <cellStyle name="_Samleoversikt 2 3 2 2" xfId="42587" xr:uid="{2B58AD4D-B6CC-4A95-A573-9A253F3EE086}"/>
    <cellStyle name="_Samleoversikt 2 3 2 2 2" xfId="42588" xr:uid="{6A8F8A6D-942C-41AF-A5BD-AE4B492D465C}"/>
    <cellStyle name="_Samleoversikt 2 3 2 2 2 2" xfId="42589" xr:uid="{A2CCCD35-7269-454E-8659-F75902DACA43}"/>
    <cellStyle name="_Samleoversikt 2 3 2 2 3" xfId="42590" xr:uid="{315C829B-568D-4244-9288-B7A799E98377}"/>
    <cellStyle name="_Samleoversikt 2 3 2 3" xfId="42591" xr:uid="{DA004992-4EB1-4FA2-9242-904DD8D10FB8}"/>
    <cellStyle name="_Samleoversikt 2 3 2 3 2" xfId="42592" xr:uid="{AEC5B0E3-6E16-4F89-B22D-2A0F5FA6CF2D}"/>
    <cellStyle name="_Samleoversikt 2 3 2 4" xfId="42593" xr:uid="{240844FB-17C6-4E59-9EBC-5F06E11BBD78}"/>
    <cellStyle name="_Samleoversikt 2 3 3" xfId="42594" xr:uid="{49C73655-A83E-48E1-813B-E7C278E12B82}"/>
    <cellStyle name="_Samleoversikt 2 3 3 2" xfId="42595" xr:uid="{3420811B-A944-4E86-B6D2-38A1302D2A16}"/>
    <cellStyle name="_Samleoversikt 2 3 3 2 2" xfId="42596" xr:uid="{A6C4C728-2B39-42D4-B1F7-FC4159AE1127}"/>
    <cellStyle name="_Samleoversikt 2 3 3 3" xfId="42597" xr:uid="{380FB2E8-91FB-4C12-852F-B9E22EA0CD2C}"/>
    <cellStyle name="_Samleoversikt 2 3 3 3 2" xfId="42598" xr:uid="{42BD8BFB-665B-4AAD-AE59-CB686E3E8944}"/>
    <cellStyle name="_Samleoversikt 2 3 3 4" xfId="42599" xr:uid="{734E6443-1EC5-4B67-997F-E18AA4FA3A92}"/>
    <cellStyle name="_Samleoversikt 2 3 4" xfId="42600" xr:uid="{2501F703-FF5F-41D3-A623-C1D9315D96A2}"/>
    <cellStyle name="_Samleoversikt 2 3 4 2" xfId="42601" xr:uid="{23D06EE2-0588-4F76-84BF-8F51CC102C9B}"/>
    <cellStyle name="_Samleoversikt 2 3 5" xfId="42602" xr:uid="{5B0772EA-145E-4D3E-8184-8D84C9EFA38F}"/>
    <cellStyle name="_Samleoversikt 2 3 5 2" xfId="42603" xr:uid="{D8820482-FE81-4754-B771-15762725F9C3}"/>
    <cellStyle name="_Samleoversikt 2 3 6" xfId="42604" xr:uid="{F5F64475-05A0-4DC7-9E14-14215E991149}"/>
    <cellStyle name="_Samleoversikt 2 3_Prognose eksponering " xfId="37137" xr:uid="{3C56CEFA-F343-4BD2-849B-6FC1788078EF}"/>
    <cellStyle name="_Samleoversikt 2 3_Prognose eksponering  2" xfId="42605" xr:uid="{0B735746-87E6-4E99-9CD3-F7C1EEFDABC3}"/>
    <cellStyle name="_Samleoversikt 2 3_Prognose eksponering  2 2" xfId="42606" xr:uid="{AA2E7340-1B06-4B6B-B4EF-2D37512D7D3B}"/>
    <cellStyle name="_Samleoversikt 2 3_Prognose eksponering  2 2 2" xfId="42607" xr:uid="{DB870BFE-5940-4B74-AB7E-7AE352C53DDA}"/>
    <cellStyle name="_Samleoversikt 2 3_Prognose eksponering  2 3" xfId="42608" xr:uid="{CD9C1FD5-C9FD-45E0-886A-EF82F5F820E7}"/>
    <cellStyle name="_Samleoversikt 2 3_Prognose eksponering  3" xfId="42609" xr:uid="{C8D9FEB3-48A0-4C34-9C9E-774E7F38C252}"/>
    <cellStyle name="_Samleoversikt 2 3_Prognose eksponering  3 2" xfId="42610" xr:uid="{6D182FEF-ACF8-4BBC-B753-0B5A7B1873CA}"/>
    <cellStyle name="_Samleoversikt 2 3_Prognose eksponering  4" xfId="42611" xr:uid="{5CE829A5-511D-4F28-AEA2-757054C277CF}"/>
    <cellStyle name="_Samleoversikt 2 3_Vedlegg" xfId="42612" xr:uid="{2A878614-0995-40AA-AA7D-230E76109BA1}"/>
    <cellStyle name="_Samleoversikt 2 3_Vedlegg 2" xfId="42613" xr:uid="{80B30371-C067-4706-A8B2-CB5130EF0265}"/>
    <cellStyle name="_Samleoversikt 2 3_Vedlegg 2 2" xfId="42614" xr:uid="{D44AB97C-978F-4B63-BDA0-FBC37EF65C89}"/>
    <cellStyle name="_Samleoversikt 2 3_Vedlegg 2 2 2" xfId="42615" xr:uid="{8881605C-CA5E-4CED-85BD-3D06410953EA}"/>
    <cellStyle name="_Samleoversikt 2 3_Vedlegg 2 3" xfId="42616" xr:uid="{26600AE3-72DD-4363-981E-E5102EE2A81B}"/>
    <cellStyle name="_Samleoversikt 2 3_Vedlegg 3" xfId="42617" xr:uid="{76105746-95D9-4B36-9400-C4F2BE343C26}"/>
    <cellStyle name="_Samleoversikt 2 3_Vedlegg 3 2" xfId="42618" xr:uid="{99C29959-CE57-49A6-81D3-3103DFB5EA8D}"/>
    <cellStyle name="_Samleoversikt 2 3_Vedlegg 4" xfId="42619" xr:uid="{BB482317-60D9-4F3C-A124-28091B983D2F}"/>
    <cellStyle name="_Samleoversikt 2 4" xfId="42620" xr:uid="{3258ADB3-9CEB-49C6-BDF9-975BC4C6F5C3}"/>
    <cellStyle name="_Samleoversikt 2 4 2" xfId="42621" xr:uid="{BA9BC00B-6AEB-4924-8267-34CA3D24EC4D}"/>
    <cellStyle name="_Samleoversikt 2 4 2 2" xfId="42622" xr:uid="{9E5BEFE0-A983-4A26-97EA-3D8E7E56A3EC}"/>
    <cellStyle name="_Samleoversikt 2 4 2 2 2" xfId="42623" xr:uid="{4E259714-DE5D-434A-A3C6-3FA00B5F00C6}"/>
    <cellStyle name="_Samleoversikt 2 4 2 3" xfId="42624" xr:uid="{CB0FAD12-BA5E-4887-8DA2-961CBCD2DB57}"/>
    <cellStyle name="_Samleoversikt 2 4 3" xfId="42625" xr:uid="{714AEACC-0E0A-43A1-BEB5-25DE00664E40}"/>
    <cellStyle name="_Samleoversikt 2 4 3 2" xfId="42626" xr:uid="{0EB9914A-C994-41D8-9002-7235C1924BD4}"/>
    <cellStyle name="_Samleoversikt 2 4 4" xfId="42627" xr:uid="{221FEBCE-9914-4194-952E-740C53389C30}"/>
    <cellStyle name="_Samleoversikt 2 5" xfId="42628" xr:uid="{CD7DCD3B-F79E-4E1F-AAE4-B1E87E38D4F3}"/>
    <cellStyle name="_Samleoversikt 2 5 2" xfId="42629" xr:uid="{C051A4F3-2074-44D5-BAFD-8F719E51F464}"/>
    <cellStyle name="_Samleoversikt 2 6" xfId="42630" xr:uid="{3B713649-EE17-4580-BD5D-42254163AD95}"/>
    <cellStyle name="_Samleoversikt 2 6 2" xfId="42631" xr:uid="{13B76F96-6F33-4570-9127-0AD28AACC342}"/>
    <cellStyle name="_Samleoversikt 2 7" xfId="42632" xr:uid="{B8DC378B-14E4-44EC-8464-3026602AEA74}"/>
    <cellStyle name="_Samleoversikt 2 7 2" xfId="42633" xr:uid="{60861CA1-F6FA-45AA-AD3F-95C80FD79EC6}"/>
    <cellStyle name="_Samleoversikt 2 8" xfId="42634" xr:uid="{8D5A3C2F-9193-471A-9C2A-50CD007427BD}"/>
    <cellStyle name="_Samleoversikt 2_1" xfId="42635" xr:uid="{2D9358AB-858A-4735-B576-84EF48EC1E40}"/>
    <cellStyle name="_Samleoversikt 2_8" xfId="42636" xr:uid="{368DB9D4-838D-4F72-A07D-1941940C5BB7}"/>
    <cellStyle name="_Samleoversikt 2_Kontroll ME" xfId="12371" xr:uid="{862D6139-DFBF-4712-90AD-FF37EC95C1A2}"/>
    <cellStyle name="_Samleoversikt 2_Kontroll-fane" xfId="12372" xr:uid="{49DD252A-FEDF-4CCD-8E30-5E28DBEA4C17}"/>
    <cellStyle name="_Samleoversikt 3" xfId="305" xr:uid="{7BEB0EF7-1868-498D-96F0-99E93B2D6F48}"/>
    <cellStyle name="_Samleoversikt 3 2" xfId="42637" xr:uid="{C4E7B84F-EC4A-44AA-886B-1F5F80084992}"/>
    <cellStyle name="_Samleoversikt 3 2 2" xfId="42638" xr:uid="{2B01A905-7D52-4E7B-BA7D-AB8BF9CC28CE}"/>
    <cellStyle name="_Samleoversikt 3 2 2 2" xfId="42639" xr:uid="{C0A68A75-C3AC-443D-8D90-7196171AF072}"/>
    <cellStyle name="_Samleoversikt 3 2 2 2 2" xfId="42640" xr:uid="{BB41ED78-E644-4BA3-AECB-54D313AAD961}"/>
    <cellStyle name="_Samleoversikt 3 2 2 3" xfId="42641" xr:uid="{08C9480A-616F-4BF8-B813-D41FD8717A9C}"/>
    <cellStyle name="_Samleoversikt 3 2 3" xfId="42642" xr:uid="{D26CA478-2BF0-43EE-BD50-DA73E41EA755}"/>
    <cellStyle name="_Samleoversikt 3 2 3 2" xfId="42643" xr:uid="{7E4E6EC9-0324-4AB2-B1FF-C7066ABF272F}"/>
    <cellStyle name="_Samleoversikt 3 2 4" xfId="42644" xr:uid="{348440C5-A937-4C61-87E2-74876C0A096C}"/>
    <cellStyle name="_Samleoversikt 3 3" xfId="42645" xr:uid="{72658812-9FEE-45AE-A2DA-324F5E12912A}"/>
    <cellStyle name="_Samleoversikt 3 3 2" xfId="42646" xr:uid="{52201623-8CFD-45DE-92A1-FDF29A87C641}"/>
    <cellStyle name="_Samleoversikt 3 3 2 2" xfId="42647" xr:uid="{2256610D-892D-4D38-8FA0-742D152983B6}"/>
    <cellStyle name="_Samleoversikt 3 3 3" xfId="42648" xr:uid="{76C4AFF8-1412-48EA-B7CA-784C65F2DA98}"/>
    <cellStyle name="_Samleoversikt 3 3 4" xfId="42649" xr:uid="{9A532ABA-EEE4-4CA5-8804-38CC6DBD6362}"/>
    <cellStyle name="_Samleoversikt 3 4" xfId="42650" xr:uid="{CF43E392-0F59-4B1E-B806-63FCE8A9C37A}"/>
    <cellStyle name="_Samleoversikt 3 4 2" xfId="42651" xr:uid="{43209CAC-D2B0-4C0B-8290-509CCBFA3EA6}"/>
    <cellStyle name="_Samleoversikt 3 4 2 2" xfId="42652" xr:uid="{F0F89638-1C2F-4A1A-8E7D-9B8A54058B3A}"/>
    <cellStyle name="_Samleoversikt 3 4 3" xfId="42653" xr:uid="{A65B15C0-B333-459E-8968-DECE1A1C5C7E}"/>
    <cellStyle name="_Samleoversikt 3 5" xfId="42654" xr:uid="{8173D449-1508-4669-A524-65F51EC36E14}"/>
    <cellStyle name="_Samleoversikt 3 5 2" xfId="42655" xr:uid="{224DD80B-805F-4D94-B7BC-CD1A8861A6ED}"/>
    <cellStyle name="_Samleoversikt 3 6" xfId="42656" xr:uid="{1F4B14E2-A7D4-412B-8B0C-9C49CBDF0ED8}"/>
    <cellStyle name="_Samleoversikt 4" xfId="306" xr:uid="{9932A683-F038-4CE4-90FF-18C12DAB2FB3}"/>
    <cellStyle name="_Samleoversikt 4 2" xfId="42657" xr:uid="{0A2A8F3E-D00D-41AD-B982-0E12E0660CE1}"/>
    <cellStyle name="_Samleoversikt 4 2 2" xfId="42658" xr:uid="{717FF4AE-CFD9-40CC-B87F-3C58EDE99CFA}"/>
    <cellStyle name="_Samleoversikt 4 2 2 2" xfId="42659" xr:uid="{9D530ECA-3F31-4873-817A-BFD5B88EF9B9}"/>
    <cellStyle name="_Samleoversikt 4 2 2 2 2" xfId="42660" xr:uid="{BDF13777-7DDD-47C6-8A5E-5FB59E7879FA}"/>
    <cellStyle name="_Samleoversikt 4 2 2 2 2 2" xfId="42661" xr:uid="{4D736E88-6828-41A3-BA5F-05EEF3721E24}"/>
    <cellStyle name="_Samleoversikt 4 2 2 2 3" xfId="42662" xr:uid="{A2C37B71-7BB6-4E04-A4BE-3D4314B8531D}"/>
    <cellStyle name="_Samleoversikt 4 2 2 3" xfId="42663" xr:uid="{DB67FF09-158A-43D3-9097-BE6488121DEC}"/>
    <cellStyle name="_Samleoversikt 4 2 2 3 2" xfId="42664" xr:uid="{D2D09C4B-22C6-4A82-AC6E-B622D5B8AD81}"/>
    <cellStyle name="_Samleoversikt 4 2 2 4" xfId="42665" xr:uid="{E021DCFA-9383-4583-B816-DB2C55039A03}"/>
    <cellStyle name="_Samleoversikt 4 2 3" xfId="42666" xr:uid="{C553FE6B-C4D4-47C9-802C-89A9DF2EBD69}"/>
    <cellStyle name="_Samleoversikt 4 2 3 2" xfId="42667" xr:uid="{884A83EA-E019-4ECD-80C5-CA8ECEF8C2A8}"/>
    <cellStyle name="_Samleoversikt 4 2 3 2 2" xfId="42668" xr:uid="{66F5EAA3-83EC-4BEC-AB60-5DD000A71028}"/>
    <cellStyle name="_Samleoversikt 4 2 3 3" xfId="42669" xr:uid="{702CC490-E1A3-458D-89FD-BBA497062996}"/>
    <cellStyle name="_Samleoversikt 4 2 4" xfId="42670" xr:uid="{ED467607-3A35-4A3A-B04F-96AB084B8019}"/>
    <cellStyle name="_Samleoversikt 4 2 4 2" xfId="42671" xr:uid="{0C4E412E-4603-423A-8DAD-089B103B7BCA}"/>
    <cellStyle name="_Samleoversikt 4 2 5" xfId="42672" xr:uid="{B67FF82F-15F3-4590-8EB5-A382F7579238}"/>
    <cellStyle name="_Samleoversikt 4 3" xfId="42673" xr:uid="{EF835AF4-86CA-40F2-AB62-33131469D5A7}"/>
    <cellStyle name="_Samleoversikt 4 3 2" xfId="42674" xr:uid="{6E0E0807-C80E-4082-A514-27D45F4AC273}"/>
    <cellStyle name="_Samleoversikt 4 3 2 2" xfId="42675" xr:uid="{062928ED-C972-4A9B-93C7-192343665B13}"/>
    <cellStyle name="_Samleoversikt 4 3 2 2 2" xfId="42676" xr:uid="{75950DAF-0BF2-4EFD-A71A-627DC359568D}"/>
    <cellStyle name="_Samleoversikt 4 3 2 3" xfId="42677" xr:uid="{D3E33C1D-C01D-4270-881B-A564446E85AC}"/>
    <cellStyle name="_Samleoversikt 4 3 3" xfId="42678" xr:uid="{106871B9-D6CE-42AC-827B-8AFA22C389E0}"/>
    <cellStyle name="_Samleoversikt 4 3 3 2" xfId="42679" xr:uid="{B5417EA1-58CA-41E6-95C1-56B738022934}"/>
    <cellStyle name="_Samleoversikt 4 3 4" xfId="42680" xr:uid="{E414F7BF-E5C8-4200-A548-5C4CC7EB1465}"/>
    <cellStyle name="_Samleoversikt 4 4" xfId="42681" xr:uid="{837C9E96-679A-408C-B88C-9EC643E4C866}"/>
    <cellStyle name="_Samleoversikt 4 4 2" xfId="42682" xr:uid="{0CC22AD2-9BC9-4CC6-B2EB-3E1765DAEB87}"/>
    <cellStyle name="_Samleoversikt 4 4 2 2" xfId="42683" xr:uid="{82B955B8-65A0-48A7-BE40-4D6EAC33FFC5}"/>
    <cellStyle name="_Samleoversikt 4 4 3" xfId="42684" xr:uid="{7DC19081-6E2D-4546-979F-159F7B102C8C}"/>
    <cellStyle name="_Samleoversikt 4 5" xfId="42685" xr:uid="{F31A03F0-D6F4-410C-95C4-46DE1C69D5D0}"/>
    <cellStyle name="_Samleoversikt 4 5 2" xfId="42686" xr:uid="{7803139A-A2CE-4D89-8BCF-4898D247CFE6}"/>
    <cellStyle name="_Samleoversikt 4 6" xfId="42687" xr:uid="{A5151650-61A7-4163-BBB9-575FA9618AE0}"/>
    <cellStyle name="_Samleoversikt 5" xfId="42688" xr:uid="{5913AE14-5729-4985-B13B-254541521589}"/>
    <cellStyle name="_Samleoversikt 5 2" xfId="42689" xr:uid="{240830E6-29F2-4BE5-9919-EAA69EA70D93}"/>
    <cellStyle name="_Samleoversikt 5 2 2" xfId="42690" xr:uid="{40F1ACE3-1532-4B81-A049-173A25DABC30}"/>
    <cellStyle name="_Samleoversikt 5 2 2 2" xfId="42691" xr:uid="{147906B9-0594-446E-972A-46A00413D8DF}"/>
    <cellStyle name="_Samleoversikt 5 2 2 2 2" xfId="42692" xr:uid="{676E2BCF-655F-45BA-9A12-4DE5E8E0697F}"/>
    <cellStyle name="_Samleoversikt 5 2 2 2 2 2" xfId="42693" xr:uid="{A66C6B27-D7C7-4C8D-82C5-91139E207582}"/>
    <cellStyle name="_Samleoversikt 5 2 2 2 3" xfId="42694" xr:uid="{7450826A-7CEE-4D67-88EA-92933DDFBF73}"/>
    <cellStyle name="_Samleoversikt 5 2 2 3" xfId="42695" xr:uid="{92D1A444-5E2C-405E-A938-B47E8768BB2D}"/>
    <cellStyle name="_Samleoversikt 5 2 2 3 2" xfId="42696" xr:uid="{358100A4-F1B9-488C-B881-CB839D6F8889}"/>
    <cellStyle name="_Samleoversikt 5 2 2 4" xfId="42697" xr:uid="{890D75FB-E7B1-4092-9A6E-DF624302BB98}"/>
    <cellStyle name="_Samleoversikt 5 2 3" xfId="42698" xr:uid="{201372C7-7A0D-4AB8-BE18-58930AC5010C}"/>
    <cellStyle name="_Samleoversikt 5 2 3 2" xfId="42699" xr:uid="{C5936B18-4DB3-4FEE-8B6E-502364029CB1}"/>
    <cellStyle name="_Samleoversikt 5 2 3 2 2" xfId="42700" xr:uid="{3A79A2CF-9F44-415A-B553-4DCB342F1D92}"/>
    <cellStyle name="_Samleoversikt 5 2 3 3" xfId="42701" xr:uid="{456A851A-E7B3-481F-A497-0F4FDFAB441A}"/>
    <cellStyle name="_Samleoversikt 5 2 4" xfId="42702" xr:uid="{9405A486-3687-4A51-8E96-6B36DB5E869B}"/>
    <cellStyle name="_Samleoversikt 5 2 4 2" xfId="42703" xr:uid="{B800142A-C468-4624-92DE-26F5BB7C65F3}"/>
    <cellStyle name="_Samleoversikt 5 2 5" xfId="42704" xr:uid="{D99E55D0-8765-4C58-B25C-FEA8750360B8}"/>
    <cellStyle name="_Samleoversikt 5 3" xfId="42705" xr:uid="{F742B762-B431-45F7-94A6-D506641DF97C}"/>
    <cellStyle name="_Samleoversikt 5 3 2" xfId="42706" xr:uid="{AB592CBD-1F24-4A86-8F51-DD02037DB3AA}"/>
    <cellStyle name="_Samleoversikt 5 3 2 2" xfId="42707" xr:uid="{B8308040-F3B8-43F2-8354-80F5B1781D1F}"/>
    <cellStyle name="_Samleoversikt 5 3 2 2 2" xfId="42708" xr:uid="{CB9C6912-2843-483A-B56A-7EA93EF28A93}"/>
    <cellStyle name="_Samleoversikt 5 3 2 3" xfId="42709" xr:uid="{581728EA-3176-4BB7-B490-DB753A782A3A}"/>
    <cellStyle name="_Samleoversikt 5 3 3" xfId="42710" xr:uid="{98B54BA0-FA20-403B-B85E-DF0F7A1C24D7}"/>
    <cellStyle name="_Samleoversikt 5 3 3 2" xfId="42711" xr:uid="{BFBF5163-A456-464F-8B27-1E032CC8FC19}"/>
    <cellStyle name="_Samleoversikt 5 3 4" xfId="42712" xr:uid="{9036A190-D777-4394-89AF-BEE603E5A334}"/>
    <cellStyle name="_Samleoversikt 5 4" xfId="42713" xr:uid="{87BBE177-39CF-4CE3-A23C-63BDE0418A28}"/>
    <cellStyle name="_Samleoversikt 5 4 2" xfId="42714" xr:uid="{0E5F43DD-3C79-4F7D-B0AF-259B2DEFCAE2}"/>
    <cellStyle name="_Samleoversikt 5 4 2 2" xfId="42715" xr:uid="{82E12EB0-02D9-44C2-B4FD-7EC04CDC351F}"/>
    <cellStyle name="_Samleoversikt 5 4 3" xfId="42716" xr:uid="{2E5C110C-114C-4BFE-8A77-6024FCA6F48F}"/>
    <cellStyle name="_Samleoversikt 5 5" xfId="42717" xr:uid="{0A5D2752-A771-4280-B2FC-0B6D0B1C9A98}"/>
    <cellStyle name="_Samleoversikt 5 5 2" xfId="42718" xr:uid="{06D98763-FF64-4BC7-8C4E-0E9C5A9F7572}"/>
    <cellStyle name="_Samleoversikt 5 6" xfId="42719" xr:uid="{30C27EBF-890D-42E4-8DD6-ACF8E0B2CE1B}"/>
    <cellStyle name="_Samleoversikt 6" xfId="42720" xr:uid="{046DB4FF-EE9F-435B-9DA2-2E1EF605CF97}"/>
    <cellStyle name="_Samleoversikt 6 2" xfId="42721" xr:uid="{2DEBE360-4EB0-421A-8C14-071CCB0743E5}"/>
    <cellStyle name="_Samleoversikt 6 2 2" xfId="42722" xr:uid="{CF01AED3-0ED1-4696-890B-FE8B3CD66397}"/>
    <cellStyle name="_Samleoversikt 6 2 2 2" xfId="42723" xr:uid="{D3B80AEF-C9C7-4A38-8833-40248D27DE2D}"/>
    <cellStyle name="_Samleoversikt 6 2 2 2 2" xfId="42724" xr:uid="{308682A5-89FB-47D8-B512-820CAE1C4CAD}"/>
    <cellStyle name="_Samleoversikt 6 2 2 2 2 2" xfId="42725" xr:uid="{ADBA9897-6E50-4B42-AA09-C588205ABDDA}"/>
    <cellStyle name="_Samleoversikt 6 2 2 2 3" xfId="42726" xr:uid="{40D07C02-9066-4F3D-B72C-7C9808C91284}"/>
    <cellStyle name="_Samleoversikt 6 2 2 3" xfId="42727" xr:uid="{09415C2E-8762-488F-809E-B9F4D75A2B7F}"/>
    <cellStyle name="_Samleoversikt 6 2 2 3 2" xfId="42728" xr:uid="{3CB41C57-6B64-40F2-9D8D-1D93B85557ED}"/>
    <cellStyle name="_Samleoversikt 6 2 2 4" xfId="42729" xr:uid="{FCD38279-EEAD-499B-9937-5D78F5251896}"/>
    <cellStyle name="_Samleoversikt 6 2 3" xfId="42730" xr:uid="{2EA51FB4-A78D-43D2-96E4-F64DA2B03DD8}"/>
    <cellStyle name="_Samleoversikt 6 2 3 2" xfId="42731" xr:uid="{65C9BBAC-6A77-493D-8383-CDCC6712561E}"/>
    <cellStyle name="_Samleoversikt 6 2 3 2 2" xfId="42732" xr:uid="{21C86D50-5D5F-4DA7-ABFE-64C2B1A4D46D}"/>
    <cellStyle name="_Samleoversikt 6 2 3 3" xfId="42733" xr:uid="{E2C81779-0A30-4154-9DFE-83E27B7383A5}"/>
    <cellStyle name="_Samleoversikt 6 2 4" xfId="42734" xr:uid="{6A52EF47-A903-4387-86A5-077936B9121F}"/>
    <cellStyle name="_Samleoversikt 6 2 4 2" xfId="42735" xr:uid="{C1E18390-CA3F-41E9-B857-E145BB8A399B}"/>
    <cellStyle name="_Samleoversikt 6 2 5" xfId="42736" xr:uid="{87DDA83C-FA01-46F7-A8EB-4EA31C603DB6}"/>
    <cellStyle name="_Samleoversikt 6 3" xfId="42737" xr:uid="{E345F8B3-8444-4EDC-B999-565A42D12B1E}"/>
    <cellStyle name="_Samleoversikt 6 3 2" xfId="42738" xr:uid="{D9347456-EF6F-4327-94DD-DCF117368F11}"/>
    <cellStyle name="_Samleoversikt 6 3 2 2" xfId="42739" xr:uid="{4975A7EB-720E-4727-8A7C-EBD1BCE3431A}"/>
    <cellStyle name="_Samleoversikt 6 3 2 2 2" xfId="42740" xr:uid="{C37A0D7C-0161-4B83-9824-8D80E6774647}"/>
    <cellStyle name="_Samleoversikt 6 3 2 3" xfId="42741" xr:uid="{E16A848F-414F-448F-9217-0500D0062DEF}"/>
    <cellStyle name="_Samleoversikt 6 3 3" xfId="42742" xr:uid="{58EAC2E2-6E30-43BD-AA91-6B5FC6C7F61B}"/>
    <cellStyle name="_Samleoversikt 6 3 3 2" xfId="42743" xr:uid="{1999C6C3-D99D-43C7-819D-53599F1F3C40}"/>
    <cellStyle name="_Samleoversikt 6 3 4" xfId="42744" xr:uid="{F1C86F36-4A8F-4409-9EAF-C35AD50D3002}"/>
    <cellStyle name="_Samleoversikt 6 4" xfId="42745" xr:uid="{ECB7D382-D743-498D-A9DE-B14401411241}"/>
    <cellStyle name="_Samleoversikt 6 4 2" xfId="42746" xr:uid="{E4A30EA4-24F8-44C1-9E02-ABA1B1A99DE3}"/>
    <cellStyle name="_Samleoversikt 6 4 2 2" xfId="42747" xr:uid="{F8285CCF-AB18-4146-8A3D-1109EA4792C8}"/>
    <cellStyle name="_Samleoversikt 6 4 3" xfId="42748" xr:uid="{A89120CA-E2CA-49D4-AFE0-E7C9E2F2F0B6}"/>
    <cellStyle name="_Samleoversikt 6 5" xfId="42749" xr:uid="{D1E55619-AF1F-420C-A602-6654B70EA77C}"/>
    <cellStyle name="_Samleoversikt 6 5 2" xfId="42750" xr:uid="{5CD4CA2B-D2FA-4A70-9EBF-7E21E32FC85D}"/>
    <cellStyle name="_Samleoversikt 6 6" xfId="42751" xr:uid="{D45DA367-FCF7-4A99-B2A5-F8ACC9BCD62D}"/>
    <cellStyle name="_Samleoversikt 7" xfId="42752" xr:uid="{D219141A-86EE-467A-AFDD-3A1E519AF67E}"/>
    <cellStyle name="_Samleoversikt 7 2" xfId="42753" xr:uid="{883C5BA7-8B4F-4170-829D-5460AEE387B4}"/>
    <cellStyle name="_Samleoversikt 7 2 2" xfId="42754" xr:uid="{5A3C9654-FBE5-418F-9FE1-DADC12ED133A}"/>
    <cellStyle name="_Samleoversikt 7 2 2 2" xfId="42755" xr:uid="{C41A9813-566A-4798-A505-EEDD7BE9D75C}"/>
    <cellStyle name="_Samleoversikt 7 2 2 2 2" xfId="42756" xr:uid="{6676E20E-FC52-4E49-A582-D8C1DD57FF5C}"/>
    <cellStyle name="_Samleoversikt 7 2 2 3" xfId="42757" xr:uid="{9B53C541-C7FB-4BA8-B134-A8C66203D325}"/>
    <cellStyle name="_Samleoversikt 7 2 3" xfId="42758" xr:uid="{BB6BFAA6-15E9-4719-939F-798286AF3C3F}"/>
    <cellStyle name="_Samleoversikt 7 2 3 2" xfId="42759" xr:uid="{03C44DD3-4F40-4141-9F54-7C8093CC42FE}"/>
    <cellStyle name="_Samleoversikt 7 2 4" xfId="42760" xr:uid="{8C42FB72-C195-445C-9FB2-888DB266D0E3}"/>
    <cellStyle name="_Samleoversikt 7 3" xfId="42761" xr:uid="{FB0ADCCD-A772-4230-BE35-4B72EC2ED158}"/>
    <cellStyle name="_Samleoversikt 7 3 2" xfId="42762" xr:uid="{A4CC13E1-9B12-4CB9-86B7-AB5504107336}"/>
    <cellStyle name="_Samleoversikt 7 3 2 2" xfId="42763" xr:uid="{A4DEE3C4-3881-4B89-ABD8-5744D67A4643}"/>
    <cellStyle name="_Samleoversikt 7 3 2 2 2" xfId="42764" xr:uid="{40C4EDC2-B8AD-4D3B-836D-4EA280E9D168}"/>
    <cellStyle name="_Samleoversikt 7 3 2 3" xfId="42765" xr:uid="{94D0C2BA-B8BB-45A4-832E-BC461275C4ED}"/>
    <cellStyle name="_Samleoversikt 7 3 3" xfId="42766" xr:uid="{D23A4EF9-1C01-424A-A3AA-3414636A7BE1}"/>
    <cellStyle name="_Samleoversikt 7 3 3 2" xfId="42767" xr:uid="{A187FBD3-437B-4803-812A-E4EA52289BBC}"/>
    <cellStyle name="_Samleoversikt 7 3 4" xfId="42768" xr:uid="{0D5D966F-757D-4EC6-A9BC-BDA1B5490014}"/>
    <cellStyle name="_Samleoversikt 7 4" xfId="42769" xr:uid="{893FACFE-E2FF-4E2E-88FE-E7163F96B3BB}"/>
    <cellStyle name="_Samleoversikt 7 4 2" xfId="42770" xr:uid="{12D79F17-8AF1-41EF-94B6-8E00EF99D08E}"/>
    <cellStyle name="_Samleoversikt 7 4 2 2" xfId="42771" xr:uid="{8EB3A0D7-B411-4672-9DFA-532CD96E64D9}"/>
    <cellStyle name="_Samleoversikt 7 4 3" xfId="42772" xr:uid="{C537BDCD-F17C-40F5-9DB1-8BE221410A6C}"/>
    <cellStyle name="_Samleoversikt 7 5" xfId="42773" xr:uid="{F490126D-3A09-4316-964A-3C4303981E16}"/>
    <cellStyle name="_Samleoversikt 7 5 2" xfId="42774" xr:uid="{6E98301B-EE4E-4F5A-93A5-8F3371825FC4}"/>
    <cellStyle name="_Samleoversikt 7 6" xfId="42775" xr:uid="{FF74A354-AFB0-41DA-BF27-5648AB3D631C}"/>
    <cellStyle name="_Samleoversikt 8" xfId="42776" xr:uid="{C829D3EE-8E1C-4D66-9F26-70937D0C563F}"/>
    <cellStyle name="_Samleoversikt 8 2" xfId="42777" xr:uid="{65970E57-5B56-4A88-B172-582020128C97}"/>
    <cellStyle name="_Samleoversikt 8 2 2" xfId="42778" xr:uid="{5931195D-FF40-4A8F-A48E-7A7D2579D370}"/>
    <cellStyle name="_Samleoversikt 8 3" xfId="42779" xr:uid="{30E0AF1A-BF8F-4BA5-8BDA-A7272106F45C}"/>
    <cellStyle name="_Samleoversikt 8 3 2" xfId="42780" xr:uid="{885B26D1-0D5F-4E62-8A14-96876D4A224C}"/>
    <cellStyle name="_Samleoversikt 8 4" xfId="42781" xr:uid="{E421AE67-992A-4076-BD0F-231B9EBDA793}"/>
    <cellStyle name="_Samleoversikt 9" xfId="42782" xr:uid="{D87F81F7-25B9-46B0-BB82-5BFADCF07610}"/>
    <cellStyle name="_Samleoversikt 9 2" xfId="42783" xr:uid="{E3E152D9-1B1C-414B-9F93-1123EF03D7E7}"/>
    <cellStyle name="_Samleoversikt 9 2 2" xfId="42784" xr:uid="{2F755401-55B5-43C6-9422-F1B7F01DF963}"/>
    <cellStyle name="_Samleoversikt 9 3" xfId="42785" xr:uid="{C91E56E5-BB07-42F1-BF65-D5B7BBB03BAE}"/>
    <cellStyle name="_Samleoversikt 9 3 2" xfId="42786" xr:uid="{E2EE9523-2C95-4A30-B622-699202A54C00}"/>
    <cellStyle name="_Samleoversikt 9 4" xfId="42787" xr:uid="{7D3EFA10-6453-4339-BE90-15780DED7F06}"/>
    <cellStyle name="_Samleoversikt_1" xfId="42788" xr:uid="{5B320100-753F-4C07-BB6E-D039DE3B9CE4}"/>
    <cellStyle name="_Samleoversikt_8" xfId="42789" xr:uid="{95C6B8BA-AD36-4551-985B-28C7C1D6278C}"/>
    <cellStyle name="_Samleoversikt_Adjustment-Hovedtall" xfId="37138" xr:uid="{59D53E10-FB67-471D-8159-EF5A4B29958F}"/>
    <cellStyle name="_Samleoversikt_Døtre" xfId="42790" xr:uid="{4E8F8C94-2654-4D30-8C6A-C3D723FE2CC6}"/>
    <cellStyle name="_Samleoversikt_Døtre 2" xfId="42791" xr:uid="{30DCD6D9-B0D0-4D44-A34A-893CA8A77693}"/>
    <cellStyle name="_Samleoversikt_Døtre 2 2" xfId="42792" xr:uid="{DF28DA28-D71E-4BD7-940B-A4E002205409}"/>
    <cellStyle name="_Samleoversikt_Døtre 3" xfId="42793" xr:uid="{DBA2B2BD-9DD3-4C3D-90A0-4A89D6F4B0C3}"/>
    <cellStyle name="_Samleoversikt_Expenses (1)" xfId="42794" xr:uid="{21DDA73A-FD2E-4B95-A277-D5F3D5955DF2}"/>
    <cellStyle name="_Samleoversikt_Hovedtall" xfId="37139" xr:uid="{DF41FA47-CCE7-4F97-9D7A-5AE1A60FC2ED}"/>
    <cellStyle name="_Samleoversikt_Kontroll ME" xfId="12373" xr:uid="{A40444A0-AD33-454A-8948-41DB324701EE}"/>
    <cellStyle name="_Samleoversikt_Kontroll-fane" xfId="12374" xr:uid="{307E9C09-7C7C-4529-8654-1D65BD7107F4}"/>
    <cellStyle name="_Samleoversikt_Nøkkeltall" xfId="37140" xr:uid="{3866712B-5FC5-4B5D-B3B7-F192940123CB}"/>
    <cellStyle name="_Samleoversikt_Prognose eksponering " xfId="37141" xr:uid="{362FF498-4DA4-4BBF-96E5-263B4DD080F4}"/>
    <cellStyle name="_Samleoversikt_Prognose eksponering  2" xfId="42795" xr:uid="{A8D29C94-A259-49FA-9FDC-D6828034059A}"/>
    <cellStyle name="_Samleoversikt_Prognose eksponering  2 2" xfId="42796" xr:uid="{01D44121-92AE-4010-94E0-F851605650A4}"/>
    <cellStyle name="_Samleoversikt_Prognose eksponering  2 2 2" xfId="42797" xr:uid="{C273352E-17A3-4ECE-AB18-7377ABC5A84C}"/>
    <cellStyle name="_Samleoversikt_Prognose eksponering  2 3" xfId="42798" xr:uid="{4E43C4AB-7B38-45FC-A5C6-6A27E63AD30C}"/>
    <cellStyle name="_Samleoversikt_Prognose eksponering  3" xfId="42799" xr:uid="{01A5BEDD-30E8-4B27-B9B4-D44D897CEB0C}"/>
    <cellStyle name="_Samleoversikt_Prognose eksponering  3 2" xfId="42800" xr:uid="{742848C4-445D-4569-ADE8-396F3CF1A5B4}"/>
    <cellStyle name="_Samleoversikt_Prognose eksponering  4" xfId="42801" xr:uid="{E3148E1E-63B5-4B1F-B542-5CF609BEC96B}"/>
    <cellStyle name="_Samleoversikt_Resultat" xfId="37142" xr:uid="{B223F8F4-3FF3-4FA4-8A10-61545E52DCA6}"/>
    <cellStyle name="_Samleoversikt_Results &amp; key fig." xfId="42802" xr:uid="{ADC29EF7-2D39-4B5E-9DAB-231CA8CF16A4}"/>
    <cellStyle name="_Samleoversikt_Side 9" xfId="42803" xr:uid="{CA2162F7-04D9-429A-BD8D-73168FF39190}"/>
    <cellStyle name="_Samleoversikt_Trondheim - Int. fond" xfId="12375" xr:uid="{40DA8548-8BF6-4EFE-993F-5C20561EF235}"/>
    <cellStyle name="_Samleoversikt_Trondheim - Int. fond 2" xfId="37143" xr:uid="{2D29034E-680F-46BE-88C5-7AE6CCF56A90}"/>
    <cellStyle name="_Samleoversikt_Trondheim - Int. fond_Kontroll ME" xfId="12376" xr:uid="{D9B84C47-CF10-4F78-AB2A-FE7F27C4B083}"/>
    <cellStyle name="_Samleoversikt_Trondheim - Int. fond_Kontroll-fane" xfId="12377" xr:uid="{AA69B9E0-731B-4926-8EE5-FBF8D1BC5B0D}"/>
    <cellStyle name="_Samleoversikt_Vedlegg" xfId="42804" xr:uid="{1C50467F-8325-494F-B7F1-1306F1425F35}"/>
    <cellStyle name="_Samleoversikt_Vedlegg 2" xfId="42805" xr:uid="{60A00866-E778-4F06-A538-EC833B0C7BE1}"/>
    <cellStyle name="_Samleoversikt_Vedlegg 2 2" xfId="42806" xr:uid="{F14AA956-36DB-42DF-BB99-0A6CA53E6466}"/>
    <cellStyle name="_Samleoversikt_Vedlegg 2 2 2" xfId="42807" xr:uid="{CA27DA3E-6067-4CA7-899F-A332D8F1136A}"/>
    <cellStyle name="_Samleoversikt_Vedlegg 2 3" xfId="42808" xr:uid="{194FE4BC-F4E1-4E52-A1D4-E2EBAD387F29}"/>
    <cellStyle name="_Samleoversikt_Vedlegg 3" xfId="42809" xr:uid="{850FA8DF-4A9E-47F5-A2F2-C62A13CC33D4}"/>
    <cellStyle name="_Samleoversikt_Vedlegg 3 2" xfId="42810" xr:uid="{56826D14-225F-4C51-8D64-F6D7635E449D}"/>
    <cellStyle name="_Samleoversikt_Vedlegg 4" xfId="42811" xr:uid="{8C9CEB2E-A2B7-4AB5-BB93-94CFA1848D64}"/>
    <cellStyle name="_Samleoversikt_YTD" xfId="42812" xr:uid="{90C92E62-9EC3-4395-8EA1-6F4915E0C868}"/>
    <cellStyle name="_Security Overrides" xfId="307" xr:uid="{B33992EC-9D4F-4BC1-AAD9-96701599CB20}"/>
    <cellStyle name="_sendtradematrix" xfId="308" xr:uid="{9E0F8935-A899-4037-9C63-C313ABC79662}"/>
    <cellStyle name="_sendtradematrix_Hovedtall" xfId="37144" xr:uid="{07167786-FAF4-4E69-BA9F-A1C77B6767BA}"/>
    <cellStyle name="_sendtradematrix_Nøkkeltall" xfId="37145" xr:uid="{CE550911-2908-4284-AFA8-14BC5BB77D3C}"/>
    <cellStyle name="_sendtradematrix_Q Sum_Res N" xfId="37146" xr:uid="{4FE1F1A8-D8C6-41FE-B3E8-A847B2D08A3C}"/>
    <cellStyle name="_sendtradematrix_Resultat" xfId="37147" xr:uid="{C320F30D-7257-4579-A1D8-2C5D93C732B8}"/>
    <cellStyle name="_Sheet1" xfId="309" xr:uid="{C252A67B-EE93-4895-88FF-1E19B364EBB0}"/>
    <cellStyle name="_Sheet2" xfId="310" xr:uid="{71858D70-9A4B-414A-844D-ABA44E690AFC}"/>
    <cellStyle name="_Sheet3" xfId="311" xr:uid="{F2F42AAD-4F7C-47C6-B091-A05580F311C2}"/>
    <cellStyle name="_Sigurd" xfId="12378" xr:uid="{C817AAD4-3B12-4D9E-A8CA-8E0560169777}"/>
    <cellStyle name="_spesial" xfId="12379" xr:uid="{3604944A-3F74-4024-84ED-AFB204BB2B06}"/>
    <cellStyle name="_spesial_Kontroll ME" xfId="12380" xr:uid="{3B7554E7-A008-41D9-B826-8248EF4228A8}"/>
    <cellStyle name="_spesial_Kontroll-fane" xfId="12381" xr:uid="{C54F44BE-23EA-4638-B769-A22385C191EB}"/>
    <cellStyle name="_Statsobligasjon (I)" xfId="312" xr:uid="{5A29BA0F-5340-410F-BEF3-6DD304B68005}"/>
    <cellStyle name="_Statsobligasjon (III) " xfId="313" xr:uid="{903BAD04-D863-499B-AF5D-C201F14D024A}"/>
    <cellStyle name="_style" xfId="314" xr:uid="{FA6DD357-21D6-42FD-BA6B-E8DC1260D7DE}"/>
    <cellStyle name="_style 10" xfId="42813" xr:uid="{E2C1A53B-8A8B-4BFB-91B6-720C3F2DCC7D}"/>
    <cellStyle name="_style 10 2" xfId="42814" xr:uid="{DD01CC74-59E0-4578-84E0-A08F99FAC2D2}"/>
    <cellStyle name="_style 11" xfId="42815" xr:uid="{F51C5439-448C-4A3B-88C4-53D6E28F4B69}"/>
    <cellStyle name="_style 2" xfId="315" xr:uid="{EAE9B8CA-86BC-4A78-B6B5-283554527F36}"/>
    <cellStyle name="_style 2 2" xfId="42816" xr:uid="{ABB6F92B-8D9C-46B9-9121-1ED2413BBEB9}"/>
    <cellStyle name="_style 2 2 2" xfId="42817" xr:uid="{EAF0C29C-6779-4652-81AE-EE8E152CFDE7}"/>
    <cellStyle name="_style 2 2 2 2" xfId="42818" xr:uid="{2E5F4A38-86BB-40E2-AA17-8B45D050EBE1}"/>
    <cellStyle name="_style 2 2 2 2 2" xfId="42819" xr:uid="{69B65674-EC6C-41F5-B8A9-1337D11B60DD}"/>
    <cellStyle name="_style 2 2 2 2 2 2" xfId="42820" xr:uid="{58BD3478-1FC4-4640-A991-FB2358362E38}"/>
    <cellStyle name="_style 2 2 2 2 3" xfId="42821" xr:uid="{313DF00C-DA3F-4256-B707-B710A62B188A}"/>
    <cellStyle name="_style 2 2 2 3" xfId="42822" xr:uid="{04CA7CCD-35EB-454A-BA04-B05147302861}"/>
    <cellStyle name="_style 2 2 2 3 2" xfId="42823" xr:uid="{7EE3AE2D-7462-49B0-94B5-25F30025AFEB}"/>
    <cellStyle name="_style 2 2 2 4" xfId="42824" xr:uid="{4E90F663-A8E8-4AEB-8D6F-4789688C985F}"/>
    <cellStyle name="_style 2 2 3" xfId="42825" xr:uid="{A271D5D0-BC95-40D2-AD29-87D567BDCBA7}"/>
    <cellStyle name="_style 2 2 3 2" xfId="42826" xr:uid="{B315643F-F37F-4FC6-AD28-C5D3D252F3AD}"/>
    <cellStyle name="_style 2 2 3 2 2" xfId="42827" xr:uid="{93890C33-C061-431B-8150-C3E29249CA13}"/>
    <cellStyle name="_style 2 2 3 3" xfId="42828" xr:uid="{CBD4FBED-5B6E-4BBB-97E6-48455E9E2B9F}"/>
    <cellStyle name="_style 2 2 4" xfId="42829" xr:uid="{8D7A0A10-D733-4660-B617-34A7D9F642D1}"/>
    <cellStyle name="_style 2 2 4 2" xfId="42830" xr:uid="{3C418AF3-CBC2-4C4E-8DBB-165BC5248543}"/>
    <cellStyle name="_style 2 2 5" xfId="42831" xr:uid="{A34D08F8-DD9B-4A4C-BC38-1D214F249D71}"/>
    <cellStyle name="_style 2 3" xfId="42832" xr:uid="{6999194C-DBE2-4FA7-93F7-9B1FA545FC67}"/>
    <cellStyle name="_style 2 3 2" xfId="42833" xr:uid="{28A59CF2-501D-4960-8B82-37EB6F1CB769}"/>
    <cellStyle name="_style 2 3 2 2" xfId="42834" xr:uid="{AAAF0AD9-AFD4-485E-80FE-0D72014F1D17}"/>
    <cellStyle name="_style 2 3 2 2 2" xfId="42835" xr:uid="{27484152-237C-433B-BCC3-95299520B17C}"/>
    <cellStyle name="_style 2 3 2 3" xfId="42836" xr:uid="{DF004598-BC6C-4FAC-A953-43DF000E221A}"/>
    <cellStyle name="_style 2 3 3" xfId="42837" xr:uid="{2EC97AAF-3C07-40BE-A488-C459172FADA1}"/>
    <cellStyle name="_style 2 3 3 2" xfId="42838" xr:uid="{D177B3E7-2285-4C50-A0E3-A4422C47B814}"/>
    <cellStyle name="_style 2 3 4" xfId="42839" xr:uid="{52DF2771-2937-44AA-BF26-549D9FAC526E}"/>
    <cellStyle name="_style 2 4" xfId="42840" xr:uid="{EB9B876C-C22B-4406-868C-CC21151EE720}"/>
    <cellStyle name="_style 2 4 2" xfId="42841" xr:uid="{733324CB-4731-4F6E-9F49-F92189CD1400}"/>
    <cellStyle name="_style 2 4 2 2" xfId="42842" xr:uid="{20B06909-C8D7-4225-B946-9A015E484E1A}"/>
    <cellStyle name="_style 2 4 3" xfId="42843" xr:uid="{ECCA8C4E-19C1-4E19-B5EB-D47D4B41ED7C}"/>
    <cellStyle name="_style 2 4 3 2" xfId="42844" xr:uid="{DCA54D4B-AA5D-42C9-AB8B-5F807BFF014E}"/>
    <cellStyle name="_style 2 4 4" xfId="42845" xr:uid="{00F81700-3C02-400C-8C4B-87ADC68F18C5}"/>
    <cellStyle name="_style 2 5" xfId="42846" xr:uid="{30359F50-B920-4044-B54F-3A4EE3EA9493}"/>
    <cellStyle name="_style 2 5 2" xfId="42847" xr:uid="{6EE74636-123B-4023-9238-AC7B11093743}"/>
    <cellStyle name="_style 2 6" xfId="42848" xr:uid="{3A787010-7644-4C1A-9656-FDF6C00144BF}"/>
    <cellStyle name="_style 2 6 2" xfId="42849" xr:uid="{F6953AB3-78CD-43C6-9744-A630A88D6399}"/>
    <cellStyle name="_style 2 7" xfId="42850" xr:uid="{94E7EAA7-22BE-4A28-9231-2DD382F9638F}"/>
    <cellStyle name="_style 2_Kontroll ME" xfId="12382" xr:uid="{867EDD21-32DB-47D8-A29C-1DC34E01409B}"/>
    <cellStyle name="_style 2_Kontroll-fane" xfId="12383" xr:uid="{48DE0575-8007-4F9D-A031-F7D848BC1B37}"/>
    <cellStyle name="_style 2_Prognose eksponering " xfId="37148" xr:uid="{9A660CC1-2A3C-41D5-86FC-08ABE1CE78C1}"/>
    <cellStyle name="_style 2_Prognose eksponering  2" xfId="42851" xr:uid="{8B896C87-8C05-4667-8A21-701EDA498D87}"/>
    <cellStyle name="_style 2_Prognose eksponering  2 2" xfId="42852" xr:uid="{82F75B19-F632-4C0D-BA95-54D1CD5DF2FD}"/>
    <cellStyle name="_style 2_Prognose eksponering  2 2 2" xfId="42853" xr:uid="{0E61B2DE-5893-4898-8DA8-6988EF65867D}"/>
    <cellStyle name="_style 2_Prognose eksponering  2 3" xfId="42854" xr:uid="{92D03AD3-CEFC-4F54-AB66-64637920E175}"/>
    <cellStyle name="_style 2_Prognose eksponering  3" xfId="42855" xr:uid="{D1C50CB0-AB09-4192-81EB-74B417722BE2}"/>
    <cellStyle name="_style 2_Prognose eksponering  3 2" xfId="42856" xr:uid="{6F9450E7-617C-4DCA-99A7-B5729611E291}"/>
    <cellStyle name="_style 2_Prognose eksponering  4" xfId="42857" xr:uid="{661A534F-042F-4487-B51D-D186080C4168}"/>
    <cellStyle name="_style 2_Vedlegg" xfId="42858" xr:uid="{83634A2F-19FE-4746-97EF-868EE749345B}"/>
    <cellStyle name="_style 2_Vedlegg 2" xfId="42859" xr:uid="{DBD773FC-AAA6-4676-BC06-5366D08F3904}"/>
    <cellStyle name="_style 2_Vedlegg 2 2" xfId="42860" xr:uid="{EEB4A9BB-51C3-4032-BCF3-46088DC7DF3A}"/>
    <cellStyle name="_style 2_Vedlegg 2 2 2" xfId="42861" xr:uid="{A6A7BFB7-658F-429D-AD49-1A5C8ABABB91}"/>
    <cellStyle name="_style 2_Vedlegg 2 3" xfId="42862" xr:uid="{C133E424-844A-4AD5-9A3D-1CFDC192A63A}"/>
    <cellStyle name="_style 2_Vedlegg 3" xfId="42863" xr:uid="{86C45621-D9FC-4D5B-9312-7DD934B04580}"/>
    <cellStyle name="_style 2_Vedlegg 3 2" xfId="42864" xr:uid="{B20E1367-6BBC-42EA-9B0B-BE1F63C40BF3}"/>
    <cellStyle name="_style 2_Vedlegg 4" xfId="42865" xr:uid="{B84B3A22-8E6E-43E5-8E7B-411E3848DBFD}"/>
    <cellStyle name="_style 3" xfId="316" xr:uid="{130AB492-E055-4FE2-ADC2-E43394C031E3}"/>
    <cellStyle name="_style 3 2" xfId="42866" xr:uid="{E65453DF-7BFA-4E85-8110-17166DAFEC98}"/>
    <cellStyle name="_style 3 2 2" xfId="42867" xr:uid="{5D584963-BBAB-4B9E-ADB0-C65379531C1C}"/>
    <cellStyle name="_style 3 2 2 2" xfId="42868" xr:uid="{6BD61047-E170-4BDC-AE0C-6503A4F3ECB9}"/>
    <cellStyle name="_style 3 2 2 2 2" xfId="42869" xr:uid="{73971D96-07E7-477E-AB21-7B0A39CC34FA}"/>
    <cellStyle name="_style 3 2 2 3" xfId="42870" xr:uid="{C8A5F380-DBB8-4549-B6FE-17D053FA7E90}"/>
    <cellStyle name="_style 3 2 3" xfId="42871" xr:uid="{DBFD3EB1-AF7D-4D65-9FBD-C1704FDD8B66}"/>
    <cellStyle name="_style 3 2 3 2" xfId="42872" xr:uid="{D91E79BB-CC97-4CC9-9591-B1BF9F52934A}"/>
    <cellStyle name="_style 3 2 4" xfId="42873" xr:uid="{106D0FE9-3F21-47C1-A21F-A0F9302D30F8}"/>
    <cellStyle name="_style 3 3" xfId="42874" xr:uid="{AABFF220-D997-4EFA-BB2B-A23A0BFFB141}"/>
    <cellStyle name="_style 3 3 2" xfId="42875" xr:uid="{30E601AC-61D4-46CE-AECC-9AA5E2EF764F}"/>
    <cellStyle name="_style 3 3 2 2" xfId="42876" xr:uid="{2CA7D405-1986-424E-84F4-645C43CDB8D5}"/>
    <cellStyle name="_style 3 3 3" xfId="42877" xr:uid="{795338F5-6464-4FC5-8752-6607EB7929BE}"/>
    <cellStyle name="_style 3 4" xfId="42878" xr:uid="{DDC7C03D-46C3-4706-873D-CB018A7B560E}"/>
    <cellStyle name="_style 3 4 2" xfId="42879" xr:uid="{56F9A3A7-C3EB-4652-A04D-BFE49996D959}"/>
    <cellStyle name="_style 3 5" xfId="42880" xr:uid="{9BCCCDC8-687E-42F7-80F2-BAD84195164E}"/>
    <cellStyle name="_style 4" xfId="317" xr:uid="{C9958187-05DC-4C23-B601-E47E8391C723}"/>
    <cellStyle name="_style 4 2" xfId="42881" xr:uid="{B806E211-2385-49FE-90EF-4841D148AAA8}"/>
    <cellStyle name="_style 4 2 2" xfId="42882" xr:uid="{EE85EAF0-BAF6-4C0A-87C2-369797EC024E}"/>
    <cellStyle name="_style 4 2 2 2" xfId="42883" xr:uid="{149850FC-468A-4A1E-8703-6CBE01ECF854}"/>
    <cellStyle name="_style 4 2 2 2 2" xfId="42884" xr:uid="{31ECEC9F-40AA-4E77-8D8E-E6BC1E1A9A41}"/>
    <cellStyle name="_style 4 2 2 2 2 2" xfId="42885" xr:uid="{77363EA7-B54F-408A-9224-D83E0441FE91}"/>
    <cellStyle name="_style 4 2 2 2 3" xfId="42886" xr:uid="{BA9DB2A5-067E-458E-B824-AA631D83252C}"/>
    <cellStyle name="_style 4 2 2 3" xfId="42887" xr:uid="{28A4C92A-3FF9-4662-8713-9DC479B49FD8}"/>
    <cellStyle name="_style 4 2 2 3 2" xfId="42888" xr:uid="{768C3269-890F-4E0B-822B-18490015EC4E}"/>
    <cellStyle name="_style 4 2 2 4" xfId="42889" xr:uid="{FE01AB26-33C3-4847-B100-08F5B53D6643}"/>
    <cellStyle name="_style 4 2 3" xfId="42890" xr:uid="{5A49ED6C-A9DD-450E-8869-FA91EE3FF100}"/>
    <cellStyle name="_style 4 2 3 2" xfId="42891" xr:uid="{10DAAF59-89B7-437B-913A-D1D51DDA7642}"/>
    <cellStyle name="_style 4 2 3 2 2" xfId="42892" xr:uid="{BCE91486-4446-4F34-8851-3D7F007B1111}"/>
    <cellStyle name="_style 4 2 3 3" xfId="42893" xr:uid="{D11A45AB-F156-4199-AE59-A203D7A3A6E9}"/>
    <cellStyle name="_style 4 2 4" xfId="42894" xr:uid="{79ED2AC6-53DF-414D-B7F2-0B5ECF238B00}"/>
    <cellStyle name="_style 4 2 4 2" xfId="42895" xr:uid="{AF67795F-61E2-4795-A3FB-C31879C06B54}"/>
    <cellStyle name="_style 4 2 5" xfId="42896" xr:uid="{F209E499-9682-4E82-9061-F63379987F2B}"/>
    <cellStyle name="_style 4 3" xfId="42897" xr:uid="{BFC823B8-0244-434D-AEE7-1B43FFDB5E02}"/>
    <cellStyle name="_style 4 3 2" xfId="42898" xr:uid="{B0D59844-C3EB-41DF-B329-B8684AA34777}"/>
    <cellStyle name="_style 4 3 2 2" xfId="42899" xr:uid="{A053F292-1C6D-48F8-8E6C-291E86B1CE15}"/>
    <cellStyle name="_style 4 3 2 2 2" xfId="42900" xr:uid="{DC9F4DBF-C298-45A7-B44E-F97DABA6AE80}"/>
    <cellStyle name="_style 4 3 2 3" xfId="42901" xr:uid="{9A864E98-DC31-4D3A-A7DB-99DFFE26BB2E}"/>
    <cellStyle name="_style 4 3 3" xfId="42902" xr:uid="{F4E9BD59-9F83-49F8-973F-2FB6648223F4}"/>
    <cellStyle name="_style 4 3 3 2" xfId="42903" xr:uid="{0908EB94-237B-4F75-98B3-6E97A4FFAB5F}"/>
    <cellStyle name="_style 4 3 4" xfId="42904" xr:uid="{6DCD0FA5-9348-475D-B1F6-EE55780E1A78}"/>
    <cellStyle name="_style 4 4" xfId="42905" xr:uid="{61FAAFDB-7E81-448E-B9F0-C397F9904BAE}"/>
    <cellStyle name="_style 4 4 2" xfId="42906" xr:uid="{A49B6CB2-5E9C-44A1-97E9-8DA21E563738}"/>
    <cellStyle name="_style 4 4 2 2" xfId="42907" xr:uid="{95268A50-D3CC-40C4-8AC7-EBCD90516A83}"/>
    <cellStyle name="_style 4 4 3" xfId="42908" xr:uid="{1B83603A-6F5D-41D0-A4EE-1BBDEE59CB7D}"/>
    <cellStyle name="_style 4 5" xfId="42909" xr:uid="{5A4B3AED-78EF-4358-B5F8-173A9155E0D5}"/>
    <cellStyle name="_style 4 5 2" xfId="42910" xr:uid="{BE6F0141-68F3-4C0D-AE11-34BA2ACECD51}"/>
    <cellStyle name="_style 4 6" xfId="42911" xr:uid="{788A23FA-5243-4E6C-8AA9-65290CF0F0F4}"/>
    <cellStyle name="_style 5" xfId="42912" xr:uid="{B51DA8B2-D706-4B17-933A-4C1F138ECCE6}"/>
    <cellStyle name="_style 5 2" xfId="42913" xr:uid="{5ACAEB75-A2C7-4B09-977C-00BB635110E9}"/>
    <cellStyle name="_style 5 2 2" xfId="42914" xr:uid="{BD5CD213-3ECF-450C-8A2A-51EFE35AE5C7}"/>
    <cellStyle name="_style 5 2 2 2" xfId="42915" xr:uid="{E573BCBB-D1F7-488B-857C-E44C42BC3108}"/>
    <cellStyle name="_style 5 2 2 2 2" xfId="42916" xr:uid="{4A56BCBF-A794-4564-ADB6-9FBEAA6C058D}"/>
    <cellStyle name="_style 5 2 2 2 2 2" xfId="42917" xr:uid="{680BBF81-CE1A-4D95-9269-CDE089DE39E6}"/>
    <cellStyle name="_style 5 2 2 2 3" xfId="42918" xr:uid="{1AA8D024-7767-4D9D-BC0D-CD2F01C0A1A7}"/>
    <cellStyle name="_style 5 2 2 3" xfId="42919" xr:uid="{3BEDD352-EA2B-4772-9175-B68C82619643}"/>
    <cellStyle name="_style 5 2 2 3 2" xfId="42920" xr:uid="{CB9BAC1C-A1B9-4FA4-A9C4-72823E966F74}"/>
    <cellStyle name="_style 5 2 2 4" xfId="42921" xr:uid="{1CDA012C-3508-4404-AAF5-F7EF32C99AD1}"/>
    <cellStyle name="_style 5 2 3" xfId="42922" xr:uid="{E74846D8-99E4-46BF-A1E9-856D26669356}"/>
    <cellStyle name="_style 5 2 3 2" xfId="42923" xr:uid="{750CE2D6-AA68-4435-BB32-B0A4D9051E3F}"/>
    <cellStyle name="_style 5 2 3 2 2" xfId="42924" xr:uid="{27D981B6-7665-4566-83A2-42954A0ACC55}"/>
    <cellStyle name="_style 5 2 3 3" xfId="42925" xr:uid="{3ECF02F6-CFC6-4A33-9C8A-13FA6C4F3A22}"/>
    <cellStyle name="_style 5 2 4" xfId="42926" xr:uid="{8E5A728B-9C2A-44FE-B1B1-CCB2BA2738A8}"/>
    <cellStyle name="_style 5 2 4 2" xfId="42927" xr:uid="{506EC957-EFB4-4D23-9A38-EEAFC0E8EB05}"/>
    <cellStyle name="_style 5 2 5" xfId="42928" xr:uid="{40288DDB-D572-4565-BB38-2C81C5912BBE}"/>
    <cellStyle name="_style 5 3" xfId="42929" xr:uid="{1A057535-DDA4-497A-9F57-D18BDC49FF86}"/>
    <cellStyle name="_style 5 3 2" xfId="42930" xr:uid="{8E4B78AD-2DD5-4820-BB5D-5620F6591239}"/>
    <cellStyle name="_style 5 3 2 2" xfId="42931" xr:uid="{FB0EAD1E-6DE9-41EA-A624-77AF1FA97FFF}"/>
    <cellStyle name="_style 5 3 2 2 2" xfId="42932" xr:uid="{56FF4957-40A1-4176-A71A-345DB227BEE6}"/>
    <cellStyle name="_style 5 3 2 3" xfId="42933" xr:uid="{83049089-AEF8-400A-91F9-B4FDDD7FFB9A}"/>
    <cellStyle name="_style 5 3 3" xfId="42934" xr:uid="{4BBAB494-D594-4569-9CC6-A33D32C22233}"/>
    <cellStyle name="_style 5 3 3 2" xfId="42935" xr:uid="{BA3347ED-BC1D-4F6C-8223-129D660534AC}"/>
    <cellStyle name="_style 5 3 4" xfId="42936" xr:uid="{7B8BFD70-F0E2-4D7E-BEE9-B9DDD2C4A1AC}"/>
    <cellStyle name="_style 5 4" xfId="42937" xr:uid="{ECE1039F-22FB-4AB4-91F6-3F020DA492F5}"/>
    <cellStyle name="_style 5 4 2" xfId="42938" xr:uid="{AE00426F-F89B-4D90-9916-7EE257A37B4C}"/>
    <cellStyle name="_style 5 4 2 2" xfId="42939" xr:uid="{02327D0F-4DE4-4C0E-8687-1CF9D19D847E}"/>
    <cellStyle name="_style 5 4 3" xfId="42940" xr:uid="{6A0B5241-1ECE-4B3C-A1E0-D78BD9BDCC07}"/>
    <cellStyle name="_style 5 5" xfId="42941" xr:uid="{632ABEFA-2D81-405E-B9DB-BAC1DDEFF0DC}"/>
    <cellStyle name="_style 5 5 2" xfId="42942" xr:uid="{5C3955BE-ABD4-4FEE-81A9-E9E6589595C2}"/>
    <cellStyle name="_style 5 6" xfId="42943" xr:uid="{35CCF284-CA53-4913-BD0D-F88154ABAC61}"/>
    <cellStyle name="_style 6" xfId="42944" xr:uid="{1AA029DE-B38B-437D-9E30-7C5891D909C5}"/>
    <cellStyle name="_style 6 2" xfId="42945" xr:uid="{370E34E0-DD5D-465E-842A-4C3E4BDE4656}"/>
    <cellStyle name="_style 6 2 2" xfId="42946" xr:uid="{DCA964DD-4E23-4B60-AE4E-A3A63120751E}"/>
    <cellStyle name="_style 6 2 2 2" xfId="42947" xr:uid="{EAEFC7C3-56EA-441B-9659-1D6C104BDF2E}"/>
    <cellStyle name="_style 6 2 2 2 2" xfId="42948" xr:uid="{A8EDE711-A24C-4EB9-B9AC-3DADCE97356C}"/>
    <cellStyle name="_style 6 2 2 2 2 2" xfId="42949" xr:uid="{FADBF509-24FD-46A2-8F7B-F330787FA267}"/>
    <cellStyle name="_style 6 2 2 2 3" xfId="42950" xr:uid="{02A025C6-637E-4543-A302-F85B7864C0C3}"/>
    <cellStyle name="_style 6 2 2 3" xfId="42951" xr:uid="{EE37F839-F710-42AC-A2E8-0A0030C4E13A}"/>
    <cellStyle name="_style 6 2 2 3 2" xfId="42952" xr:uid="{C73DF9BD-224A-4C45-AAE9-E8BEBCC8FDEB}"/>
    <cellStyle name="_style 6 2 2 4" xfId="42953" xr:uid="{782FD674-D338-47E3-AAD2-D5B5840BCA00}"/>
    <cellStyle name="_style 6 2 3" xfId="42954" xr:uid="{A5254DE8-849F-42A0-BDC2-FDC5E17B25FD}"/>
    <cellStyle name="_style 6 2 3 2" xfId="42955" xr:uid="{7B591977-9846-44E0-AC1D-2DDCCBDBE157}"/>
    <cellStyle name="_style 6 2 3 2 2" xfId="42956" xr:uid="{C9F994AC-4D8E-4489-8E48-41FFBA1A9436}"/>
    <cellStyle name="_style 6 2 3 3" xfId="42957" xr:uid="{35E685F5-80E8-4F2E-B831-6FF7955FDBC0}"/>
    <cellStyle name="_style 6 2 4" xfId="42958" xr:uid="{EB16A0C1-582A-4823-98BD-B3C070A505D9}"/>
    <cellStyle name="_style 6 2 4 2" xfId="42959" xr:uid="{FB203EB3-DF1B-4B57-9B57-739FBFF15AF9}"/>
    <cellStyle name="_style 6 2 5" xfId="42960" xr:uid="{45461BDB-3951-4A99-9180-08954A7F3B53}"/>
    <cellStyle name="_style 6 3" xfId="42961" xr:uid="{17547E46-2E43-4058-89EC-7B033FFFCFAD}"/>
    <cellStyle name="_style 6 3 2" xfId="42962" xr:uid="{5F4E81DE-EAAC-4019-A610-11706F09B7AB}"/>
    <cellStyle name="_style 6 3 2 2" xfId="42963" xr:uid="{5582B8FD-2B0B-4E7C-BC70-D1F2099B790C}"/>
    <cellStyle name="_style 6 3 2 2 2" xfId="42964" xr:uid="{2488CA77-EC3D-4A50-B3D3-0E6EF03F0944}"/>
    <cellStyle name="_style 6 3 2 3" xfId="42965" xr:uid="{6D007582-9C81-48F3-8FB9-CEF8E17F89EE}"/>
    <cellStyle name="_style 6 3 3" xfId="42966" xr:uid="{E12525FC-C843-4E33-8717-1A39A87064EE}"/>
    <cellStyle name="_style 6 3 3 2" xfId="42967" xr:uid="{54FF010D-B258-4233-BB79-A8FBAB9A3634}"/>
    <cellStyle name="_style 6 3 4" xfId="42968" xr:uid="{9CD0F948-4B13-47DC-8D72-BE17BBA7748E}"/>
    <cellStyle name="_style 6 4" xfId="42969" xr:uid="{8FF0D91F-1E8E-4B9C-B5DD-AC7BA6BF096E}"/>
    <cellStyle name="_style 6 4 2" xfId="42970" xr:uid="{D5B2B32F-00C4-4B65-85F9-48D92CBFAAC5}"/>
    <cellStyle name="_style 6 4 2 2" xfId="42971" xr:uid="{2451F32A-7A87-4D0D-BF5D-271FE9CD06AD}"/>
    <cellStyle name="_style 6 4 3" xfId="42972" xr:uid="{3FDA9155-7977-473F-B6C1-E308D9ACDA34}"/>
    <cellStyle name="_style 6 5" xfId="42973" xr:uid="{328E81E9-912C-46FE-8B1B-0F411DC9C0B7}"/>
    <cellStyle name="_style 6 5 2" xfId="42974" xr:uid="{FB61D9E6-3334-4B9E-B1AC-184BABA7DB8A}"/>
    <cellStyle name="_style 6 6" xfId="42975" xr:uid="{42F66EC4-2928-42DF-B847-115B74E179E3}"/>
    <cellStyle name="_style 7" xfId="42976" xr:uid="{EBC03208-A862-4DE4-AA3C-060A135EFEB6}"/>
    <cellStyle name="_style 7 2" xfId="42977" xr:uid="{2E0DFE1B-9E17-4E95-B4FE-4328E3987E38}"/>
    <cellStyle name="_style 7 2 2" xfId="42978" xr:uid="{97A20BBA-6996-4EAC-9525-26A0EB3B1C63}"/>
    <cellStyle name="_style 7 2 2 2" xfId="42979" xr:uid="{8ED543D0-E0D8-4DD7-AF50-1823C1C9D305}"/>
    <cellStyle name="_style 7 2 2 2 2" xfId="42980" xr:uid="{08F0F99A-EB6E-40EB-8F1F-21906971C167}"/>
    <cellStyle name="_style 7 2 2 3" xfId="42981" xr:uid="{E37C6F00-5BE3-43F8-8CE9-27B5703AED96}"/>
    <cellStyle name="_style 7 2 3" xfId="42982" xr:uid="{254F610E-775A-47C0-A385-D84D29B41412}"/>
    <cellStyle name="_style 7 2 3 2" xfId="42983" xr:uid="{B5DF261F-485D-4A07-A390-A2DDB8A6E6AA}"/>
    <cellStyle name="_style 7 2 4" xfId="42984" xr:uid="{54654BE6-57D1-4475-9FC6-2EC22B938699}"/>
    <cellStyle name="_style 7 3" xfId="42985" xr:uid="{7D51400C-45FE-47EF-807B-ECF018E5ED0D}"/>
    <cellStyle name="_style 7 3 2" xfId="42986" xr:uid="{F6D9AD22-FA67-4D5A-AC9C-895BBB66398A}"/>
    <cellStyle name="_style 7 3 2 2" xfId="42987" xr:uid="{4F9F0478-5190-426E-9492-B370ACF737E5}"/>
    <cellStyle name="_style 7 3 2 2 2" xfId="42988" xr:uid="{C567AF42-EB92-4AC0-9C7E-839BC6BA0B66}"/>
    <cellStyle name="_style 7 3 2 3" xfId="42989" xr:uid="{E7544F77-E0EB-45D0-8498-4C24DF0BDA06}"/>
    <cellStyle name="_style 7 3 3" xfId="42990" xr:uid="{0FE03A99-9338-40F9-BFC6-D6D11F2A1812}"/>
    <cellStyle name="_style 7 3 3 2" xfId="42991" xr:uid="{48970EF5-BE88-4F55-AA55-CFAB97BD507F}"/>
    <cellStyle name="_style 7 3 4" xfId="42992" xr:uid="{5EA76CA4-0F7B-4ABA-916B-FE488AD1EDA9}"/>
    <cellStyle name="_style 7 4" xfId="42993" xr:uid="{90EA78DA-DD6E-4A78-8838-ABCFF0B80869}"/>
    <cellStyle name="_style 7 4 2" xfId="42994" xr:uid="{293014FE-DD3A-4AAE-86C4-98E7242273AC}"/>
    <cellStyle name="_style 7 4 2 2" xfId="42995" xr:uid="{2C0F4CFD-0104-4479-8C56-F11AEC338CEA}"/>
    <cellStyle name="_style 7 4 3" xfId="42996" xr:uid="{A6E85C96-7E75-40DF-BE4A-4152FE531D3E}"/>
    <cellStyle name="_style 7 5" xfId="42997" xr:uid="{2FF91B47-DF83-4173-823A-46DC6B3B93F5}"/>
    <cellStyle name="_style 7 5 2" xfId="42998" xr:uid="{1236F3CA-9421-4734-A2E0-D1058772FBCD}"/>
    <cellStyle name="_style 7 6" xfId="42999" xr:uid="{F657C6C2-AF8F-406B-A87C-182E6E681121}"/>
    <cellStyle name="_style 8" xfId="43000" xr:uid="{C7D2604D-C40A-4E93-BF7E-5E76FC67CA58}"/>
    <cellStyle name="_style 8 2" xfId="43001" xr:uid="{563062F3-B094-4FED-820B-FA401B213E60}"/>
    <cellStyle name="_style 8 2 2" xfId="43002" xr:uid="{B252F0BB-6EB7-4D2D-8177-292B6C999B8F}"/>
    <cellStyle name="_style 8 3" xfId="43003" xr:uid="{235F69D5-EC8B-4416-9D4D-556D8C4AD954}"/>
    <cellStyle name="_style 8 3 2" xfId="43004" xr:uid="{D32DCE25-E5E5-44FB-9284-2671B1D562BC}"/>
    <cellStyle name="_style 8 4" xfId="43005" xr:uid="{9195050F-E0B9-4EE3-BEBA-C43833FA1A16}"/>
    <cellStyle name="_style 9" xfId="43006" xr:uid="{F9CFAD11-91DC-416A-BF65-E4C209B6BA8F}"/>
    <cellStyle name="_style 9 2" xfId="43007" xr:uid="{78113322-5244-4945-B0AB-7A2498A75896}"/>
    <cellStyle name="_style_Expenses (1)" xfId="43008" xr:uid="{312BA044-3283-464F-8501-7BC20A47A314}"/>
    <cellStyle name="_style_Kontroll ME" xfId="12384" xr:uid="{BDC97FD9-E2A5-4BE9-A738-2CB3C5B00EBB}"/>
    <cellStyle name="_style_Kontroll-fane" xfId="12385" xr:uid="{F6CDAC54-1CA0-4378-9069-C42614378BC1}"/>
    <cellStyle name="_style_Prognose eksponering " xfId="37149" xr:uid="{2DDEC4EC-E358-4AEF-81E8-B5A086C9E003}"/>
    <cellStyle name="_style_Prognose eksponering  2" xfId="43009" xr:uid="{4218E2BB-6973-4B0D-9A6F-064D38636F31}"/>
    <cellStyle name="_style_Prognose eksponering  2 2" xfId="43010" xr:uid="{1BA3AEA7-1983-4D22-BDE6-730CDBA41F1B}"/>
    <cellStyle name="_style_Prognose eksponering  2 2 2" xfId="43011" xr:uid="{BA279B7A-AD29-4D3A-B68E-501641CD6CA0}"/>
    <cellStyle name="_style_Prognose eksponering  2 3" xfId="43012" xr:uid="{9EFF724E-850B-44D2-B9C5-87A908FC4A9A}"/>
    <cellStyle name="_style_Prognose eksponering  3" xfId="43013" xr:uid="{33BD7359-9888-412F-A61E-81A18E4C4791}"/>
    <cellStyle name="_style_Prognose eksponering  3 2" xfId="43014" xr:uid="{C5DAD0B9-061D-4485-8E59-0E0FA43E4331}"/>
    <cellStyle name="_style_Prognose eksponering  4" xfId="43015" xr:uid="{0A118017-9936-4E9E-95F1-7F02F7357445}"/>
    <cellStyle name="_style_Results &amp; key fig." xfId="43016" xr:uid="{44861C25-2240-4C8A-8BEC-BCFCA1E7F412}"/>
    <cellStyle name="_style_Vedlegg" xfId="43017" xr:uid="{E0A50278-6C46-4A37-97F4-CE014D8854C7}"/>
    <cellStyle name="_style_Vedlegg 2" xfId="43018" xr:uid="{C9436ECE-824B-4D60-B3C7-E90812F43DB7}"/>
    <cellStyle name="_style_Vedlegg 2 2" xfId="43019" xr:uid="{9D6684E2-C7B6-406F-8220-F04E08220F52}"/>
    <cellStyle name="_style_Vedlegg 2 2 2" xfId="43020" xr:uid="{910016A6-E97E-4130-8647-CDF4BB92D505}"/>
    <cellStyle name="_style_Vedlegg 2 3" xfId="43021" xr:uid="{27C2C404-5857-40F9-B013-1FA6FBCF9908}"/>
    <cellStyle name="_style_Vedlegg 3" xfId="43022" xr:uid="{1DDF7D1F-5C85-4481-923F-CE684F2402CB}"/>
    <cellStyle name="_style_Vedlegg 3 2" xfId="43023" xr:uid="{294941D9-FAC4-4668-B1C3-A0B555C881C1}"/>
    <cellStyle name="_style_Vedlegg 4" xfId="43024" xr:uid="{E0540EAD-DE36-4C20-B4BF-F983CD27B921}"/>
    <cellStyle name="_SubHeading" xfId="12386" xr:uid="{5DC96DEA-56F2-4408-964B-1A2F1B2E7871}"/>
    <cellStyle name="_SubHeading_prestemp" xfId="12387" xr:uid="{6466A13C-2929-4740-9BDA-EEFB0A8C74C7}"/>
    <cellStyle name="_SubHeading_prestemp 2" xfId="12388" xr:uid="{B08433C6-C6DB-4ED1-A0BA-E0E62B520F1D}"/>
    <cellStyle name="_SubHeading_prestemp_Balanse" xfId="12389" xr:uid="{DDA46D3B-49BB-4897-830C-CE9262479BB2}"/>
    <cellStyle name="_SubHeading_prestemp_Hovedtall" xfId="37150" xr:uid="{624928D6-D341-4791-9184-A00126C9B3B0}"/>
    <cellStyle name="_SubHeading_prestemp_Nøkkeltall" xfId="37151" xr:uid="{1AF34CD6-1D36-4B91-B9AB-3E0761D350A2}"/>
    <cellStyle name="_SubHeading_prestemp_Resultat" xfId="12390" xr:uid="{C7A29F1F-D434-49AC-BEB8-A23190BFF358}"/>
    <cellStyle name="_Tabell inntekter KIL 0908" xfId="12391" xr:uid="{5C40703E-EC80-4663-9627-DC0E1D6253CC}"/>
    <cellStyle name="_Tabell inntekter KIL 0908_Kontroll ME" xfId="12392" xr:uid="{97BF305A-85C4-4132-82CA-36A2634D89F2}"/>
    <cellStyle name="_Tabell inntekter KIL 0908_Kontroll-fane" xfId="12393" xr:uid="{C453A061-1AE2-4585-B994-F74F2B367FF4}"/>
    <cellStyle name="_Table" xfId="12394" xr:uid="{6942BDAA-931D-4DB5-A40C-B0507FA10AAB}"/>
    <cellStyle name="_Table 2" xfId="12395" xr:uid="{0856A2C7-EE90-4242-BA48-EFB5441419EA}"/>
    <cellStyle name="_Table 2 2" xfId="37152" xr:uid="{023B2BD3-92D2-44BD-8AC9-640FAFAC48F9}"/>
    <cellStyle name="_Table 2 2 2" xfId="37153" xr:uid="{51A7440B-B6A3-4770-91DC-9F9DE9234ED5}"/>
    <cellStyle name="_Table 2 2 2 2" xfId="37154" xr:uid="{609F257A-13C8-41D1-A723-0E84A4339AC8}"/>
    <cellStyle name="_Table 2 2 2 2 2" xfId="43025" xr:uid="{1DE606F8-2985-4BDF-9176-24026B1E2737}"/>
    <cellStyle name="_Table 2 2 2 2 3" xfId="43026" xr:uid="{A8EC12AD-AB37-4F55-9604-2FED42F6D108}"/>
    <cellStyle name="_Table 2 2 2 2 4" xfId="43027" xr:uid="{26BB2D48-13EB-431D-B40C-0FE23F08C38F}"/>
    <cellStyle name="_Table 2 2 2 2 5" xfId="43028" xr:uid="{FE0D3C95-0C86-4542-AE4A-65598ACB1D63}"/>
    <cellStyle name="_Table 2 2 2 2_Results &amp; key fig." xfId="43029" xr:uid="{FE50EA30-74CE-4519-9C79-958566791AE5}"/>
    <cellStyle name="_Table 2 2 2 3" xfId="43030" xr:uid="{6FE1BB7E-BD24-4D60-9FFA-5C2664B0E85E}"/>
    <cellStyle name="_Table 2 2 2 4" xfId="43031" xr:uid="{DA46BFB6-FB14-4B1B-8391-4CD7650C9678}"/>
    <cellStyle name="_Table 2 2 2_Results &amp; key fig." xfId="43032" xr:uid="{F54E0850-C93D-481A-A0DC-4A8B65AE37F7}"/>
    <cellStyle name="_Table 2 2 3" xfId="43033" xr:uid="{4B92162B-6951-442C-8D9A-DA99B7F943BC}"/>
    <cellStyle name="_Table 2 2 4" xfId="43034" xr:uid="{0B9504C8-B30D-4F7F-BB8D-51312687087B}"/>
    <cellStyle name="_Table 2 2 5" xfId="43035" xr:uid="{D4639552-2FC6-4305-9AF3-BAF05E0BE47B}"/>
    <cellStyle name="_Table 2 2_Results &amp; key fig." xfId="43036" xr:uid="{8ACCCE9E-C15E-42DC-930A-5BC7CB5903F3}"/>
    <cellStyle name="_Table 2 3" xfId="37155" xr:uid="{1729243E-F257-4707-B6BD-04F58F360AFA}"/>
    <cellStyle name="_Table 2 3 2" xfId="37156" xr:uid="{4E98AFB8-4A0E-4FB5-B4F3-45927C23C417}"/>
    <cellStyle name="_Table 2 3 2 2" xfId="43037" xr:uid="{F52C3873-D6C8-499B-BDEB-78D3438DA4E0}"/>
    <cellStyle name="_Table 2 3 2 3" xfId="43038" xr:uid="{87389430-7376-4ED2-B283-5BEB7CC34265}"/>
    <cellStyle name="_Table 2 3 2 4" xfId="43039" xr:uid="{647E48FA-AC60-4175-9AB7-271839B5E2E3}"/>
    <cellStyle name="_Table 2 3 2 5" xfId="43040" xr:uid="{A51D4ED6-4500-4EB2-B28A-988C3F642285}"/>
    <cellStyle name="_Table 2 3 2_Results &amp; key fig." xfId="43041" xr:uid="{9B56032B-3E26-45C8-9ACA-C195584D98D7}"/>
    <cellStyle name="_Table 2 3 3" xfId="43042" xr:uid="{FA93E89B-038F-4DD8-AADC-314C3DC15077}"/>
    <cellStyle name="_Table 2 3 4" xfId="43043" xr:uid="{E119DC94-A6B6-4EA9-A5C3-9FF4074DCE65}"/>
    <cellStyle name="_Table 2 3_Results &amp; key fig." xfId="43044" xr:uid="{641F3702-DE2E-4DE4-8410-2B5DEE9749D2}"/>
    <cellStyle name="_Table 2 4" xfId="43045" xr:uid="{96F0A088-C7E0-43EE-8B7E-94AF579B75D8}"/>
    <cellStyle name="_Table 2 5" xfId="43046" xr:uid="{A4CC0C3C-A463-45F6-ADA0-BED8115CC70A}"/>
    <cellStyle name="_Table 2_Results &amp; key fig." xfId="43047" xr:uid="{78B9E09E-6393-428B-9BD2-6824961E55A3}"/>
    <cellStyle name="_Table 3" xfId="37157" xr:uid="{0CDC8AE1-3052-4A5E-A25F-36021601B1D5}"/>
    <cellStyle name="_Table 3 2" xfId="37158" xr:uid="{9F633454-A992-41A6-A3DE-4040990A5AFB}"/>
    <cellStyle name="_Table 3 2 2" xfId="37159" xr:uid="{40827C0F-64D3-4902-B568-FA7B92A4F71D}"/>
    <cellStyle name="_Table 3 2 2 2" xfId="43048" xr:uid="{70482A95-E40B-4656-986F-BC03BBA2B184}"/>
    <cellStyle name="_Table 3 2 2 3" xfId="43049" xr:uid="{A0B00666-94E8-4076-BF03-8C3CAD8FF298}"/>
    <cellStyle name="_Table 3 2 2 4" xfId="43050" xr:uid="{9137B190-E7A8-44D1-9627-955EAD8A6F14}"/>
    <cellStyle name="_Table 3 2 2 5" xfId="43051" xr:uid="{0A6F795C-C9F4-428F-AD9E-C395DF864046}"/>
    <cellStyle name="_Table 3 2 2_Results &amp; key fig." xfId="43052" xr:uid="{F2EB6E97-D6BA-4767-B71F-CF12687372AA}"/>
    <cellStyle name="_Table 3 2 3" xfId="43053" xr:uid="{334570A6-FE0D-47A5-85B7-6CD24DF7D326}"/>
    <cellStyle name="_Table 3 2 4" xfId="43054" xr:uid="{605A6D4F-D599-4A83-90E3-AE87F9289451}"/>
    <cellStyle name="_Table 3 2_Results &amp; key fig." xfId="43055" xr:uid="{55DB6789-10CA-4BC7-BC54-BCEDA8D426E5}"/>
    <cellStyle name="_Table 3 3" xfId="43056" xr:uid="{8BE4FA2B-99F3-4A6C-A968-024AAA4EFFE7}"/>
    <cellStyle name="_Table 3 4" xfId="43057" xr:uid="{B4654759-3F7E-40E6-B9BA-A368B1B6A37C}"/>
    <cellStyle name="_Table 3 5" xfId="43058" xr:uid="{233EE6AC-71D1-4871-B0CD-E4DFA4960831}"/>
    <cellStyle name="_Table 3_Results &amp; key fig." xfId="43059" xr:uid="{16019D8A-4A38-4AD7-917D-98C1139E59CC}"/>
    <cellStyle name="_Table 4" xfId="43060" xr:uid="{33DDACF5-7ABA-4E0B-85C7-D20C65158347}"/>
    <cellStyle name="_Table 5" xfId="43061" xr:uid="{2FFFC809-427B-4E86-8C2C-23A4DB6BDC34}"/>
    <cellStyle name="_Table_CC1" xfId="53182" xr:uid="{B4AC6ECE-AC20-47E2-8B6E-0BFD9B882CD2}"/>
    <cellStyle name="_Table_Expenses (1)" xfId="43062" xr:uid="{FE53797A-AB87-45E8-BB88-25691C722B3B}"/>
    <cellStyle name="_Table_Expenses (1) 2" xfId="43063" xr:uid="{307CA70E-DAE2-47DE-90E1-59E8AD59D5A1}"/>
    <cellStyle name="_Table_LR2" xfId="53161" xr:uid="{498469F0-F7D8-4B2E-8DFB-7FC3121A4C1A}"/>
    <cellStyle name="_Table_Results &amp; key fig." xfId="43064" xr:uid="{50B81CCD-5158-4076-8CC3-C3AD4D5DDB7E}"/>
    <cellStyle name="_TableHead" xfId="12396" xr:uid="{85D0F2DA-0D81-47BD-89E5-96C8973BE809}"/>
    <cellStyle name="_TableRowHead" xfId="12397" xr:uid="{541FA61D-5A8E-469D-B38B-9200FDD70365}"/>
    <cellStyle name="_TableSuperHead" xfId="12398" xr:uid="{1D96861B-BCDD-4289-9606-A5841AF64A33}"/>
    <cellStyle name="_Tall 2005-2010 kap" xfId="37160" xr:uid="{8F863A6D-C019-4155-997F-607A43C4C9B5}"/>
    <cellStyle name="_Total" xfId="318" xr:uid="{D11A7356-BE41-4F47-98D4-3155ABD1DE0A}"/>
    <cellStyle name="_Total 2" xfId="12399" xr:uid="{C8E5A777-6017-46F0-A16F-1099A606F9A6}"/>
    <cellStyle name="_Total 2 2" xfId="43065" xr:uid="{770CE001-5C8F-48C7-9382-1C05419B786F}"/>
    <cellStyle name="_Total 2 2 2" xfId="43066" xr:uid="{EA885209-C837-4096-B2B8-514E3C2BC969}"/>
    <cellStyle name="_Total 2 2 2 2" xfId="43067" xr:uid="{FD23B710-D11A-4BAE-9ECD-DA52AF6F92BE}"/>
    <cellStyle name="_Total 2 2 3" xfId="43068" xr:uid="{FDB3BE97-1371-4C81-9E91-C5AFE6630212}"/>
    <cellStyle name="_Total 2 3" xfId="43069" xr:uid="{60C27A40-5641-4672-A329-F73C40F9CC2B}"/>
    <cellStyle name="_Total 2 3 2" xfId="43070" xr:uid="{967FC6D7-3A3E-4E5D-8004-B909E45A6124}"/>
    <cellStyle name="_Total 2 4" xfId="43071" xr:uid="{A5BE6593-E8C6-48A0-964B-A5E3105AF154}"/>
    <cellStyle name="_Total 2_Kontroll ME" xfId="12400" xr:uid="{03169562-4A7A-4295-92ED-1EB41592692C}"/>
    <cellStyle name="_Total 2_Kontroll-fane" xfId="12401" xr:uid="{34BBFC15-2E87-4BDE-ACDA-6597ECC4E3F2}"/>
    <cellStyle name="_Total 3" xfId="43072" xr:uid="{13179324-9F95-4A8E-A0BF-7F1FC0DBFEF4}"/>
    <cellStyle name="_Total 3 2" xfId="43073" xr:uid="{68D43C46-6B8D-4B46-A8DA-B8375AFC886A}"/>
    <cellStyle name="_Total 4" xfId="43074" xr:uid="{B786A793-2112-42BB-8617-233FF4599CC2}"/>
    <cellStyle name="_Total 4 2" xfId="43075" xr:uid="{4CBEBFD5-8AA8-420F-BE7D-42D99A1C4898}"/>
    <cellStyle name="_Total 5" xfId="43076" xr:uid="{42A2073D-DC4D-435E-9E0F-F05CA2992764}"/>
    <cellStyle name="_Total_Expenses (1)" xfId="43077" xr:uid="{10213E85-74C3-4716-A788-313135182983}"/>
    <cellStyle name="_Total_Kontroll ME" xfId="12402" xr:uid="{7EFA51DD-9BBD-49C4-8949-6699EC5C235F}"/>
    <cellStyle name="_Total_Kontroll-fane" xfId="12403" xr:uid="{AE5EFFA9-F86C-4121-84C4-A632766C40CD}"/>
    <cellStyle name="_Total_Prognose eksponering " xfId="37161" xr:uid="{0F8AC335-B1E7-45D2-8EFE-4042629F38D3}"/>
    <cellStyle name="_Total_Prognose eksponering  2" xfId="43078" xr:uid="{74DFC0CE-0431-4644-971B-B6AB0E9ADE54}"/>
    <cellStyle name="_Total_Prognose eksponering  2 2" xfId="43079" xr:uid="{A2A23CE1-2EFE-4BD5-80C1-C5BFB2EFA072}"/>
    <cellStyle name="_Total_Prognose eksponering  2 2 2" xfId="43080" xr:uid="{53992D78-76E5-4A19-8A70-4DBCA9A01645}"/>
    <cellStyle name="_Total_Prognose eksponering  2 3" xfId="43081" xr:uid="{7D8C602A-7D56-456B-B9F9-09D4A2322DBE}"/>
    <cellStyle name="_Total_Prognose eksponering  3" xfId="43082" xr:uid="{E7E4ED3F-8D80-4E8E-B0E4-EE0742FDF9B1}"/>
    <cellStyle name="_Total_Prognose eksponering  3 2" xfId="43083" xr:uid="{AFFBE2B0-63FE-4B2E-834B-864E919E1CFD}"/>
    <cellStyle name="_Total_Prognose eksponering  4" xfId="43084" xr:uid="{B8B235C1-8F3F-4E62-AD34-65A6F42D56E7}"/>
    <cellStyle name="_Total_Results &amp; key fig." xfId="43085" xr:uid="{C3CAE83D-30A1-4108-B538-DC7EF45F3EFF}"/>
    <cellStyle name="_Total_Vedlegg" xfId="43086" xr:uid="{10F2E624-8F71-466F-9D90-38BA53F2A9C4}"/>
    <cellStyle name="_Total_Vedlegg 2" xfId="43087" xr:uid="{AD659C6B-901C-4B39-9A60-54EEFB2C1FA4}"/>
    <cellStyle name="_Total_Vedlegg 2 2" xfId="43088" xr:uid="{D68C9FF3-6ADB-4428-85AC-472456D02FCE}"/>
    <cellStyle name="_Total_Vedlegg 2 2 2" xfId="43089" xr:uid="{7F1005F9-25B4-4F5F-AFCA-A753E394B448}"/>
    <cellStyle name="_Total_Vedlegg 2 3" xfId="43090" xr:uid="{28241AEF-F9A7-4891-9A97-D61F08C81313}"/>
    <cellStyle name="_Total_Vedlegg 2 3 2" xfId="43091" xr:uid="{D4367BB8-0A32-4EA3-B274-B717ACD54183}"/>
    <cellStyle name="_Total_Vedlegg 2 4" xfId="43092" xr:uid="{3798CAFE-0716-4B4A-B40B-FDB32525F525}"/>
    <cellStyle name="_Total_Vedlegg 3" xfId="43093" xr:uid="{963EC12F-4D02-4DF7-8A45-561650D6C064}"/>
    <cellStyle name="_Total_Vedlegg 3 2" xfId="43094" xr:uid="{4449290A-5F6E-439E-A72F-25DAE5E08A36}"/>
    <cellStyle name="_Total_Vedlegg 4" xfId="43095" xr:uid="{38A48A59-F546-46ED-8BC8-8663E842D81E}"/>
    <cellStyle name="_Total_Vedlegg 4 2" xfId="43096" xr:uid="{DA2A1ADE-0E2C-4119-BE14-748090F8583E}"/>
    <cellStyle name="_Total_Vedlegg 5" xfId="43097" xr:uid="{3DEEFE1A-BF4E-436E-A1F2-289E2C08C26A}"/>
    <cellStyle name="_Total_Vedlegg_1" xfId="43098" xr:uid="{41B52A41-8423-4E3C-8A8D-FD85F26F8971}"/>
    <cellStyle name="_Total_Vedlegg_1 2" xfId="43099" xr:uid="{2B2A5297-E99F-4668-A857-6567915F627D}"/>
    <cellStyle name="_Total_Vedlegg_1 2 2" xfId="43100" xr:uid="{965BED75-8EBD-4DAC-B462-90656F31C28D}"/>
    <cellStyle name="_Total_Vedlegg_1 2 2 2" xfId="43101" xr:uid="{9411EB66-543E-4C6D-9BC9-3DAB1937AB3B}"/>
    <cellStyle name="_Total_Vedlegg_1 2 3" xfId="43102" xr:uid="{19D98825-0B97-4278-A92F-EDDB430CBCBB}"/>
    <cellStyle name="_Total_Vedlegg_1 3" xfId="43103" xr:uid="{6B06FBC0-BAB1-4B6A-8FD1-FC5B6E87AE2F}"/>
    <cellStyle name="_Total_Vedlegg_1 3 2" xfId="43104" xr:uid="{BC10564D-F4FB-4F81-8FD6-6D3476835EE5}"/>
    <cellStyle name="_Total_Vedlegg_1 4" xfId="43105" xr:uid="{E3F1F2EE-ABE8-493E-9F64-9AD25DEF90B8}"/>
    <cellStyle name="_TRANSAKSJONER" xfId="319" xr:uid="{EEAB21EA-BE9D-4C57-8F36-4DB232B53F35}"/>
    <cellStyle name="_Uteling Net NAV" xfId="320" xr:uid="{F432F3A5-85F0-4D86-B676-72E85FEF9CC0}"/>
    <cellStyle name="_UTENLANDSKE" xfId="321" xr:uid="{FBD3E6C8-50CC-4D39-8F37-92E1332649DD}"/>
    <cellStyle name="_Utvikling i balansen i løpet av 2008 innskudd (2)" xfId="12404" xr:uid="{77FE3E7E-80A7-4751-9E05-4B7D0061C06B}"/>
    <cellStyle name="_Uvanlige poster 0909" xfId="12405" xr:uid="{C7079F84-FF57-4644-B80F-59A5716696C9}"/>
    <cellStyle name="_Uvanlige poster 0909_Kontroll ME" xfId="12406" xr:uid="{7756E3C8-5341-4297-9825-E8565BCF514B}"/>
    <cellStyle name="_Uvanlige poster 0909_Kontroll-fane" xfId="12407" xr:uid="{C2B2A23B-301E-461C-B763-0C25F243853C}"/>
    <cellStyle name="_Uvanlige poster 0912 ny versjon 2" xfId="12408" xr:uid="{50538453-26DC-4355-9607-1AE3A41E8370}"/>
    <cellStyle name="_Uvanlige poster 0912 ny versjon 2_Kontroll ME" xfId="12409" xr:uid="{35B1282B-2A3D-40FB-BBD2-CD21EC03C070}"/>
    <cellStyle name="_Uvanlige poster 0912 ny versjon 2_Kontroll-fane" xfId="12410" xr:uid="{209359FF-093A-45FE-9811-FE775B877E33}"/>
    <cellStyle name="_Uvanlige poster 2010" xfId="12411" xr:uid="{75A37190-CC5E-4631-A5FF-86C41FE08584}"/>
    <cellStyle name="_Uvanlige poster 2010_Kontroll ME" xfId="12412" xr:uid="{A83B1D62-9908-40AF-AAB2-204EADA42215}"/>
    <cellStyle name="_Uvanlige poster 2010_Kontroll-fane" xfId="12413" xr:uid="{1DFB786D-CB21-4C28-A3AE-3620B24D8E2B}"/>
    <cellStyle name="_V5 Avstemming kursendring Skandia &amp; Carlson" xfId="322" xr:uid="{A024E7C7-2C8C-45C6-BF9C-C476BAE76181}"/>
    <cellStyle name="_Valeffekt NORD, Lux og Finans 16 april" xfId="12414" xr:uid="{4F24AD54-C3F8-4117-AA0B-6973A03A875B}"/>
    <cellStyle name="_Valeffekt NORD, Lux og Finans 21. august" xfId="12415" xr:uid="{A5A2ABAE-C427-468B-8F94-EA7312A1E7BC}"/>
    <cellStyle name="_Valeffekt NORD, Lux og Finans 27 november" xfId="12416" xr:uid="{FB887A9E-1C1F-49B8-BE1A-9A397CCCFA47}"/>
    <cellStyle name="_Valeffekt NORD, Lux og Finans 31 des" xfId="12417" xr:uid="{3F49CF4F-AC06-4F23-B278-362CDAF065C7}"/>
    <cellStyle name="_Valeffekt NORD, Lux og Finans 3Q09" xfId="12418" xr:uid="{331E4B90-7690-46B8-BB98-961C69F46672}"/>
    <cellStyle name="_Valeffekt NORD, Lux og Finans 9 april" xfId="12419" xr:uid="{5259C1C9-4BB0-4C80-B784-8DDE3933606A}"/>
    <cellStyle name="_valutakorrigert utlån" xfId="12420" xr:uid="{38DA9518-AC78-497D-9822-EF7DCBFDD623}"/>
    <cellStyle name="_Valutakursendringer 29 jan" xfId="12421" xr:uid="{4E79440A-DCBD-4151-BD85-400C2E8AA606}"/>
    <cellStyle name="_Vital Total" xfId="323" xr:uid="{E004A4E4-EF30-419A-A1FC-FEA5F8AA5626}"/>
    <cellStyle name="_Vital Total 2" xfId="37162" xr:uid="{30C7B725-64D9-4780-865F-70587F3849DC}"/>
    <cellStyle name="_Vital Total 2 2" xfId="43106" xr:uid="{CA26A1B9-F032-458C-A691-9721D5741AF5}"/>
    <cellStyle name="_Vital Total 2 2 2" xfId="43107" xr:uid="{B1529B08-DC4C-4ADF-A6D1-6528EF18711F}"/>
    <cellStyle name="_Vital Total 2 2 2 2" xfId="43108" xr:uid="{7ED04BBA-EF4C-492E-9108-FFF15AE48140}"/>
    <cellStyle name="_Vital Total 2 2 3" xfId="43109" xr:uid="{0C3660FE-58D9-4A8E-B774-056A4AD8064F}"/>
    <cellStyle name="_Vital Total 2 3" xfId="43110" xr:uid="{05375988-BBC0-4EE5-9F86-0D082A480BE7}"/>
    <cellStyle name="_Vital Total 2 3 2" xfId="43111" xr:uid="{50DC4B9B-A3D8-43FF-9463-296CEA23950B}"/>
    <cellStyle name="_Vital Total 2 4" xfId="43112" xr:uid="{B92F3634-9D54-4222-9D53-AD2F7CCEC01E}"/>
    <cellStyle name="_Vital Total 3" xfId="43113" xr:uid="{6ADB3B62-F470-41E2-B795-8DDAA4F7A860}"/>
    <cellStyle name="_Vital Total 3 2" xfId="43114" xr:uid="{B796959C-C992-4817-A763-6492ADB2F1EC}"/>
    <cellStyle name="_Vital Total 4" xfId="43115" xr:uid="{C95E099D-9572-46E0-BDDC-274B4AED7D23}"/>
    <cellStyle name="_Vital Total 4 2" xfId="43116" xr:uid="{83947F15-0878-42A7-95F4-3AB35C0E82AD}"/>
    <cellStyle name="_Vital Total 5" xfId="43117" xr:uid="{2E09C5BD-A8C5-466A-A850-FEFAD5960869}"/>
    <cellStyle name="_Vital Total_Expenses (1)" xfId="43118" xr:uid="{F70E59F7-6ED4-479C-A935-3CA558F625F9}"/>
    <cellStyle name="_Vital Total_Prognose eksponering " xfId="37163" xr:uid="{824ED650-A499-440A-84FA-E64B32FD4537}"/>
    <cellStyle name="_Vital Total_Prognose eksponering  2" xfId="43119" xr:uid="{7A3930DF-EB5B-49CF-B83B-399B89F895D0}"/>
    <cellStyle name="_Vital Total_Prognose eksponering  2 2" xfId="43120" xr:uid="{207EE706-6E63-43E8-8809-6CE8DEA721E6}"/>
    <cellStyle name="_Vital Total_Prognose eksponering  2 2 2" xfId="43121" xr:uid="{637C9A00-3B97-4C1A-B281-4FC4A910395A}"/>
    <cellStyle name="_Vital Total_Prognose eksponering  2 3" xfId="43122" xr:uid="{0F2C004A-1371-4627-999D-5426951460BD}"/>
    <cellStyle name="_Vital Total_Prognose eksponering  3" xfId="43123" xr:uid="{70577CBC-710B-484B-AB92-5CE64E78F2A5}"/>
    <cellStyle name="_Vital Total_Prognose eksponering  3 2" xfId="43124" xr:uid="{FF8DF74F-65F8-4312-A6C9-E9287ADB6877}"/>
    <cellStyle name="_Vital Total_Prognose eksponering  4" xfId="43125" xr:uid="{D9055279-071E-4E1F-B342-BD9CF92BA3C4}"/>
    <cellStyle name="_Vital Total_Results &amp; key fig." xfId="43126" xr:uid="{8BDE9AED-25CD-4296-A1D1-6E86B711DBFB}"/>
    <cellStyle name="_Vital Total_Vedlegg" xfId="43127" xr:uid="{859A4547-BC1B-4A44-AE28-EAA16CF39729}"/>
    <cellStyle name="_Vital Total_Vedlegg 2" xfId="43128" xr:uid="{84EA9F95-241B-4A6A-BE92-FF5B658537AF}"/>
    <cellStyle name="_Vital Total_Vedlegg 2 2" xfId="43129" xr:uid="{76163861-9D28-4211-A9FF-7A51AC977315}"/>
    <cellStyle name="_Vital Total_Vedlegg 2 2 2" xfId="43130" xr:uid="{293DD375-5DD5-49AF-AE5D-40B18CECD115}"/>
    <cellStyle name="_Vital Total_Vedlegg 2 3" xfId="43131" xr:uid="{BCCC43C2-6581-4818-92CA-E78B3FA085CB}"/>
    <cellStyle name="_Vital Total_Vedlegg 2 3 2" xfId="43132" xr:uid="{3375CA7F-CAB9-4CCD-973D-38CD691A8BF8}"/>
    <cellStyle name="_Vital Total_Vedlegg 2 4" xfId="43133" xr:uid="{FDD603D2-9B00-4754-9600-C555522BDA2D}"/>
    <cellStyle name="_Vital Total_Vedlegg 3" xfId="43134" xr:uid="{929D99EC-347B-48B5-A86C-87B00E250221}"/>
    <cellStyle name="_Vital Total_Vedlegg 3 2" xfId="43135" xr:uid="{3936081E-A1F8-4446-A2EE-2AE8F0279365}"/>
    <cellStyle name="_Vital Total_Vedlegg 4" xfId="43136" xr:uid="{7B9C823B-283C-4BFD-94DE-8C30951ADBFA}"/>
    <cellStyle name="_Vital Total_Vedlegg 4 2" xfId="43137" xr:uid="{C24D4EAC-5E67-419D-AD34-C72F449DC3D6}"/>
    <cellStyle name="_Vital Total_Vedlegg 5" xfId="43138" xr:uid="{6D6E16A8-963D-476D-80C1-F3810D2759EE}"/>
    <cellStyle name="_Vital Total_Vedlegg_1" xfId="43139" xr:uid="{A9059C9E-B156-4D55-B40C-B157C113F78B}"/>
    <cellStyle name="_Vital Total_Vedlegg_1 2" xfId="43140" xr:uid="{3431B403-ADBF-49AC-ACF8-3328F8162132}"/>
    <cellStyle name="_Vital Total_Vedlegg_1 2 2" xfId="43141" xr:uid="{D3E7560F-0975-477A-8476-1CB37CBC685F}"/>
    <cellStyle name="_Vital Total_Vedlegg_1 2 2 2" xfId="43142" xr:uid="{2137DD1B-DE3D-4820-AF58-0A7946056BD6}"/>
    <cellStyle name="_Vital Total_Vedlegg_1 2 3" xfId="43143" xr:uid="{E01D02BA-0001-47D4-B3D0-D1CF902EDB96}"/>
    <cellStyle name="_Vital Total_Vedlegg_1 3" xfId="43144" xr:uid="{1137E1AC-0488-433C-9B17-3AEC4975E75E}"/>
    <cellStyle name="_Vital Total_Vedlegg_1 3 2" xfId="43145" xr:uid="{76CCBD11-C4CD-4D99-89AD-F617E735A640}"/>
    <cellStyle name="_Vital Total_Vedlegg_1 4" xfId="43146" xr:uid="{510E31A9-AAED-4B48-81DE-C0C354C33913}"/>
    <cellStyle name="_Vurd.kategori 0812 Verdipapirinnlån" xfId="12422" xr:uid="{C1206E32-2807-437E-84A7-60910C03B353}"/>
    <cellStyle name="=C:\WINNT35\SYSTEM32\COMMAND.COM" xfId="3" xr:uid="{00000000-0005-0000-0000-000000000000}"/>
    <cellStyle name="=C:\WINNT35\SYSTEM32\COMMAND.COM 2" xfId="324" xr:uid="{DDAD73C9-03EC-47B0-8AE4-BAD8A31F8D8F}"/>
    <cellStyle name="=C:\WINNT35\SYSTEM32\COMMAND.COM 2 10" xfId="325" xr:uid="{E7A4B102-6F85-46B4-82A3-C47182546A43}"/>
    <cellStyle name="=C:\WINNT35\SYSTEM32\COMMAND.COM 2 10 10" xfId="326" xr:uid="{E61B6B69-7FC6-414A-A42B-3D2680594DF0}"/>
    <cellStyle name="=C:\WINNT35\SYSTEM32\COMMAND.COM 2 10 11" xfId="327" xr:uid="{5126C8D4-C35E-44B5-B1CA-67F78637BCAF}"/>
    <cellStyle name="=C:\WINNT35\SYSTEM32\COMMAND.COM 2 10 12" xfId="328" xr:uid="{1ED578A3-BF62-419E-AAC0-F17C3253FBC1}"/>
    <cellStyle name="=C:\WINNT35\SYSTEM32\COMMAND.COM 2 10 13" xfId="329" xr:uid="{7704442A-3B16-4B44-978D-D556267E0386}"/>
    <cellStyle name="=C:\WINNT35\SYSTEM32\COMMAND.COM 2 10 14" xfId="330" xr:uid="{E9AF7997-C4CF-4B36-B375-1D2BA187CE0A}"/>
    <cellStyle name="=C:\WINNT35\SYSTEM32\COMMAND.COM 2 10 15" xfId="331" xr:uid="{E46BEE9F-22AF-4671-82CA-6C9C4176333D}"/>
    <cellStyle name="=C:\WINNT35\SYSTEM32\COMMAND.COM 2 10 16" xfId="332" xr:uid="{DBDBDBC0-9B32-44D5-837B-63124DE54B21}"/>
    <cellStyle name="=C:\WINNT35\SYSTEM32\COMMAND.COM 2 10 17" xfId="333" xr:uid="{8795A9C3-CF2E-483A-8BD3-F2F1E232C2B7}"/>
    <cellStyle name="=C:\WINNT35\SYSTEM32\COMMAND.COM 2 10 18" xfId="334" xr:uid="{D12B6AF0-60E3-4331-B18C-AC16C89E0B51}"/>
    <cellStyle name="=C:\WINNT35\SYSTEM32\COMMAND.COM 2 10 2" xfId="335" xr:uid="{1A2A8C78-59B1-4B4A-93A6-C02D0AB88078}"/>
    <cellStyle name="=C:\WINNT35\SYSTEM32\COMMAND.COM 2 10 3" xfId="336" xr:uid="{EADB809A-3E8D-4F0D-9658-644783887851}"/>
    <cellStyle name="=C:\WINNT35\SYSTEM32\COMMAND.COM 2 10 4" xfId="337" xr:uid="{7F806578-4C2A-4465-8E54-E3303029FD6D}"/>
    <cellStyle name="=C:\WINNT35\SYSTEM32\COMMAND.COM 2 10 5" xfId="338" xr:uid="{389CE27C-1CD4-4D74-B047-8A68AA1BC55C}"/>
    <cellStyle name="=C:\WINNT35\SYSTEM32\COMMAND.COM 2 10 6" xfId="339" xr:uid="{87F90AB5-56DF-402A-ADA8-784E0F56062C}"/>
    <cellStyle name="=C:\WINNT35\SYSTEM32\COMMAND.COM 2 10 7" xfId="340" xr:uid="{FB7AD41A-9D41-4EE1-8178-22105E3F3741}"/>
    <cellStyle name="=C:\WINNT35\SYSTEM32\COMMAND.COM 2 10 8" xfId="341" xr:uid="{F2FA0C3B-317E-4959-8A32-39C8904CB364}"/>
    <cellStyle name="=C:\WINNT35\SYSTEM32\COMMAND.COM 2 10 9" xfId="342" xr:uid="{D8F022AD-F85C-47F8-ACB4-331CEC9766F2}"/>
    <cellStyle name="=C:\WINNT35\SYSTEM32\COMMAND.COM 2 10_A01" xfId="12424" xr:uid="{DF211BF3-77AD-4BF4-B0EA-3C9626C23B48}"/>
    <cellStyle name="=C:\WINNT35\SYSTEM32\COMMAND.COM 2 11" xfId="343" xr:uid="{AF9D5CAA-99ED-4168-A33E-0E2CBE5619E7}"/>
    <cellStyle name="=C:\WINNT35\SYSTEM32\COMMAND.COM 2 11 10" xfId="344" xr:uid="{83BEC914-3EFD-4684-855A-98042F67CF44}"/>
    <cellStyle name="=C:\WINNT35\SYSTEM32\COMMAND.COM 2 11 11" xfId="345" xr:uid="{82D65AAE-C15A-481D-97DE-6264279D3A64}"/>
    <cellStyle name="=C:\WINNT35\SYSTEM32\COMMAND.COM 2 11 12" xfId="346" xr:uid="{D75063FC-92FB-4E92-B215-BE2A1FCFEE6A}"/>
    <cellStyle name="=C:\WINNT35\SYSTEM32\COMMAND.COM 2 11 13" xfId="347" xr:uid="{EF14379A-F578-42A4-80FF-D391BE99DBD3}"/>
    <cellStyle name="=C:\WINNT35\SYSTEM32\COMMAND.COM 2 11 14" xfId="348" xr:uid="{BDD2F6FA-2A6B-4278-851A-AFAF468F05B9}"/>
    <cellStyle name="=C:\WINNT35\SYSTEM32\COMMAND.COM 2 11 15" xfId="349" xr:uid="{CBA76FC8-E67A-4692-8667-E9F6F63AAABA}"/>
    <cellStyle name="=C:\WINNT35\SYSTEM32\COMMAND.COM 2 11 16" xfId="350" xr:uid="{7CB11E2E-B0C2-4836-8406-25AF8A3771B6}"/>
    <cellStyle name="=C:\WINNT35\SYSTEM32\COMMAND.COM 2 11 17" xfId="351" xr:uid="{DE1A6C55-2AAA-45E6-9246-5FD20B56810D}"/>
    <cellStyle name="=C:\WINNT35\SYSTEM32\COMMAND.COM 2 11 18" xfId="352" xr:uid="{B6B4B3B2-4C5F-472B-BD99-85D10815AC19}"/>
    <cellStyle name="=C:\WINNT35\SYSTEM32\COMMAND.COM 2 11 2" xfId="353" xr:uid="{3DA9FB1A-E0FA-4275-BADC-331060B17204}"/>
    <cellStyle name="=C:\WINNT35\SYSTEM32\COMMAND.COM 2 11 3" xfId="354" xr:uid="{80F94954-F39C-4D2C-B99A-B5F9DC3922B5}"/>
    <cellStyle name="=C:\WINNT35\SYSTEM32\COMMAND.COM 2 11 4" xfId="355" xr:uid="{2569CCA6-A4DF-4BF5-8535-EDCB28FEA273}"/>
    <cellStyle name="=C:\WINNT35\SYSTEM32\COMMAND.COM 2 11 5" xfId="356" xr:uid="{9C8426B8-CDA0-4699-8E11-4639EA573989}"/>
    <cellStyle name="=C:\WINNT35\SYSTEM32\COMMAND.COM 2 11 6" xfId="357" xr:uid="{CEC4032E-19E2-4871-A6E3-509C8E3BB2A6}"/>
    <cellStyle name="=C:\WINNT35\SYSTEM32\COMMAND.COM 2 11 7" xfId="358" xr:uid="{21AEDB4A-EC85-4449-9A00-B4ACE0376F18}"/>
    <cellStyle name="=C:\WINNT35\SYSTEM32\COMMAND.COM 2 11 8" xfId="359" xr:uid="{3AFAC345-836D-44B4-9248-6648822A8510}"/>
    <cellStyle name="=C:\WINNT35\SYSTEM32\COMMAND.COM 2 11 9" xfId="360" xr:uid="{477E7E83-0D4F-45AA-8C69-EBE04EEE362E}"/>
    <cellStyle name="=C:\WINNT35\SYSTEM32\COMMAND.COM 2 11_A01" xfId="12425" xr:uid="{DF978BB1-7C00-47F2-B56B-77B852D10758}"/>
    <cellStyle name="=C:\WINNT35\SYSTEM32\COMMAND.COM 2 12" xfId="361" xr:uid="{B3FE274C-CB1E-4080-BCAA-655BC35E9E21}"/>
    <cellStyle name="=C:\WINNT35\SYSTEM32\COMMAND.COM 2 12 10" xfId="362" xr:uid="{A883EE76-869A-4263-9B72-076A067A9C71}"/>
    <cellStyle name="=C:\WINNT35\SYSTEM32\COMMAND.COM 2 12 11" xfId="363" xr:uid="{4729D69F-8B30-48E7-AB36-2EB2B8223609}"/>
    <cellStyle name="=C:\WINNT35\SYSTEM32\COMMAND.COM 2 12 12" xfId="364" xr:uid="{2173F8C3-4F4E-453B-8676-D132F5354131}"/>
    <cellStyle name="=C:\WINNT35\SYSTEM32\COMMAND.COM 2 12 13" xfId="365" xr:uid="{D77E1B92-7F99-4AAA-9194-1C21F5FF3356}"/>
    <cellStyle name="=C:\WINNT35\SYSTEM32\COMMAND.COM 2 12 14" xfId="366" xr:uid="{51400603-255B-45B0-9530-DA5A329D591D}"/>
    <cellStyle name="=C:\WINNT35\SYSTEM32\COMMAND.COM 2 12 15" xfId="367" xr:uid="{D8858487-3998-48E1-B154-556FEF17468A}"/>
    <cellStyle name="=C:\WINNT35\SYSTEM32\COMMAND.COM 2 12 16" xfId="368" xr:uid="{D638E7FD-269A-466A-B7A8-DF1C685584C5}"/>
    <cellStyle name="=C:\WINNT35\SYSTEM32\COMMAND.COM 2 12 17" xfId="369" xr:uid="{C47BC5D6-1A06-45E1-A8F6-27373C051209}"/>
    <cellStyle name="=C:\WINNT35\SYSTEM32\COMMAND.COM 2 12 18" xfId="370" xr:uid="{E27518F6-B21E-4EE7-9299-A811700766D6}"/>
    <cellStyle name="=C:\WINNT35\SYSTEM32\COMMAND.COM 2 12 2" xfId="371" xr:uid="{A9D59779-B3FD-412B-8907-954BBA68BE5A}"/>
    <cellStyle name="=C:\WINNT35\SYSTEM32\COMMAND.COM 2 12 3" xfId="372" xr:uid="{17D9151B-34E0-4152-8B50-3CFB1E033DBA}"/>
    <cellStyle name="=C:\WINNT35\SYSTEM32\COMMAND.COM 2 12 4" xfId="373" xr:uid="{46C0876F-F935-437A-B1A4-A23DDA5B6D1F}"/>
    <cellStyle name="=C:\WINNT35\SYSTEM32\COMMAND.COM 2 12 5" xfId="374" xr:uid="{54689F85-F952-49CF-9E84-0826DDBAFAD0}"/>
    <cellStyle name="=C:\WINNT35\SYSTEM32\COMMAND.COM 2 12 6" xfId="375" xr:uid="{9F89EDAC-1A18-4FC2-927E-4A5E319565C3}"/>
    <cellStyle name="=C:\WINNT35\SYSTEM32\COMMAND.COM 2 12 7" xfId="376" xr:uid="{9A52A375-51AF-46AC-BD45-3AAB033FBC2E}"/>
    <cellStyle name="=C:\WINNT35\SYSTEM32\COMMAND.COM 2 12 8" xfId="377" xr:uid="{56D99244-4C87-4C6C-A421-A179A6A71791}"/>
    <cellStyle name="=C:\WINNT35\SYSTEM32\COMMAND.COM 2 12 9" xfId="378" xr:uid="{498D96FF-02F4-4FC8-84E6-B24BD2E2BC91}"/>
    <cellStyle name="=C:\WINNT35\SYSTEM32\COMMAND.COM 2 12_A01" xfId="12426" xr:uid="{8BB4CDF2-A750-43CE-9E18-EF0A623AAEA7}"/>
    <cellStyle name="=C:\WINNT35\SYSTEM32\COMMAND.COM 2 13" xfId="379" xr:uid="{5DDB9ECB-1F0D-4F29-8ED8-D15DF4D5E64A}"/>
    <cellStyle name="=C:\WINNT35\SYSTEM32\COMMAND.COM 2 14" xfId="380" xr:uid="{660B29BB-FC2E-4E8E-AEC5-5DC8B81CB8E5}"/>
    <cellStyle name="=C:\WINNT35\SYSTEM32\COMMAND.COM 2 15" xfId="381" xr:uid="{0AE7007C-EEBE-40D7-A3E7-895EA8DCFA41}"/>
    <cellStyle name="=C:\WINNT35\SYSTEM32\COMMAND.COM 2 16" xfId="382" xr:uid="{33331C68-142A-4539-B799-FB0485F4B3D7}"/>
    <cellStyle name="=C:\WINNT35\SYSTEM32\COMMAND.COM 2 17" xfId="383" xr:uid="{467C3C9E-2144-4DA0-B726-07F0FBD1B374}"/>
    <cellStyle name="=C:\WINNT35\SYSTEM32\COMMAND.COM 2 18" xfId="384" xr:uid="{6DF09F63-DE8F-4D71-A379-B363EDB1F9D5}"/>
    <cellStyle name="=C:\WINNT35\SYSTEM32\COMMAND.COM 2 19" xfId="385" xr:uid="{409D2EF4-5DC3-42CC-8E90-18301E8C6F0A}"/>
    <cellStyle name="=C:\WINNT35\SYSTEM32\COMMAND.COM 2 2" xfId="386" xr:uid="{A5536D37-CB04-47FA-8F6C-8A5ED45AE1D5}"/>
    <cellStyle name="=C:\WINNT35\SYSTEM32\COMMAND.COM 2 2 10" xfId="387" xr:uid="{4A388024-2AD4-4653-9E11-C34F0FB03FBB}"/>
    <cellStyle name="=C:\WINNT35\SYSTEM32\COMMAND.COM 2 2 11" xfId="388" xr:uid="{832223F4-8B27-42F2-B599-3B8D3714850C}"/>
    <cellStyle name="=C:\WINNT35\SYSTEM32\COMMAND.COM 2 2 12" xfId="389" xr:uid="{1E2F5B81-C561-402A-90FA-F727D3D82B2B}"/>
    <cellStyle name="=C:\WINNT35\SYSTEM32\COMMAND.COM 2 2 13" xfId="390" xr:uid="{D63C45DA-9705-4E16-9E2A-CD1A5386761D}"/>
    <cellStyle name="=C:\WINNT35\SYSTEM32\COMMAND.COM 2 2 14" xfId="391" xr:uid="{AA471CE1-706E-4614-B5CF-28222795963B}"/>
    <cellStyle name="=C:\WINNT35\SYSTEM32\COMMAND.COM 2 2 15" xfId="392" xr:uid="{F490FAB6-9EC3-4758-A369-5A6F49FA68A1}"/>
    <cellStyle name="=C:\WINNT35\SYSTEM32\COMMAND.COM 2 2 16" xfId="393" xr:uid="{05A779AC-F025-4D4D-BB08-6B731CC9805D}"/>
    <cellStyle name="=C:\WINNT35\SYSTEM32\COMMAND.COM 2 2 17" xfId="394" xr:uid="{509618DC-14FF-4707-8C61-B0BE6A54977B}"/>
    <cellStyle name="=C:\WINNT35\SYSTEM32\COMMAND.COM 2 2 18" xfId="395" xr:uid="{8ABBAE92-4AF9-4980-86D2-801FE458A32D}"/>
    <cellStyle name="=C:\WINNT35\SYSTEM32\COMMAND.COM 2 2 2" xfId="396" xr:uid="{6FED4EC3-BD77-48B7-B4DD-3E5AE3A537DC}"/>
    <cellStyle name="=C:\WINNT35\SYSTEM32\COMMAND.COM 2 2 3" xfId="397" xr:uid="{A0FE6F06-ED35-4DEC-B3A8-482079AAF04A}"/>
    <cellStyle name="=C:\WINNT35\SYSTEM32\COMMAND.COM 2 2 4" xfId="398" xr:uid="{52269899-A6C4-449B-9B19-9F257B7632D8}"/>
    <cellStyle name="=C:\WINNT35\SYSTEM32\COMMAND.COM 2 2 5" xfId="399" xr:uid="{E29C8D04-1C96-4B1D-97B3-6DBDC2E04DAE}"/>
    <cellStyle name="=C:\WINNT35\SYSTEM32\COMMAND.COM 2 2 6" xfId="400" xr:uid="{C629238C-B9B1-492A-9815-EA223BCBB6B2}"/>
    <cellStyle name="=C:\WINNT35\SYSTEM32\COMMAND.COM 2 2 7" xfId="401" xr:uid="{9B70623D-2870-4E7C-B776-CEA56A4FF71F}"/>
    <cellStyle name="=C:\WINNT35\SYSTEM32\COMMAND.COM 2 2 8" xfId="402" xr:uid="{E6F483BA-6316-445E-9AB1-DC6DFDF5FAA9}"/>
    <cellStyle name="=C:\WINNT35\SYSTEM32\COMMAND.COM 2 2 9" xfId="403" xr:uid="{1C0DBD8D-0566-461F-8751-FD211CD4C8D9}"/>
    <cellStyle name="=C:\WINNT35\SYSTEM32\COMMAND.COM 2 2_A01" xfId="12427" xr:uid="{4219F20F-EA63-4B90-AA81-9D32A1A3D17A}"/>
    <cellStyle name="=C:\WINNT35\SYSTEM32\COMMAND.COM 2 20" xfId="404" xr:uid="{8A98A746-93DF-4F3A-A0F7-8F0BED7C8B48}"/>
    <cellStyle name="=C:\WINNT35\SYSTEM32\COMMAND.COM 2 21" xfId="405" xr:uid="{6B6B43B3-A159-4616-A72E-BEBDD9DF6DDA}"/>
    <cellStyle name="=C:\WINNT35\SYSTEM32\COMMAND.COM 2 22" xfId="406" xr:uid="{4D721B63-164A-4202-8221-E7DC47D50746}"/>
    <cellStyle name="=C:\WINNT35\SYSTEM32\COMMAND.COM 2 23" xfId="407" xr:uid="{0F9EA509-A3E1-4949-BD85-F6FA71C53C66}"/>
    <cellStyle name="=C:\WINNT35\SYSTEM32\COMMAND.COM 2 24" xfId="408" xr:uid="{1749D9AD-5503-4A6E-9986-63506D11884D}"/>
    <cellStyle name="=C:\WINNT35\SYSTEM32\COMMAND.COM 2 25" xfId="409" xr:uid="{639EB35D-1049-46CC-9E9C-2C4426CA0B8E}"/>
    <cellStyle name="=C:\WINNT35\SYSTEM32\COMMAND.COM 2 26" xfId="410" xr:uid="{FE98559D-6756-41AB-83AF-154E771B4C4B}"/>
    <cellStyle name="=C:\WINNT35\SYSTEM32\COMMAND.COM 2 27" xfId="411" xr:uid="{8E2593DB-81B3-4B60-A045-93D313F5607B}"/>
    <cellStyle name="=C:\WINNT35\SYSTEM32\COMMAND.COM 2 28" xfId="412" xr:uid="{944103BB-A462-46C8-B37A-6714F30A6926}"/>
    <cellStyle name="=C:\WINNT35\SYSTEM32\COMMAND.COM 2 29" xfId="413" xr:uid="{A3F910E8-9855-4093-B63B-D2F3F0264688}"/>
    <cellStyle name="=C:\WINNT35\SYSTEM32\COMMAND.COM 2 3" xfId="414" xr:uid="{3F8C2BD7-6F72-40F3-8A1B-B24DD5BFCDBA}"/>
    <cellStyle name="=C:\WINNT35\SYSTEM32\COMMAND.COM 2 3 10" xfId="415" xr:uid="{78B12460-B65C-4C82-B0AA-BF58048E5360}"/>
    <cellStyle name="=C:\WINNT35\SYSTEM32\COMMAND.COM 2 3 11" xfId="416" xr:uid="{76E566CF-7CC5-42DE-A60E-10BFE55BC51B}"/>
    <cellStyle name="=C:\WINNT35\SYSTEM32\COMMAND.COM 2 3 12" xfId="417" xr:uid="{FD24D699-BDD6-4E9F-B9D7-85E54737E6D5}"/>
    <cellStyle name="=C:\WINNT35\SYSTEM32\COMMAND.COM 2 3 13" xfId="418" xr:uid="{81C53168-F1C8-4999-9238-0C32386BD90B}"/>
    <cellStyle name="=C:\WINNT35\SYSTEM32\COMMAND.COM 2 3 14" xfId="419" xr:uid="{C5E30210-1DEA-460B-9F62-9B26E2930895}"/>
    <cellStyle name="=C:\WINNT35\SYSTEM32\COMMAND.COM 2 3 15" xfId="420" xr:uid="{122F009E-BB6E-476D-B76E-D5DB1CFECB13}"/>
    <cellStyle name="=C:\WINNT35\SYSTEM32\COMMAND.COM 2 3 16" xfId="421" xr:uid="{4847718D-CDAA-4C04-B2BD-76608101F685}"/>
    <cellStyle name="=C:\WINNT35\SYSTEM32\COMMAND.COM 2 3 17" xfId="422" xr:uid="{405C34D2-AF04-4828-B8EE-ADF09E85951F}"/>
    <cellStyle name="=C:\WINNT35\SYSTEM32\COMMAND.COM 2 3 18" xfId="423" xr:uid="{A75622E2-2170-41DD-B89F-7F9FA75DE177}"/>
    <cellStyle name="=C:\WINNT35\SYSTEM32\COMMAND.COM 2 3 2" xfId="424" xr:uid="{E30D309C-C0A2-41D3-84B5-DC8B1E3E9B9C}"/>
    <cellStyle name="=C:\WINNT35\SYSTEM32\COMMAND.COM 2 3 3" xfId="425" xr:uid="{D7F76947-5729-4C5A-B89A-9E0C120BE7D2}"/>
    <cellStyle name="=C:\WINNT35\SYSTEM32\COMMAND.COM 2 3 4" xfId="426" xr:uid="{FB5EE6FD-5BA5-4A48-B2BC-F87C16A06C3F}"/>
    <cellStyle name="=C:\WINNT35\SYSTEM32\COMMAND.COM 2 3 5" xfId="427" xr:uid="{ECEC79AB-FF4F-4864-8305-E01BFFC53ACB}"/>
    <cellStyle name="=C:\WINNT35\SYSTEM32\COMMAND.COM 2 3 6" xfId="428" xr:uid="{F94B38AD-2C4F-4B77-A95F-AF8727ACF7B8}"/>
    <cellStyle name="=C:\WINNT35\SYSTEM32\COMMAND.COM 2 3 7" xfId="429" xr:uid="{639905F6-295F-4AD3-863A-07C53E3176B8}"/>
    <cellStyle name="=C:\WINNT35\SYSTEM32\COMMAND.COM 2 3 8" xfId="430" xr:uid="{9F91839A-596D-46D8-9F95-17A7727D2868}"/>
    <cellStyle name="=C:\WINNT35\SYSTEM32\COMMAND.COM 2 3 9" xfId="431" xr:uid="{EE8A98AD-DDC9-4D2A-9D90-C78A818DF2F2}"/>
    <cellStyle name="=C:\WINNT35\SYSTEM32\COMMAND.COM 2 3_A01" xfId="12428" xr:uid="{1B5BA07E-ED72-43C2-8E3C-938E0916FB43}"/>
    <cellStyle name="=C:\WINNT35\SYSTEM32\COMMAND.COM 2 30" xfId="432" xr:uid="{D9F4BB26-70DE-4656-8AF0-7F4A7A75E064}"/>
    <cellStyle name="=C:\WINNT35\SYSTEM32\COMMAND.COM 2 31" xfId="433" xr:uid="{31613B84-FEE7-4C4F-AB09-F841ADFF6C13}"/>
    <cellStyle name="=C:\WINNT35\SYSTEM32\COMMAND.COM 2 32" xfId="434" xr:uid="{AFD05D0A-2824-44B1-84D3-129ABA6FCE04}"/>
    <cellStyle name="=C:\WINNT35\SYSTEM32\COMMAND.COM 2 33" xfId="435" xr:uid="{E4E83832-5A0E-493E-9AA8-C3DCE971EA3D}"/>
    <cellStyle name="=C:\WINNT35\SYSTEM32\COMMAND.COM 2 34" xfId="436" xr:uid="{8EC44C41-5818-4F66-B68F-600A107207BD}"/>
    <cellStyle name="=C:\WINNT35\SYSTEM32\COMMAND.COM 2 35" xfId="437" xr:uid="{2ED3E5D2-9D21-4182-A75C-F7BA048F2777}"/>
    <cellStyle name="=C:\WINNT35\SYSTEM32\COMMAND.COM 2 36" xfId="438" xr:uid="{88D49764-FED0-47AC-B057-27AFA57B428A}"/>
    <cellStyle name="=C:\WINNT35\SYSTEM32\COMMAND.COM 2 37" xfId="439" xr:uid="{0A7A458B-A1AF-492D-A791-15C28ED2A3C6}"/>
    <cellStyle name="=C:\WINNT35\SYSTEM32\COMMAND.COM 2 38" xfId="440" xr:uid="{61A06961-78C7-4E94-B17C-598D7373187F}"/>
    <cellStyle name="=C:\WINNT35\SYSTEM32\COMMAND.COM 2 39" xfId="441" xr:uid="{7C5CC21E-442C-4792-83AE-ECE5192E8F43}"/>
    <cellStyle name="=C:\WINNT35\SYSTEM32\COMMAND.COM 2 4" xfId="442" xr:uid="{9308E7B0-2D9A-438F-A2AD-6D3B21CB38DE}"/>
    <cellStyle name="=C:\WINNT35\SYSTEM32\COMMAND.COM 2 4 10" xfId="443" xr:uid="{30DE41A7-83CA-4887-813F-221A40D48C1C}"/>
    <cellStyle name="=C:\WINNT35\SYSTEM32\COMMAND.COM 2 4 11" xfId="444" xr:uid="{6AACB417-C168-47BF-8506-FEED2570A2CA}"/>
    <cellStyle name="=C:\WINNT35\SYSTEM32\COMMAND.COM 2 4 12" xfId="445" xr:uid="{890A6629-3F84-4406-ADC8-93392AF34BB2}"/>
    <cellStyle name="=C:\WINNT35\SYSTEM32\COMMAND.COM 2 4 13" xfId="446" xr:uid="{F5F71256-2753-4777-A77A-FB72FFBCE217}"/>
    <cellStyle name="=C:\WINNT35\SYSTEM32\COMMAND.COM 2 4 14" xfId="447" xr:uid="{596D7F8A-1104-4D75-92CC-FB0AC37E941F}"/>
    <cellStyle name="=C:\WINNT35\SYSTEM32\COMMAND.COM 2 4 15" xfId="448" xr:uid="{4FAC092E-6056-4BBB-87D4-AF8A27B28322}"/>
    <cellStyle name="=C:\WINNT35\SYSTEM32\COMMAND.COM 2 4 16" xfId="449" xr:uid="{43042FB0-8BD7-4A16-9313-54FD3D3B42BB}"/>
    <cellStyle name="=C:\WINNT35\SYSTEM32\COMMAND.COM 2 4 17" xfId="450" xr:uid="{66DD4BE0-74A8-4BBE-BF91-4AE4D038093D}"/>
    <cellStyle name="=C:\WINNT35\SYSTEM32\COMMAND.COM 2 4 18" xfId="451" xr:uid="{DD6A09A4-55F8-44B9-9B3D-A0640E3DE9B8}"/>
    <cellStyle name="=C:\WINNT35\SYSTEM32\COMMAND.COM 2 4 2" xfId="452" xr:uid="{FD9FFAE8-D4B9-4D88-B7E9-EB9F5E10A660}"/>
    <cellStyle name="=C:\WINNT35\SYSTEM32\COMMAND.COM 2 4 3" xfId="453" xr:uid="{A0302B9A-DE05-47E8-9EA6-0894E8CA5E18}"/>
    <cellStyle name="=C:\WINNT35\SYSTEM32\COMMAND.COM 2 4 4" xfId="454" xr:uid="{DA7CFBEF-AB8C-4BB0-BBAE-CC8BB05194CD}"/>
    <cellStyle name="=C:\WINNT35\SYSTEM32\COMMAND.COM 2 4 5" xfId="455" xr:uid="{94585BC8-D066-4FBB-8687-EDDDBE4EE64D}"/>
    <cellStyle name="=C:\WINNT35\SYSTEM32\COMMAND.COM 2 4 6" xfId="456" xr:uid="{43B16FCF-C70B-4FBE-93B7-4E61B1995AAE}"/>
    <cellStyle name="=C:\WINNT35\SYSTEM32\COMMAND.COM 2 4 7" xfId="457" xr:uid="{E0EBFB91-6D0E-48CA-A703-D13152F8360E}"/>
    <cellStyle name="=C:\WINNT35\SYSTEM32\COMMAND.COM 2 4 8" xfId="458" xr:uid="{FF686D22-B61A-479C-9796-A8CB2C86F4D4}"/>
    <cellStyle name="=C:\WINNT35\SYSTEM32\COMMAND.COM 2 4 9" xfId="459" xr:uid="{2C642365-E44B-4A8C-9F97-F6F93F423C6B}"/>
    <cellStyle name="=C:\WINNT35\SYSTEM32\COMMAND.COM 2 4_A01" xfId="12429" xr:uid="{7ACD6772-DECD-4577-BA55-63E43673EDDA}"/>
    <cellStyle name="=C:\WINNT35\SYSTEM32\COMMAND.COM 2 40" xfId="460" xr:uid="{C2B25CE1-C6DB-487B-9E29-7D98936E4A5E}"/>
    <cellStyle name="=C:\WINNT35\SYSTEM32\COMMAND.COM 2 41" xfId="461" xr:uid="{E6813B47-DD7F-43EA-AC4D-095182941143}"/>
    <cellStyle name="=C:\WINNT35\SYSTEM32\COMMAND.COM 2 42" xfId="462" xr:uid="{73FDA765-0E28-45BD-9B22-A2D2E3FA561F}"/>
    <cellStyle name="=C:\WINNT35\SYSTEM32\COMMAND.COM 2 43" xfId="463" xr:uid="{A3B085CE-B257-4E7A-871F-E0C6F41CAEFF}"/>
    <cellStyle name="=C:\WINNT35\SYSTEM32\COMMAND.COM 2 44" xfId="464" xr:uid="{75C4F2C4-D26C-4112-9651-55634C56DC79}"/>
    <cellStyle name="=C:\WINNT35\SYSTEM32\COMMAND.COM 2 45" xfId="465" xr:uid="{CDE22E8A-EB50-4856-98D0-88534FBDB742}"/>
    <cellStyle name="=C:\WINNT35\SYSTEM32\COMMAND.COM 2 46" xfId="466" xr:uid="{98F7586F-BCB6-4040-8390-A5E91F50CD3E}"/>
    <cellStyle name="=C:\WINNT35\SYSTEM32\COMMAND.COM 2 47" xfId="467" xr:uid="{FEB13C22-902A-4EDA-BEA4-AEE64653A553}"/>
    <cellStyle name="=C:\WINNT35\SYSTEM32\COMMAND.COM 2 48" xfId="468" xr:uid="{0D4C68D2-BAE3-48FD-9A40-CB0E2249B01C}"/>
    <cellStyle name="=C:\WINNT35\SYSTEM32\COMMAND.COM 2 49" xfId="469" xr:uid="{6FD0F241-EB80-42E3-AD84-B39D4A930D43}"/>
    <cellStyle name="=C:\WINNT35\SYSTEM32\COMMAND.COM 2 5" xfId="470" xr:uid="{19486DA8-9EBA-4513-81C2-D2B318ECB48B}"/>
    <cellStyle name="=C:\WINNT35\SYSTEM32\COMMAND.COM 2 5 10" xfId="471" xr:uid="{AECBE0E3-20B9-4938-B8D4-6C509E27484C}"/>
    <cellStyle name="=C:\WINNT35\SYSTEM32\COMMAND.COM 2 5 11" xfId="472" xr:uid="{7923C779-84AE-4BCB-B5FF-69F8A18524AD}"/>
    <cellStyle name="=C:\WINNT35\SYSTEM32\COMMAND.COM 2 5 12" xfId="473" xr:uid="{139F2DF6-6CDD-49C7-9B11-F6B481273EF6}"/>
    <cellStyle name="=C:\WINNT35\SYSTEM32\COMMAND.COM 2 5 13" xfId="474" xr:uid="{210ACE7B-947E-4D2B-8A88-51F528C03998}"/>
    <cellStyle name="=C:\WINNT35\SYSTEM32\COMMAND.COM 2 5 14" xfId="475" xr:uid="{D9DA31A5-D471-4CF4-9D46-BE38AF73EB3F}"/>
    <cellStyle name="=C:\WINNT35\SYSTEM32\COMMAND.COM 2 5 15" xfId="476" xr:uid="{CEDEF836-6A26-4A4A-AED8-CF8C1CA7DA89}"/>
    <cellStyle name="=C:\WINNT35\SYSTEM32\COMMAND.COM 2 5 16" xfId="477" xr:uid="{A1C34078-4676-46D2-94D5-9C6D4B872E3F}"/>
    <cellStyle name="=C:\WINNT35\SYSTEM32\COMMAND.COM 2 5 17" xfId="478" xr:uid="{25D371CA-329D-40F1-959C-5947028D1BF6}"/>
    <cellStyle name="=C:\WINNT35\SYSTEM32\COMMAND.COM 2 5 18" xfId="479" xr:uid="{CCA1DE14-A840-4E50-90FF-D99318DFFFDC}"/>
    <cellStyle name="=C:\WINNT35\SYSTEM32\COMMAND.COM 2 5 2" xfId="480" xr:uid="{4EFFC546-2E0B-49C9-BC62-02D07684850F}"/>
    <cellStyle name="=C:\WINNT35\SYSTEM32\COMMAND.COM 2 5 3" xfId="481" xr:uid="{44724801-6A3C-4C1A-8440-6441D7E5D5FF}"/>
    <cellStyle name="=C:\WINNT35\SYSTEM32\COMMAND.COM 2 5 4" xfId="482" xr:uid="{A201DCA9-8BEE-4AE7-ACE7-0EAFE3DEED2E}"/>
    <cellStyle name="=C:\WINNT35\SYSTEM32\COMMAND.COM 2 5 5" xfId="483" xr:uid="{C8767628-08D7-4A27-8AA0-D28051BB6193}"/>
    <cellStyle name="=C:\WINNT35\SYSTEM32\COMMAND.COM 2 5 6" xfId="484" xr:uid="{4A614A2B-76ED-43F4-99CD-3CA5CAD7ADEE}"/>
    <cellStyle name="=C:\WINNT35\SYSTEM32\COMMAND.COM 2 5 7" xfId="485" xr:uid="{75B6DEF6-1A85-41BF-9A80-92C4E50AD928}"/>
    <cellStyle name="=C:\WINNT35\SYSTEM32\COMMAND.COM 2 5 8" xfId="486" xr:uid="{E1946B79-DDF4-4D37-ABB3-31AE32E37A27}"/>
    <cellStyle name="=C:\WINNT35\SYSTEM32\COMMAND.COM 2 5 9" xfId="487" xr:uid="{31CC5C2D-9E80-40F3-9765-06F3927B2F6D}"/>
    <cellStyle name="=C:\WINNT35\SYSTEM32\COMMAND.COM 2 5_A01" xfId="12430" xr:uid="{A0CB9134-5BC6-47B0-AA0D-0CD7784B96FF}"/>
    <cellStyle name="=C:\WINNT35\SYSTEM32\COMMAND.COM 2 50" xfId="488" xr:uid="{21339AD5-9B1C-41FA-B9BE-10AE113B120F}"/>
    <cellStyle name="=C:\WINNT35\SYSTEM32\COMMAND.COM 2 51" xfId="489" xr:uid="{83F171C1-C26E-45B9-BA3B-636180B797EC}"/>
    <cellStyle name="=C:\WINNT35\SYSTEM32\COMMAND.COM 2 52" xfId="490" xr:uid="{714904A8-D622-4D99-8110-92DD4948B8AC}"/>
    <cellStyle name="=C:\WINNT35\SYSTEM32\COMMAND.COM 2 53" xfId="491" xr:uid="{7149E4D6-9F26-4274-8D2E-5C3CC1BD9B3C}"/>
    <cellStyle name="=C:\WINNT35\SYSTEM32\COMMAND.COM 2 54" xfId="492" xr:uid="{38A32A0A-A804-4BBE-81B1-FA66C4135AE9}"/>
    <cellStyle name="=C:\WINNT35\SYSTEM32\COMMAND.COM 2 55" xfId="493" xr:uid="{E6B4643E-6E19-47CE-825A-299A3374E158}"/>
    <cellStyle name="=C:\WINNT35\SYSTEM32\COMMAND.COM 2 56" xfId="494" xr:uid="{286248F0-A389-4DC0-B1A9-3EC66888EB04}"/>
    <cellStyle name="=C:\WINNT35\SYSTEM32\COMMAND.COM 2 57" xfId="495" xr:uid="{D77343FE-958C-4CFC-98E7-B68AEC6120CB}"/>
    <cellStyle name="=C:\WINNT35\SYSTEM32\COMMAND.COM 2 58" xfId="496" xr:uid="{B466975D-E908-4505-BE1F-6C5799DB433A}"/>
    <cellStyle name="=C:\WINNT35\SYSTEM32\COMMAND.COM 2 6" xfId="497" xr:uid="{0428A507-0275-4E84-8EB5-82FF109FAA1A}"/>
    <cellStyle name="=C:\WINNT35\SYSTEM32\COMMAND.COM 2 6 10" xfId="498" xr:uid="{9F8AB9EB-3012-4B69-B906-D8B7913ED0E1}"/>
    <cellStyle name="=C:\WINNT35\SYSTEM32\COMMAND.COM 2 6 11" xfId="499" xr:uid="{CE192706-C4BF-4970-8B43-EB265FAA9066}"/>
    <cellStyle name="=C:\WINNT35\SYSTEM32\COMMAND.COM 2 6 12" xfId="500" xr:uid="{756BBE8B-0282-4318-A17C-361570EB8189}"/>
    <cellStyle name="=C:\WINNT35\SYSTEM32\COMMAND.COM 2 6 13" xfId="501" xr:uid="{9AFB87D9-A8D4-4748-ADEC-D76EC16E2C35}"/>
    <cellStyle name="=C:\WINNT35\SYSTEM32\COMMAND.COM 2 6 14" xfId="502" xr:uid="{4AA6C747-B920-48A6-9BEB-8F155BA87AC2}"/>
    <cellStyle name="=C:\WINNT35\SYSTEM32\COMMAND.COM 2 6 15" xfId="503" xr:uid="{23A7D08E-5451-4BA2-981C-CD55F66D3C39}"/>
    <cellStyle name="=C:\WINNT35\SYSTEM32\COMMAND.COM 2 6 16" xfId="504" xr:uid="{37EF3237-6F64-479A-BDEF-3FB4E85DAA2D}"/>
    <cellStyle name="=C:\WINNT35\SYSTEM32\COMMAND.COM 2 6 17" xfId="505" xr:uid="{DDE1683C-9D2B-4277-A558-37379A8D493C}"/>
    <cellStyle name="=C:\WINNT35\SYSTEM32\COMMAND.COM 2 6 18" xfId="506" xr:uid="{7A6A11FA-92A8-4369-BF46-491813FB6928}"/>
    <cellStyle name="=C:\WINNT35\SYSTEM32\COMMAND.COM 2 6 2" xfId="507" xr:uid="{EBFFBBA9-7B7E-43BA-8B33-F812E6EF1AB8}"/>
    <cellStyle name="=C:\WINNT35\SYSTEM32\COMMAND.COM 2 6 3" xfId="508" xr:uid="{2F74D444-D3BA-4CB1-9CA4-E8C4BE7DDE5C}"/>
    <cellStyle name="=C:\WINNT35\SYSTEM32\COMMAND.COM 2 6 4" xfId="509" xr:uid="{04270ECA-6E60-4309-891F-1BC73129A85B}"/>
    <cellStyle name="=C:\WINNT35\SYSTEM32\COMMAND.COM 2 6 5" xfId="510" xr:uid="{69962A30-F8C3-49B4-952A-825911321B16}"/>
    <cellStyle name="=C:\WINNT35\SYSTEM32\COMMAND.COM 2 6 6" xfId="511" xr:uid="{EE17F661-42E4-409C-B019-A4F5077D9071}"/>
    <cellStyle name="=C:\WINNT35\SYSTEM32\COMMAND.COM 2 6 7" xfId="512" xr:uid="{BA051B0D-8A69-4BEE-AEE3-FF402C9ED4C5}"/>
    <cellStyle name="=C:\WINNT35\SYSTEM32\COMMAND.COM 2 6 8" xfId="513" xr:uid="{202A4752-E785-40DE-953C-72193D02848F}"/>
    <cellStyle name="=C:\WINNT35\SYSTEM32\COMMAND.COM 2 6 9" xfId="514" xr:uid="{A1458A33-91CB-409E-8E2D-C6F25FE7C9C7}"/>
    <cellStyle name="=C:\WINNT35\SYSTEM32\COMMAND.COM 2 6_A01" xfId="12431" xr:uid="{BFB28C80-DA02-4DB6-A1BC-3E9ADFA03919}"/>
    <cellStyle name="=C:\WINNT35\SYSTEM32\COMMAND.COM 2 7" xfId="515" xr:uid="{65D9CE1C-0E19-42C5-A4F1-ADAFF94914D3}"/>
    <cellStyle name="=C:\WINNT35\SYSTEM32\COMMAND.COM 2 7 10" xfId="516" xr:uid="{B17DCE43-5490-43A7-823D-4DA22434FA4D}"/>
    <cellStyle name="=C:\WINNT35\SYSTEM32\COMMAND.COM 2 7 11" xfId="517" xr:uid="{6DBC133F-44FA-4DA5-9E4F-BD55B1BD28D0}"/>
    <cellStyle name="=C:\WINNT35\SYSTEM32\COMMAND.COM 2 7 12" xfId="518" xr:uid="{6283B35D-4DE8-4C2A-A437-3B707A966B8B}"/>
    <cellStyle name="=C:\WINNT35\SYSTEM32\COMMAND.COM 2 7 13" xfId="519" xr:uid="{7470CA4C-8E0F-4C24-A386-1371F5E453EF}"/>
    <cellStyle name="=C:\WINNT35\SYSTEM32\COMMAND.COM 2 7 14" xfId="520" xr:uid="{DA8812D7-7D99-4250-A5CB-5D0E88451342}"/>
    <cellStyle name="=C:\WINNT35\SYSTEM32\COMMAND.COM 2 7 15" xfId="521" xr:uid="{A7A4AA58-5B34-411F-A099-245DE0FB6B76}"/>
    <cellStyle name="=C:\WINNT35\SYSTEM32\COMMAND.COM 2 7 16" xfId="522" xr:uid="{85BF57FB-CBE4-47AC-881B-957BC7158CA1}"/>
    <cellStyle name="=C:\WINNT35\SYSTEM32\COMMAND.COM 2 7 17" xfId="523" xr:uid="{130C55E7-EE8A-4AC8-BF79-934562182B98}"/>
    <cellStyle name="=C:\WINNT35\SYSTEM32\COMMAND.COM 2 7 18" xfId="524" xr:uid="{DD1DEB23-AA1A-4C56-B315-2CFD5045FD5A}"/>
    <cellStyle name="=C:\WINNT35\SYSTEM32\COMMAND.COM 2 7 2" xfId="525" xr:uid="{61F8CCB0-1B2C-4B46-B84B-B7301BC3C717}"/>
    <cellStyle name="=C:\WINNT35\SYSTEM32\COMMAND.COM 2 7 3" xfId="526" xr:uid="{A21AA243-ECC9-4B84-8AA9-0FCC3587ED9D}"/>
    <cellStyle name="=C:\WINNT35\SYSTEM32\COMMAND.COM 2 7 4" xfId="527" xr:uid="{87DB8988-B687-4AEB-95DE-A9E670A99221}"/>
    <cellStyle name="=C:\WINNT35\SYSTEM32\COMMAND.COM 2 7 5" xfId="528" xr:uid="{281D045C-92BE-4866-8F80-60C860E98AB6}"/>
    <cellStyle name="=C:\WINNT35\SYSTEM32\COMMAND.COM 2 7 6" xfId="529" xr:uid="{CBBF8ED9-5EF5-4E10-8355-0FCA05B33963}"/>
    <cellStyle name="=C:\WINNT35\SYSTEM32\COMMAND.COM 2 7 7" xfId="530" xr:uid="{4C9ACD40-F139-493C-8A52-0025AB6E3FD9}"/>
    <cellStyle name="=C:\WINNT35\SYSTEM32\COMMAND.COM 2 7 8" xfId="531" xr:uid="{3DABF131-5CAF-4726-A43D-613EDB05EE81}"/>
    <cellStyle name="=C:\WINNT35\SYSTEM32\COMMAND.COM 2 7 9" xfId="532" xr:uid="{7D6C45E5-C773-4852-81A8-9FD63E98412E}"/>
    <cellStyle name="=C:\WINNT35\SYSTEM32\COMMAND.COM 2 7_A01" xfId="12432" xr:uid="{E81A9E2F-EBEC-4914-914D-CD9B4664E314}"/>
    <cellStyle name="=C:\WINNT35\SYSTEM32\COMMAND.COM 2 8" xfId="533" xr:uid="{48E923D3-91C7-4D9C-9B53-A1DA6D598FB3}"/>
    <cellStyle name="=C:\WINNT35\SYSTEM32\COMMAND.COM 2 8 10" xfId="534" xr:uid="{19DB1F5A-563B-4CBA-B0E7-57F38776C22D}"/>
    <cellStyle name="=C:\WINNT35\SYSTEM32\COMMAND.COM 2 8 11" xfId="535" xr:uid="{87FEB5C3-2A71-4D31-BF68-6A51989414A9}"/>
    <cellStyle name="=C:\WINNT35\SYSTEM32\COMMAND.COM 2 8 12" xfId="536" xr:uid="{4D536E2B-174F-4B4B-BE25-7E0E9D744B02}"/>
    <cellStyle name="=C:\WINNT35\SYSTEM32\COMMAND.COM 2 8 13" xfId="537" xr:uid="{00FC1FC9-002D-4158-B694-9804B45BE179}"/>
    <cellStyle name="=C:\WINNT35\SYSTEM32\COMMAND.COM 2 8 14" xfId="538" xr:uid="{9ADA09FC-17C1-4C76-A688-95A2E8C0CA5D}"/>
    <cellStyle name="=C:\WINNT35\SYSTEM32\COMMAND.COM 2 8 15" xfId="539" xr:uid="{DC9F2D8C-B5A4-4855-B903-783725209060}"/>
    <cellStyle name="=C:\WINNT35\SYSTEM32\COMMAND.COM 2 8 16" xfId="540" xr:uid="{9FE815F8-7F49-46E4-8571-D685F0EBD723}"/>
    <cellStyle name="=C:\WINNT35\SYSTEM32\COMMAND.COM 2 8 17" xfId="541" xr:uid="{C346F9D0-815C-425A-BEEC-3B20AB86532C}"/>
    <cellStyle name="=C:\WINNT35\SYSTEM32\COMMAND.COM 2 8 18" xfId="542" xr:uid="{3ACEFD58-F4FC-4DB7-AD5C-D99B218B46B9}"/>
    <cellStyle name="=C:\WINNT35\SYSTEM32\COMMAND.COM 2 8 2" xfId="543" xr:uid="{16638D5A-2473-4845-BC5A-3F15E41F34FE}"/>
    <cellStyle name="=C:\WINNT35\SYSTEM32\COMMAND.COM 2 8 3" xfId="544" xr:uid="{7303ADD2-5AB0-452F-B6BA-0E3A5A1BEBAE}"/>
    <cellStyle name="=C:\WINNT35\SYSTEM32\COMMAND.COM 2 8 4" xfId="545" xr:uid="{6645351D-05B2-46A5-9544-D2B81E2D3424}"/>
    <cellStyle name="=C:\WINNT35\SYSTEM32\COMMAND.COM 2 8 5" xfId="546" xr:uid="{CAED655C-F6FF-416C-95E7-E974C89B31E0}"/>
    <cellStyle name="=C:\WINNT35\SYSTEM32\COMMAND.COM 2 8 6" xfId="547" xr:uid="{B7907BBB-4972-49BB-91DE-7C710D0A8FDF}"/>
    <cellStyle name="=C:\WINNT35\SYSTEM32\COMMAND.COM 2 8 7" xfId="548" xr:uid="{F1ACEF13-F900-47C4-B673-D13DA5B14BDE}"/>
    <cellStyle name="=C:\WINNT35\SYSTEM32\COMMAND.COM 2 8 8" xfId="549" xr:uid="{CAD1CBE1-51E2-40F7-BD27-8A533D309C88}"/>
    <cellStyle name="=C:\WINNT35\SYSTEM32\COMMAND.COM 2 8 9" xfId="550" xr:uid="{8D9CB750-C75F-4633-878B-8D5523351CC9}"/>
    <cellStyle name="=C:\WINNT35\SYSTEM32\COMMAND.COM 2 8_A01" xfId="12433" xr:uid="{598A2977-D5ED-4EFC-AD9E-0BE6DA6D494B}"/>
    <cellStyle name="=C:\WINNT35\SYSTEM32\COMMAND.COM 2 9" xfId="551" xr:uid="{BFDBE7BA-125D-4F76-A72E-EC0E9D2FBE42}"/>
    <cellStyle name="=C:\WINNT35\SYSTEM32\COMMAND.COM 2 9 10" xfId="552" xr:uid="{3C4FFF20-CE51-48C3-B32E-EB6FC7C180FC}"/>
    <cellStyle name="=C:\WINNT35\SYSTEM32\COMMAND.COM 2 9 11" xfId="553" xr:uid="{4C193579-ED56-4A47-8EE3-68B7B3F27162}"/>
    <cellStyle name="=C:\WINNT35\SYSTEM32\COMMAND.COM 2 9 12" xfId="554" xr:uid="{A5F68BD4-4046-4399-B60D-B1A252A9D60F}"/>
    <cellStyle name="=C:\WINNT35\SYSTEM32\COMMAND.COM 2 9 13" xfId="555" xr:uid="{3B20CCDF-6F57-4EA4-B20E-6DE473A064ED}"/>
    <cellStyle name="=C:\WINNT35\SYSTEM32\COMMAND.COM 2 9 14" xfId="556" xr:uid="{E56E242F-DD35-4EEE-8F35-4F9772B1F9AF}"/>
    <cellStyle name="=C:\WINNT35\SYSTEM32\COMMAND.COM 2 9 15" xfId="557" xr:uid="{BB72DDF7-FBFB-4BF1-9969-0ACAACEECBEE}"/>
    <cellStyle name="=C:\WINNT35\SYSTEM32\COMMAND.COM 2 9 16" xfId="558" xr:uid="{B697A98F-457F-40C6-A061-E9E5F500DA6E}"/>
    <cellStyle name="=C:\WINNT35\SYSTEM32\COMMAND.COM 2 9 17" xfId="559" xr:uid="{ACF40493-2830-41A6-8DAA-5F646D130A7A}"/>
    <cellStyle name="=C:\WINNT35\SYSTEM32\COMMAND.COM 2 9 18" xfId="560" xr:uid="{8235E0E9-E1BE-4728-8BCC-2AF15D4BFCBD}"/>
    <cellStyle name="=C:\WINNT35\SYSTEM32\COMMAND.COM 2 9 2" xfId="561" xr:uid="{94733655-2A55-456C-8C5A-BC372299A04A}"/>
    <cellStyle name="=C:\WINNT35\SYSTEM32\COMMAND.COM 2 9 3" xfId="562" xr:uid="{1134B192-198C-4C6B-931E-9C6ACE3D316E}"/>
    <cellStyle name="=C:\WINNT35\SYSTEM32\COMMAND.COM 2 9 4" xfId="563" xr:uid="{D6B866DE-724D-4F80-A5EE-02BED84A454C}"/>
    <cellStyle name="=C:\WINNT35\SYSTEM32\COMMAND.COM 2 9 5" xfId="564" xr:uid="{3E961CA5-C23A-44BD-A24E-FEA2A2BC768C}"/>
    <cellStyle name="=C:\WINNT35\SYSTEM32\COMMAND.COM 2 9 6" xfId="565" xr:uid="{1299E270-E10F-4346-928A-7B5347D64E12}"/>
    <cellStyle name="=C:\WINNT35\SYSTEM32\COMMAND.COM 2 9 7" xfId="566" xr:uid="{2EC8CE74-D301-4143-B904-21E167DA9DEC}"/>
    <cellStyle name="=C:\WINNT35\SYSTEM32\COMMAND.COM 2 9 8" xfId="567" xr:uid="{1DB928CB-251A-48E1-B4DB-7924D3801914}"/>
    <cellStyle name="=C:\WINNT35\SYSTEM32\COMMAND.COM 2 9 9" xfId="568" xr:uid="{E5718C4B-2339-41D6-87D2-2AC2780F8D99}"/>
    <cellStyle name="=C:\WINNT35\SYSTEM32\COMMAND.COM 2 9_CC1" xfId="53183" xr:uid="{334BFD17-40B6-41DF-88D2-98995BC1EA1C}"/>
    <cellStyle name="=C:\WINNT35\SYSTEM32\COMMAND.COM 2_A01" xfId="12423" xr:uid="{7CAD365A-7DF9-4D4A-BD7E-EAF6FEC82FD7}"/>
    <cellStyle name="=C:\WINNT35\SYSTEM32\COMMAND.COM 3" xfId="569" xr:uid="{0701CE02-1D81-4504-83C4-D590CA129992}"/>
    <cellStyle name="=C:\WINNT35\SYSTEM32\COMMAND.COM 3 10" xfId="570" xr:uid="{482C4137-DD9C-4FC6-BAAD-427BF28F40A8}"/>
    <cellStyle name="=C:\WINNT35\SYSTEM32\COMMAND.COM 3 11" xfId="571" xr:uid="{8868FF25-5B73-411B-A1AB-DAF021313F75}"/>
    <cellStyle name="=C:\WINNT35\SYSTEM32\COMMAND.COM 3 12" xfId="572" xr:uid="{6CA1B01E-83FA-4431-BA8B-085DF176D9FD}"/>
    <cellStyle name="=C:\WINNT35\SYSTEM32\COMMAND.COM 3 13" xfId="573" xr:uid="{C3A4F931-9312-4E73-BDCE-24B87E3BCE36}"/>
    <cellStyle name="=C:\WINNT35\SYSTEM32\COMMAND.COM 3 14" xfId="574" xr:uid="{705AE6CC-DF1D-4D20-A4F0-081C1D5B7904}"/>
    <cellStyle name="=C:\WINNT35\SYSTEM32\COMMAND.COM 3 15" xfId="575" xr:uid="{5E7EBB40-0C7B-4E9F-8BDE-4899632D440C}"/>
    <cellStyle name="=C:\WINNT35\SYSTEM32\COMMAND.COM 3 16" xfId="576" xr:uid="{166D0E66-881B-4EC0-8B8C-630B736940A5}"/>
    <cellStyle name="=C:\WINNT35\SYSTEM32\COMMAND.COM 3 17" xfId="577" xr:uid="{53B7ADF9-F440-4FD5-96A7-3462B739E37B}"/>
    <cellStyle name="=C:\WINNT35\SYSTEM32\COMMAND.COM 3 2" xfId="578" xr:uid="{5B99311F-EDA8-41E0-8F9C-B45D650D0BBB}"/>
    <cellStyle name="=C:\WINNT35\SYSTEM32\COMMAND.COM 3 3" xfId="579" xr:uid="{7F1C73EC-B3B5-4EB3-BD03-A19D78FD94BE}"/>
    <cellStyle name="=C:\WINNT35\SYSTEM32\COMMAND.COM 3 4" xfId="580" xr:uid="{2BF452CF-BA5F-43F2-A02A-BEFB3D329648}"/>
    <cellStyle name="=C:\WINNT35\SYSTEM32\COMMAND.COM 3 5" xfId="581" xr:uid="{3A56EE46-B9BD-4AFD-B688-D3111D909018}"/>
    <cellStyle name="=C:\WINNT35\SYSTEM32\COMMAND.COM 3 6" xfId="582" xr:uid="{F4C6A965-C6F0-45C2-B0DC-C5E00A194D7A}"/>
    <cellStyle name="=C:\WINNT35\SYSTEM32\COMMAND.COM 3 7" xfId="583" xr:uid="{8DD0E6EB-D960-4113-B02B-CC136FF14649}"/>
    <cellStyle name="=C:\WINNT35\SYSTEM32\COMMAND.COM 3 8" xfId="584" xr:uid="{35BC3017-9A96-4A13-A767-E926932CC5BE}"/>
    <cellStyle name="=C:\WINNT35\SYSTEM32\COMMAND.COM 3 9" xfId="585" xr:uid="{594B507E-2F8F-416A-AE94-C892A94B1EF3}"/>
    <cellStyle name="=C:\WINNT35\SYSTEM32\COMMAND.COM 3_CC1" xfId="53184" xr:uid="{2554C18F-B4A1-4346-9B64-F94BD577236C}"/>
    <cellStyle name="=C:\WINNT35\SYSTEM32\COMMAND.COM 4" xfId="586" xr:uid="{D5F87EC9-0717-4341-A9E8-475970D82219}"/>
    <cellStyle name="=C:\WINNT35\SYSTEM32\COMMAND.COM_4 manuell" xfId="53185" xr:uid="{1E846B4C-D136-426C-88FB-92A0F0A22CBF}"/>
    <cellStyle name="1 antraštė" xfId="587" xr:uid="{85F10B24-0C56-4A46-B4D1-2105C0DBCE95}"/>
    <cellStyle name="1,comma" xfId="12547" xr:uid="{09A997D1-996E-4B9E-95FE-313550C8E9C9}"/>
    <cellStyle name="1,comma 2" xfId="12548" xr:uid="{8D67D58B-648F-411E-80DC-71BA261A88DF}"/>
    <cellStyle name="1,comma 2 2" xfId="37164" xr:uid="{FD0221AC-2C3D-410E-8132-E49D15781FE5}"/>
    <cellStyle name="1,comma 3" xfId="37165" xr:uid="{8FCA348A-3E15-498D-A15A-4A1DDC9E94CB}"/>
    <cellStyle name="1,comma_Adjustment-Hovedtall" xfId="37166" xr:uid="{DA5FCBCE-ECAC-4D32-B1A6-39A5E02A3813}"/>
    <cellStyle name="2 antraštė" xfId="588" xr:uid="{6D4ECA9D-1388-4E57-9517-D3C62EA5468F}"/>
    <cellStyle name="20 % - Markeringsfarve1" xfId="12549" xr:uid="{05A8E862-C2E9-4D91-9FB4-0B480D20972A}"/>
    <cellStyle name="20 % - Markeringsfarve1 2" xfId="37167" xr:uid="{2968123A-EB35-4C87-8F03-5A79BB2F52F5}"/>
    <cellStyle name="20 % - Markeringsfarve2" xfId="12550" xr:uid="{EDFEB095-232B-4E4A-8F88-96DE01C26E96}"/>
    <cellStyle name="20 % - Markeringsfarve2 2" xfId="37168" xr:uid="{9B2D46DF-149B-40A3-AC7D-B0584563D347}"/>
    <cellStyle name="20 % - Markeringsfarve3" xfId="12551" xr:uid="{A1A81EEF-2027-423B-876D-722A62E9C153}"/>
    <cellStyle name="20 % - Markeringsfarve3 2" xfId="37169" xr:uid="{D4E05E65-353D-44BC-8DE0-9ED51687F34E}"/>
    <cellStyle name="20 % - Markeringsfarve4" xfId="12552" xr:uid="{CD56F865-6F81-4FC1-9DD4-4DBC864B73B8}"/>
    <cellStyle name="20 % - Markeringsfarve4 2" xfId="37170" xr:uid="{197E6A2D-F84E-450D-B674-ED98A4155507}"/>
    <cellStyle name="20 % - Markeringsfarve5" xfId="12553" xr:uid="{40DB81BE-8289-4328-9500-21C56F9DD53F}"/>
    <cellStyle name="20 % - Markeringsfarve5 2" xfId="37171" xr:uid="{7C46D5C9-C7B9-4FB1-B982-E5DCD166A010}"/>
    <cellStyle name="20 % - Markeringsfarve6" xfId="12554" xr:uid="{B4904D80-962F-47CB-8290-7713251AD663}"/>
    <cellStyle name="20 % - Markeringsfarve6 2" xfId="37172" xr:uid="{026AFB1F-0085-4F23-A91D-C23E08CCAA46}"/>
    <cellStyle name="20% - 1. jelölőszín" xfId="589" xr:uid="{CF8C3254-B012-4E24-A922-B3A3095FCCFF}"/>
    <cellStyle name="20% - 1. jelölőszín 2" xfId="590" xr:uid="{1AE1CA44-6C97-4733-82A2-27607B954983}"/>
    <cellStyle name="20% - 1. jelölőszín 2 2" xfId="591" xr:uid="{1B6CB420-521B-4557-ADE5-F496D0743134}"/>
    <cellStyle name="20% - 1. jelölőszín 2 3" xfId="592" xr:uid="{799D5941-3186-4F1F-8FBC-DDA9E2CF623B}"/>
    <cellStyle name="20% - 1. jelölőszín 2_4 manuell" xfId="53186" xr:uid="{64D4A093-35B3-4A51-8AB4-9E974D656ED1}"/>
    <cellStyle name="20% - 1. jelölőszín 3" xfId="593" xr:uid="{60BD3DE1-47B9-47B7-9D6C-859AA8D37439}"/>
    <cellStyle name="20% - 1. jelölőszín 4" xfId="594" xr:uid="{63F2D47F-CFC8-4004-A028-BA1BD3104989}"/>
    <cellStyle name="20% - 1. jelölőszín_20130128_ITS on reporting_Annex I_CA" xfId="595" xr:uid="{202D0593-1FCD-4F31-8D27-6B21248225A5}"/>
    <cellStyle name="20% - 2. jelölőszín" xfId="596" xr:uid="{05DC683B-5824-4F0F-B204-DEDD06B245EE}"/>
    <cellStyle name="20% - 2. jelölőszín 2" xfId="597" xr:uid="{896F341D-C688-4709-8D40-21180D418E56}"/>
    <cellStyle name="20% - 2. jelölőszín 2 2" xfId="598" xr:uid="{391C5ED0-3A7A-4285-B8F9-8685FA6F6C5B}"/>
    <cellStyle name="20% - 2. jelölőszín 2 3" xfId="599" xr:uid="{6F2B371F-842B-4D20-863D-F1AF420730F0}"/>
    <cellStyle name="20% - 2. jelölőszín 2_4 manuell" xfId="53187" xr:uid="{0F0C1D96-F85D-4EE5-B729-20CAB0812C78}"/>
    <cellStyle name="20% - 2. jelölőszín 3" xfId="600" xr:uid="{4221EBEE-5D6D-445A-8DC1-4348F6677CC5}"/>
    <cellStyle name="20% - 2. jelölőszín 4" xfId="601" xr:uid="{3B16DBAE-8C80-42EC-B27A-3D630BD5C99D}"/>
    <cellStyle name="20% - 2. jelölőszín_20130128_ITS on reporting_Annex I_CA" xfId="602" xr:uid="{87B28CBF-2613-41FD-A6B7-468D21FBB866}"/>
    <cellStyle name="20% - 3. jelölőszín" xfId="603" xr:uid="{44695FC1-C31E-4B75-A6CF-364E2E6FF467}"/>
    <cellStyle name="20% - 3. jelölőszín 2" xfId="604" xr:uid="{0E4F229D-E4ED-4FF0-8F65-19F9F5D811CF}"/>
    <cellStyle name="20% - 3. jelölőszín 2 2" xfId="605" xr:uid="{6F2131D0-A4F4-48AE-B637-25C5B5096ECB}"/>
    <cellStyle name="20% - 3. jelölőszín 2 3" xfId="606" xr:uid="{F23BB38C-299F-4531-BD52-C98D36BE3E2E}"/>
    <cellStyle name="20% - 3. jelölőszín 2_4 manuell" xfId="53188" xr:uid="{9E0E4780-167A-454D-91EC-88D9623FC8C3}"/>
    <cellStyle name="20% - 3. jelölőszín 3" xfId="607" xr:uid="{0223B4F8-79DB-4372-83BF-862DCC76F043}"/>
    <cellStyle name="20% - 3. jelölőszín 4" xfId="608" xr:uid="{557810CC-35F2-448D-BD99-3403F66C491E}"/>
    <cellStyle name="20% - 3. jelölőszín_20130128_ITS on reporting_Annex I_CA" xfId="609" xr:uid="{EC5C42F1-10F9-4F37-9DC1-D099E5B4C114}"/>
    <cellStyle name="20% - 4. jelölőszín" xfId="610" xr:uid="{86F122FF-63E3-48A1-9E32-2C72C5F3C66F}"/>
    <cellStyle name="20% - 4. jelölőszín 2" xfId="611" xr:uid="{58C98EE9-EF15-43B6-B009-5E41F81AA67C}"/>
    <cellStyle name="20% - 4. jelölőszín 2 2" xfId="612" xr:uid="{B9FC6C32-ED4F-4AEE-A8E5-81EC2EC8E3F6}"/>
    <cellStyle name="20% - 4. jelölőszín 2 3" xfId="613" xr:uid="{8E366A51-5C04-4507-88B8-CECD42D6F6D5}"/>
    <cellStyle name="20% - 4. jelölőszín 2_4 manuell" xfId="53189" xr:uid="{E3FB2ACA-0588-44C7-ACC9-E57F4D3EF98D}"/>
    <cellStyle name="20% - 4. jelölőszín 3" xfId="614" xr:uid="{512D0D00-4958-45F8-B4D6-EBB09AED8976}"/>
    <cellStyle name="20% - 4. jelölőszín 4" xfId="615" xr:uid="{49260B57-AA6E-4E1B-B81B-E32773649C8D}"/>
    <cellStyle name="20% - 4. jelölőszín_20130128_ITS on reporting_Annex I_CA" xfId="616" xr:uid="{34D2A515-0228-4D69-8579-B6201771C03C}"/>
    <cellStyle name="20% - 5. jelölőszín" xfId="617" xr:uid="{6E8B154D-0AC1-4225-9F71-BF7E4B66F073}"/>
    <cellStyle name="20% - 5. jelölőszín 2" xfId="618" xr:uid="{0FB672FB-6FE5-402A-A995-A3BEF2DF3243}"/>
    <cellStyle name="20% - 5. jelölőszín 2 2" xfId="619" xr:uid="{0503C4EC-4E50-4659-987E-FD17AEC183DB}"/>
    <cellStyle name="20% - 5. jelölőszín 2 3" xfId="620" xr:uid="{82EE70B4-7FD7-462C-9375-143080435BAB}"/>
    <cellStyle name="20% - 5. jelölőszín 2_4 manuell" xfId="53190" xr:uid="{90307890-5098-4C83-BABA-AF7A35E800A6}"/>
    <cellStyle name="20% - 5. jelölőszín 3" xfId="621" xr:uid="{6743D7BD-A757-4904-9F9B-4258C3DA4F48}"/>
    <cellStyle name="20% - 5. jelölőszín 4" xfId="622" xr:uid="{C4C88EE1-D648-4614-8B8A-8565591F2AC6}"/>
    <cellStyle name="20% - 5. jelölőszín_20130128_ITS on reporting_Annex I_CA" xfId="623" xr:uid="{40BE4C51-F7E0-4321-A25E-B44AA6911509}"/>
    <cellStyle name="20% - 6. jelölőszín" xfId="624" xr:uid="{B3C4256A-75E4-4E67-8E9D-16970BBF5F3D}"/>
    <cellStyle name="20% - 6. jelölőszín 2" xfId="625" xr:uid="{F644960D-8770-436C-8331-A0D0F9B4B73A}"/>
    <cellStyle name="20% - 6. jelölőszín 2 2" xfId="626" xr:uid="{F0F08DEA-1E38-4EC9-992C-02A8534BAE50}"/>
    <cellStyle name="20% - 6. jelölőszín 2 3" xfId="627" xr:uid="{3BD6EB57-4987-4DD3-8070-7F96834A8976}"/>
    <cellStyle name="20% - 6. jelölőszín 2_4 manuell" xfId="53191" xr:uid="{9EBD42A1-8FB5-41A8-93C7-173DFEC3C2CE}"/>
    <cellStyle name="20% - 6. jelölőszín 3" xfId="628" xr:uid="{A74BE064-284A-4275-8540-5353AEF37EFA}"/>
    <cellStyle name="20% - 6. jelölőszín 4" xfId="629" xr:uid="{8C6AFF28-E20B-4452-92A6-9B271F3BE0FB}"/>
    <cellStyle name="20% - 6. jelölőszín_20130128_ITS on reporting_Annex I_CA" xfId="630" xr:uid="{3537767E-50DF-4201-9F96-44C92605DEE7}"/>
    <cellStyle name="20% - Accent1 10" xfId="632" xr:uid="{7B10FE28-3DE2-434C-B4D4-46855E8EB948}"/>
    <cellStyle name="20% - Accent1 10 2" xfId="633" xr:uid="{C6FDAECD-70A6-4F84-90CB-870BA1B83E1B}"/>
    <cellStyle name="20% - Accent1 10 3" xfId="634" xr:uid="{36B85821-A72D-4F33-9A3C-2929B7254CCD}"/>
    <cellStyle name="20% - Accent1 10 4" xfId="43147" xr:uid="{67FD0F86-DB92-4EFF-9044-F9A810195CA2}"/>
    <cellStyle name="20% - Accent1 10_A01" xfId="635" xr:uid="{A6FD6732-1550-4523-B652-C300E503E8ED}"/>
    <cellStyle name="20% - Accent1 11" xfId="636" xr:uid="{DCB3B308-1799-4DC5-90B6-CE4594AF1B0B}"/>
    <cellStyle name="20% - Accent1 11 2" xfId="637" xr:uid="{E4D6FB15-0C05-4051-9707-DD92BC2510BF}"/>
    <cellStyle name="20% - Accent1 11 3" xfId="638" xr:uid="{5B75B996-9A82-429B-A0B8-3B21F2178517}"/>
    <cellStyle name="20% - Accent1 11 4" xfId="43148" xr:uid="{A71C4328-E734-4BB0-B776-77B3F9B2F0A7}"/>
    <cellStyle name="20% - Accent1 11_A01" xfId="639" xr:uid="{C9F538C4-64D9-4753-8314-2883DAC89B00}"/>
    <cellStyle name="20% - Accent1 12" xfId="640" xr:uid="{83C2A11B-7464-44C0-93C4-9E39B8ECCCC8}"/>
    <cellStyle name="20% - Accent1 12 2" xfId="641" xr:uid="{948719DC-CA37-4300-B2FC-FCE0FA7B9035}"/>
    <cellStyle name="20% - Accent1 12 3" xfId="642" xr:uid="{BC3B41EC-C391-4C94-B94A-E0A7DF774B1D}"/>
    <cellStyle name="20% - Accent1 12_A01" xfId="643" xr:uid="{DD86319E-1A93-4B0C-962E-1ACE04662A12}"/>
    <cellStyle name="20% - Accent1 13" xfId="644" xr:uid="{E32BB232-C381-4286-8B16-C319B68C4E8C}"/>
    <cellStyle name="20% - Accent1 13 2" xfId="645" xr:uid="{954A501B-56D2-46EC-9D8B-D38A9366FA64}"/>
    <cellStyle name="20% - Accent1 13_CC1" xfId="53192" xr:uid="{B6C476F9-5A48-4E8B-A80C-5BAA4596CD9C}"/>
    <cellStyle name="20% - Accent1 14" xfId="646" xr:uid="{74625630-0EC9-4A2C-8A92-DBF33A62E240}"/>
    <cellStyle name="20% - Accent1 14 2" xfId="647" xr:uid="{51A5CB11-EB3D-488D-9966-DA3A3C9A32AB}"/>
    <cellStyle name="20% - Accent1 14_CC1" xfId="53193" xr:uid="{97725956-F715-4E31-A2D9-BF5961A6E98B}"/>
    <cellStyle name="20% - Accent1 15" xfId="648" xr:uid="{6A886BA2-8FDA-4EC0-AED2-72C07ECA45B1}"/>
    <cellStyle name="20% - Accent1 15 2" xfId="649" xr:uid="{4F1AE8EB-994B-46B0-86F6-303098E6723E}"/>
    <cellStyle name="20% - Accent1 15_CC1" xfId="53194" xr:uid="{B4E5BB0F-5014-40E7-80F5-A9B3C162C114}"/>
    <cellStyle name="20% - Accent1 16" xfId="650" xr:uid="{836F5168-23BB-4E61-8101-444B8427BDA7}"/>
    <cellStyle name="20% - Accent1 16 2" xfId="651" xr:uid="{BD575E23-0ADC-4266-AF4D-A364AB159897}"/>
    <cellStyle name="20% - Accent1 16_CC1" xfId="53195" xr:uid="{78016D39-3DB2-43F3-BB84-AA8F91A05BC7}"/>
    <cellStyle name="20% - Accent1 17" xfId="652" xr:uid="{D7B80191-A2EE-4432-9859-FF42C746FBDE}"/>
    <cellStyle name="20% - Accent1 17 2" xfId="653" xr:uid="{15F5640F-C509-4356-986D-ED2A14CF9A45}"/>
    <cellStyle name="20% - Accent1 17_CC1" xfId="53196" xr:uid="{AA181E3D-534F-4693-BA48-0845A999489E}"/>
    <cellStyle name="20% - Accent1 18" xfId="654" xr:uid="{D02B5FC8-78AA-4883-B2D1-F8A63A9819B2}"/>
    <cellStyle name="20% - Accent1 18 2" xfId="655" xr:uid="{2EBBEC0E-3044-4A26-B9B4-208A6AD426F5}"/>
    <cellStyle name="20% - Accent1 18_CC1" xfId="53197" xr:uid="{A68AC595-F5D7-416A-9B45-42B81CFA2233}"/>
    <cellStyle name="20% - Accent1 19" xfId="656" xr:uid="{2A471983-25D0-4822-9C03-2C1B2CF9AF96}"/>
    <cellStyle name="20% - Accent1 19 2" xfId="657" xr:uid="{939E543B-F0C7-43BB-A34E-73A4885526F4}"/>
    <cellStyle name="20% - Accent1 19_CC1" xfId="53198" xr:uid="{816C4EF9-72D9-41D5-AEC8-19703E6A8229}"/>
    <cellStyle name="20% - Accent1 2" xfId="658" xr:uid="{2EBC4720-34FD-4D66-A6E0-E4659B15A52A}"/>
    <cellStyle name="20% - Accent1 2 10" xfId="659" xr:uid="{ED8EDFA9-F4D3-4D77-BE22-8D48916487EE}"/>
    <cellStyle name="20% - Accent1 2 10 10" xfId="660" xr:uid="{F12BE693-831B-4B22-B02A-BDFF03E545BA}"/>
    <cellStyle name="20% - Accent1 2 10 10 2" xfId="661" xr:uid="{E1BDAFA2-748F-4A37-8B50-1EEA60918681}"/>
    <cellStyle name="20% - Accent1 2 10 10_CC1" xfId="53200" xr:uid="{0F640D80-3CAE-4D6B-80FC-229D4A6B0CD7}"/>
    <cellStyle name="20% - Accent1 2 10 11" xfId="662" xr:uid="{26C41DD1-EC84-47FA-A266-B8295F842877}"/>
    <cellStyle name="20% - Accent1 2 10 11 2" xfId="663" xr:uid="{6DE67CDA-4D6C-4586-96F0-BD7EC66609EF}"/>
    <cellStyle name="20% - Accent1 2 10 11_CC1" xfId="53201" xr:uid="{BFAE17BA-DA5E-49C7-A804-80110CA808D7}"/>
    <cellStyle name="20% - Accent1 2 10 12" xfId="664" xr:uid="{F22B834A-A662-4CF8-9C56-393DE542C700}"/>
    <cellStyle name="20% - Accent1 2 10 13" xfId="665" xr:uid="{F84D4A0D-4026-4423-BDBB-CCAEFCCF9291}"/>
    <cellStyle name="20% - Accent1 2 10 14" xfId="666" xr:uid="{905846C6-81D8-4206-B1F1-02A41312B314}"/>
    <cellStyle name="20% - Accent1 2 10 15" xfId="667" xr:uid="{567C9080-5A42-4B86-9341-2BEDD3D3A0B5}"/>
    <cellStyle name="20% - Accent1 2 10 16" xfId="668" xr:uid="{E6F797B8-8E02-400F-8CF6-BE7EDCD18CE7}"/>
    <cellStyle name="20% - Accent1 2 10 17" xfId="669" xr:uid="{EB6FC0A8-8B23-411B-8C4A-481C7C677482}"/>
    <cellStyle name="20% - Accent1 2 10 18" xfId="670" xr:uid="{D7EE8543-7B22-449D-8CF7-138A703CCF94}"/>
    <cellStyle name="20% - Accent1 2 10 2" xfId="671" xr:uid="{69984493-C560-4A85-9602-C55455CA285D}"/>
    <cellStyle name="20% - Accent1 2 10 2 2" xfId="672" xr:uid="{97EEC0FA-01E4-488F-A3C5-091C8A63D060}"/>
    <cellStyle name="20% - Accent1 2 10 2 3" xfId="673" xr:uid="{13835473-8AD0-4FB4-A2FD-4D937801CF21}"/>
    <cellStyle name="20% - Accent1 2 10 2 4" xfId="674" xr:uid="{0EFD3189-F336-4D1D-A0E4-DCF74D30A7BB}"/>
    <cellStyle name="20% - Accent1 2 10 2 5" xfId="675" xr:uid="{97447BA6-4F03-4D45-808D-C809F7DA4975}"/>
    <cellStyle name="20% - Accent1 2 10 2 6" xfId="676" xr:uid="{5415D0F0-BD71-406E-8E1B-51C3C8A0BCEA}"/>
    <cellStyle name="20% - Accent1 2 10 2 7" xfId="677" xr:uid="{A51C1223-4189-47EA-B2D2-343DF88A4D2F}"/>
    <cellStyle name="20% - Accent1 2 10 2 8" xfId="678" xr:uid="{A510D6BD-CF12-4C3C-A295-B6774B3CEB5E}"/>
    <cellStyle name="20% - Accent1 2 10 2_CC1" xfId="53202" xr:uid="{D0276EFB-48D2-4D85-8ECF-2E13D4BAC6F3}"/>
    <cellStyle name="20% - Accent1 2 10 3" xfId="679" xr:uid="{2DABFCFB-6D1A-4255-9A32-260ABB5AA69F}"/>
    <cellStyle name="20% - Accent1 2 10 3 2" xfId="680" xr:uid="{3EAD0DA4-85A9-478B-84F3-68AB93777D4E}"/>
    <cellStyle name="20% - Accent1 2 10 3 3" xfId="681" xr:uid="{50F5B3CC-1923-4882-835D-D46F884A8F9F}"/>
    <cellStyle name="20% - Accent1 2 10 3 4" xfId="682" xr:uid="{4A4CE3A3-13B3-4117-BE29-F5329D8CBB0E}"/>
    <cellStyle name="20% - Accent1 2 10 3 5" xfId="683" xr:uid="{1867983F-86E6-45E6-A2DB-EFB703026A86}"/>
    <cellStyle name="20% - Accent1 2 10 3 6" xfId="684" xr:uid="{DE37489C-2499-4407-A785-0E914ED97BEE}"/>
    <cellStyle name="20% - Accent1 2 10 3 7" xfId="685" xr:uid="{F1907E56-7B0B-4717-BD17-4794D452FD7E}"/>
    <cellStyle name="20% - Accent1 2 10 3 8" xfId="686" xr:uid="{494DE50A-42D6-4082-A914-E346F607B1CA}"/>
    <cellStyle name="20% - Accent1 2 10 3_CC1" xfId="53203" xr:uid="{FF07994E-43DD-428C-BFB1-EB4B172E018A}"/>
    <cellStyle name="20% - Accent1 2 10 4" xfId="687" xr:uid="{9E14AAF2-6D0A-4C06-9FA5-FAAFA1656D9B}"/>
    <cellStyle name="20% - Accent1 2 10 4 2" xfId="688" xr:uid="{EF5BF354-07F9-4131-8FF1-7D461D4A7E70}"/>
    <cellStyle name="20% - Accent1 2 10 4_CC1" xfId="53204" xr:uid="{CC701028-3DAD-4D58-8078-702C7DFB390A}"/>
    <cellStyle name="20% - Accent1 2 10 5" xfId="689" xr:uid="{5FC71DA4-66E1-4000-9CE2-0DCD58E67326}"/>
    <cellStyle name="20% - Accent1 2 10 5 2" xfId="690" xr:uid="{B9C9CC5F-328C-494D-9F8A-0BCAEAB6C154}"/>
    <cellStyle name="20% - Accent1 2 10 5_CC1" xfId="53205" xr:uid="{BBC7D1E7-82F2-4A15-8A97-4AB35122E88E}"/>
    <cellStyle name="20% - Accent1 2 10 6" xfId="691" xr:uid="{46D33B56-B666-4927-B1D0-BC341A608306}"/>
    <cellStyle name="20% - Accent1 2 10 6 2" xfId="692" xr:uid="{B882AAC8-9C07-4EB5-8E77-57A818400E2E}"/>
    <cellStyle name="20% - Accent1 2 10 6_CC1" xfId="53206" xr:uid="{5823DB17-D7B6-430E-8FB7-A80C85B4FA06}"/>
    <cellStyle name="20% - Accent1 2 10 7" xfId="693" xr:uid="{AE96F5A9-64A7-4836-BCFE-B5949CF3E115}"/>
    <cellStyle name="20% - Accent1 2 10 7 2" xfId="694" xr:uid="{5099CB0D-8128-4CDA-A900-DEA5DC587649}"/>
    <cellStyle name="20% - Accent1 2 10 7_CC1" xfId="53207" xr:uid="{1ECCE6ED-C7EB-4032-A83D-07B59AE33359}"/>
    <cellStyle name="20% - Accent1 2 10 8" xfId="695" xr:uid="{BA78164B-2E37-4E12-94B8-EFB2DC4827C7}"/>
    <cellStyle name="20% - Accent1 2 10 8 2" xfId="696" xr:uid="{6AA37E7D-0407-4D62-B5D0-DE23FC17B4CE}"/>
    <cellStyle name="20% - Accent1 2 10 8_CC1" xfId="53208" xr:uid="{820BA3D0-18C4-46E8-994F-A2E03568BE56}"/>
    <cellStyle name="20% - Accent1 2 10 9" xfId="697" xr:uid="{070559EC-2F93-4CBD-B83D-01EFBEEA415A}"/>
    <cellStyle name="20% - Accent1 2 10 9 2" xfId="698" xr:uid="{5BEC29DC-E2DA-47B5-B8EE-22BBDD6F5A6A}"/>
    <cellStyle name="20% - Accent1 2 10 9_CC1" xfId="53209" xr:uid="{23379C23-23B8-4B11-9858-C9C92E98706D}"/>
    <cellStyle name="20% - Accent1 2 10_CC1" xfId="53199" xr:uid="{507905A9-C3DD-4404-8B2E-3C99FB519FEF}"/>
    <cellStyle name="20% - Accent1 2 11" xfId="699" xr:uid="{5AD6BED5-987C-4116-82E1-A3D6E2501045}"/>
    <cellStyle name="20% - Accent1 2 11 10" xfId="700" xr:uid="{54F3E0D4-D117-4655-B0C6-FEB2184B20B8}"/>
    <cellStyle name="20% - Accent1 2 11 10 2" xfId="701" xr:uid="{50A36985-2BB4-449A-B503-AA2541E8BD60}"/>
    <cellStyle name="20% - Accent1 2 11 10_CC1" xfId="53211" xr:uid="{EBA4515A-E80F-4C4A-8DC7-30AA9298AAA3}"/>
    <cellStyle name="20% - Accent1 2 11 11" xfId="702" xr:uid="{13563FC1-4E33-41EA-9519-A56DBDB309A3}"/>
    <cellStyle name="20% - Accent1 2 11 11 2" xfId="703" xr:uid="{575F58C5-ACAC-4969-B883-84C49EBD7E2A}"/>
    <cellStyle name="20% - Accent1 2 11 11_CC1" xfId="53212" xr:uid="{F5406B32-6BF8-4898-9EF1-EF5EEBBF5F2D}"/>
    <cellStyle name="20% - Accent1 2 11 12" xfId="704" xr:uid="{24702EA0-EE5F-4D71-99DA-F9AEDDE9D4EA}"/>
    <cellStyle name="20% - Accent1 2 11 13" xfId="705" xr:uid="{CB6EBA56-DE55-4FAF-A3DD-05AED0D3950F}"/>
    <cellStyle name="20% - Accent1 2 11 14" xfId="706" xr:uid="{FFB9216B-9CC7-48D3-A207-5118E282BC04}"/>
    <cellStyle name="20% - Accent1 2 11 15" xfId="707" xr:uid="{2FA2D37D-0463-420F-B19D-20A92B14C3E3}"/>
    <cellStyle name="20% - Accent1 2 11 16" xfId="708" xr:uid="{32127D94-E864-4B11-87CF-7A4BB254DE68}"/>
    <cellStyle name="20% - Accent1 2 11 17" xfId="709" xr:uid="{34FD740A-38C1-43D1-A1B7-0A667708B928}"/>
    <cellStyle name="20% - Accent1 2 11 18" xfId="710" xr:uid="{DF681498-AE7C-4F3C-8F86-031D5D6D02ED}"/>
    <cellStyle name="20% - Accent1 2 11 2" xfId="711" xr:uid="{F911063F-C5C1-4BBC-90F6-63203AA0798D}"/>
    <cellStyle name="20% - Accent1 2 11 2 2" xfId="712" xr:uid="{D6148A74-1A52-487B-8FDA-4059197A55F1}"/>
    <cellStyle name="20% - Accent1 2 11 2 3" xfId="713" xr:uid="{25420D2D-F0B0-4ABB-A92E-4F40BBC273E4}"/>
    <cellStyle name="20% - Accent1 2 11 2 4" xfId="714" xr:uid="{D9EFBFC2-6FD7-4D7D-A2C7-32E0329BB520}"/>
    <cellStyle name="20% - Accent1 2 11 2 5" xfId="715" xr:uid="{850FA081-453E-4385-BE9E-EFCDBC6487EA}"/>
    <cellStyle name="20% - Accent1 2 11 2 6" xfId="716" xr:uid="{905860A0-AAB5-4DC0-B56F-3A54D6ED626A}"/>
    <cellStyle name="20% - Accent1 2 11 2 7" xfId="717" xr:uid="{B0E0AF0E-83E7-49F1-B2C7-144B6360C97E}"/>
    <cellStyle name="20% - Accent1 2 11 2 8" xfId="718" xr:uid="{E187560E-DCD9-44EA-ABE5-CDB259E5442B}"/>
    <cellStyle name="20% - Accent1 2 11 2_CC1" xfId="53213" xr:uid="{C5FE773B-7D0C-475A-A954-A7E0AB19CE48}"/>
    <cellStyle name="20% - Accent1 2 11 3" xfId="719" xr:uid="{77DA52FA-3474-4EC1-9D4F-012EBCCAA45B}"/>
    <cellStyle name="20% - Accent1 2 11 3 2" xfId="720" xr:uid="{9FF47BEF-FD19-4FE4-A214-553A1802330F}"/>
    <cellStyle name="20% - Accent1 2 11 3 3" xfId="721" xr:uid="{B451C458-6531-4FE6-B952-2285B2A6F3DE}"/>
    <cellStyle name="20% - Accent1 2 11 3 4" xfId="722" xr:uid="{58911E5D-DF23-4B1C-9EB3-F6FDF6E4079B}"/>
    <cellStyle name="20% - Accent1 2 11 3 5" xfId="723" xr:uid="{B2FF9231-F752-4A51-AEF5-C4E80DA727F8}"/>
    <cellStyle name="20% - Accent1 2 11 3 6" xfId="724" xr:uid="{C6C62AEA-763C-457A-A22F-3A76F31249F8}"/>
    <cellStyle name="20% - Accent1 2 11 3 7" xfId="725" xr:uid="{27325362-F671-421D-B834-5BFEF018EC2F}"/>
    <cellStyle name="20% - Accent1 2 11 3 8" xfId="726" xr:uid="{F790C2D6-D7CF-4D34-B9B9-2606270B908D}"/>
    <cellStyle name="20% - Accent1 2 11 3_CC1" xfId="53214" xr:uid="{1E64D148-A05E-476A-859B-28B327C4C99D}"/>
    <cellStyle name="20% - Accent1 2 11 4" xfId="727" xr:uid="{03B9B223-5DC5-499D-818E-844159DACC94}"/>
    <cellStyle name="20% - Accent1 2 11 4 2" xfId="728" xr:uid="{3C30AACD-7588-4093-B6D9-7E1E6DF75A34}"/>
    <cellStyle name="20% - Accent1 2 11 4_CC1" xfId="53215" xr:uid="{BB112380-2086-48A2-AA2B-29F4F51C70B4}"/>
    <cellStyle name="20% - Accent1 2 11 5" xfId="729" xr:uid="{909F8B7D-8159-4F3D-A071-A45DF459EC13}"/>
    <cellStyle name="20% - Accent1 2 11 5 2" xfId="730" xr:uid="{19F899D7-549A-47FB-8D47-B8D83534CDBA}"/>
    <cellStyle name="20% - Accent1 2 11 5_CC1" xfId="53216" xr:uid="{1722827B-7703-42AC-978B-977602B7D0AA}"/>
    <cellStyle name="20% - Accent1 2 11 6" xfId="731" xr:uid="{DF3D8C6F-7287-43F6-A437-8B142818B321}"/>
    <cellStyle name="20% - Accent1 2 11 6 2" xfId="732" xr:uid="{58881CF5-3E13-401A-BA33-B3C862D22242}"/>
    <cellStyle name="20% - Accent1 2 11 6_CC1" xfId="53217" xr:uid="{EC29F602-50C4-41FB-88C7-2CA7FDAC864D}"/>
    <cellStyle name="20% - Accent1 2 11 7" xfId="733" xr:uid="{8C2C5652-6F3B-47D7-898C-BFBF77C35681}"/>
    <cellStyle name="20% - Accent1 2 11 7 2" xfId="734" xr:uid="{06CB4C4F-2D08-41D6-8860-C0B07480E022}"/>
    <cellStyle name="20% - Accent1 2 11 7_CC1" xfId="53218" xr:uid="{83A99D71-41A8-45CB-A95C-182647DD0CAD}"/>
    <cellStyle name="20% - Accent1 2 11 8" xfId="735" xr:uid="{C8677436-68EC-44F6-B035-23627A065632}"/>
    <cellStyle name="20% - Accent1 2 11 8 2" xfId="736" xr:uid="{79367694-9265-4734-878C-6A8670A2B3BD}"/>
    <cellStyle name="20% - Accent1 2 11 8_CC1" xfId="53219" xr:uid="{9C5A13E5-39EE-44FB-AE2D-D5D483B69AEE}"/>
    <cellStyle name="20% - Accent1 2 11 9" xfId="737" xr:uid="{FCA1A3F3-B4CC-4B9E-B702-54B11D6A83F9}"/>
    <cellStyle name="20% - Accent1 2 11 9 2" xfId="738" xr:uid="{129BC0FB-B726-4C67-BE78-8EC495CAFE14}"/>
    <cellStyle name="20% - Accent1 2 11 9_CC1" xfId="53220" xr:uid="{DAA0DFE6-C3BE-4044-9D77-331D55D61AC6}"/>
    <cellStyle name="20% - Accent1 2 11_CC1" xfId="53210" xr:uid="{985579E2-C340-49D5-A4A0-CB28EB7F14B4}"/>
    <cellStyle name="20% - Accent1 2 12" xfId="739" xr:uid="{4CF0DA21-177F-4D81-A12F-E20593FAC0A5}"/>
    <cellStyle name="20% - Accent1 2 12 10" xfId="740" xr:uid="{5589E084-5D6D-4289-BFDF-816D66FD1169}"/>
    <cellStyle name="20% - Accent1 2 12 10 2" xfId="741" xr:uid="{9ED0847E-618E-404D-99F6-6523173B48AA}"/>
    <cellStyle name="20% - Accent1 2 12 10_CC1" xfId="53222" xr:uid="{367B9DE6-CB62-4033-922F-40ED8C987F19}"/>
    <cellStyle name="20% - Accent1 2 12 11" xfId="742" xr:uid="{A19FBF93-2ABD-4C7B-86DC-048A2FD17AB5}"/>
    <cellStyle name="20% - Accent1 2 12 11 2" xfId="743" xr:uid="{BC3E4481-E3FB-48D8-A00C-CC18B13E5668}"/>
    <cellStyle name="20% - Accent1 2 12 11_CC1" xfId="53223" xr:uid="{2DE681FE-C299-4AEA-883D-5C071E20795E}"/>
    <cellStyle name="20% - Accent1 2 12 12" xfId="744" xr:uid="{697EA7C7-645F-4C42-ABEE-BBA76B1FCEF2}"/>
    <cellStyle name="20% - Accent1 2 12 13" xfId="745" xr:uid="{594359D0-7DDF-49B0-A7CC-376197F8C5FD}"/>
    <cellStyle name="20% - Accent1 2 12 14" xfId="746" xr:uid="{DBC0FB66-F88B-40B4-A3CA-09A4F469AB25}"/>
    <cellStyle name="20% - Accent1 2 12 15" xfId="747" xr:uid="{58DFEAF6-44C4-4DBD-B41B-EF61F61B4919}"/>
    <cellStyle name="20% - Accent1 2 12 16" xfId="748" xr:uid="{3DD03954-169C-4DD7-9AE1-D8B17147A84E}"/>
    <cellStyle name="20% - Accent1 2 12 17" xfId="749" xr:uid="{03A20EAC-02D0-4A00-A778-343361BA9679}"/>
    <cellStyle name="20% - Accent1 2 12 18" xfId="750" xr:uid="{FF8D3EF4-7700-4539-AC0F-6439BD47B45E}"/>
    <cellStyle name="20% - Accent1 2 12 2" xfId="751" xr:uid="{D42D404B-D11D-4FB5-AEDC-FCDE9145B5FC}"/>
    <cellStyle name="20% - Accent1 2 12 2 2" xfId="752" xr:uid="{8C82763D-CD21-4265-9E99-9E39F6022282}"/>
    <cellStyle name="20% - Accent1 2 12 2 3" xfId="753" xr:uid="{ADF298D6-86F1-4F75-8DD3-4CBACC1F1D69}"/>
    <cellStyle name="20% - Accent1 2 12 2 4" xfId="754" xr:uid="{C3291DBC-26C4-44EE-88D8-D6A4BC48BC42}"/>
    <cellStyle name="20% - Accent1 2 12 2 5" xfId="755" xr:uid="{388AE958-13DD-485D-99A4-3C332D1DBD88}"/>
    <cellStyle name="20% - Accent1 2 12 2 6" xfId="756" xr:uid="{B20775CD-2616-45CD-B952-E9A5EE622DEF}"/>
    <cellStyle name="20% - Accent1 2 12 2 7" xfId="757" xr:uid="{EA26D507-35BA-4AE8-A082-32E51E80170B}"/>
    <cellStyle name="20% - Accent1 2 12 2 8" xfId="758" xr:uid="{35C789F4-E713-416F-A4C2-F2294E08F34F}"/>
    <cellStyle name="20% - Accent1 2 12 2_CC1" xfId="53224" xr:uid="{54833673-B902-4909-8D7C-9BF3B0934A67}"/>
    <cellStyle name="20% - Accent1 2 12 3" xfId="759" xr:uid="{12C8EFA2-02C2-41B0-A87B-D8DFFB831D84}"/>
    <cellStyle name="20% - Accent1 2 12 3 2" xfId="760" xr:uid="{3A16CBC2-74E8-4EC0-8918-B9B3E3D23AF9}"/>
    <cellStyle name="20% - Accent1 2 12 3 3" xfId="761" xr:uid="{C947A161-D9A4-4A16-9892-86BFC7815081}"/>
    <cellStyle name="20% - Accent1 2 12 3 4" xfId="762" xr:uid="{93860F56-7B47-4291-872E-45F26EDA48DC}"/>
    <cellStyle name="20% - Accent1 2 12 3 5" xfId="763" xr:uid="{7E96B072-A149-41BA-845B-FF7BE01D2933}"/>
    <cellStyle name="20% - Accent1 2 12 3 6" xfId="764" xr:uid="{38E2E4CF-405A-4F59-ADB3-FDB4787FA05F}"/>
    <cellStyle name="20% - Accent1 2 12 3 7" xfId="765" xr:uid="{493F053F-0B53-45D0-88F6-E8CB3D68E112}"/>
    <cellStyle name="20% - Accent1 2 12 3 8" xfId="766" xr:uid="{8DE2FEB6-D616-4EF3-AD6A-1444E1BBFB54}"/>
    <cellStyle name="20% - Accent1 2 12 3_CC1" xfId="53225" xr:uid="{C9C812E7-1FD6-4091-92DC-F562311B71FC}"/>
    <cellStyle name="20% - Accent1 2 12 4" xfId="767" xr:uid="{C191F238-F213-4BBE-9A20-3D32E74E44F3}"/>
    <cellStyle name="20% - Accent1 2 12 4 2" xfId="768" xr:uid="{0A2F1280-3108-4E8D-9C6D-FB65317FD47D}"/>
    <cellStyle name="20% - Accent1 2 12 4_CC1" xfId="53226" xr:uid="{61178313-0505-4824-BB0C-7F889A849C2D}"/>
    <cellStyle name="20% - Accent1 2 12 5" xfId="769" xr:uid="{1E506737-CAA8-4CD2-91FB-96F7997409AA}"/>
    <cellStyle name="20% - Accent1 2 12 5 2" xfId="770" xr:uid="{847D0587-40FD-4790-943B-85125C79AAAA}"/>
    <cellStyle name="20% - Accent1 2 12 5_CC1" xfId="53227" xr:uid="{C2E52514-648C-42D1-BCC5-2C1721304985}"/>
    <cellStyle name="20% - Accent1 2 12 6" xfId="771" xr:uid="{ABB52DE3-D5D0-41E7-9B4D-CD5FF175853F}"/>
    <cellStyle name="20% - Accent1 2 12 6 2" xfId="772" xr:uid="{CBA72F21-7072-4A03-86C9-7F67F31554C4}"/>
    <cellStyle name="20% - Accent1 2 12 6_CC1" xfId="53228" xr:uid="{C305EE42-0F52-4E68-9F32-9555349E551D}"/>
    <cellStyle name="20% - Accent1 2 12 7" xfId="773" xr:uid="{DDAC3F07-7552-4151-98A8-483B5EE01CEB}"/>
    <cellStyle name="20% - Accent1 2 12 7 2" xfId="774" xr:uid="{76037BF9-E432-45E6-AEFE-C1566C557DD9}"/>
    <cellStyle name="20% - Accent1 2 12 7_CC1" xfId="53229" xr:uid="{95333F34-6D3C-4B68-816E-56527C463B5B}"/>
    <cellStyle name="20% - Accent1 2 12 8" xfId="775" xr:uid="{A715D2C5-D091-4CCC-BBBC-CDA7556A8212}"/>
    <cellStyle name="20% - Accent1 2 12 8 2" xfId="776" xr:uid="{859A481E-2B26-4F77-A529-D0C51878139B}"/>
    <cellStyle name="20% - Accent1 2 12 8_CC1" xfId="53230" xr:uid="{11F44E36-071A-4D79-AE24-F51BE4D639EB}"/>
    <cellStyle name="20% - Accent1 2 12 9" xfId="777" xr:uid="{BFDB3DB1-9DB5-4086-9B64-EDCBF134F0D5}"/>
    <cellStyle name="20% - Accent1 2 12 9 2" xfId="778" xr:uid="{53CFD579-B5CD-4356-A269-3DD2B1219A82}"/>
    <cellStyle name="20% - Accent1 2 12 9_CC1" xfId="53231" xr:uid="{57A05673-8624-410F-8B35-4097FC0B44CF}"/>
    <cellStyle name="20% - Accent1 2 12_CC1" xfId="53221" xr:uid="{EBD6DEE3-3610-4189-B673-458881B8A9CC}"/>
    <cellStyle name="20% - Accent1 2 13" xfId="779" xr:uid="{78AD9159-D158-4A0C-98A8-BFAA57B46AE0}"/>
    <cellStyle name="20% - Accent1 2 13 10" xfId="780" xr:uid="{1D47F734-5638-4542-9890-AA2EA5592BDB}"/>
    <cellStyle name="20% - Accent1 2 13 10 2" xfId="781" xr:uid="{D98730DD-6DB8-456A-8BDD-28A89354FBB1}"/>
    <cellStyle name="20% - Accent1 2 13 10_CC1" xfId="53233" xr:uid="{B69EA8EC-78B4-4BD8-A54F-71B91AA83DB1}"/>
    <cellStyle name="20% - Accent1 2 13 11" xfId="782" xr:uid="{B17D82BD-5B69-4699-B960-69C697C1D58C}"/>
    <cellStyle name="20% - Accent1 2 13 11 2" xfId="783" xr:uid="{B1B0E1D6-640C-4FD6-B20E-0D7E92B655BF}"/>
    <cellStyle name="20% - Accent1 2 13 11_CC1" xfId="53234" xr:uid="{0E4FDD85-4721-4AC0-8DF7-9B9D83036A9E}"/>
    <cellStyle name="20% - Accent1 2 13 12" xfId="784" xr:uid="{FCB5773C-F186-40CC-8F93-6BAC0AB27361}"/>
    <cellStyle name="20% - Accent1 2 13 13" xfId="785" xr:uid="{1161D10C-378D-4EBA-AD98-7A620E70FBD2}"/>
    <cellStyle name="20% - Accent1 2 13 14" xfId="786" xr:uid="{F221AA89-E371-44B0-8A11-A686B4953A25}"/>
    <cellStyle name="20% - Accent1 2 13 15" xfId="787" xr:uid="{A65F72B5-8051-45DC-9539-888E27D49B79}"/>
    <cellStyle name="20% - Accent1 2 13 16" xfId="788" xr:uid="{F75E998B-76E0-49A1-8C7A-C7CF7E751BC3}"/>
    <cellStyle name="20% - Accent1 2 13 17" xfId="789" xr:uid="{D1D159EA-B3DC-4A51-AA2B-6B66929B9E5B}"/>
    <cellStyle name="20% - Accent1 2 13 18" xfId="790" xr:uid="{6C9494DF-80BA-439E-B2EF-F33A535563E3}"/>
    <cellStyle name="20% - Accent1 2 13 2" xfId="791" xr:uid="{7A54D42F-55CC-4454-AF15-B8E6A7CEED2C}"/>
    <cellStyle name="20% - Accent1 2 13 2 2" xfId="792" xr:uid="{C56BBA95-A56D-486B-A35E-157D3A32E441}"/>
    <cellStyle name="20% - Accent1 2 13 2 3" xfId="793" xr:uid="{56F2A2C3-8067-44C9-A43C-47CF6208DAEA}"/>
    <cellStyle name="20% - Accent1 2 13 2 4" xfId="794" xr:uid="{1B5B0B0F-E265-47A5-9640-08C8F76F45B0}"/>
    <cellStyle name="20% - Accent1 2 13 2 5" xfId="795" xr:uid="{32A59255-20A7-4A46-A2A0-E418FD277828}"/>
    <cellStyle name="20% - Accent1 2 13 2 6" xfId="796" xr:uid="{2DECB1B1-9D3F-421C-920B-AC5B9F97FC1B}"/>
    <cellStyle name="20% - Accent1 2 13 2 7" xfId="797" xr:uid="{73A788D1-CDF5-404D-85C2-16519FD84435}"/>
    <cellStyle name="20% - Accent1 2 13 2 8" xfId="798" xr:uid="{2590DC31-AC3B-4EDB-AF79-C8B753522329}"/>
    <cellStyle name="20% - Accent1 2 13 2_CC1" xfId="53235" xr:uid="{472DC756-FA6F-4158-B15C-6B06CEF1B278}"/>
    <cellStyle name="20% - Accent1 2 13 3" xfId="799" xr:uid="{65D6E2D7-9DB6-4F80-AFA3-6DBD4AEDC72C}"/>
    <cellStyle name="20% - Accent1 2 13 3 2" xfId="800" xr:uid="{CE59C88E-3794-4938-9B92-F3BE52DE28AF}"/>
    <cellStyle name="20% - Accent1 2 13 3 3" xfId="801" xr:uid="{2ABEC934-7E12-47A1-B5B9-A07AA1D0BBAC}"/>
    <cellStyle name="20% - Accent1 2 13 3 4" xfId="802" xr:uid="{F2F6FD47-F0DB-4B79-9C8F-5C522FCA2B28}"/>
    <cellStyle name="20% - Accent1 2 13 3 5" xfId="803" xr:uid="{477EAE10-0E49-442F-A1ED-F22BA1DCB2BE}"/>
    <cellStyle name="20% - Accent1 2 13 3 6" xfId="804" xr:uid="{22617ED3-2DED-4959-A9B1-0475785A7296}"/>
    <cellStyle name="20% - Accent1 2 13 3 7" xfId="805" xr:uid="{58213C68-56A0-4597-9885-B5F7F911D076}"/>
    <cellStyle name="20% - Accent1 2 13 3 8" xfId="806" xr:uid="{A147FCDD-9CF2-4C8B-B014-2696B66ABC21}"/>
    <cellStyle name="20% - Accent1 2 13 3_CC1" xfId="53236" xr:uid="{644DFD57-E621-4376-8E9F-66F6F34F41DB}"/>
    <cellStyle name="20% - Accent1 2 13 4" xfId="807" xr:uid="{479E1760-4A0C-4B7A-830C-87F0B4656331}"/>
    <cellStyle name="20% - Accent1 2 13 4 2" xfId="808" xr:uid="{E4A2B103-0AC1-461A-8166-10B2B071508D}"/>
    <cellStyle name="20% - Accent1 2 13 4_CC1" xfId="53237" xr:uid="{E5E97450-73A4-4EEC-BE4B-19816DE0A85F}"/>
    <cellStyle name="20% - Accent1 2 13 5" xfId="809" xr:uid="{B6EF8A43-1C94-409B-BCC2-8D2A714C730B}"/>
    <cellStyle name="20% - Accent1 2 13 5 2" xfId="810" xr:uid="{C611E429-CCCA-4B87-B4A3-45DB52CC0F17}"/>
    <cellStyle name="20% - Accent1 2 13 5_CC1" xfId="53238" xr:uid="{61C77F1A-0570-4D8A-8226-22E6A8CC72F6}"/>
    <cellStyle name="20% - Accent1 2 13 6" xfId="811" xr:uid="{C1CA84A5-7D70-4C75-B5FD-1850CE275935}"/>
    <cellStyle name="20% - Accent1 2 13 6 2" xfId="812" xr:uid="{3A5DF037-201B-472F-B5E7-A2E2325DB2D4}"/>
    <cellStyle name="20% - Accent1 2 13 6_CC1" xfId="53239" xr:uid="{F2AFE0B6-5CC6-4F6C-9DF6-25B302D51ED7}"/>
    <cellStyle name="20% - Accent1 2 13 7" xfId="813" xr:uid="{63E91B4F-520A-49CF-A049-04637067084E}"/>
    <cellStyle name="20% - Accent1 2 13 7 2" xfId="814" xr:uid="{AE9A1ABB-CE92-4AC6-A463-1055482B34C0}"/>
    <cellStyle name="20% - Accent1 2 13 7_CC1" xfId="53240" xr:uid="{0E56859E-3F90-44CC-B7CE-AEDDE15B9BFC}"/>
    <cellStyle name="20% - Accent1 2 13 8" xfId="815" xr:uid="{EA9BB897-FCFD-41CB-8970-3B2FF5CEF360}"/>
    <cellStyle name="20% - Accent1 2 13 8 2" xfId="816" xr:uid="{4E0C2701-2608-4B2F-8572-828168E4D455}"/>
    <cellStyle name="20% - Accent1 2 13 8_CC1" xfId="53241" xr:uid="{F48E9840-985F-4985-A6C4-067B3A3FF9ED}"/>
    <cellStyle name="20% - Accent1 2 13 9" xfId="817" xr:uid="{0D0D05C1-9F14-489C-A5FC-7B218B6E9B21}"/>
    <cellStyle name="20% - Accent1 2 13 9 2" xfId="818" xr:uid="{11DBB8FB-C57C-48F9-9A4F-8FF07C9EF63B}"/>
    <cellStyle name="20% - Accent1 2 13 9_CC1" xfId="53242" xr:uid="{E3AE7721-0363-48B0-BBCF-BAC84173069C}"/>
    <cellStyle name="20% - Accent1 2 13_CC1" xfId="53232" xr:uid="{D5A95EB9-0113-47C2-A7F7-1527A7435588}"/>
    <cellStyle name="20% - Accent1 2 14" xfId="819" xr:uid="{093A66CD-A08D-45F9-A48E-8B06415B00BC}"/>
    <cellStyle name="20% - Accent1 2 14 10" xfId="820" xr:uid="{D4B3DFCF-05BA-48A7-809F-9F3F57F1B83D}"/>
    <cellStyle name="20% - Accent1 2 14 10 2" xfId="821" xr:uid="{77BFA0E4-B9F0-418C-98B8-34812283F9E9}"/>
    <cellStyle name="20% - Accent1 2 14 10_CC1" xfId="53244" xr:uid="{E1C47F6D-71FD-44A5-ACED-10B45E29CD6B}"/>
    <cellStyle name="20% - Accent1 2 14 11" xfId="822" xr:uid="{53E71D66-4635-4877-B42A-84FA6092E639}"/>
    <cellStyle name="20% - Accent1 2 14 11 2" xfId="823" xr:uid="{2401B5B9-D45D-4B03-870D-7F2A00A26853}"/>
    <cellStyle name="20% - Accent1 2 14 11_CC1" xfId="53245" xr:uid="{3982D7A5-1ED9-41DA-AE0C-2FD11696BE37}"/>
    <cellStyle name="20% - Accent1 2 14 12" xfId="824" xr:uid="{C7278E42-E161-4B92-8054-DCEA5155DD3A}"/>
    <cellStyle name="20% - Accent1 2 14 13" xfId="825" xr:uid="{5EFA9B25-86FA-4A29-AA26-947938B6AFD7}"/>
    <cellStyle name="20% - Accent1 2 14 14" xfId="826" xr:uid="{A804F833-8619-4FDC-B923-ABE6ADB8A6DB}"/>
    <cellStyle name="20% - Accent1 2 14 15" xfId="827" xr:uid="{A49C1764-9932-450F-8760-AD7E2FF02A51}"/>
    <cellStyle name="20% - Accent1 2 14 16" xfId="828" xr:uid="{C7815B46-F339-4D1B-A9DF-30BC4669F0D1}"/>
    <cellStyle name="20% - Accent1 2 14 17" xfId="829" xr:uid="{85229CE8-134B-4C97-8185-BA3EA349AA75}"/>
    <cellStyle name="20% - Accent1 2 14 18" xfId="830" xr:uid="{3E9B5DB4-D996-440B-BF67-45B9FB6848BE}"/>
    <cellStyle name="20% - Accent1 2 14 2" xfId="831" xr:uid="{EA60B843-E738-49FE-BE33-845C71F1165C}"/>
    <cellStyle name="20% - Accent1 2 14 2 2" xfId="832" xr:uid="{B5224DBD-5F7F-427C-ABFA-C061649B9043}"/>
    <cellStyle name="20% - Accent1 2 14 2 3" xfId="833" xr:uid="{1542DE0C-6592-4703-B3C9-12A0AF4B9560}"/>
    <cellStyle name="20% - Accent1 2 14 2 4" xfId="834" xr:uid="{489C8FB8-1D6A-468A-B022-A7C02D1B25C2}"/>
    <cellStyle name="20% - Accent1 2 14 2 5" xfId="835" xr:uid="{3DC6C51B-F8B1-45A5-BB97-7C07C6A3399F}"/>
    <cellStyle name="20% - Accent1 2 14 2 6" xfId="836" xr:uid="{34A5DBCD-9061-4D82-B0B9-E39732D70DB1}"/>
    <cellStyle name="20% - Accent1 2 14 2 7" xfId="837" xr:uid="{F9FD33DD-BC4E-41A7-8E44-C35668B39334}"/>
    <cellStyle name="20% - Accent1 2 14 2 8" xfId="838" xr:uid="{B71C2936-238C-43EA-A7AA-3DCD038DE0CE}"/>
    <cellStyle name="20% - Accent1 2 14 2_CC1" xfId="53246" xr:uid="{73F17401-DED3-4C5D-B714-E4E9CAD5DDDF}"/>
    <cellStyle name="20% - Accent1 2 14 3" xfId="839" xr:uid="{F50D9186-1EE0-4991-9055-47B1D73BC314}"/>
    <cellStyle name="20% - Accent1 2 14 3 2" xfId="840" xr:uid="{E8D4D4F4-CFB2-45A5-9761-4F4BBD0506A9}"/>
    <cellStyle name="20% - Accent1 2 14 3 3" xfId="841" xr:uid="{98A69FD9-C872-4FA2-B2DE-20AC531D535C}"/>
    <cellStyle name="20% - Accent1 2 14 3 4" xfId="842" xr:uid="{1D910AE2-CAC8-4D21-B7A6-F1F3829C6B27}"/>
    <cellStyle name="20% - Accent1 2 14 3 5" xfId="843" xr:uid="{BAF8025B-3513-4DC3-8D39-5755F4995BBB}"/>
    <cellStyle name="20% - Accent1 2 14 3 6" xfId="844" xr:uid="{09B9DD73-CFD2-48A6-86C8-FCA6505B58F8}"/>
    <cellStyle name="20% - Accent1 2 14 3 7" xfId="845" xr:uid="{0169F0FA-F317-46A0-AAE5-90B4FF45F0C2}"/>
    <cellStyle name="20% - Accent1 2 14 3 8" xfId="846" xr:uid="{E235A62C-723C-4C25-83D8-57395A1EBF61}"/>
    <cellStyle name="20% - Accent1 2 14 3_CC1" xfId="53247" xr:uid="{5AE422D0-C08B-44BD-B527-4EC460AEDC78}"/>
    <cellStyle name="20% - Accent1 2 14 4" xfId="847" xr:uid="{EE5C2595-9A33-43C9-9345-55585A259872}"/>
    <cellStyle name="20% - Accent1 2 14 4 2" xfId="848" xr:uid="{D65F6EC6-0AE5-4B86-B812-144FAEE29E82}"/>
    <cellStyle name="20% - Accent1 2 14 4_CC1" xfId="53248" xr:uid="{12168F53-0FAD-4791-80BD-4B38ACC1AD43}"/>
    <cellStyle name="20% - Accent1 2 14 5" xfId="849" xr:uid="{16BB6804-1CEC-41E9-B1BD-7D43369E49E9}"/>
    <cellStyle name="20% - Accent1 2 14 5 2" xfId="850" xr:uid="{A56CE411-3353-426A-8107-9BD5393F11EF}"/>
    <cellStyle name="20% - Accent1 2 14 5_CC1" xfId="53249" xr:uid="{F6C18063-CAF2-4AB5-80AE-8929A65AC0DE}"/>
    <cellStyle name="20% - Accent1 2 14 6" xfId="851" xr:uid="{EFF310A2-135C-42FC-BD99-A01DD6AD22FD}"/>
    <cellStyle name="20% - Accent1 2 14 6 2" xfId="852" xr:uid="{97B2BF3C-F128-4058-BFAB-F9A3FF13FF9A}"/>
    <cellStyle name="20% - Accent1 2 14 6_CC1" xfId="53250" xr:uid="{A0C971E2-5F97-4B02-8268-F603A1003F17}"/>
    <cellStyle name="20% - Accent1 2 14 7" xfId="853" xr:uid="{EAB2D1FC-85C5-4566-AB8E-EFE94E46B3ED}"/>
    <cellStyle name="20% - Accent1 2 14 7 2" xfId="854" xr:uid="{5336C297-A732-482B-ACE6-3BCAD083FEE1}"/>
    <cellStyle name="20% - Accent1 2 14 7_CC1" xfId="53251" xr:uid="{797DAE67-79A9-4994-8F91-050551BA6589}"/>
    <cellStyle name="20% - Accent1 2 14 8" xfId="855" xr:uid="{691C717C-C35B-41B7-AB2E-EF688D447736}"/>
    <cellStyle name="20% - Accent1 2 14 8 2" xfId="856" xr:uid="{917AF231-B984-4673-B6AD-170A71F1BAE7}"/>
    <cellStyle name="20% - Accent1 2 14 8_CC1" xfId="53252" xr:uid="{76CC70EC-379B-42CB-94DC-431C5F78083C}"/>
    <cellStyle name="20% - Accent1 2 14 9" xfId="857" xr:uid="{BC6CD149-BD47-4724-995A-30649A74A329}"/>
    <cellStyle name="20% - Accent1 2 14 9 2" xfId="858" xr:uid="{1B12C3D2-5698-49B3-B34A-54ED9684DE97}"/>
    <cellStyle name="20% - Accent1 2 14 9_CC1" xfId="53253" xr:uid="{97D40D8A-0C61-42B8-9CEE-467CE1D27C0E}"/>
    <cellStyle name="20% - Accent1 2 14_CC1" xfId="53243" xr:uid="{AD5A8804-FE1F-4ECB-84C5-380340A23B1E}"/>
    <cellStyle name="20% - Accent1 2 15" xfId="859" xr:uid="{B65736F5-B293-48DB-8EAA-13AC0D0EBAA7}"/>
    <cellStyle name="20% - Accent1 2 15 10" xfId="860" xr:uid="{3ACEB20C-8E41-4EF4-9B5E-662D27DE6247}"/>
    <cellStyle name="20% - Accent1 2 15 10 2" xfId="861" xr:uid="{EE9C3F94-F880-41DA-A517-3CC82D9D01E6}"/>
    <cellStyle name="20% - Accent1 2 15 10_CC1" xfId="53255" xr:uid="{14EBC410-D9A6-4A34-852A-07BC2D4E1FE8}"/>
    <cellStyle name="20% - Accent1 2 15 11" xfId="862" xr:uid="{EEF2A407-90EB-4188-A4B1-F48231DCB3F1}"/>
    <cellStyle name="20% - Accent1 2 15 11 2" xfId="863" xr:uid="{AD7DDC0C-755B-4808-8D72-1AF006C051B0}"/>
    <cellStyle name="20% - Accent1 2 15 11_CC1" xfId="53256" xr:uid="{BF7C927A-7B10-4E37-B827-31F9BC00A770}"/>
    <cellStyle name="20% - Accent1 2 15 12" xfId="864" xr:uid="{35F07DDA-0955-45EB-8C8A-CEB4A43770FB}"/>
    <cellStyle name="20% - Accent1 2 15 13" xfId="865" xr:uid="{8F42391D-4CBB-411F-977B-612F68467025}"/>
    <cellStyle name="20% - Accent1 2 15 14" xfId="866" xr:uid="{567620AC-A570-4BF9-959C-61558EF6FF0E}"/>
    <cellStyle name="20% - Accent1 2 15 15" xfId="867" xr:uid="{344C88EE-582F-461E-91CF-D0333B4E7289}"/>
    <cellStyle name="20% - Accent1 2 15 16" xfId="868" xr:uid="{BA8FC666-A13B-4071-AA18-E6DCE6450015}"/>
    <cellStyle name="20% - Accent1 2 15 17" xfId="869" xr:uid="{029D8C6D-7564-4572-B761-32F30EDF5AE9}"/>
    <cellStyle name="20% - Accent1 2 15 18" xfId="870" xr:uid="{3B66D29D-1091-40D7-B353-EB04B8606E00}"/>
    <cellStyle name="20% - Accent1 2 15 2" xfId="871" xr:uid="{081F2C32-E4AC-42FB-B416-6C6558E6C874}"/>
    <cellStyle name="20% - Accent1 2 15 2 2" xfId="872" xr:uid="{EFC3C588-918E-4B03-B2BE-BD80BF9E61E7}"/>
    <cellStyle name="20% - Accent1 2 15 2 3" xfId="873" xr:uid="{3B7F5CF0-776F-4ECF-ADC9-B3EFEBBC1E6F}"/>
    <cellStyle name="20% - Accent1 2 15 2 4" xfId="874" xr:uid="{9F43C940-1F47-4FCA-A56F-5259C2062BF6}"/>
    <cellStyle name="20% - Accent1 2 15 2 5" xfId="875" xr:uid="{17F3E5C9-587E-419F-889B-CC1F4BAA097D}"/>
    <cellStyle name="20% - Accent1 2 15 2 6" xfId="876" xr:uid="{D2D184C5-05D8-4CAC-A575-8ECD3B348464}"/>
    <cellStyle name="20% - Accent1 2 15 2 7" xfId="877" xr:uid="{A7F15A45-EEFD-4359-8E1D-F6B011D13914}"/>
    <cellStyle name="20% - Accent1 2 15 2 8" xfId="878" xr:uid="{E35FB848-0FA4-42BB-8F80-E1A166A36EEA}"/>
    <cellStyle name="20% - Accent1 2 15 2_CC1" xfId="53257" xr:uid="{64A1DD3D-6DB5-4373-9A51-A600B41C2A4F}"/>
    <cellStyle name="20% - Accent1 2 15 3" xfId="879" xr:uid="{28C241BC-AF84-40B8-B2A2-65A7E7BCA75D}"/>
    <cellStyle name="20% - Accent1 2 15 3 2" xfId="880" xr:uid="{10DEDAF2-E57E-44E6-B4FE-5151FB48B741}"/>
    <cellStyle name="20% - Accent1 2 15 3 3" xfId="881" xr:uid="{56A1FB83-9D74-4A8C-8C50-2DDF34D4553C}"/>
    <cellStyle name="20% - Accent1 2 15 3 4" xfId="882" xr:uid="{89CFAD98-2565-4111-9300-885920B330C2}"/>
    <cellStyle name="20% - Accent1 2 15 3 5" xfId="883" xr:uid="{5975398D-5FF1-4638-8A41-13565DC61AD8}"/>
    <cellStyle name="20% - Accent1 2 15 3 6" xfId="884" xr:uid="{BF0826BA-B74C-43A6-85D8-B4BCE6CD7FD8}"/>
    <cellStyle name="20% - Accent1 2 15 3 7" xfId="885" xr:uid="{8BE01BC6-190F-495C-97AC-DE65AEA5F9D8}"/>
    <cellStyle name="20% - Accent1 2 15 3 8" xfId="886" xr:uid="{E8C70E8B-016A-47E8-8CA2-2E96C9248677}"/>
    <cellStyle name="20% - Accent1 2 15 3_CC1" xfId="53258" xr:uid="{AE94195B-AC17-47E3-863F-E93F09368C92}"/>
    <cellStyle name="20% - Accent1 2 15 4" xfId="887" xr:uid="{774085D7-F766-4B71-B45D-DDE3D917097A}"/>
    <cellStyle name="20% - Accent1 2 15 4 2" xfId="888" xr:uid="{81117B4F-0C37-4546-8323-98F0131E246C}"/>
    <cellStyle name="20% - Accent1 2 15 4_CC1" xfId="53259" xr:uid="{BEC9ECA4-7FA3-497F-822D-2C094F099067}"/>
    <cellStyle name="20% - Accent1 2 15 5" xfId="889" xr:uid="{2C899159-F94F-4686-B21C-943619836D14}"/>
    <cellStyle name="20% - Accent1 2 15 5 2" xfId="890" xr:uid="{53066E56-7C9C-4788-968F-C3A7C2E34481}"/>
    <cellStyle name="20% - Accent1 2 15 5_CC1" xfId="53260" xr:uid="{76D8D24A-586B-41C2-BAE7-22427B13909F}"/>
    <cellStyle name="20% - Accent1 2 15 6" xfId="891" xr:uid="{5D0403A3-3EEA-4FED-A467-AB942C55A91D}"/>
    <cellStyle name="20% - Accent1 2 15 6 2" xfId="892" xr:uid="{F0E4F457-EF2B-4734-95D6-E822AC1DDF0E}"/>
    <cellStyle name="20% - Accent1 2 15 6_CC1" xfId="53261" xr:uid="{52C3DF38-DAE1-4BB2-ACA2-6109AC2FAF06}"/>
    <cellStyle name="20% - Accent1 2 15 7" xfId="893" xr:uid="{B2BBA6E7-5DB7-4057-8074-E1E1B700E646}"/>
    <cellStyle name="20% - Accent1 2 15 7 2" xfId="894" xr:uid="{A8DDB020-E26B-42DB-B128-EFB82A2F4D4C}"/>
    <cellStyle name="20% - Accent1 2 15 7_CC1" xfId="53262" xr:uid="{3821399D-BEE1-41D7-94B8-C339E5F943CC}"/>
    <cellStyle name="20% - Accent1 2 15 8" xfId="895" xr:uid="{7D038AA3-2E0F-497E-83BB-5BBCF4C77C89}"/>
    <cellStyle name="20% - Accent1 2 15 8 2" xfId="896" xr:uid="{6BFB472B-10FA-47EE-9A71-20C63BB6ECF0}"/>
    <cellStyle name="20% - Accent1 2 15 8_CC1" xfId="53263" xr:uid="{D9C19933-27AA-4BD9-A9D5-6F9B6DD3C6D2}"/>
    <cellStyle name="20% - Accent1 2 15 9" xfId="897" xr:uid="{E25CB673-0003-4754-9A43-19A429BD62DD}"/>
    <cellStyle name="20% - Accent1 2 15 9 2" xfId="898" xr:uid="{06CD79D1-BE62-49CE-BC52-EE919381FFDB}"/>
    <cellStyle name="20% - Accent1 2 15 9_CC1" xfId="53264" xr:uid="{5DF72F8A-1D02-43AF-8241-D870465251E1}"/>
    <cellStyle name="20% - Accent1 2 15_CC1" xfId="53254" xr:uid="{8B653E38-A956-40AE-85E4-2728851939CC}"/>
    <cellStyle name="20% - Accent1 2 16" xfId="899" xr:uid="{60DFF1C0-1721-47A5-8E73-FAB3C29F7838}"/>
    <cellStyle name="20% - Accent1 2 16 10" xfId="900" xr:uid="{46884434-7D7C-4B92-A056-F2093119CD6C}"/>
    <cellStyle name="20% - Accent1 2 16 10 2" xfId="901" xr:uid="{00139650-A3CF-45C0-8734-9000D594215F}"/>
    <cellStyle name="20% - Accent1 2 16 10_CC1" xfId="53266" xr:uid="{A6A151B2-ED6C-4A42-A35B-13270EF70CE4}"/>
    <cellStyle name="20% - Accent1 2 16 11" xfId="902" xr:uid="{F4A26BEE-5D00-46AB-81C5-DB7947050CD0}"/>
    <cellStyle name="20% - Accent1 2 16 11 2" xfId="903" xr:uid="{FD98CF8C-2222-4BD3-840F-24D834153EB7}"/>
    <cellStyle name="20% - Accent1 2 16 11_CC1" xfId="53267" xr:uid="{5C318FA0-00FD-4A53-8115-6533FEA14A2D}"/>
    <cellStyle name="20% - Accent1 2 16 12" xfId="904" xr:uid="{E86B5FFC-5A4F-48C6-96AD-11E035AB6A15}"/>
    <cellStyle name="20% - Accent1 2 16 13" xfId="905" xr:uid="{BDE09ED5-BD33-47A8-96CC-DDDEA9D69A5E}"/>
    <cellStyle name="20% - Accent1 2 16 14" xfId="906" xr:uid="{5131437F-124B-4522-82C5-8A9445A302BA}"/>
    <cellStyle name="20% - Accent1 2 16 15" xfId="907" xr:uid="{D404097A-BB4F-49AE-9B77-4C3217D02D66}"/>
    <cellStyle name="20% - Accent1 2 16 16" xfId="908" xr:uid="{F0765E1D-15F5-4918-9833-6A977F3AAEA9}"/>
    <cellStyle name="20% - Accent1 2 16 17" xfId="909" xr:uid="{6A148415-256E-42EB-9511-6FCFDCA26D76}"/>
    <cellStyle name="20% - Accent1 2 16 18" xfId="910" xr:uid="{5163DE10-D363-469F-A9A9-AE1887A697C6}"/>
    <cellStyle name="20% - Accent1 2 16 2" xfId="911" xr:uid="{51163A74-00D9-4D2E-9A35-1985D30F750A}"/>
    <cellStyle name="20% - Accent1 2 16 2 2" xfId="912" xr:uid="{F0BB2FE1-A6B9-44BA-ADED-05D6C9842932}"/>
    <cellStyle name="20% - Accent1 2 16 2 3" xfId="913" xr:uid="{B0EF4567-017B-4ED6-803E-0E3FDD1FFB20}"/>
    <cellStyle name="20% - Accent1 2 16 2 4" xfId="914" xr:uid="{D5F55A21-FBA4-4C3F-9AF6-9ECD1122085E}"/>
    <cellStyle name="20% - Accent1 2 16 2 5" xfId="915" xr:uid="{3AE2CCD8-1B94-4D09-A218-B978AD8A964D}"/>
    <cellStyle name="20% - Accent1 2 16 2 6" xfId="916" xr:uid="{5BAB87B9-95B9-41C1-88C2-AD0311F891EC}"/>
    <cellStyle name="20% - Accent1 2 16 2 7" xfId="917" xr:uid="{04D7A0ED-DCBD-4286-8096-38AF98E77EA2}"/>
    <cellStyle name="20% - Accent1 2 16 2 8" xfId="918" xr:uid="{46066EFF-79DC-4ED6-841E-48F25D5347F8}"/>
    <cellStyle name="20% - Accent1 2 16 2_CC1" xfId="53268" xr:uid="{9CAA1DE6-4FFB-4B99-9B0F-69304645B4F6}"/>
    <cellStyle name="20% - Accent1 2 16 3" xfId="919" xr:uid="{DC43D58A-F6A2-4B91-AB5F-1EF981857F10}"/>
    <cellStyle name="20% - Accent1 2 16 3 2" xfId="920" xr:uid="{2EA3F1E4-A22A-4356-8453-6D5B885D261C}"/>
    <cellStyle name="20% - Accent1 2 16 3 3" xfId="921" xr:uid="{0BD13AC4-044C-424D-A0C3-DEEA1D318DEE}"/>
    <cellStyle name="20% - Accent1 2 16 3 4" xfId="922" xr:uid="{06F6A561-D80B-4A25-9260-253F0000FE8D}"/>
    <cellStyle name="20% - Accent1 2 16 3 5" xfId="923" xr:uid="{EC6A1D66-FD88-47EB-92FF-8277060F3EAF}"/>
    <cellStyle name="20% - Accent1 2 16 3 6" xfId="924" xr:uid="{9E0B7ED7-0732-49F3-8742-9C2E8EBEB354}"/>
    <cellStyle name="20% - Accent1 2 16 3 7" xfId="925" xr:uid="{81054246-172E-4543-ACF4-44D3F29809D8}"/>
    <cellStyle name="20% - Accent1 2 16 3 8" xfId="926" xr:uid="{E1D4E54B-6C36-4F23-9D64-EAF60278CA79}"/>
    <cellStyle name="20% - Accent1 2 16 3_CC1" xfId="53269" xr:uid="{78B2D7F9-F82D-4D7E-B7E4-30E77CAA7525}"/>
    <cellStyle name="20% - Accent1 2 16 4" xfId="927" xr:uid="{E807B3CB-CB5C-48FB-867D-1423EACB4053}"/>
    <cellStyle name="20% - Accent1 2 16 4 2" xfId="928" xr:uid="{3BEA6BDF-75D5-42BF-8440-0692659D9A41}"/>
    <cellStyle name="20% - Accent1 2 16 4_CC1" xfId="53270" xr:uid="{FBEE5E71-2044-49EB-A365-ABEC24C755CB}"/>
    <cellStyle name="20% - Accent1 2 16 5" xfId="929" xr:uid="{B399A274-6CB0-4AA9-B5C6-549DE48A7EDA}"/>
    <cellStyle name="20% - Accent1 2 16 5 2" xfId="930" xr:uid="{76C21B43-83BE-4837-AF9F-EC7B1FEC8D63}"/>
    <cellStyle name="20% - Accent1 2 16 5_CC1" xfId="53271" xr:uid="{12C4FB1C-0BC0-4CFA-8563-BE5DC557EC95}"/>
    <cellStyle name="20% - Accent1 2 16 6" xfId="931" xr:uid="{FED63A29-935A-444F-B565-7485765825CF}"/>
    <cellStyle name="20% - Accent1 2 16 6 2" xfId="932" xr:uid="{2E7D5773-573D-4A88-8780-BAD7140B0DA5}"/>
    <cellStyle name="20% - Accent1 2 16 6_CC1" xfId="53272" xr:uid="{3C49BCC7-747C-4C91-8164-05408A44ADF2}"/>
    <cellStyle name="20% - Accent1 2 16 7" xfId="933" xr:uid="{ECC904BB-C199-4E46-9068-35DDFE83755B}"/>
    <cellStyle name="20% - Accent1 2 16 7 2" xfId="934" xr:uid="{4450F14F-4A52-47D2-A0FE-A4AB8790AEF1}"/>
    <cellStyle name="20% - Accent1 2 16 7_CC1" xfId="53273" xr:uid="{8C48818B-E575-4ACB-8E50-0414420F3E6C}"/>
    <cellStyle name="20% - Accent1 2 16 8" xfId="935" xr:uid="{494ECB9F-60B1-4E8A-B6C0-3049E027FBD8}"/>
    <cellStyle name="20% - Accent1 2 16 8 2" xfId="936" xr:uid="{17033ED8-3611-4B2B-9244-41FB9A5745D5}"/>
    <cellStyle name="20% - Accent1 2 16 8_CC1" xfId="53274" xr:uid="{CAA3BD65-3B7B-455F-A736-DBEF5756ECFF}"/>
    <cellStyle name="20% - Accent1 2 16 9" xfId="937" xr:uid="{E1BF0A6D-588A-4E03-A49F-1E82BD147E7A}"/>
    <cellStyle name="20% - Accent1 2 16 9 2" xfId="938" xr:uid="{F220CA46-0FFE-44EB-95C3-5D42C3650D46}"/>
    <cellStyle name="20% - Accent1 2 16 9_CC1" xfId="53275" xr:uid="{CAAB178F-5899-4E23-B274-944BAB3C56A6}"/>
    <cellStyle name="20% - Accent1 2 16_CC1" xfId="53265" xr:uid="{C0867BC8-174A-46CA-BE09-D3B357201FD8}"/>
    <cellStyle name="20% - Accent1 2 17" xfId="939" xr:uid="{73D324A1-B5C5-40C8-A0CE-5D0679C606F1}"/>
    <cellStyle name="20% - Accent1 2 17 10" xfId="940" xr:uid="{550F9BD4-E5B2-4A58-A5A3-4AF963C9F205}"/>
    <cellStyle name="20% - Accent1 2 17 10 2" xfId="941" xr:uid="{FD9DA9EE-5CE2-4B95-8E97-CD1E133CD4C5}"/>
    <cellStyle name="20% - Accent1 2 17 10_CC1" xfId="53277" xr:uid="{E4643904-1A90-43BF-9169-5DF4067CECBF}"/>
    <cellStyle name="20% - Accent1 2 17 11" xfId="942" xr:uid="{D5764401-624E-4AAA-8A94-D2EF4E67F2EA}"/>
    <cellStyle name="20% - Accent1 2 17 11 2" xfId="943" xr:uid="{59A9D3D7-3329-4B90-B5D6-7CD39E9F79BB}"/>
    <cellStyle name="20% - Accent1 2 17 11_CC1" xfId="53278" xr:uid="{4E981318-B71F-41E3-987F-D5E6A9D0AE8E}"/>
    <cellStyle name="20% - Accent1 2 17 12" xfId="944" xr:uid="{6B1AE5E9-12B3-4133-ACEB-DFD1F0FD1BF0}"/>
    <cellStyle name="20% - Accent1 2 17 13" xfId="945" xr:uid="{2FAF9A39-F825-4606-BF6B-9A1C0D4712AA}"/>
    <cellStyle name="20% - Accent1 2 17 14" xfId="946" xr:uid="{73D34336-88E3-42A3-AABD-0F36DBA1DE33}"/>
    <cellStyle name="20% - Accent1 2 17 15" xfId="947" xr:uid="{972D6FA7-0EE4-439F-B4C8-02870072EDBF}"/>
    <cellStyle name="20% - Accent1 2 17 16" xfId="948" xr:uid="{1F3DE16C-5CA5-48CA-BB78-79329C3A8A5B}"/>
    <cellStyle name="20% - Accent1 2 17 17" xfId="949" xr:uid="{BACED3BF-2E86-4FDC-BB7C-30630A1DBBD1}"/>
    <cellStyle name="20% - Accent1 2 17 18" xfId="950" xr:uid="{3D422734-FD7E-4E44-B6C9-930DF1FB01F7}"/>
    <cellStyle name="20% - Accent1 2 17 2" xfId="951" xr:uid="{AFE4CB9C-2AB6-4953-A6CE-DC20FA78B0AB}"/>
    <cellStyle name="20% - Accent1 2 17 2 2" xfId="952" xr:uid="{026148B3-046C-41CA-B49A-552183DB9C88}"/>
    <cellStyle name="20% - Accent1 2 17 2 3" xfId="953" xr:uid="{69FE9BED-D9DC-4113-9F4A-0BEA99A8BF10}"/>
    <cellStyle name="20% - Accent1 2 17 2 4" xfId="954" xr:uid="{BA6C3013-612C-43E1-97A3-0041ECD78BBD}"/>
    <cellStyle name="20% - Accent1 2 17 2 5" xfId="955" xr:uid="{13E79F5C-5469-4CA4-A778-629204C5A2A9}"/>
    <cellStyle name="20% - Accent1 2 17 2 6" xfId="956" xr:uid="{9C513D15-6489-4179-BC5D-69E01FBA2551}"/>
    <cellStyle name="20% - Accent1 2 17 2 7" xfId="957" xr:uid="{D4A7E365-0CA0-436A-96AB-58754A352CEA}"/>
    <cellStyle name="20% - Accent1 2 17 2 8" xfId="958" xr:uid="{E2C31EBA-A764-4B1D-94F2-0900E1E8E0D0}"/>
    <cellStyle name="20% - Accent1 2 17 2_CC1" xfId="53279" xr:uid="{D9283372-35D4-4094-BF00-63885A057E3D}"/>
    <cellStyle name="20% - Accent1 2 17 3" xfId="959" xr:uid="{F310C72E-5D51-48F7-AAF1-D324263B06C0}"/>
    <cellStyle name="20% - Accent1 2 17 3 2" xfId="960" xr:uid="{C1D567E1-A273-4FB2-9F10-F04C0B8C368C}"/>
    <cellStyle name="20% - Accent1 2 17 3 3" xfId="961" xr:uid="{97144E5E-D58B-4A24-950E-09A42F81A461}"/>
    <cellStyle name="20% - Accent1 2 17 3 4" xfId="962" xr:uid="{EF1E73C1-979B-4588-84AD-D2F34BD13369}"/>
    <cellStyle name="20% - Accent1 2 17 3 5" xfId="963" xr:uid="{065B6457-4984-4984-B602-9CFB7466B23E}"/>
    <cellStyle name="20% - Accent1 2 17 3 6" xfId="964" xr:uid="{A867713F-F68D-4F31-BB5F-EDDE97832735}"/>
    <cellStyle name="20% - Accent1 2 17 3 7" xfId="965" xr:uid="{B9E711E1-2519-4261-9F01-1F6C9CFC1AA9}"/>
    <cellStyle name="20% - Accent1 2 17 3 8" xfId="966" xr:uid="{25F6C513-F36C-4917-A685-80D3ACDE4886}"/>
    <cellStyle name="20% - Accent1 2 17 3_CC1" xfId="53280" xr:uid="{BA72AD86-53D6-4117-B09C-00CEC3BAF083}"/>
    <cellStyle name="20% - Accent1 2 17 4" xfId="967" xr:uid="{223146D6-0F0A-471D-BD06-8E521F1BC9A3}"/>
    <cellStyle name="20% - Accent1 2 17 4 2" xfId="968" xr:uid="{121EF175-A2E3-43F0-9769-41D5E04A3256}"/>
    <cellStyle name="20% - Accent1 2 17 4_CC1" xfId="53281" xr:uid="{3BFC68D1-5AE1-4932-A1AA-41ACE674BEBF}"/>
    <cellStyle name="20% - Accent1 2 17 5" xfId="969" xr:uid="{0D5D0052-09B0-49FB-969A-A6900B504837}"/>
    <cellStyle name="20% - Accent1 2 17 5 2" xfId="970" xr:uid="{E23A75C9-CCA3-4E3B-9ED5-5365ADDEA282}"/>
    <cellStyle name="20% - Accent1 2 17 5_CC1" xfId="53282" xr:uid="{53B1CBBB-75C7-4F48-A4F1-1622EE489416}"/>
    <cellStyle name="20% - Accent1 2 17 6" xfId="971" xr:uid="{B8B78734-1390-4E76-997F-8E93BC7FE595}"/>
    <cellStyle name="20% - Accent1 2 17 6 2" xfId="972" xr:uid="{3B3A7598-128D-4C65-B173-83F8FEBD1989}"/>
    <cellStyle name="20% - Accent1 2 17 6_CC1" xfId="53283" xr:uid="{CDB0DACF-7B50-4883-8F8B-B43039AF520B}"/>
    <cellStyle name="20% - Accent1 2 17 7" xfId="973" xr:uid="{09CB4AB5-41AB-45C7-A477-E60312632E35}"/>
    <cellStyle name="20% - Accent1 2 17 7 2" xfId="974" xr:uid="{A00CDD17-D9A3-4B47-8C62-16DF5CEB5132}"/>
    <cellStyle name="20% - Accent1 2 17 7_CC1" xfId="53284" xr:uid="{0663C917-9AC8-4C36-8672-20DAF420B70D}"/>
    <cellStyle name="20% - Accent1 2 17 8" xfId="975" xr:uid="{4E50A115-3677-4C4A-A22A-9AADEAE58633}"/>
    <cellStyle name="20% - Accent1 2 17 8 2" xfId="976" xr:uid="{56FBC2A8-6D57-451C-A2A8-9D90EA640ADA}"/>
    <cellStyle name="20% - Accent1 2 17 8_CC1" xfId="53285" xr:uid="{8056D8BA-1F8D-4E8F-BDC1-A1F697EBB522}"/>
    <cellStyle name="20% - Accent1 2 17 9" xfId="977" xr:uid="{2FE34AEE-D6CA-4A75-9C34-40CF893252A0}"/>
    <cellStyle name="20% - Accent1 2 17 9 2" xfId="978" xr:uid="{B2B79125-4CC5-4271-AC18-EA497611FB4B}"/>
    <cellStyle name="20% - Accent1 2 17 9_CC1" xfId="53286" xr:uid="{CF4C3BAD-50A8-4D8B-A0FC-C8EA6ADC1A42}"/>
    <cellStyle name="20% - Accent1 2 17_CC1" xfId="53276" xr:uid="{D649E82A-C22E-4402-BC75-F912769D2B07}"/>
    <cellStyle name="20% - Accent1 2 18" xfId="979" xr:uid="{07E0F882-E74B-464B-B948-8B3B0BB49D88}"/>
    <cellStyle name="20% - Accent1 2 18 10" xfId="980" xr:uid="{42D8B53C-9B32-439D-9EB4-66E8D09B095D}"/>
    <cellStyle name="20% - Accent1 2 18 10 2" xfId="981" xr:uid="{BCC043E3-6995-4AF8-924F-8248B7A31B97}"/>
    <cellStyle name="20% - Accent1 2 18 10_CC1" xfId="53288" xr:uid="{8EF20BB9-6BBA-4027-8C31-2D17CCAF244F}"/>
    <cellStyle name="20% - Accent1 2 18 11" xfId="982" xr:uid="{850620A0-0D38-4CBE-BBCB-3A9772D5D7B9}"/>
    <cellStyle name="20% - Accent1 2 18 11 2" xfId="983" xr:uid="{62001165-A83F-4D24-8493-82B91B4DD798}"/>
    <cellStyle name="20% - Accent1 2 18 11_CC1" xfId="53289" xr:uid="{9B883929-3D60-4769-8CDC-8B9C58A5C995}"/>
    <cellStyle name="20% - Accent1 2 18 12" xfId="984" xr:uid="{4B2FACB0-0E5A-47E7-9F38-3F27E5A824B5}"/>
    <cellStyle name="20% - Accent1 2 18 13" xfId="985" xr:uid="{7B678E01-F29A-4956-B85B-63344CE5AFF5}"/>
    <cellStyle name="20% - Accent1 2 18 14" xfId="986" xr:uid="{4A6D6D06-9FFD-4E4F-A8C3-D948554CE123}"/>
    <cellStyle name="20% - Accent1 2 18 15" xfId="987" xr:uid="{EF7A2C34-8DA7-4812-8579-4C49D19F142D}"/>
    <cellStyle name="20% - Accent1 2 18 16" xfId="988" xr:uid="{0DAAF4D0-90F6-4433-B197-FD84B570D285}"/>
    <cellStyle name="20% - Accent1 2 18 17" xfId="989" xr:uid="{739058CA-864B-43A8-A32C-108EEB2CC3EB}"/>
    <cellStyle name="20% - Accent1 2 18 18" xfId="990" xr:uid="{D1739FC9-2674-43C0-9A36-2B5C50B72D6A}"/>
    <cellStyle name="20% - Accent1 2 18 2" xfId="991" xr:uid="{EA7F82AA-9712-4DFF-86C8-042C03B9CBA0}"/>
    <cellStyle name="20% - Accent1 2 18 2 2" xfId="992" xr:uid="{F807A429-F05A-4FB9-8723-D4759B16ED57}"/>
    <cellStyle name="20% - Accent1 2 18 2 3" xfId="993" xr:uid="{C670532E-38B7-4B89-81B4-46EFE1026743}"/>
    <cellStyle name="20% - Accent1 2 18 2 4" xfId="994" xr:uid="{D7E075EE-F741-4CB2-8D96-0200BA69C8CF}"/>
    <cellStyle name="20% - Accent1 2 18 2 5" xfId="995" xr:uid="{2BFF5D18-A8B7-4BCE-B17A-1FD21EAD8B0B}"/>
    <cellStyle name="20% - Accent1 2 18 2 6" xfId="996" xr:uid="{96CA5691-FD08-475C-82C7-B0E8449471AB}"/>
    <cellStyle name="20% - Accent1 2 18 2 7" xfId="997" xr:uid="{62252062-CE46-4017-B3BF-37555C6AED0F}"/>
    <cellStyle name="20% - Accent1 2 18 2 8" xfId="998" xr:uid="{C6E716C8-E17A-4F5A-98DE-6825DEF97561}"/>
    <cellStyle name="20% - Accent1 2 18 2_CC1" xfId="53290" xr:uid="{3C889CD2-980B-4E58-950B-F0C5B7622E5E}"/>
    <cellStyle name="20% - Accent1 2 18 3" xfId="999" xr:uid="{AD7716DF-2804-431E-A489-2E83CB5EFD05}"/>
    <cellStyle name="20% - Accent1 2 18 3 2" xfId="1000" xr:uid="{F88383DD-1CDE-4B34-AB73-35F115DC3EAF}"/>
    <cellStyle name="20% - Accent1 2 18 3 3" xfId="1001" xr:uid="{2F9A4BC7-0DE9-41CE-ADBD-8D8D889CB400}"/>
    <cellStyle name="20% - Accent1 2 18 3 4" xfId="1002" xr:uid="{DA9B5D00-7C61-4805-ADB2-7D93BB8C9429}"/>
    <cellStyle name="20% - Accent1 2 18 3 5" xfId="1003" xr:uid="{F8DE18BD-43C8-4AD8-843C-DC3019186B40}"/>
    <cellStyle name="20% - Accent1 2 18 3 6" xfId="1004" xr:uid="{1893A12F-56D6-4546-BFA6-86C8B85EA272}"/>
    <cellStyle name="20% - Accent1 2 18 3 7" xfId="1005" xr:uid="{27888B19-409E-418D-B7DD-2A8B33BBA379}"/>
    <cellStyle name="20% - Accent1 2 18 3 8" xfId="1006" xr:uid="{6E34732B-03EF-4CEC-A446-D0FA8C61D714}"/>
    <cellStyle name="20% - Accent1 2 18 3_CC1" xfId="53291" xr:uid="{304FB1CB-33A1-4C7C-8C9F-43DB65C668C7}"/>
    <cellStyle name="20% - Accent1 2 18 4" xfId="1007" xr:uid="{5B74E1FB-AAC1-47B7-A3D2-D717D20E742C}"/>
    <cellStyle name="20% - Accent1 2 18 4 2" xfId="1008" xr:uid="{6B4398FC-AEE1-4C11-A351-BEB86D1508A6}"/>
    <cellStyle name="20% - Accent1 2 18 4_CC1" xfId="53292" xr:uid="{79D5069D-ECA6-4268-BA41-64AD81BA6F39}"/>
    <cellStyle name="20% - Accent1 2 18 5" xfId="1009" xr:uid="{BD210932-0572-43E2-A82D-28E32511EAE2}"/>
    <cellStyle name="20% - Accent1 2 18 5 2" xfId="1010" xr:uid="{34F9105D-C81D-4766-9CF8-0D898EB168C3}"/>
    <cellStyle name="20% - Accent1 2 18 5_CC1" xfId="53293" xr:uid="{56B07069-4825-4EC9-9617-6B899ECD0102}"/>
    <cellStyle name="20% - Accent1 2 18 6" xfId="1011" xr:uid="{DE4BA623-839A-4546-8F6D-1723399567CE}"/>
    <cellStyle name="20% - Accent1 2 18 6 2" xfId="1012" xr:uid="{23CB68E3-D65A-4058-89D6-99E390C1E6FC}"/>
    <cellStyle name="20% - Accent1 2 18 6_CC1" xfId="53294" xr:uid="{18B7BA84-9EFF-4D65-82DD-88F7DEC6A6E7}"/>
    <cellStyle name="20% - Accent1 2 18 7" xfId="1013" xr:uid="{A3DF99DB-A0E9-45CD-9803-CF4ECE3A0847}"/>
    <cellStyle name="20% - Accent1 2 18 7 2" xfId="1014" xr:uid="{B5C7B3EB-898A-44AE-A12E-5CD66E074226}"/>
    <cellStyle name="20% - Accent1 2 18 7_CC1" xfId="53295" xr:uid="{8FD1859E-711E-4F2C-B3FB-0FF5C993A107}"/>
    <cellStyle name="20% - Accent1 2 18 8" xfId="1015" xr:uid="{8DF49E4E-0153-4EA6-9F39-7420F58F9D34}"/>
    <cellStyle name="20% - Accent1 2 18 8 2" xfId="1016" xr:uid="{CC2137EC-6569-4A05-B215-034CD1279D5B}"/>
    <cellStyle name="20% - Accent1 2 18 8_CC1" xfId="53296" xr:uid="{15DC9A9E-65AD-4CDB-B877-22E5DEC82138}"/>
    <cellStyle name="20% - Accent1 2 18 9" xfId="1017" xr:uid="{5BB3AE52-2410-4C3C-9D8F-387EF2B07ED9}"/>
    <cellStyle name="20% - Accent1 2 18 9 2" xfId="1018" xr:uid="{C1772125-E575-4ABC-B4F6-6BA648173FE9}"/>
    <cellStyle name="20% - Accent1 2 18 9_CC1" xfId="53297" xr:uid="{AE226D9B-0F50-4228-959E-BC9B9F74B6D6}"/>
    <cellStyle name="20% - Accent1 2 18_CC1" xfId="53287" xr:uid="{5D2DF59F-9220-43AD-AE24-FBDE668B09EE}"/>
    <cellStyle name="20% - Accent1 2 19" xfId="1019" xr:uid="{26341EC6-4FA9-4FD3-86F3-8B5F6BE0661D}"/>
    <cellStyle name="20% - Accent1 2 19 10" xfId="1020" xr:uid="{C2FF0F98-82FC-4729-9744-4AA0AF73456D}"/>
    <cellStyle name="20% - Accent1 2 19 10 2" xfId="1021" xr:uid="{875CC8FC-A06B-49DB-B226-AEFBD43477B6}"/>
    <cellStyle name="20% - Accent1 2 19 10_CC1" xfId="53299" xr:uid="{C676F918-C418-402C-B703-D0D9DD3289C6}"/>
    <cellStyle name="20% - Accent1 2 19 11" xfId="1022" xr:uid="{AC9B1CFA-CFC9-4AA2-AF99-F964E488DF15}"/>
    <cellStyle name="20% - Accent1 2 19 11 2" xfId="1023" xr:uid="{C42214D3-2570-4374-A0DF-BC1B7968A0B6}"/>
    <cellStyle name="20% - Accent1 2 19 11_CC1" xfId="53300" xr:uid="{AD41B812-A712-44C4-8CC0-2D524909EC69}"/>
    <cellStyle name="20% - Accent1 2 19 12" xfId="1024" xr:uid="{630F5D45-2364-4F78-A4F5-41B24C0141E1}"/>
    <cellStyle name="20% - Accent1 2 19 13" xfId="1025" xr:uid="{167420F4-187B-459D-BCD4-23E758007620}"/>
    <cellStyle name="20% - Accent1 2 19 14" xfId="1026" xr:uid="{66452045-0001-4571-BA4A-344E4DF69685}"/>
    <cellStyle name="20% - Accent1 2 19 15" xfId="1027" xr:uid="{0FFCC28E-977C-4EB1-AC10-C640AFF5EF4B}"/>
    <cellStyle name="20% - Accent1 2 19 16" xfId="1028" xr:uid="{2A2D33AD-897C-4D87-803F-40921DA25DD0}"/>
    <cellStyle name="20% - Accent1 2 19 17" xfId="1029" xr:uid="{64BC1401-9CB6-4373-A011-C67A47945C0A}"/>
    <cellStyle name="20% - Accent1 2 19 18" xfId="1030" xr:uid="{4AA4692D-811E-4C63-BC2B-5807C6172F67}"/>
    <cellStyle name="20% - Accent1 2 19 2" xfId="1031" xr:uid="{2048773C-29D8-4D9A-B1FA-FF61E26E89E5}"/>
    <cellStyle name="20% - Accent1 2 19 2 2" xfId="1032" xr:uid="{8B3611EF-B4C3-410E-AD7C-C4BB1A011F9B}"/>
    <cellStyle name="20% - Accent1 2 19 2 3" xfId="1033" xr:uid="{6A3DC18D-ADB9-4550-8221-D6D1F148ED08}"/>
    <cellStyle name="20% - Accent1 2 19 2 4" xfId="1034" xr:uid="{CDE40046-8743-430F-8CBC-A1A0A4235845}"/>
    <cellStyle name="20% - Accent1 2 19 2 5" xfId="1035" xr:uid="{09E43536-5B1C-4D7D-8322-09A5670AF7FF}"/>
    <cellStyle name="20% - Accent1 2 19 2 6" xfId="1036" xr:uid="{977230D6-E3C2-47BB-A249-0B96DFDA949A}"/>
    <cellStyle name="20% - Accent1 2 19 2 7" xfId="1037" xr:uid="{416FA3BE-B461-48A4-9F1D-5DBC451E3C91}"/>
    <cellStyle name="20% - Accent1 2 19 2 8" xfId="1038" xr:uid="{0B0A081E-448D-45E4-8AA4-9A61CAB1666E}"/>
    <cellStyle name="20% - Accent1 2 19 2_CC1" xfId="53301" xr:uid="{5931E370-6154-4DC5-B7FD-8BFCC8A1D754}"/>
    <cellStyle name="20% - Accent1 2 19 3" xfId="1039" xr:uid="{3B9EEC9B-0520-433B-9A3A-1D34722F1A39}"/>
    <cellStyle name="20% - Accent1 2 19 3 2" xfId="1040" xr:uid="{81339765-6CE8-41B5-AE5C-289F362AA6CC}"/>
    <cellStyle name="20% - Accent1 2 19 3 3" xfId="1041" xr:uid="{40E3523F-72F5-4479-AC77-61AD47C7C202}"/>
    <cellStyle name="20% - Accent1 2 19 3 4" xfId="1042" xr:uid="{AD00089B-3AF7-4A5A-9815-30DE5D186089}"/>
    <cellStyle name="20% - Accent1 2 19 3 5" xfId="1043" xr:uid="{B0748A85-F976-4880-A34B-1E04347E9B0E}"/>
    <cellStyle name="20% - Accent1 2 19 3 6" xfId="1044" xr:uid="{1C425D87-329D-4A26-A13C-D5BFFD15567A}"/>
    <cellStyle name="20% - Accent1 2 19 3 7" xfId="1045" xr:uid="{C8588745-7880-45C5-8C1C-23BC4E61A74E}"/>
    <cellStyle name="20% - Accent1 2 19 3 8" xfId="1046" xr:uid="{E109F970-3A7D-43EE-91DC-9E16480DFFEF}"/>
    <cellStyle name="20% - Accent1 2 19 3_CC1" xfId="53302" xr:uid="{8F67F9D6-74A5-45C9-9A13-AF0A522FF6EE}"/>
    <cellStyle name="20% - Accent1 2 19 4" xfId="1047" xr:uid="{E56D6871-A8A4-4A60-B88D-7331A452E836}"/>
    <cellStyle name="20% - Accent1 2 19 4 2" xfId="1048" xr:uid="{DA995764-D027-46DD-B4A1-08CD28980A83}"/>
    <cellStyle name="20% - Accent1 2 19 4_CC1" xfId="53303" xr:uid="{0FE335BD-23E3-4653-B60D-F828FE9E027C}"/>
    <cellStyle name="20% - Accent1 2 19 5" xfId="1049" xr:uid="{92508F6F-A3DC-42F1-9C8C-89BCD1DCC6CE}"/>
    <cellStyle name="20% - Accent1 2 19 5 2" xfId="1050" xr:uid="{A62766D6-7DD5-4B15-9027-EB5E8B61A52A}"/>
    <cellStyle name="20% - Accent1 2 19 5_CC1" xfId="53304" xr:uid="{4421219E-3F2E-425C-B860-8C15391602FB}"/>
    <cellStyle name="20% - Accent1 2 19 6" xfId="1051" xr:uid="{E8FC49FB-031D-4853-BCAE-61E43845E57C}"/>
    <cellStyle name="20% - Accent1 2 19 6 2" xfId="1052" xr:uid="{1D8E95B1-D1F6-4C79-9168-978DDE7270A8}"/>
    <cellStyle name="20% - Accent1 2 19 6_CC1" xfId="53305" xr:uid="{13EF3BF6-8A5A-4F41-ADC6-8E411A0A57DA}"/>
    <cellStyle name="20% - Accent1 2 19 7" xfId="1053" xr:uid="{5C0FBCBF-205D-4D20-8F6D-F3BFAD2DABEA}"/>
    <cellStyle name="20% - Accent1 2 19 7 2" xfId="1054" xr:uid="{6E07D456-C08E-42B7-B38C-B1C336DAE580}"/>
    <cellStyle name="20% - Accent1 2 19 7_CC1" xfId="53306" xr:uid="{94D901EB-75A5-4346-A755-931A3EBCE7C4}"/>
    <cellStyle name="20% - Accent1 2 19 8" xfId="1055" xr:uid="{C8735852-966F-4B2F-B97F-06961FDA8FAF}"/>
    <cellStyle name="20% - Accent1 2 19 8 2" xfId="1056" xr:uid="{F2E699E9-4BEC-4CE6-B26C-7DAF23364661}"/>
    <cellStyle name="20% - Accent1 2 19 8_CC1" xfId="53307" xr:uid="{3B6C5426-7CCB-4A32-9D04-7445D663EC95}"/>
    <cellStyle name="20% - Accent1 2 19 9" xfId="1057" xr:uid="{D9A49DEA-155B-4676-BC02-0F4186D04D7E}"/>
    <cellStyle name="20% - Accent1 2 19 9 2" xfId="1058" xr:uid="{95EB445B-7753-481F-A027-196D95FE193E}"/>
    <cellStyle name="20% - Accent1 2 19 9_CC1" xfId="53308" xr:uid="{500403E1-950C-4F59-AA04-C8046C0A1AD6}"/>
    <cellStyle name="20% - Accent1 2 19_CC1" xfId="53298" xr:uid="{0C350498-F8DC-417A-88AC-0E78D258C3C9}"/>
    <cellStyle name="20% - Accent1 2 2" xfId="1059" xr:uid="{40B06145-B4DE-40F4-A1CE-F50282A24775}"/>
    <cellStyle name="20% - Accent1 2 2 10" xfId="1060" xr:uid="{A78ECECF-3429-4B70-B743-CADA5D652097}"/>
    <cellStyle name="20% - Accent1 2 2 11" xfId="1061" xr:uid="{8917C90F-E75E-455C-BF7E-C7F5F5664FE4}"/>
    <cellStyle name="20% - Accent1 2 2 11 2" xfId="1062" xr:uid="{E618393A-EA8B-446D-A3F8-40A97AA62108}"/>
    <cellStyle name="20% - Accent1 2 2 11 3" xfId="1063" xr:uid="{EF5043C6-5494-4597-9019-34F9E43CEFE1}"/>
    <cellStyle name="20% - Accent1 2 2 11 4" xfId="1064" xr:uid="{9130410A-2EEF-4BB3-BB28-D9A916F96839}"/>
    <cellStyle name="20% - Accent1 2 2 11 5" xfId="1065" xr:uid="{C0D376D4-69AC-46F9-9204-08E508DBBE1F}"/>
    <cellStyle name="20% - Accent1 2 2 11 6" xfId="1066" xr:uid="{3A30B68F-24F7-49FE-B716-1B010615E627}"/>
    <cellStyle name="20% - Accent1 2 2 11 7" xfId="1067" xr:uid="{03FEFDA4-E130-4379-B27E-B772B8C1337F}"/>
    <cellStyle name="20% - Accent1 2 2 11 8" xfId="1068" xr:uid="{84AD48BB-E959-4001-97BB-92D2C72E43A7}"/>
    <cellStyle name="20% - Accent1 2 2 11 9" xfId="1069" xr:uid="{6E9D2137-323E-4454-94A7-FB6C1AEA1B24}"/>
    <cellStyle name="20% - Accent1 2 2 11_CC1" xfId="53309" xr:uid="{1E6FF27E-9561-44B7-8D12-42756EBE2221}"/>
    <cellStyle name="20% - Accent1 2 2 12" xfId="1070" xr:uid="{9A1AF4DD-014C-4079-A9FC-22564F6DBA95}"/>
    <cellStyle name="20% - Accent1 2 2 12 2" xfId="1071" xr:uid="{B0BD67F7-55A2-4D0D-A8D2-E9E19CD36D31}"/>
    <cellStyle name="20% - Accent1 2 2 12 3" xfId="1072" xr:uid="{1912278B-D808-4D3B-B2DC-E8DB5FEDAE01}"/>
    <cellStyle name="20% - Accent1 2 2 12 4" xfId="1073" xr:uid="{851E73BB-25A4-405D-B644-B083E900BFF8}"/>
    <cellStyle name="20% - Accent1 2 2 12 5" xfId="1074" xr:uid="{93137542-8059-4FE4-B18A-52550CB6F485}"/>
    <cellStyle name="20% - Accent1 2 2 12 6" xfId="1075" xr:uid="{08D62334-4D89-465C-88AD-AA2E5B105AE7}"/>
    <cellStyle name="20% - Accent1 2 2 12 7" xfId="1076" xr:uid="{EED92D15-87BA-49E1-8AB7-F6B894167B75}"/>
    <cellStyle name="20% - Accent1 2 2 12_CC1" xfId="53310" xr:uid="{CEA9EB6E-DFF5-44B1-B4CD-A08A05A553BA}"/>
    <cellStyle name="20% - Accent1 2 2 13" xfId="1077" xr:uid="{FF3E8046-E7F3-4AC3-83A2-CF315AB48B05}"/>
    <cellStyle name="20% - Accent1 2 2 14" xfId="1078" xr:uid="{CE85C36B-6B49-4D37-8631-6F16C27ED764}"/>
    <cellStyle name="20% - Accent1 2 2 15" xfId="1079" xr:uid="{68C69002-65B5-4324-8271-FB8ADEAC19D0}"/>
    <cellStyle name="20% - Accent1 2 2 16" xfId="1080" xr:uid="{1B9B7835-8E13-4913-8D5B-7377CA56ABAB}"/>
    <cellStyle name="20% - Accent1 2 2 17" xfId="1081" xr:uid="{45F2AD4B-FA1E-40B1-829A-DE58351A7CF0}"/>
    <cellStyle name="20% - Accent1 2 2 18" xfId="1082" xr:uid="{3EFB8188-D698-460F-80ED-04337B3DBC03}"/>
    <cellStyle name="20% - Accent1 2 2 19" xfId="1083" xr:uid="{BA28AB37-3EBD-4EDA-B8E1-773DB6E41F1B}"/>
    <cellStyle name="20% - Accent1 2 2 2" xfId="1084" xr:uid="{7AB3938C-E993-4020-A218-B505D036BABE}"/>
    <cellStyle name="20% - Accent1 2 2 2 10" xfId="1085" xr:uid="{9BC99D01-2765-40C7-8A54-28C4B01DE652}"/>
    <cellStyle name="20% - Accent1 2 2 2 10 2" xfId="1086" xr:uid="{D80B5D2A-A976-4E47-833D-73A0F156260B}"/>
    <cellStyle name="20% - Accent1 2 2 2 10_CC1" xfId="53311" xr:uid="{64A045D0-FD44-428B-9191-A6A67397DC8B}"/>
    <cellStyle name="20% - Accent1 2 2 2 11" xfId="1087" xr:uid="{36F3A67D-D2F0-4B71-9093-0F1404B42CC0}"/>
    <cellStyle name="20% - Accent1 2 2 2 11 2" xfId="1088" xr:uid="{E9BA4B63-8701-4035-AAF9-9B3AC13A290A}"/>
    <cellStyle name="20% - Accent1 2 2 2 11_CC1" xfId="53312" xr:uid="{0305EC30-D271-4EF8-A0F1-6288B4CBB06E}"/>
    <cellStyle name="20% - Accent1 2 2 2 12" xfId="1089" xr:uid="{B9E86144-40FE-4794-A393-E25F44A75A52}"/>
    <cellStyle name="20% - Accent1 2 2 2 12 2" xfId="1090" xr:uid="{4448CC91-1000-4308-A622-2AFC0A8C366C}"/>
    <cellStyle name="20% - Accent1 2 2 2 12_CC1" xfId="53313" xr:uid="{EEAD00CF-ADE7-4B14-8ADF-0E536A0E756A}"/>
    <cellStyle name="20% - Accent1 2 2 2 13" xfId="1091" xr:uid="{B55E01D1-9B8E-48EF-AA8E-7B9D16B8D3B3}"/>
    <cellStyle name="20% - Accent1 2 2 2 13 2" xfId="1092" xr:uid="{F7E03D25-A9FB-4FEB-86DE-49CEA4F1AE38}"/>
    <cellStyle name="20% - Accent1 2 2 2 13_CC1" xfId="53314" xr:uid="{EE3DE606-13A6-4C15-B66E-E9FE334DC4FF}"/>
    <cellStyle name="20% - Accent1 2 2 2 14" xfId="1093" xr:uid="{69979C24-7C9A-4006-8FBE-B19342625249}"/>
    <cellStyle name="20% - Accent1 2 2 2 14 2" xfId="1094" xr:uid="{CF5C4432-9FF7-4360-8062-22964624797F}"/>
    <cellStyle name="20% - Accent1 2 2 2 14_CC1" xfId="53315" xr:uid="{7F012864-F334-4E8B-9476-18BA8D26D712}"/>
    <cellStyle name="20% - Accent1 2 2 2 15" xfId="1095" xr:uid="{2089A6DE-2C6F-4451-A4B9-AFBA0EED2476}"/>
    <cellStyle name="20% - Accent1 2 2 2 15 2" xfId="1096" xr:uid="{D2F23C8C-2DCC-4911-9955-7626AE2F2309}"/>
    <cellStyle name="20% - Accent1 2 2 2 15_CC1" xfId="53316" xr:uid="{0ED8F8C7-7B73-4F9C-AC45-397B1C9ADF21}"/>
    <cellStyle name="20% - Accent1 2 2 2 16" xfId="1097" xr:uid="{B7FB0F0E-E02F-4D9B-B4F2-D22A12B70465}"/>
    <cellStyle name="20% - Accent1 2 2 2 16 2" xfId="1098" xr:uid="{124DDA5E-3E83-4617-9562-51AB7A9DB8E7}"/>
    <cellStyle name="20% - Accent1 2 2 2 16_CC1" xfId="53317" xr:uid="{2A13239D-3940-4B57-AF06-790745E80FC3}"/>
    <cellStyle name="20% - Accent1 2 2 2 17" xfId="1099" xr:uid="{60CB5596-9E46-43BD-8AA2-238AF2D794F9}"/>
    <cellStyle name="20% - Accent1 2 2 2 17 2" xfId="1100" xr:uid="{FD36E4D5-B9ED-4B13-B269-6B59DE5E613D}"/>
    <cellStyle name="20% - Accent1 2 2 2 17_CC1" xfId="53318" xr:uid="{06553029-D470-430C-8FF4-F7F57801E1EE}"/>
    <cellStyle name="20% - Accent1 2 2 2 18" xfId="1101" xr:uid="{826D9516-DD78-4DEA-B7E0-7127900A36CE}"/>
    <cellStyle name="20% - Accent1 2 2 2 18 2" xfId="1102" xr:uid="{342EEC36-22DF-4109-B26C-6B638525C05F}"/>
    <cellStyle name="20% - Accent1 2 2 2 18_CC1" xfId="53319" xr:uid="{6DEE3BDE-057C-4401-B3E8-F8571BA36942}"/>
    <cellStyle name="20% - Accent1 2 2 2 19" xfId="1103" xr:uid="{8E5F925D-FF26-412B-9B0B-D1E23F3E468A}"/>
    <cellStyle name="20% - Accent1 2 2 2 19 2" xfId="1104" xr:uid="{8A2BFF02-A7FA-40ED-9055-45F55F7D8608}"/>
    <cellStyle name="20% - Accent1 2 2 2 19_CC1" xfId="53320" xr:uid="{026129E0-51D8-40B0-AC57-53DEF4265109}"/>
    <cellStyle name="20% - Accent1 2 2 2 2" xfId="1105" xr:uid="{8D06C28F-0E1B-430B-AA09-37AE51A89CB9}"/>
    <cellStyle name="20% - Accent1 2 2 2 2 10" xfId="1106" xr:uid="{4B50C122-5EC3-44B2-A4D5-6A5BFEF41EA5}"/>
    <cellStyle name="20% - Accent1 2 2 2 2 11" xfId="1107" xr:uid="{A488C446-1EC8-4888-9179-26F2AEB005C9}"/>
    <cellStyle name="20% - Accent1 2 2 2 2 12" xfId="1108" xr:uid="{2E36A252-6F56-4579-93DC-5D7107FD1BED}"/>
    <cellStyle name="20% - Accent1 2 2 2 2 12 2" xfId="1109" xr:uid="{A30D60B8-D93A-4592-BF51-E0204E6CD119}"/>
    <cellStyle name="20% - Accent1 2 2 2 2 12_CC1" xfId="53322" xr:uid="{D9E48BAF-4A20-427A-A8A2-2391B4A1DFA3}"/>
    <cellStyle name="20% - Accent1 2 2 2 2 13" xfId="1110" xr:uid="{858EBE4B-4AE1-488B-BCEB-43DC0C05890D}"/>
    <cellStyle name="20% - Accent1 2 2 2 2 14" xfId="1111" xr:uid="{B874363A-756F-420D-A87C-BFC92764F2E3}"/>
    <cellStyle name="20% - Accent1 2 2 2 2 15" xfId="1112" xr:uid="{9B1DEB87-3230-47CA-AE67-B814980DFF85}"/>
    <cellStyle name="20% - Accent1 2 2 2 2 16" xfId="1113" xr:uid="{D106E29E-C9E3-49C7-9B19-62DDE341B564}"/>
    <cellStyle name="20% - Accent1 2 2 2 2 17" xfId="1114" xr:uid="{6F2B333E-CC21-4121-AAF3-9AB29B2356A1}"/>
    <cellStyle name="20% - Accent1 2 2 2 2 18" xfId="1115" xr:uid="{D17AECA8-6DC5-40DE-8D93-FFE96B8F4F2C}"/>
    <cellStyle name="20% - Accent1 2 2 2 2 2" xfId="1116" xr:uid="{5CF93213-BEAB-4BCF-A9F5-049445234DF6}"/>
    <cellStyle name="20% - Accent1 2 2 2 2 2 10" xfId="1117" xr:uid="{0639BED1-8DE6-438F-96A1-3234EBE3C2E9}"/>
    <cellStyle name="20% - Accent1 2 2 2 2 2 10 2" xfId="1118" xr:uid="{27361244-7EE6-4BE9-B43C-F6A01BA3496F}"/>
    <cellStyle name="20% - Accent1 2 2 2 2 2 10_CC1" xfId="53324" xr:uid="{BA9CCD15-C9EC-467D-A966-EBFD04B61308}"/>
    <cellStyle name="20% - Accent1 2 2 2 2 2 11" xfId="1119" xr:uid="{0EEB312C-F159-4821-831C-F2A79C4D085F}"/>
    <cellStyle name="20% - Accent1 2 2 2 2 2 11 2" xfId="1120" xr:uid="{AB5E6FD1-54D4-4A60-BF58-16224096ECF9}"/>
    <cellStyle name="20% - Accent1 2 2 2 2 2 11_CC1" xfId="53325" xr:uid="{B27710E0-74BF-44B1-8704-4D553EF00F62}"/>
    <cellStyle name="20% - Accent1 2 2 2 2 2 12" xfId="1121" xr:uid="{B1A0AEF5-C5B5-4A6C-939D-7D3E257FD41C}"/>
    <cellStyle name="20% - Accent1 2 2 2 2 2 13" xfId="1122" xr:uid="{13FBF8CD-1E39-48CC-9F79-381956E6AD2E}"/>
    <cellStyle name="20% - Accent1 2 2 2 2 2 14" xfId="1123" xr:uid="{F6B76053-48A9-430D-89BC-E0F39903812B}"/>
    <cellStyle name="20% - Accent1 2 2 2 2 2 15" xfId="1124" xr:uid="{08987DFD-44AD-4095-AD5B-EDC4B0BD5969}"/>
    <cellStyle name="20% - Accent1 2 2 2 2 2 16" xfId="1125" xr:uid="{A2B2AEB0-51D1-43AD-B49F-E5F84D638328}"/>
    <cellStyle name="20% - Accent1 2 2 2 2 2 17" xfId="1126" xr:uid="{C12DB045-193A-4505-9F47-E1043A476C39}"/>
    <cellStyle name="20% - Accent1 2 2 2 2 2 18" xfId="1127" xr:uid="{7D5A8D52-D04B-44C6-A825-E2358893EE6A}"/>
    <cellStyle name="20% - Accent1 2 2 2 2 2 2" xfId="1128" xr:uid="{B2630EE2-79E4-4AA2-8446-A4A8241343F1}"/>
    <cellStyle name="20% - Accent1 2 2 2 2 2 2 2" xfId="1129" xr:uid="{9F2A3F62-F95B-4621-BBCF-C958ED756BD3}"/>
    <cellStyle name="20% - Accent1 2 2 2 2 2 2 2 2" xfId="1130" xr:uid="{2E9F6668-F1EC-48AB-BFC6-97506B20ECBF}"/>
    <cellStyle name="20% - Accent1 2 2 2 2 2 2 2_CC1" xfId="53327" xr:uid="{1E1F104C-FD91-4F07-BE5E-ABADD87570BB}"/>
    <cellStyle name="20% - Accent1 2 2 2 2 2 2_CC1" xfId="53326" xr:uid="{B74A5637-52E2-4834-BC37-2F44CFDC481E}"/>
    <cellStyle name="20% - Accent1 2 2 2 2 2 3" xfId="1131" xr:uid="{27DAF69B-96B9-49E5-89B9-4B036BF5EA07}"/>
    <cellStyle name="20% - Accent1 2 2 2 2 2 3 2" xfId="1132" xr:uid="{68222835-7A95-42F0-83E9-B7EA2F2A5037}"/>
    <cellStyle name="20% - Accent1 2 2 2 2 2 3_CC1" xfId="53328" xr:uid="{6D091D84-BA45-4085-9575-093C11C8B36D}"/>
    <cellStyle name="20% - Accent1 2 2 2 2 2 4" xfId="1133" xr:uid="{F66A2058-831A-4E0B-863F-2F35CF998030}"/>
    <cellStyle name="20% - Accent1 2 2 2 2 2 4 2" xfId="1134" xr:uid="{423FEC42-F714-40C9-897C-9CECEDAE99CD}"/>
    <cellStyle name="20% - Accent1 2 2 2 2 2 4_CC1" xfId="53329" xr:uid="{D190E46D-A9C3-4C1A-98B2-22B37073A2EA}"/>
    <cellStyle name="20% - Accent1 2 2 2 2 2 5" xfId="1135" xr:uid="{CFC79577-578E-478B-A5C1-91D047B07F73}"/>
    <cellStyle name="20% - Accent1 2 2 2 2 2 5 2" xfId="1136" xr:uid="{DE4A7289-78FA-437A-95A9-E00228C234C8}"/>
    <cellStyle name="20% - Accent1 2 2 2 2 2 5_CC1" xfId="53330" xr:uid="{38E8ACC4-63DA-4ACD-BC5E-450A19FE3CCB}"/>
    <cellStyle name="20% - Accent1 2 2 2 2 2 6" xfId="1137" xr:uid="{77DF5DE1-5E3E-44B3-BC1C-D171B84A87B2}"/>
    <cellStyle name="20% - Accent1 2 2 2 2 2 6 2" xfId="1138" xr:uid="{772E9866-811F-402B-96DC-52AFD93081A1}"/>
    <cellStyle name="20% - Accent1 2 2 2 2 2 6_CC1" xfId="53331" xr:uid="{7432ED0E-2BF6-4E69-95FE-BDFC5026CC52}"/>
    <cellStyle name="20% - Accent1 2 2 2 2 2 7" xfId="1139" xr:uid="{F025665F-58D1-4230-B9BE-86E6EF877D83}"/>
    <cellStyle name="20% - Accent1 2 2 2 2 2 7 2" xfId="1140" xr:uid="{9E45F79A-FFC2-4D96-9DDE-DAE4A3D899DD}"/>
    <cellStyle name="20% - Accent1 2 2 2 2 2 7_CC1" xfId="53332" xr:uid="{FFFB86CE-1E33-4EF4-B514-45F616BF35C5}"/>
    <cellStyle name="20% - Accent1 2 2 2 2 2 8" xfId="1141" xr:uid="{110F1B7C-EF28-457F-8062-9DE88828B261}"/>
    <cellStyle name="20% - Accent1 2 2 2 2 2 8 2" xfId="1142" xr:uid="{C1CC53B6-49D1-4C2C-ACC5-03A73F18DA59}"/>
    <cellStyle name="20% - Accent1 2 2 2 2 2 8_CC1" xfId="53333" xr:uid="{A4B9DBB4-E17F-4E15-80C6-F0532CF04816}"/>
    <cellStyle name="20% - Accent1 2 2 2 2 2 9" xfId="1143" xr:uid="{59153A84-35C8-4297-9269-0A064EA2B9B1}"/>
    <cellStyle name="20% - Accent1 2 2 2 2 2 9 2" xfId="1144" xr:uid="{17765B25-6645-464E-942E-9AB05AEAA599}"/>
    <cellStyle name="20% - Accent1 2 2 2 2 2 9_CC1" xfId="53334" xr:uid="{CF1C8FA6-5ED3-4E5C-86B6-E8B6880218FB}"/>
    <cellStyle name="20% - Accent1 2 2 2 2 2_CC1" xfId="53323" xr:uid="{4D3DB0B7-8434-4504-9779-A0CE2BF1FB09}"/>
    <cellStyle name="20% - Accent1 2 2 2 2 3" xfId="1145" xr:uid="{935A5035-98E0-4FCC-ABF7-DFFD056A0A4E}"/>
    <cellStyle name="20% - Accent1 2 2 2 2 3 2" xfId="1146" xr:uid="{1EA00374-BBEE-4E32-B978-AEDD7DEE1BEF}"/>
    <cellStyle name="20% - Accent1 2 2 2 2 3 3" xfId="1147" xr:uid="{0791AAC4-42E3-4DEE-9F6C-FE4830CF3A0B}"/>
    <cellStyle name="20% - Accent1 2 2 2 2 3 4" xfId="1148" xr:uid="{14C95469-0329-4642-A6CA-134C749E519C}"/>
    <cellStyle name="20% - Accent1 2 2 2 2 3 5" xfId="1149" xr:uid="{5FFE10A7-6DC5-417E-8029-3188ADC9855C}"/>
    <cellStyle name="20% - Accent1 2 2 2 2 3 6" xfId="1150" xr:uid="{67399375-6D6C-44EC-B0FF-AC47B39011B9}"/>
    <cellStyle name="20% - Accent1 2 2 2 2 3 7" xfId="1151" xr:uid="{D36F4509-457E-4F80-B3DD-155A9A8AFA2C}"/>
    <cellStyle name="20% - Accent1 2 2 2 2 3_CC1" xfId="53335" xr:uid="{17BE8AD8-024E-48C8-BD2F-76D6B9600947}"/>
    <cellStyle name="20% - Accent1 2 2 2 2 4" xfId="1152" xr:uid="{EDB1599E-8543-4DB7-A987-C26E983EDDAC}"/>
    <cellStyle name="20% - Accent1 2 2 2 2 5" xfId="1153" xr:uid="{677DC216-3F7F-417F-8A6A-17F873755D03}"/>
    <cellStyle name="20% - Accent1 2 2 2 2 6" xfId="1154" xr:uid="{52696879-AC2E-4F89-81DE-E1659A44188D}"/>
    <cellStyle name="20% - Accent1 2 2 2 2 7" xfId="1155" xr:uid="{E5D5F02D-08D5-428E-B187-70509343EEB1}"/>
    <cellStyle name="20% - Accent1 2 2 2 2 8" xfId="1156" xr:uid="{4289E09D-573B-4C08-B6B9-74A8CC1DCD48}"/>
    <cellStyle name="20% - Accent1 2 2 2 2 9" xfId="1157" xr:uid="{7239597C-2CF5-4BF5-8114-4CCAE1A5175B}"/>
    <cellStyle name="20% - Accent1 2 2 2 2_CC1" xfId="53321" xr:uid="{D50E8C2D-1CA1-4793-8404-867D6F3BAEA2}"/>
    <cellStyle name="20% - Accent1 2 2 2 20" xfId="1158" xr:uid="{53493E6B-0B31-4E6A-ACDD-CB4863F70D83}"/>
    <cellStyle name="20% - Accent1 2 2 2 20 2" xfId="1159" xr:uid="{5F41578A-C9EF-4B71-95EB-1FE67D7423FD}"/>
    <cellStyle name="20% - Accent1 2 2 2 20_CC1" xfId="53336" xr:uid="{7A91E4B0-178A-4535-BF9E-872DF7C7D16C}"/>
    <cellStyle name="20% - Accent1 2 2 2 3" xfId="1160" xr:uid="{2C41D492-7A9F-4C8E-9CF2-89788CC2FCD9}"/>
    <cellStyle name="20% - Accent1 2 2 2 3 10" xfId="1161" xr:uid="{95BF9096-D71B-42E7-A4B5-9AE6DC62168A}"/>
    <cellStyle name="20% - Accent1 2 2 2 3 10 2" xfId="1162" xr:uid="{CF7F4613-C4B1-4A8D-AC71-EA682B680242}"/>
    <cellStyle name="20% - Accent1 2 2 2 3 10_CC1" xfId="53338" xr:uid="{70DCFD6B-BAC9-4DDB-8213-0D6602C01FE5}"/>
    <cellStyle name="20% - Accent1 2 2 2 3 11" xfId="1163" xr:uid="{488628E1-14EF-4C22-8FFC-D857226799BE}"/>
    <cellStyle name="20% - Accent1 2 2 2 3 11 2" xfId="1164" xr:uid="{980773D3-6F24-45C1-812E-85D4FDFF63AF}"/>
    <cellStyle name="20% - Accent1 2 2 2 3 11_CC1" xfId="53339" xr:uid="{B7E0BB26-F05A-4EFD-B9D4-93C4284AB538}"/>
    <cellStyle name="20% - Accent1 2 2 2 3 12" xfId="1165" xr:uid="{7EFB9AB2-E955-43A9-83A5-C30899E830A7}"/>
    <cellStyle name="20% - Accent1 2 2 2 3 13" xfId="1166" xr:uid="{CE6C8CA8-16B4-4BD8-99D0-0D5315C56D68}"/>
    <cellStyle name="20% - Accent1 2 2 2 3 14" xfId="1167" xr:uid="{9BBD50D3-C06C-414C-AD7B-9CD84EA54343}"/>
    <cellStyle name="20% - Accent1 2 2 2 3 15" xfId="1168" xr:uid="{285B8028-2B2E-4868-B32A-A1FA271963E2}"/>
    <cellStyle name="20% - Accent1 2 2 2 3 16" xfId="1169" xr:uid="{3197D4E5-CAEC-4AB0-BFD7-9A288D79C1C9}"/>
    <cellStyle name="20% - Accent1 2 2 2 3 17" xfId="1170" xr:uid="{738BEC4F-36DD-4D4D-BC6B-E95C76FEB96B}"/>
    <cellStyle name="20% - Accent1 2 2 2 3 18" xfId="1171" xr:uid="{B0362102-971D-4184-8EE1-0476B7717B78}"/>
    <cellStyle name="20% - Accent1 2 2 2 3 2" xfId="1172" xr:uid="{ED019FA5-55B6-45D2-8497-30B23B7488A6}"/>
    <cellStyle name="20% - Accent1 2 2 2 3 2 2" xfId="1173" xr:uid="{DD947A56-13DA-4041-9BF8-D94F55CFEBF1}"/>
    <cellStyle name="20% - Accent1 2 2 2 3 2 3" xfId="1174" xr:uid="{BE501058-96AF-44EC-85FD-A2D0051C9CF0}"/>
    <cellStyle name="20% - Accent1 2 2 2 3 2 4" xfId="1175" xr:uid="{414ACF72-6397-4198-B712-662A7395F72C}"/>
    <cellStyle name="20% - Accent1 2 2 2 3 2 5" xfId="1176" xr:uid="{2BA4C7C8-D21D-43E3-AB7E-9A85353165BC}"/>
    <cellStyle name="20% - Accent1 2 2 2 3 2 6" xfId="1177" xr:uid="{1A7B92AC-5D97-415A-B718-ACE3172443B5}"/>
    <cellStyle name="20% - Accent1 2 2 2 3 2 7" xfId="1178" xr:uid="{9FF60AEC-6C18-4B7F-A53A-837B6A870EB9}"/>
    <cellStyle name="20% - Accent1 2 2 2 3 2 8" xfId="1179" xr:uid="{CE8E59B2-F6E9-4DE5-B895-4DF1B537C554}"/>
    <cellStyle name="20% - Accent1 2 2 2 3 2_CC1" xfId="53340" xr:uid="{613AB423-16C5-4F0A-B7FD-C380634A5B46}"/>
    <cellStyle name="20% - Accent1 2 2 2 3 3" xfId="1180" xr:uid="{7CE8D77E-F141-4212-93E2-34F05C168E55}"/>
    <cellStyle name="20% - Accent1 2 2 2 3 3 2" xfId="1181" xr:uid="{78B60561-A155-4EE3-A614-B0A91A42D34D}"/>
    <cellStyle name="20% - Accent1 2 2 2 3 3 3" xfId="1182" xr:uid="{B7D46383-BF8A-4A91-93C1-E821C51E93A7}"/>
    <cellStyle name="20% - Accent1 2 2 2 3 3 4" xfId="1183" xr:uid="{9CF27B12-ABEF-477B-88D5-80C4ABC16EBB}"/>
    <cellStyle name="20% - Accent1 2 2 2 3 3 5" xfId="1184" xr:uid="{ABAB0923-1697-417B-8F54-212AFEC2DBC5}"/>
    <cellStyle name="20% - Accent1 2 2 2 3 3 6" xfId="1185" xr:uid="{B1A7B769-4677-4DE4-9B4A-1E3AE05055F7}"/>
    <cellStyle name="20% - Accent1 2 2 2 3 3 7" xfId="1186" xr:uid="{C26034D1-0F4A-471A-8FFF-EA07BE72ABBF}"/>
    <cellStyle name="20% - Accent1 2 2 2 3 3 8" xfId="1187" xr:uid="{3125F66D-BF0F-4E9D-8AA6-CB2C41DDADBE}"/>
    <cellStyle name="20% - Accent1 2 2 2 3 3_CC1" xfId="53341" xr:uid="{F343872A-A2D3-4879-A5FE-EA6B2A2EAB16}"/>
    <cellStyle name="20% - Accent1 2 2 2 3 4" xfId="1188" xr:uid="{22D639E9-52E9-4235-A54F-017B1C356954}"/>
    <cellStyle name="20% - Accent1 2 2 2 3 4 2" xfId="1189" xr:uid="{B2C0D9C1-2817-4051-A803-D36A21FE1E87}"/>
    <cellStyle name="20% - Accent1 2 2 2 3 4_CC1" xfId="53342" xr:uid="{10C5CFAB-688F-46FF-B145-7F900C462545}"/>
    <cellStyle name="20% - Accent1 2 2 2 3 5" xfId="1190" xr:uid="{DDEE0FB3-B52C-4727-B6D0-052F46CD334F}"/>
    <cellStyle name="20% - Accent1 2 2 2 3 5 2" xfId="1191" xr:uid="{0B78ACB4-77CD-4462-BBD1-089FC07F0F65}"/>
    <cellStyle name="20% - Accent1 2 2 2 3 5_CC1" xfId="53343" xr:uid="{5EF1A925-3B96-424F-B109-95A93D99C560}"/>
    <cellStyle name="20% - Accent1 2 2 2 3 6" xfId="1192" xr:uid="{3E167CE3-D624-4D7D-A7F6-7265D326D5FD}"/>
    <cellStyle name="20% - Accent1 2 2 2 3 6 2" xfId="1193" xr:uid="{5A2585C6-FCD8-4D8C-85A3-F38512B257D1}"/>
    <cellStyle name="20% - Accent1 2 2 2 3 6_CC1" xfId="53344" xr:uid="{D0792B9D-4F8C-40F1-8A9B-2627395C09AF}"/>
    <cellStyle name="20% - Accent1 2 2 2 3 7" xfId="1194" xr:uid="{3F641603-5655-4C74-8FC7-C0B189EF585C}"/>
    <cellStyle name="20% - Accent1 2 2 2 3 7 2" xfId="1195" xr:uid="{09437347-5940-456C-9CED-6700F071FAFA}"/>
    <cellStyle name="20% - Accent1 2 2 2 3 7_CC1" xfId="53345" xr:uid="{3C93C744-7521-423A-B707-12F35902F776}"/>
    <cellStyle name="20% - Accent1 2 2 2 3 8" xfId="1196" xr:uid="{427DD6DA-803A-4A80-8EB5-93C6B4FAC833}"/>
    <cellStyle name="20% - Accent1 2 2 2 3 8 2" xfId="1197" xr:uid="{76EAB5DE-67C3-4088-95FC-E1568622D848}"/>
    <cellStyle name="20% - Accent1 2 2 2 3 8_CC1" xfId="53346" xr:uid="{BAF071E3-942C-4C94-9AD4-07EC989799F8}"/>
    <cellStyle name="20% - Accent1 2 2 2 3 9" xfId="1198" xr:uid="{671B1CA1-8738-4B89-A267-E52F0D681477}"/>
    <cellStyle name="20% - Accent1 2 2 2 3 9 2" xfId="1199" xr:uid="{88C7923D-EBA2-4648-A957-FFCDF7E2008B}"/>
    <cellStyle name="20% - Accent1 2 2 2 3 9_CC1" xfId="53347" xr:uid="{3CEC4572-E430-4C41-9157-718328FD4BBC}"/>
    <cellStyle name="20% - Accent1 2 2 2 3_CC1" xfId="53337" xr:uid="{C0BF1FF1-1D61-4226-9BD8-4BFA09A861FB}"/>
    <cellStyle name="20% - Accent1 2 2 2 4" xfId="1200" xr:uid="{BF77BEE9-F3F8-4452-8A81-F5481B2DA07B}"/>
    <cellStyle name="20% - Accent1 2 2 2 4 10" xfId="1201" xr:uid="{F6C4D0AD-98D5-49DE-AD8D-5F6134E32132}"/>
    <cellStyle name="20% - Accent1 2 2 2 4 10 2" xfId="1202" xr:uid="{3CD68830-A5A8-4661-ADB3-E3A2C90DA234}"/>
    <cellStyle name="20% - Accent1 2 2 2 4 10_CC1" xfId="53349" xr:uid="{44E65326-4D06-44A9-A6EE-E53BD9790D68}"/>
    <cellStyle name="20% - Accent1 2 2 2 4 11" xfId="1203" xr:uid="{400F5895-E989-4F54-9A17-1E45F9FB6346}"/>
    <cellStyle name="20% - Accent1 2 2 2 4 11 2" xfId="1204" xr:uid="{BB004FB6-1281-43F6-8B85-937234FCB98A}"/>
    <cellStyle name="20% - Accent1 2 2 2 4 11_CC1" xfId="53350" xr:uid="{6255C525-1C0A-4ABA-B5D9-2FFBFBD2735B}"/>
    <cellStyle name="20% - Accent1 2 2 2 4 12" xfId="1205" xr:uid="{C84F8114-8DBC-4D3C-80DC-A5EF9DE83052}"/>
    <cellStyle name="20% - Accent1 2 2 2 4 13" xfId="1206" xr:uid="{2538AF71-D01F-4D4F-A123-18627F6F915F}"/>
    <cellStyle name="20% - Accent1 2 2 2 4 14" xfId="1207" xr:uid="{52DC42FA-C0F3-4394-BE4D-2666F48B176B}"/>
    <cellStyle name="20% - Accent1 2 2 2 4 15" xfId="1208" xr:uid="{10353B1A-42DD-43A8-BE25-24426DC3DBC8}"/>
    <cellStyle name="20% - Accent1 2 2 2 4 16" xfId="1209" xr:uid="{AC4E6F5C-164F-4825-8B20-ACC2820EEB58}"/>
    <cellStyle name="20% - Accent1 2 2 2 4 17" xfId="1210" xr:uid="{DCBB1A85-ABF9-4933-AAF3-B1527AF6FE13}"/>
    <cellStyle name="20% - Accent1 2 2 2 4 18" xfId="1211" xr:uid="{85A5AF25-1135-496B-9551-360E83EAB970}"/>
    <cellStyle name="20% - Accent1 2 2 2 4 2" xfId="1212" xr:uid="{2F5DC97A-EA52-4D14-994B-F014C2D80B03}"/>
    <cellStyle name="20% - Accent1 2 2 2 4 2 2" xfId="1213" xr:uid="{1BC1DF35-87EB-4482-B9DD-FDB288F54A24}"/>
    <cellStyle name="20% - Accent1 2 2 2 4 2 3" xfId="1214" xr:uid="{FC21CB84-EE95-4164-9EF0-7BB41E8131FF}"/>
    <cellStyle name="20% - Accent1 2 2 2 4 2 4" xfId="1215" xr:uid="{AFF4F93D-79BD-499F-B186-EA318EEF7DB4}"/>
    <cellStyle name="20% - Accent1 2 2 2 4 2 5" xfId="1216" xr:uid="{EC7A770C-7D25-4BF4-B4A9-BACEBFA3F58B}"/>
    <cellStyle name="20% - Accent1 2 2 2 4 2 6" xfId="1217" xr:uid="{CC5FA557-C401-459D-9351-7225E562F60E}"/>
    <cellStyle name="20% - Accent1 2 2 2 4 2 7" xfId="1218" xr:uid="{9541C85E-278D-4D21-941C-88B0DDF25935}"/>
    <cellStyle name="20% - Accent1 2 2 2 4 2 8" xfId="1219" xr:uid="{35336ECE-B7DC-45D9-BF3C-44F097CBBF1E}"/>
    <cellStyle name="20% - Accent1 2 2 2 4 2_CC1" xfId="53351" xr:uid="{E0BA92A1-73D2-4A44-A208-9A0659B74BDF}"/>
    <cellStyle name="20% - Accent1 2 2 2 4 3" xfId="1220" xr:uid="{D842A336-9D1F-4522-AC7D-3C1E710FE4C9}"/>
    <cellStyle name="20% - Accent1 2 2 2 4 3 2" xfId="1221" xr:uid="{D6681DEC-5E4C-47C9-9B75-5FCDB29B15AA}"/>
    <cellStyle name="20% - Accent1 2 2 2 4 3 3" xfId="1222" xr:uid="{19E743C2-AA0A-480A-94C0-20BAB9F74E3A}"/>
    <cellStyle name="20% - Accent1 2 2 2 4 3 4" xfId="1223" xr:uid="{3D84F7BB-1876-44E5-B995-5D9B44DFB276}"/>
    <cellStyle name="20% - Accent1 2 2 2 4 3 5" xfId="1224" xr:uid="{411AAD09-251D-4D6F-8DBC-43AAAF479BEF}"/>
    <cellStyle name="20% - Accent1 2 2 2 4 3 6" xfId="1225" xr:uid="{69D09BAE-1907-4480-A800-AAE20CC312CE}"/>
    <cellStyle name="20% - Accent1 2 2 2 4 3 7" xfId="1226" xr:uid="{424602F2-6D26-4AED-A652-3C8E3F60727E}"/>
    <cellStyle name="20% - Accent1 2 2 2 4 3 8" xfId="1227" xr:uid="{E83C3971-F252-4C57-8A34-6BFAD5FE2E47}"/>
    <cellStyle name="20% - Accent1 2 2 2 4 3_CC1" xfId="53352" xr:uid="{4FADE6F4-68DD-41C2-B4CA-770F17FFB161}"/>
    <cellStyle name="20% - Accent1 2 2 2 4 4" xfId="1228" xr:uid="{78AB2BBA-4A0C-480B-8E9A-71532DE4FF02}"/>
    <cellStyle name="20% - Accent1 2 2 2 4 4 2" xfId="1229" xr:uid="{1FBBFEA6-2373-4F10-9393-72177205C8FD}"/>
    <cellStyle name="20% - Accent1 2 2 2 4 4_CC1" xfId="53353" xr:uid="{286816E5-19A6-4CAB-AE0D-44BBBEBBEAFD}"/>
    <cellStyle name="20% - Accent1 2 2 2 4 5" xfId="1230" xr:uid="{A3D30F82-2633-474B-8606-4F5EEEC8274C}"/>
    <cellStyle name="20% - Accent1 2 2 2 4 5 2" xfId="1231" xr:uid="{D99AD82F-ECDB-4286-A31E-144F6B6038DB}"/>
    <cellStyle name="20% - Accent1 2 2 2 4 5_CC1" xfId="53354" xr:uid="{E8A9CDCC-F23A-4662-B52C-C9E8C923C737}"/>
    <cellStyle name="20% - Accent1 2 2 2 4 6" xfId="1232" xr:uid="{72D040F6-6752-4F5C-BF7C-0DF0CE83FD62}"/>
    <cellStyle name="20% - Accent1 2 2 2 4 6 2" xfId="1233" xr:uid="{FC41A0C7-C0D8-47A8-96CE-BB77C95EBB05}"/>
    <cellStyle name="20% - Accent1 2 2 2 4 6_CC1" xfId="53355" xr:uid="{5E5FC744-8785-4BA8-A24A-8FC17D3BF17D}"/>
    <cellStyle name="20% - Accent1 2 2 2 4 7" xfId="1234" xr:uid="{C42232CB-10F1-4AFB-93DB-1821D0FBFF0D}"/>
    <cellStyle name="20% - Accent1 2 2 2 4 7 2" xfId="1235" xr:uid="{5A23EECE-7B1B-4057-8250-23C2B2F57B34}"/>
    <cellStyle name="20% - Accent1 2 2 2 4 7_CC1" xfId="53356" xr:uid="{5B870FC7-F179-454A-B631-2B1EE202D522}"/>
    <cellStyle name="20% - Accent1 2 2 2 4 8" xfId="1236" xr:uid="{1E17BC28-602E-4F4B-99A8-29552336DD07}"/>
    <cellStyle name="20% - Accent1 2 2 2 4 8 2" xfId="1237" xr:uid="{7C44AF46-3C18-4CF1-BEC7-C37B5B5DEA03}"/>
    <cellStyle name="20% - Accent1 2 2 2 4 8_CC1" xfId="53357" xr:uid="{B0CB34B5-451D-425B-872B-53030B7227C2}"/>
    <cellStyle name="20% - Accent1 2 2 2 4 9" xfId="1238" xr:uid="{3F3795AE-4CDE-4C0F-BA9D-2845166310F2}"/>
    <cellStyle name="20% - Accent1 2 2 2 4 9 2" xfId="1239" xr:uid="{C3716BD1-D1AD-4F56-B474-B63FF7810CAC}"/>
    <cellStyle name="20% - Accent1 2 2 2 4 9_CC1" xfId="53358" xr:uid="{E1C62AC1-B09C-47D1-AB3E-9383B0BB6529}"/>
    <cellStyle name="20% - Accent1 2 2 2 4_CC1" xfId="53348" xr:uid="{7B4A44E0-251F-493A-88A3-6B56D3C02CDD}"/>
    <cellStyle name="20% - Accent1 2 2 2 5" xfId="1240" xr:uid="{5D893EFF-FF52-4625-9127-45A2C3D803DD}"/>
    <cellStyle name="20% - Accent1 2 2 2 5 10" xfId="1241" xr:uid="{E34B7616-277D-406A-B30A-074A78F4CFB2}"/>
    <cellStyle name="20% - Accent1 2 2 2 5 10 2" xfId="1242" xr:uid="{D40F9952-693F-4B6B-81D9-ED3CD2CAB4B4}"/>
    <cellStyle name="20% - Accent1 2 2 2 5 10_CC1" xfId="53360" xr:uid="{46C8619E-A012-4D8F-9D30-C4AA6E429FCE}"/>
    <cellStyle name="20% - Accent1 2 2 2 5 11" xfId="1243" xr:uid="{00960D97-E00A-4ED2-AC57-6DE48BB1E087}"/>
    <cellStyle name="20% - Accent1 2 2 2 5 11 2" xfId="1244" xr:uid="{6F94E5A4-C125-4CAC-ADAC-CA1EF6324552}"/>
    <cellStyle name="20% - Accent1 2 2 2 5 11_CC1" xfId="53361" xr:uid="{C6F9057D-72DA-4804-A315-9FC695A2A367}"/>
    <cellStyle name="20% - Accent1 2 2 2 5 12" xfId="1245" xr:uid="{DDDA31B2-070F-4572-8400-8A1DB9AE62D2}"/>
    <cellStyle name="20% - Accent1 2 2 2 5 13" xfId="1246" xr:uid="{C365246D-2B92-4D4A-85E3-8AC2EB0A0094}"/>
    <cellStyle name="20% - Accent1 2 2 2 5 14" xfId="1247" xr:uid="{34E1691B-846D-482E-976D-D1323BCA2C37}"/>
    <cellStyle name="20% - Accent1 2 2 2 5 15" xfId="1248" xr:uid="{34E1DD36-6404-4293-A978-94EEADD7A69B}"/>
    <cellStyle name="20% - Accent1 2 2 2 5 16" xfId="1249" xr:uid="{A94E26E0-2A64-4FAA-A2F0-838777370A53}"/>
    <cellStyle name="20% - Accent1 2 2 2 5 17" xfId="1250" xr:uid="{95C0CE51-F790-4B2E-8968-C070B8C214F3}"/>
    <cellStyle name="20% - Accent1 2 2 2 5 18" xfId="1251" xr:uid="{6C9C104F-0426-4B2F-BD3A-6F93AD8C5376}"/>
    <cellStyle name="20% - Accent1 2 2 2 5 2" xfId="1252" xr:uid="{F3296967-896D-430B-BE39-DF03385232CC}"/>
    <cellStyle name="20% - Accent1 2 2 2 5 2 2" xfId="1253" xr:uid="{FC8AE16C-BE97-4423-BDC7-76814752383A}"/>
    <cellStyle name="20% - Accent1 2 2 2 5 2 3" xfId="1254" xr:uid="{D3972DF0-E31E-4FFF-B9F3-64BC44318E3B}"/>
    <cellStyle name="20% - Accent1 2 2 2 5 2 4" xfId="1255" xr:uid="{9A59FD7F-E2E6-40C9-849E-BCC3A0023FC5}"/>
    <cellStyle name="20% - Accent1 2 2 2 5 2 5" xfId="1256" xr:uid="{EEE8BE8D-5D8F-4D83-BE3A-51F993368E6F}"/>
    <cellStyle name="20% - Accent1 2 2 2 5 2 6" xfId="1257" xr:uid="{5CA30ED9-FAF0-42E5-A82B-092C62616626}"/>
    <cellStyle name="20% - Accent1 2 2 2 5 2 7" xfId="1258" xr:uid="{A2D5496A-EE90-4AF5-985E-BEB5B2540FF4}"/>
    <cellStyle name="20% - Accent1 2 2 2 5 2 8" xfId="1259" xr:uid="{68EC06B6-97E2-4A94-8DB5-8CF564E3C00E}"/>
    <cellStyle name="20% - Accent1 2 2 2 5 2_CC1" xfId="53362" xr:uid="{226C69A5-6EF0-4DC7-A5F5-D16D920D31A0}"/>
    <cellStyle name="20% - Accent1 2 2 2 5 3" xfId="1260" xr:uid="{915613A9-72D5-4FC5-8FE4-41BA0D917546}"/>
    <cellStyle name="20% - Accent1 2 2 2 5 3 2" xfId="1261" xr:uid="{E5FF478B-8EE4-40A1-B026-22CF17E21210}"/>
    <cellStyle name="20% - Accent1 2 2 2 5 3 3" xfId="1262" xr:uid="{11884F13-7401-4705-9794-4D4F1D9FA44A}"/>
    <cellStyle name="20% - Accent1 2 2 2 5 3 4" xfId="1263" xr:uid="{EC4CF745-493E-418F-89C0-7563ED93A851}"/>
    <cellStyle name="20% - Accent1 2 2 2 5 3 5" xfId="1264" xr:uid="{96D7AF67-5C28-4171-9605-8449B6756A95}"/>
    <cellStyle name="20% - Accent1 2 2 2 5 3 6" xfId="1265" xr:uid="{7452F4F6-6A6A-441D-89DC-1D45EB7B4430}"/>
    <cellStyle name="20% - Accent1 2 2 2 5 3 7" xfId="1266" xr:uid="{3D78097B-DD2B-4610-9EA5-4B34995C41A3}"/>
    <cellStyle name="20% - Accent1 2 2 2 5 3 8" xfId="1267" xr:uid="{284A2576-C859-4DE9-B060-E560CCFC3103}"/>
    <cellStyle name="20% - Accent1 2 2 2 5 3_CC1" xfId="53363" xr:uid="{CFF57D57-895B-4942-A774-6B8225683F70}"/>
    <cellStyle name="20% - Accent1 2 2 2 5 4" xfId="1268" xr:uid="{A68126DC-2FE8-46A0-9131-4454D7DFD790}"/>
    <cellStyle name="20% - Accent1 2 2 2 5 4 2" xfId="1269" xr:uid="{AFB173F2-1C66-4ED4-BDF4-8A30F461F159}"/>
    <cellStyle name="20% - Accent1 2 2 2 5 4_CC1" xfId="53364" xr:uid="{9004C4EF-AC35-4946-A707-62A2CC173966}"/>
    <cellStyle name="20% - Accent1 2 2 2 5 5" xfId="1270" xr:uid="{44A8AFE2-5143-4521-BB2B-B7D4A641893E}"/>
    <cellStyle name="20% - Accent1 2 2 2 5 5 2" xfId="1271" xr:uid="{EE6E4C9B-6BDB-4469-AA19-3441F64474B5}"/>
    <cellStyle name="20% - Accent1 2 2 2 5 5_CC1" xfId="53365" xr:uid="{92781D81-7547-4E88-B696-3997E3B34031}"/>
    <cellStyle name="20% - Accent1 2 2 2 5 6" xfId="1272" xr:uid="{EEF5C546-17FF-481D-BAF6-1C53FF7F2786}"/>
    <cellStyle name="20% - Accent1 2 2 2 5 6 2" xfId="1273" xr:uid="{C6E456E2-7F24-4E2A-8BBB-C2F54177D90A}"/>
    <cellStyle name="20% - Accent1 2 2 2 5 6_CC1" xfId="53366" xr:uid="{885DD820-8FC7-44BA-85BC-57AB061A6CF2}"/>
    <cellStyle name="20% - Accent1 2 2 2 5 7" xfId="1274" xr:uid="{4DF8BAD7-F966-47F1-88A7-93EDD5C4B241}"/>
    <cellStyle name="20% - Accent1 2 2 2 5 7 2" xfId="1275" xr:uid="{BE703244-CCB0-4DA0-AAB1-3E85414974B4}"/>
    <cellStyle name="20% - Accent1 2 2 2 5 7_CC1" xfId="53367" xr:uid="{8B009F64-A632-45CD-8596-CDCBB4310708}"/>
    <cellStyle name="20% - Accent1 2 2 2 5 8" xfId="1276" xr:uid="{F8DE6A70-D939-4721-BDD8-76BD64C8B3B5}"/>
    <cellStyle name="20% - Accent1 2 2 2 5 8 2" xfId="1277" xr:uid="{06B59D9F-65E5-4BC3-B536-E6236E6EB1B2}"/>
    <cellStyle name="20% - Accent1 2 2 2 5 8_CC1" xfId="53368" xr:uid="{CF4155E9-CA52-4144-BC5C-65AC87964BC3}"/>
    <cellStyle name="20% - Accent1 2 2 2 5 9" xfId="1278" xr:uid="{786D5DEC-009B-4736-9A2E-07A83D66E206}"/>
    <cellStyle name="20% - Accent1 2 2 2 5 9 2" xfId="1279" xr:uid="{77772D23-0A88-4104-B704-0FE37B5EF3E8}"/>
    <cellStyle name="20% - Accent1 2 2 2 5 9_CC1" xfId="53369" xr:uid="{D37824C8-7819-449A-A37C-827D323EE0C6}"/>
    <cellStyle name="20% - Accent1 2 2 2 5_CC1" xfId="53359" xr:uid="{D28643A8-56DA-4C6F-93DD-4615E799F4A1}"/>
    <cellStyle name="20% - Accent1 2 2 2 6" xfId="1280" xr:uid="{948290C1-EB19-4BF5-AD28-0E5B175D5905}"/>
    <cellStyle name="20% - Accent1 2 2 2 6 10" xfId="1281" xr:uid="{874D695E-6654-484E-9629-B718C64A8CEB}"/>
    <cellStyle name="20% - Accent1 2 2 2 6 10 2" xfId="1282" xr:uid="{AD0C230C-D0AF-4CE2-868B-A91393A1056A}"/>
    <cellStyle name="20% - Accent1 2 2 2 6 10_CC1" xfId="53371" xr:uid="{F8A117A4-D81A-43FA-A665-E82C52E163AE}"/>
    <cellStyle name="20% - Accent1 2 2 2 6 11" xfId="1283" xr:uid="{D4C79608-41E3-44DD-B167-1B6CC58E5CB7}"/>
    <cellStyle name="20% - Accent1 2 2 2 6 11 2" xfId="1284" xr:uid="{4E809A73-0F9D-4209-827C-8F7268240ACF}"/>
    <cellStyle name="20% - Accent1 2 2 2 6 11_CC1" xfId="53372" xr:uid="{93076439-7071-4732-8E90-46C99DCAA52B}"/>
    <cellStyle name="20% - Accent1 2 2 2 6 12" xfId="1285" xr:uid="{52812A15-D877-4AD9-B5D1-33BF59CF8D36}"/>
    <cellStyle name="20% - Accent1 2 2 2 6 13" xfId="1286" xr:uid="{9F1F6D5E-AA34-444E-A63D-2F1BD6A36067}"/>
    <cellStyle name="20% - Accent1 2 2 2 6 14" xfId="1287" xr:uid="{7B8CB5B1-3539-4A4F-8D47-2C6D321C8E66}"/>
    <cellStyle name="20% - Accent1 2 2 2 6 15" xfId="1288" xr:uid="{4D7D29E9-FDF2-4528-9861-7123D22DE65A}"/>
    <cellStyle name="20% - Accent1 2 2 2 6 16" xfId="1289" xr:uid="{E302E4D4-0FC6-45BA-B100-A45B0BAFF92A}"/>
    <cellStyle name="20% - Accent1 2 2 2 6 17" xfId="1290" xr:uid="{AAB55C9C-C413-4978-B343-653908F11FF3}"/>
    <cellStyle name="20% - Accent1 2 2 2 6 18" xfId="1291" xr:uid="{3253FF07-0147-4436-9334-A45DD4221876}"/>
    <cellStyle name="20% - Accent1 2 2 2 6 2" xfId="1292" xr:uid="{B3C447EC-AFF6-41AC-B7E3-0AAFE8197D51}"/>
    <cellStyle name="20% - Accent1 2 2 2 6 2 2" xfId="1293" xr:uid="{ACFFD9C7-A40C-487D-9B84-651081AB10CD}"/>
    <cellStyle name="20% - Accent1 2 2 2 6 2 3" xfId="1294" xr:uid="{853EB151-38C8-4806-80C0-72DB3FE6CD4D}"/>
    <cellStyle name="20% - Accent1 2 2 2 6 2 4" xfId="1295" xr:uid="{017740EE-B818-437B-8884-F36B042D2370}"/>
    <cellStyle name="20% - Accent1 2 2 2 6 2 5" xfId="1296" xr:uid="{1C2FCAC7-6579-4A11-ADFD-E39C4FAE69D2}"/>
    <cellStyle name="20% - Accent1 2 2 2 6 2 6" xfId="1297" xr:uid="{9E1E8561-946B-46D2-8D60-64D707155D34}"/>
    <cellStyle name="20% - Accent1 2 2 2 6 2 7" xfId="1298" xr:uid="{FB2D30CC-E594-4236-834A-5711F09AAD8A}"/>
    <cellStyle name="20% - Accent1 2 2 2 6 2 8" xfId="1299" xr:uid="{BC311BD5-558D-48EC-A2F9-CA8D13F9F96A}"/>
    <cellStyle name="20% - Accent1 2 2 2 6 2_CC1" xfId="53373" xr:uid="{F9118CB3-A614-416F-9D31-65C1AB9B0B6C}"/>
    <cellStyle name="20% - Accent1 2 2 2 6 3" xfId="1300" xr:uid="{87ADC7CB-6F0A-42E8-A3D5-C22AC0EA2E2C}"/>
    <cellStyle name="20% - Accent1 2 2 2 6 3 2" xfId="1301" xr:uid="{5D20691C-62E2-479D-AE41-68A1B174BEEA}"/>
    <cellStyle name="20% - Accent1 2 2 2 6 3 3" xfId="1302" xr:uid="{5CA76385-429F-4E72-BD6B-140A80B33E29}"/>
    <cellStyle name="20% - Accent1 2 2 2 6 3 4" xfId="1303" xr:uid="{58BE916A-7041-4D73-9E6F-456CE222B05D}"/>
    <cellStyle name="20% - Accent1 2 2 2 6 3 5" xfId="1304" xr:uid="{ECB27003-D704-4C38-A1A6-6632A2F92089}"/>
    <cellStyle name="20% - Accent1 2 2 2 6 3 6" xfId="1305" xr:uid="{F5828F81-F407-424D-95B1-015AC94A1F01}"/>
    <cellStyle name="20% - Accent1 2 2 2 6 3 7" xfId="1306" xr:uid="{045783D6-2869-4D68-8D12-14C6BC5E41D7}"/>
    <cellStyle name="20% - Accent1 2 2 2 6 3 8" xfId="1307" xr:uid="{7CA73E69-759C-481A-B2ED-1AA003460482}"/>
    <cellStyle name="20% - Accent1 2 2 2 6 3_CC1" xfId="53374" xr:uid="{016F8DB9-14D5-4A48-9482-6A971046EA07}"/>
    <cellStyle name="20% - Accent1 2 2 2 6 4" xfId="1308" xr:uid="{EAC80D5B-D62F-4ACE-ABA4-97421DC77468}"/>
    <cellStyle name="20% - Accent1 2 2 2 6 4 2" xfId="1309" xr:uid="{5B2D662D-F7F5-4220-98A7-1286E3869865}"/>
    <cellStyle name="20% - Accent1 2 2 2 6 4_CC1" xfId="53375" xr:uid="{F8BC7067-B318-4606-9BCE-C3387F6061B3}"/>
    <cellStyle name="20% - Accent1 2 2 2 6 5" xfId="1310" xr:uid="{981C97B9-EC34-46F2-A93F-3887B411975B}"/>
    <cellStyle name="20% - Accent1 2 2 2 6 5 2" xfId="1311" xr:uid="{187BDCB6-C4EA-4F9F-A1D5-3EA7D4BDE4F1}"/>
    <cellStyle name="20% - Accent1 2 2 2 6 5_CC1" xfId="53376" xr:uid="{3662805C-C035-4D5E-AC6D-90B39A078FFF}"/>
    <cellStyle name="20% - Accent1 2 2 2 6 6" xfId="1312" xr:uid="{DDBDFCE2-76AF-494F-B7EE-B799EBEDAB55}"/>
    <cellStyle name="20% - Accent1 2 2 2 6 6 2" xfId="1313" xr:uid="{ADF0929E-8CA3-4B44-88A7-51146265751C}"/>
    <cellStyle name="20% - Accent1 2 2 2 6 6_CC1" xfId="53377" xr:uid="{F438E436-8FB6-46EB-87A5-31B19644A356}"/>
    <cellStyle name="20% - Accent1 2 2 2 6 7" xfId="1314" xr:uid="{F1EF8510-D879-4BF0-BA1C-25C50B8AFF87}"/>
    <cellStyle name="20% - Accent1 2 2 2 6 7 2" xfId="1315" xr:uid="{FBC53145-115D-42AA-9140-F6AAD92E6D0C}"/>
    <cellStyle name="20% - Accent1 2 2 2 6 7_CC1" xfId="53378" xr:uid="{7B428CCA-D370-405B-93D9-002C1C76FBFA}"/>
    <cellStyle name="20% - Accent1 2 2 2 6 8" xfId="1316" xr:uid="{8192E3EF-6A6D-428F-AA43-019D2BAA539B}"/>
    <cellStyle name="20% - Accent1 2 2 2 6 8 2" xfId="1317" xr:uid="{11D737CF-402E-4520-A024-1CB5B8740E22}"/>
    <cellStyle name="20% - Accent1 2 2 2 6 8_CC1" xfId="53379" xr:uid="{B97E1CDC-8BC4-4FC3-A3BE-DBF235829F71}"/>
    <cellStyle name="20% - Accent1 2 2 2 6 9" xfId="1318" xr:uid="{F3CA7517-F62F-4AF3-B666-5FDE66485B01}"/>
    <cellStyle name="20% - Accent1 2 2 2 6 9 2" xfId="1319" xr:uid="{E902192D-732B-4F79-9297-42F60B7E72FD}"/>
    <cellStyle name="20% - Accent1 2 2 2 6 9_CC1" xfId="53380" xr:uid="{CE44790A-3B80-476C-AAD6-914DC1F0344B}"/>
    <cellStyle name="20% - Accent1 2 2 2 6_CC1" xfId="53370" xr:uid="{F5CB58B8-9254-4A33-B892-DFFB520C4EE1}"/>
    <cellStyle name="20% - Accent1 2 2 2 7" xfId="1320" xr:uid="{220C54A0-F43C-41C8-9527-45076844C699}"/>
    <cellStyle name="20% - Accent1 2 2 2 7 10" xfId="1321" xr:uid="{A1D483C1-1C3D-41A5-A35D-BDE2DBD87D29}"/>
    <cellStyle name="20% - Accent1 2 2 2 7 10 2" xfId="1322" xr:uid="{021A2D58-AAA9-4281-B39C-C85C696278C0}"/>
    <cellStyle name="20% - Accent1 2 2 2 7 10_CC1" xfId="53382" xr:uid="{5114B1EF-6E5C-4809-BA18-438BE035BC60}"/>
    <cellStyle name="20% - Accent1 2 2 2 7 11" xfId="1323" xr:uid="{8B008D85-0E7C-4715-AC3D-9B026AB3B2B0}"/>
    <cellStyle name="20% - Accent1 2 2 2 7 11 2" xfId="1324" xr:uid="{1FB2A406-1424-4F85-A06D-5636AB7E9AD7}"/>
    <cellStyle name="20% - Accent1 2 2 2 7 11_CC1" xfId="53383" xr:uid="{1CB4A710-F3AE-488D-A762-D475FDF1E78D}"/>
    <cellStyle name="20% - Accent1 2 2 2 7 12" xfId="1325" xr:uid="{8926BA72-6827-4F92-A6EE-6603CC36FD85}"/>
    <cellStyle name="20% - Accent1 2 2 2 7 13" xfId="1326" xr:uid="{671BE8BE-1AEF-411B-88EF-97EC8F5FAA7C}"/>
    <cellStyle name="20% - Accent1 2 2 2 7 14" xfId="1327" xr:uid="{1E342CEF-9B58-4E20-8AC7-BF50B8F54C9B}"/>
    <cellStyle name="20% - Accent1 2 2 2 7 15" xfId="1328" xr:uid="{8A2F0852-175B-46D8-8057-CDE0206AB987}"/>
    <cellStyle name="20% - Accent1 2 2 2 7 16" xfId="1329" xr:uid="{CAF26F3D-24D6-46BB-B667-3D96844C56F8}"/>
    <cellStyle name="20% - Accent1 2 2 2 7 17" xfId="1330" xr:uid="{05FB658F-D637-472D-A562-C3FEBC33C266}"/>
    <cellStyle name="20% - Accent1 2 2 2 7 18" xfId="1331" xr:uid="{164ABAE4-D074-4A6B-B954-629908CB542F}"/>
    <cellStyle name="20% - Accent1 2 2 2 7 2" xfId="1332" xr:uid="{EB719363-73C6-47B1-8433-84E73BACBAD5}"/>
    <cellStyle name="20% - Accent1 2 2 2 7 2 2" xfId="1333" xr:uid="{BF5C1EA8-4704-49D2-85F1-42146AF83A9E}"/>
    <cellStyle name="20% - Accent1 2 2 2 7 2 3" xfId="1334" xr:uid="{4442B834-E5DF-4443-B3FB-43D7ED31F880}"/>
    <cellStyle name="20% - Accent1 2 2 2 7 2 4" xfId="1335" xr:uid="{CB91F9E0-9687-4D0D-AFEB-83D11BE512D9}"/>
    <cellStyle name="20% - Accent1 2 2 2 7 2 5" xfId="1336" xr:uid="{1F4EEFB6-9D1F-4306-BA44-F5558562AEC3}"/>
    <cellStyle name="20% - Accent1 2 2 2 7 2 6" xfId="1337" xr:uid="{8C46C353-B1CC-4727-AA94-3E91E6D5C0F1}"/>
    <cellStyle name="20% - Accent1 2 2 2 7 2 7" xfId="1338" xr:uid="{92C73FB0-BECB-4247-90CF-EC7774B60911}"/>
    <cellStyle name="20% - Accent1 2 2 2 7 2 8" xfId="1339" xr:uid="{C3E80131-4791-408D-9623-E39C5DF09B1C}"/>
    <cellStyle name="20% - Accent1 2 2 2 7 2_CC1" xfId="53384" xr:uid="{52C4E879-A829-4FC5-8215-EB3740705316}"/>
    <cellStyle name="20% - Accent1 2 2 2 7 3" xfId="1340" xr:uid="{EA9D426C-1BBB-47CB-A1D9-0E3CB7CA0608}"/>
    <cellStyle name="20% - Accent1 2 2 2 7 3 2" xfId="1341" xr:uid="{18ED6C19-A3B4-4A62-9196-FC9E23279813}"/>
    <cellStyle name="20% - Accent1 2 2 2 7 3 3" xfId="1342" xr:uid="{F0D96A7D-30AE-4B4D-A077-67819814B7CC}"/>
    <cellStyle name="20% - Accent1 2 2 2 7 3 4" xfId="1343" xr:uid="{19FAB22A-C4E7-4DFF-9749-CA6DC951A526}"/>
    <cellStyle name="20% - Accent1 2 2 2 7 3 5" xfId="1344" xr:uid="{C6F1C474-79D8-4E06-8BC8-8C41A8CA4C9E}"/>
    <cellStyle name="20% - Accent1 2 2 2 7 3 6" xfId="1345" xr:uid="{46F3A9F7-FD95-46F1-8495-2C606838A73A}"/>
    <cellStyle name="20% - Accent1 2 2 2 7 3 7" xfId="1346" xr:uid="{AB165CF0-AEF7-47F6-83F3-F66417D8B722}"/>
    <cellStyle name="20% - Accent1 2 2 2 7 3 8" xfId="1347" xr:uid="{5B813127-64EE-456A-BE8A-3C2490BF9E35}"/>
    <cellStyle name="20% - Accent1 2 2 2 7 3_CC1" xfId="53385" xr:uid="{2439B861-B02C-4C79-B976-AC62F0D0B6B2}"/>
    <cellStyle name="20% - Accent1 2 2 2 7 4" xfId="1348" xr:uid="{8A9B2B8A-EE82-44CB-8B09-A11524D908AA}"/>
    <cellStyle name="20% - Accent1 2 2 2 7 4 2" xfId="1349" xr:uid="{E405FA94-3DAE-49EA-9CE2-BDB38F888B03}"/>
    <cellStyle name="20% - Accent1 2 2 2 7 4_CC1" xfId="53386" xr:uid="{CBF3E543-CD59-4571-881A-B4406A359E2D}"/>
    <cellStyle name="20% - Accent1 2 2 2 7 5" xfId="1350" xr:uid="{9269C6A1-07F4-475B-AE7D-766540366FB4}"/>
    <cellStyle name="20% - Accent1 2 2 2 7 5 2" xfId="1351" xr:uid="{C1933122-597F-421B-AE37-493A2EFF5380}"/>
    <cellStyle name="20% - Accent1 2 2 2 7 5_CC1" xfId="53387" xr:uid="{0DB5C432-D8F7-4DE7-B9E5-EB314A8F49AC}"/>
    <cellStyle name="20% - Accent1 2 2 2 7 6" xfId="1352" xr:uid="{FB0C634A-58E7-40C2-B8AA-1E391C1CF8F4}"/>
    <cellStyle name="20% - Accent1 2 2 2 7 6 2" xfId="1353" xr:uid="{9D03844C-2E56-4EDF-84AE-36237AE2D7BA}"/>
    <cellStyle name="20% - Accent1 2 2 2 7 6_CC1" xfId="53388" xr:uid="{F91DCB11-DEBC-48A6-802A-312528C05396}"/>
    <cellStyle name="20% - Accent1 2 2 2 7 7" xfId="1354" xr:uid="{7C51D364-1EFE-46DA-96F5-D656875792A1}"/>
    <cellStyle name="20% - Accent1 2 2 2 7 7 2" xfId="1355" xr:uid="{D7E6ACE6-F959-497F-AC2E-FF5A081B3104}"/>
    <cellStyle name="20% - Accent1 2 2 2 7 7_CC1" xfId="53389" xr:uid="{EFD5F303-960A-4571-AF8B-2CD1FB80FC3F}"/>
    <cellStyle name="20% - Accent1 2 2 2 7 8" xfId="1356" xr:uid="{9279CBF0-8693-4629-9660-8ECDDECE8A6D}"/>
    <cellStyle name="20% - Accent1 2 2 2 7 8 2" xfId="1357" xr:uid="{D2AA61F2-4CD0-4031-9B22-ABFFEAC15D0F}"/>
    <cellStyle name="20% - Accent1 2 2 2 7 8_CC1" xfId="53390" xr:uid="{3BB096A1-76D0-4D55-BFD0-AFDB309C015E}"/>
    <cellStyle name="20% - Accent1 2 2 2 7 9" xfId="1358" xr:uid="{D93F0061-E7FC-4ADB-89FE-13CD7BA58028}"/>
    <cellStyle name="20% - Accent1 2 2 2 7 9 2" xfId="1359" xr:uid="{46A68C50-806C-4C43-A622-39A10AC84E60}"/>
    <cellStyle name="20% - Accent1 2 2 2 7 9_CC1" xfId="53391" xr:uid="{81B2E095-95DB-40AC-95E3-26A5B55A0570}"/>
    <cellStyle name="20% - Accent1 2 2 2 7_CC1" xfId="53381" xr:uid="{186EABDC-2482-427E-BAAD-359988AFC053}"/>
    <cellStyle name="20% - Accent1 2 2 2 8" xfId="1360" xr:uid="{91493E34-4E29-40D6-B22E-FB564346B2D4}"/>
    <cellStyle name="20% - Accent1 2 2 2 8 10" xfId="1361" xr:uid="{FCEF4B5F-4E17-4EB6-97BB-9BA0C4717A37}"/>
    <cellStyle name="20% - Accent1 2 2 2 8 10 2" xfId="1362" xr:uid="{D8B8A26B-DC24-4603-9A13-24C270D52614}"/>
    <cellStyle name="20% - Accent1 2 2 2 8 10_CC1" xfId="53393" xr:uid="{3BF91C84-56D4-491B-A5E6-DA93A2D34EFF}"/>
    <cellStyle name="20% - Accent1 2 2 2 8 11" xfId="1363" xr:uid="{E8C4AE31-2184-445C-BFAB-E4C0734E5700}"/>
    <cellStyle name="20% - Accent1 2 2 2 8 11 2" xfId="1364" xr:uid="{AD222D53-8DE3-45F3-9212-C98390DB9185}"/>
    <cellStyle name="20% - Accent1 2 2 2 8 11_CC1" xfId="53394" xr:uid="{3E4B6EA4-EFDD-4750-8A82-103C9A43AAB1}"/>
    <cellStyle name="20% - Accent1 2 2 2 8 12" xfId="1365" xr:uid="{C96912AE-36A1-4395-8F4E-65798D35FF6E}"/>
    <cellStyle name="20% - Accent1 2 2 2 8 13" xfId="1366" xr:uid="{720B8608-BE72-47C0-A3B7-7FE6DC7EC8B7}"/>
    <cellStyle name="20% - Accent1 2 2 2 8 14" xfId="1367" xr:uid="{A825EE2E-D8A8-4BA4-8B03-D8B511D9BA78}"/>
    <cellStyle name="20% - Accent1 2 2 2 8 15" xfId="1368" xr:uid="{59AF4D79-5289-4CF6-9895-9353752443F1}"/>
    <cellStyle name="20% - Accent1 2 2 2 8 16" xfId="1369" xr:uid="{4579008B-C153-4D5E-8EC5-60BB39A6C454}"/>
    <cellStyle name="20% - Accent1 2 2 2 8 17" xfId="1370" xr:uid="{2E52D6BD-6709-4446-9942-29BFD98DF261}"/>
    <cellStyle name="20% - Accent1 2 2 2 8 18" xfId="1371" xr:uid="{C5D14C28-4E08-415A-B325-8850D983B454}"/>
    <cellStyle name="20% - Accent1 2 2 2 8 2" xfId="1372" xr:uid="{BCFAA647-8AD9-4DEB-B640-261D802043C6}"/>
    <cellStyle name="20% - Accent1 2 2 2 8 2 2" xfId="1373" xr:uid="{9D4C3825-D018-429E-9C50-DCC72D5947D9}"/>
    <cellStyle name="20% - Accent1 2 2 2 8 2 3" xfId="1374" xr:uid="{044144A4-33BA-4EE4-AFCF-BBAB6F5D2A5E}"/>
    <cellStyle name="20% - Accent1 2 2 2 8 2 4" xfId="1375" xr:uid="{47972B29-6D51-4008-AF50-D3E7529C8645}"/>
    <cellStyle name="20% - Accent1 2 2 2 8 2 5" xfId="1376" xr:uid="{A05D8AB7-E902-46D7-8837-8CC953CCE6D1}"/>
    <cellStyle name="20% - Accent1 2 2 2 8 2 6" xfId="1377" xr:uid="{1A54B92E-C848-4549-9B41-830C9BCBC079}"/>
    <cellStyle name="20% - Accent1 2 2 2 8 2 7" xfId="1378" xr:uid="{DDDBE3F4-2F2D-472C-8F37-9A68ED8651F6}"/>
    <cellStyle name="20% - Accent1 2 2 2 8 2 8" xfId="1379" xr:uid="{5D8E616A-6030-48AE-81C5-277F40233438}"/>
    <cellStyle name="20% - Accent1 2 2 2 8 2_CC1" xfId="53395" xr:uid="{44F1B818-A551-429D-9F55-0D8ECCE3A1AC}"/>
    <cellStyle name="20% - Accent1 2 2 2 8 3" xfId="1380" xr:uid="{709EC8BF-095A-400E-8CDE-CE21C8D73815}"/>
    <cellStyle name="20% - Accent1 2 2 2 8 3 2" xfId="1381" xr:uid="{19F503BE-B77E-4EA3-ACBF-F97FB74F0E31}"/>
    <cellStyle name="20% - Accent1 2 2 2 8 3 3" xfId="1382" xr:uid="{D5296025-8BE6-4D48-8097-95192860CD69}"/>
    <cellStyle name="20% - Accent1 2 2 2 8 3 4" xfId="1383" xr:uid="{7940314B-E83A-46FB-80C0-7D4670C15BE6}"/>
    <cellStyle name="20% - Accent1 2 2 2 8 3 5" xfId="1384" xr:uid="{D08EDD4D-B3C3-41B2-9820-40BA70FC8F86}"/>
    <cellStyle name="20% - Accent1 2 2 2 8 3 6" xfId="1385" xr:uid="{E8A7C9D0-66D4-434F-B27A-42A98ECEF891}"/>
    <cellStyle name="20% - Accent1 2 2 2 8 3 7" xfId="1386" xr:uid="{C06932B1-8AB8-433E-8787-5E5DDAC5F054}"/>
    <cellStyle name="20% - Accent1 2 2 2 8 3 8" xfId="1387" xr:uid="{932CD34D-A0BB-4A2A-9A17-C45E98B76FC6}"/>
    <cellStyle name="20% - Accent1 2 2 2 8 3_CC1" xfId="53396" xr:uid="{81AC5046-E9E1-489B-B751-614E39A0E028}"/>
    <cellStyle name="20% - Accent1 2 2 2 8 4" xfId="1388" xr:uid="{31CA9D30-5C2C-4E5A-B2DA-887478D975E5}"/>
    <cellStyle name="20% - Accent1 2 2 2 8 4 2" xfId="1389" xr:uid="{372EC620-C275-4717-B5CA-3C3424D30F57}"/>
    <cellStyle name="20% - Accent1 2 2 2 8 4_CC1" xfId="53397" xr:uid="{E6C2B270-D363-412D-9E86-6C8BCF13B7B8}"/>
    <cellStyle name="20% - Accent1 2 2 2 8 5" xfId="1390" xr:uid="{9C8F81C5-5BDF-43FB-B4DB-C1B826E367F3}"/>
    <cellStyle name="20% - Accent1 2 2 2 8 5 2" xfId="1391" xr:uid="{957B0CF6-0B40-4368-B105-B17073BEA040}"/>
    <cellStyle name="20% - Accent1 2 2 2 8 5_CC1" xfId="53398" xr:uid="{88437FB5-AF97-405A-B839-A9201D0D8B9F}"/>
    <cellStyle name="20% - Accent1 2 2 2 8 6" xfId="1392" xr:uid="{93BA5E4D-BBE9-4742-AFD4-2D9D1F72029C}"/>
    <cellStyle name="20% - Accent1 2 2 2 8 6 2" xfId="1393" xr:uid="{06100833-9389-4FBD-B382-E65897547DC9}"/>
    <cellStyle name="20% - Accent1 2 2 2 8 6_CC1" xfId="53399" xr:uid="{2A04379D-EC6D-4155-B476-F4843148B63F}"/>
    <cellStyle name="20% - Accent1 2 2 2 8 7" xfId="1394" xr:uid="{E5CF86B0-AFBE-48C1-81A7-4CA3FD8B7617}"/>
    <cellStyle name="20% - Accent1 2 2 2 8 7 2" xfId="1395" xr:uid="{E0E72260-4669-4CBA-B779-BCCBB0A13C9C}"/>
    <cellStyle name="20% - Accent1 2 2 2 8 7_CC1" xfId="53400" xr:uid="{0B29CE5E-29D5-4CB5-99AE-DFBA9A427611}"/>
    <cellStyle name="20% - Accent1 2 2 2 8 8" xfId="1396" xr:uid="{E4C55328-058D-4030-B82C-A555C0C9CD8D}"/>
    <cellStyle name="20% - Accent1 2 2 2 8 8 2" xfId="1397" xr:uid="{639850EA-18E1-4DBD-970C-9B274F53C679}"/>
    <cellStyle name="20% - Accent1 2 2 2 8 8_CC1" xfId="53401" xr:uid="{369418D6-3CB5-4B96-AB3F-5F01F43851C4}"/>
    <cellStyle name="20% - Accent1 2 2 2 8 9" xfId="1398" xr:uid="{AFE1E323-9358-47E3-9E83-1289B6F78F7D}"/>
    <cellStyle name="20% - Accent1 2 2 2 8 9 2" xfId="1399" xr:uid="{83A5C434-0C9C-42AD-BC89-135212C94917}"/>
    <cellStyle name="20% - Accent1 2 2 2 8 9_CC1" xfId="53402" xr:uid="{6CEDAE74-9004-4404-A9F6-C56523DC4E75}"/>
    <cellStyle name="20% - Accent1 2 2 2 8_CC1" xfId="53392" xr:uid="{DEC6E40A-FE4C-4CA5-A7EB-466A1ABC0ED9}"/>
    <cellStyle name="20% - Accent1 2 2 2 9" xfId="1400" xr:uid="{1505D759-6D72-477A-8BEE-7BF280BAC5E0}"/>
    <cellStyle name="20% - Accent1 2 2 2 9 10" xfId="1401" xr:uid="{94BD578F-4154-48BF-80E1-337CE37FA223}"/>
    <cellStyle name="20% - Accent1 2 2 2 9 10 2" xfId="1402" xr:uid="{D77859AB-3B21-4A8E-91D8-52FE454DBCDB}"/>
    <cellStyle name="20% - Accent1 2 2 2 9 10_CC1" xfId="53404" xr:uid="{80AE3209-5FA2-4522-AF47-19866FB57AC0}"/>
    <cellStyle name="20% - Accent1 2 2 2 9 11" xfId="1403" xr:uid="{55804E29-BD99-4816-B5AD-BCAE0D85455D}"/>
    <cellStyle name="20% - Accent1 2 2 2 9 11 2" xfId="1404" xr:uid="{01057AF8-3879-4825-858D-130B8735C114}"/>
    <cellStyle name="20% - Accent1 2 2 2 9 11_CC1" xfId="53405" xr:uid="{76DD35AE-53E6-4C48-8CB6-0A34EC7B3727}"/>
    <cellStyle name="20% - Accent1 2 2 2 9 12" xfId="1405" xr:uid="{C5344312-86BD-47B7-A494-263C487CAB84}"/>
    <cellStyle name="20% - Accent1 2 2 2 9 13" xfId="1406" xr:uid="{12B044E3-A389-49A9-933B-2E3AE3FB6BCE}"/>
    <cellStyle name="20% - Accent1 2 2 2 9 14" xfId="1407" xr:uid="{FA99917D-31FB-4DE0-B2DC-64B7687096D6}"/>
    <cellStyle name="20% - Accent1 2 2 2 9 15" xfId="1408" xr:uid="{E209D5B8-C1BD-4BCF-9A02-E655F6881721}"/>
    <cellStyle name="20% - Accent1 2 2 2 9 16" xfId="1409" xr:uid="{991D17EB-0A82-4CD6-8F55-8ACF63435634}"/>
    <cellStyle name="20% - Accent1 2 2 2 9 17" xfId="1410" xr:uid="{AFB216D6-5D0E-4A61-B54F-ECEB5D7FF38F}"/>
    <cellStyle name="20% - Accent1 2 2 2 9 18" xfId="1411" xr:uid="{C6B73D32-A658-44FA-A306-D9AA9481D819}"/>
    <cellStyle name="20% - Accent1 2 2 2 9 2" xfId="1412" xr:uid="{F52C9D2F-A5BA-4C15-8986-D62111F85ABF}"/>
    <cellStyle name="20% - Accent1 2 2 2 9 2 2" xfId="1413" xr:uid="{DA8F8AAE-7A96-4B05-9E02-4D84B88A5256}"/>
    <cellStyle name="20% - Accent1 2 2 2 9 2 3" xfId="1414" xr:uid="{32D2ED4A-355D-419F-AB05-84B764A50024}"/>
    <cellStyle name="20% - Accent1 2 2 2 9 2 4" xfId="1415" xr:uid="{209A2D7F-ADD0-4E66-8D51-297E5200BED5}"/>
    <cellStyle name="20% - Accent1 2 2 2 9 2 5" xfId="1416" xr:uid="{2BDA8C73-1738-4776-9546-0F375D12A9B2}"/>
    <cellStyle name="20% - Accent1 2 2 2 9 2 6" xfId="1417" xr:uid="{4B7ADF0E-5445-4741-ADCB-D86430156350}"/>
    <cellStyle name="20% - Accent1 2 2 2 9 2 7" xfId="1418" xr:uid="{7547F9FA-C48C-47B6-A557-3F6415B1F7AB}"/>
    <cellStyle name="20% - Accent1 2 2 2 9 2 8" xfId="1419" xr:uid="{2176D874-1CBA-47F7-B724-B1FAC24B8701}"/>
    <cellStyle name="20% - Accent1 2 2 2 9 2_CC1" xfId="53406" xr:uid="{BA8C07EA-DAF7-4BA3-BB39-9AB1D9D6ABD8}"/>
    <cellStyle name="20% - Accent1 2 2 2 9 3" xfId="1420" xr:uid="{673A38C6-6ED4-4496-ABF1-97E9F805DD09}"/>
    <cellStyle name="20% - Accent1 2 2 2 9 3 2" xfId="1421" xr:uid="{CAD39274-9F84-4102-B314-6BFAEAFC9C62}"/>
    <cellStyle name="20% - Accent1 2 2 2 9 3 3" xfId="1422" xr:uid="{747408F1-381B-46CF-B4CE-DFAA9ADB1419}"/>
    <cellStyle name="20% - Accent1 2 2 2 9 3 4" xfId="1423" xr:uid="{6C3739D0-5DB7-423D-A098-558930253682}"/>
    <cellStyle name="20% - Accent1 2 2 2 9 3 5" xfId="1424" xr:uid="{0F00199F-C9BC-4517-9898-55793FECE15A}"/>
    <cellStyle name="20% - Accent1 2 2 2 9 3 6" xfId="1425" xr:uid="{1FF78EB1-D29F-42B3-9A47-2DB3F3A9D083}"/>
    <cellStyle name="20% - Accent1 2 2 2 9 3 7" xfId="1426" xr:uid="{C7369F04-2032-490A-BD42-6EF87291B9BB}"/>
    <cellStyle name="20% - Accent1 2 2 2 9 3 8" xfId="1427" xr:uid="{9B8C6079-454D-4C05-8EC8-ABE453FDD3B1}"/>
    <cellStyle name="20% - Accent1 2 2 2 9 3_CC1" xfId="53407" xr:uid="{09EC3707-228E-4BA1-B3C9-2301A8ED1352}"/>
    <cellStyle name="20% - Accent1 2 2 2 9 4" xfId="1428" xr:uid="{7035C2C1-C30B-4ADF-A5A1-B0CBF8A001BB}"/>
    <cellStyle name="20% - Accent1 2 2 2 9 4 2" xfId="1429" xr:uid="{3677A851-C120-4A68-B007-39B951C02D3B}"/>
    <cellStyle name="20% - Accent1 2 2 2 9 4_CC1" xfId="53408" xr:uid="{29E68896-D3D8-484B-AA4A-5B6991BF00A8}"/>
    <cellStyle name="20% - Accent1 2 2 2 9 5" xfId="1430" xr:uid="{7E6EE844-4B23-4BE5-8180-4768FF1714CF}"/>
    <cellStyle name="20% - Accent1 2 2 2 9 5 2" xfId="1431" xr:uid="{135774B7-AA80-4623-853C-2E2A39BD6296}"/>
    <cellStyle name="20% - Accent1 2 2 2 9 5_CC1" xfId="53409" xr:uid="{5B89CA9E-04D6-4791-A5EE-CDA455B1F347}"/>
    <cellStyle name="20% - Accent1 2 2 2 9 6" xfId="1432" xr:uid="{611105F6-AF69-49C6-9195-9E1574498ACF}"/>
    <cellStyle name="20% - Accent1 2 2 2 9 6 2" xfId="1433" xr:uid="{4794153D-A121-4554-AA00-EFE45E111D70}"/>
    <cellStyle name="20% - Accent1 2 2 2 9 6_CC1" xfId="53410" xr:uid="{D463D483-2AF7-41C9-B01E-37535F3AA2B0}"/>
    <cellStyle name="20% - Accent1 2 2 2 9 7" xfId="1434" xr:uid="{78E5742B-E126-465F-8CF1-0FCABFEC21D8}"/>
    <cellStyle name="20% - Accent1 2 2 2 9 7 2" xfId="1435" xr:uid="{02F9CC91-E31A-48D3-A648-2DB3E3F4FCEB}"/>
    <cellStyle name="20% - Accent1 2 2 2 9 7_CC1" xfId="53411" xr:uid="{071B7735-B178-48B6-A137-363B9B756715}"/>
    <cellStyle name="20% - Accent1 2 2 2 9 8" xfId="1436" xr:uid="{C34E9EFA-005D-4D5F-8AFE-621F4C91E501}"/>
    <cellStyle name="20% - Accent1 2 2 2 9 8 2" xfId="1437" xr:uid="{C4345825-4911-4F5A-85C8-5D736935898E}"/>
    <cellStyle name="20% - Accent1 2 2 2 9 8_CC1" xfId="53412" xr:uid="{AA4F1C85-3654-4E62-A8B4-12160039AF8B}"/>
    <cellStyle name="20% - Accent1 2 2 2 9 9" xfId="1438" xr:uid="{CEA34E43-064B-44AD-BA70-247D9A01B13D}"/>
    <cellStyle name="20% - Accent1 2 2 2 9 9 2" xfId="1439" xr:uid="{5380A3CA-A2E9-4902-94D2-C74A8E0DF747}"/>
    <cellStyle name="20% - Accent1 2 2 2 9 9_CC1" xfId="53413" xr:uid="{49DCEB2B-00AA-43D2-A11B-183EC68162CB}"/>
    <cellStyle name="20% - Accent1 2 2 2 9_CC1" xfId="53403" xr:uid="{9CBFE474-8EC1-4B05-8D62-B0C1FD2D5874}"/>
    <cellStyle name="20% - Accent1 2 2 2_A01" xfId="1440" xr:uid="{6FE47024-99E0-42C0-ABFC-4F0933E1F4AB}"/>
    <cellStyle name="20% - Accent1 2 2 20" xfId="1441" xr:uid="{9214254B-B072-4D8C-ABD3-88C5153440D5}"/>
    <cellStyle name="20% - Accent1 2 2 21" xfId="1442" xr:uid="{2A61EDDF-5431-48D5-A962-BEA91B0E35C3}"/>
    <cellStyle name="20% - Accent1 2 2 21 2" xfId="1443" xr:uid="{CD32051F-C8CE-411F-BC3C-6615D8916879}"/>
    <cellStyle name="20% - Accent1 2 2 21_CC1" xfId="53414" xr:uid="{4F724C81-AAC4-419C-A98C-92F71062849F}"/>
    <cellStyle name="20% - Accent1 2 2 22" xfId="1444" xr:uid="{A7B30A96-2772-4C15-BCF1-7E0DF4E98C62}"/>
    <cellStyle name="20% - Accent1 2 2 23" xfId="1445" xr:uid="{5003F014-605E-4B38-97E0-F55A516212FA}"/>
    <cellStyle name="20% - Accent1 2 2 24" xfId="1446" xr:uid="{C003EFC2-4BB5-451D-98C5-DCF33175D150}"/>
    <cellStyle name="20% - Accent1 2 2 25" xfId="1447" xr:uid="{C252CD1A-3DF2-41A1-A0C0-5A32092669F8}"/>
    <cellStyle name="20% - Accent1 2 2 26" xfId="1448" xr:uid="{794ECAD1-3FC6-44BD-BBFC-5D7C0482A3EC}"/>
    <cellStyle name="20% - Accent1 2 2 27" xfId="1449" xr:uid="{F9718D8E-3E98-4DEB-979D-2EDCA4C10852}"/>
    <cellStyle name="20% - Accent1 2 2 28" xfId="1450" xr:uid="{BAB231E8-9A8C-4A4D-9C0E-D19620C1B3F9}"/>
    <cellStyle name="20% - Accent1 2 2 28 2" xfId="1451" xr:uid="{F5D493B2-BDD4-47EB-A631-FAF805C57CEF}"/>
    <cellStyle name="20% - Accent1 2 2 28 2 2" xfId="1452" xr:uid="{BA3CEAFE-C889-4AC4-B427-20D7424AFF72}"/>
    <cellStyle name="20% - Accent1 2 2 28 2 3" xfId="1453" xr:uid="{84922EE4-B88D-4157-957A-0E5EB0D44E21}"/>
    <cellStyle name="20% - Accent1 2 2 28 2_CC1" xfId="53416" xr:uid="{5FE4A272-1924-45DF-BA11-2D25C7613D34}"/>
    <cellStyle name="20% - Accent1 2 2 28 3" xfId="1454" xr:uid="{EFCBE65B-1306-469B-AD5E-E56D872654C4}"/>
    <cellStyle name="20% - Accent1 2 2 28 4" xfId="1455" xr:uid="{A10A2851-29A7-48BD-B28F-850506C892B7}"/>
    <cellStyle name="20% - Accent1 2 2 28 5" xfId="1456" xr:uid="{89EEA145-3722-4FF5-8FCD-D672D1FC1428}"/>
    <cellStyle name="20% - Accent1 2 2 28 6" xfId="1457" xr:uid="{4B94026A-8D9B-4B8B-9C7E-50FE434CCDBA}"/>
    <cellStyle name="20% - Accent1 2 2 28 7" xfId="1458" xr:uid="{FD3D1EC7-C4EE-4169-99A2-46CEA5B292AF}"/>
    <cellStyle name="20% - Accent1 2 2 28 8" xfId="1459" xr:uid="{223B5A2C-ECEB-4C04-A96B-C87DC2C9E99A}"/>
    <cellStyle name="20% - Accent1 2 2 28 9" xfId="1460" xr:uid="{AFD20A2A-280D-4FD9-BA1A-8764098F1B9F}"/>
    <cellStyle name="20% - Accent1 2 2 28_CC1" xfId="53415" xr:uid="{8CF5F341-983F-432C-99C0-FD83E58D436C}"/>
    <cellStyle name="20% - Accent1 2 2 29" xfId="1461" xr:uid="{E86C4BF0-3A5A-4657-8F61-173436036361}"/>
    <cellStyle name="20% - Accent1 2 2 29 2" xfId="1462" xr:uid="{9EE6BD13-EEF6-46D9-8D32-FB7D5B1873B9}"/>
    <cellStyle name="20% - Accent1 2 2 29 3" xfId="1463" xr:uid="{8F094B5D-D204-47FC-8284-DB69F7FFE4FC}"/>
    <cellStyle name="20% - Accent1 2 2 29_CC1" xfId="53417" xr:uid="{B5C10BB4-4EB9-4103-A3D6-193243CE4BA8}"/>
    <cellStyle name="20% - Accent1 2 2 3" xfId="1464" xr:uid="{F5071B06-FC84-4DDC-AC51-A7F8C417541F}"/>
    <cellStyle name="20% - Accent1 2 2 3 10" xfId="1465" xr:uid="{797F2B64-C1C2-4289-9868-0129E80A4A33}"/>
    <cellStyle name="20% - Accent1 2 2 3 10 2" xfId="1466" xr:uid="{B3E93E4F-01F4-4EC0-B627-9A083D8106A4}"/>
    <cellStyle name="20% - Accent1 2 2 3 10_CC1" xfId="53419" xr:uid="{0EEBD8D0-A824-47B8-B713-D5DF3FEE6B73}"/>
    <cellStyle name="20% - Accent1 2 2 3 11" xfId="1467" xr:uid="{48D19C73-AD0A-4F22-A5CE-3F6A0442DCCA}"/>
    <cellStyle name="20% - Accent1 2 2 3 11 2" xfId="1468" xr:uid="{D4470FE0-A848-4FE3-9AC0-9EA280EF956B}"/>
    <cellStyle name="20% - Accent1 2 2 3 11_CC1" xfId="53420" xr:uid="{DB4AFF78-8F93-457C-A10C-93BB122B3752}"/>
    <cellStyle name="20% - Accent1 2 2 3 12" xfId="1469" xr:uid="{F0E2EE41-536C-414A-B4E9-27AB1C80757B}"/>
    <cellStyle name="20% - Accent1 2 2 3 12 2" xfId="1470" xr:uid="{675E08F5-7F7E-4328-9C55-89F8583D9B78}"/>
    <cellStyle name="20% - Accent1 2 2 3 12_CC1" xfId="53421" xr:uid="{4667B2B2-F249-4DF0-9A0D-6809660709BA}"/>
    <cellStyle name="20% - Accent1 2 2 3 13" xfId="1471" xr:uid="{C454F085-777E-4F06-935A-BA9798EB3249}"/>
    <cellStyle name="20% - Accent1 2 2 3 13 2" xfId="1472" xr:uid="{FFA53D05-5997-45EE-9C4F-4EB7F30C23BE}"/>
    <cellStyle name="20% - Accent1 2 2 3 13_CC1" xfId="53422" xr:uid="{D2CEEADD-642B-479E-BEAC-4E319E2945A9}"/>
    <cellStyle name="20% - Accent1 2 2 3 14" xfId="1473" xr:uid="{75865396-C848-4CEA-9043-C924642FB074}"/>
    <cellStyle name="20% - Accent1 2 2 3 14 2" xfId="1474" xr:uid="{370FC2BE-D374-408E-BBF5-DE60D428A211}"/>
    <cellStyle name="20% - Accent1 2 2 3 14_CC1" xfId="53423" xr:uid="{B9D54D5B-1840-4881-B011-63DDFDBBFF22}"/>
    <cellStyle name="20% - Accent1 2 2 3 15" xfId="1475" xr:uid="{8F3B15F3-3B67-4AEB-80C8-0BED7AD9E189}"/>
    <cellStyle name="20% - Accent1 2 2 3 15 2" xfId="1476" xr:uid="{29B4D225-2463-4818-9DB6-2BB8CF5A9435}"/>
    <cellStyle name="20% - Accent1 2 2 3 15_CC1" xfId="53424" xr:uid="{1EA75817-3549-43B3-9215-4036A3C01CE2}"/>
    <cellStyle name="20% - Accent1 2 2 3 16" xfId="1477" xr:uid="{2F4158F2-3937-4874-B748-6584C5B22E40}"/>
    <cellStyle name="20% - Accent1 2 2 3 16 2" xfId="1478" xr:uid="{F4E27A84-6B98-4193-916A-5BB1562BEF42}"/>
    <cellStyle name="20% - Accent1 2 2 3 16_CC1" xfId="53425" xr:uid="{2B32E2BE-EB58-4522-815D-7E13E6A06AD1}"/>
    <cellStyle name="20% - Accent1 2 2 3 17" xfId="1479" xr:uid="{326995F6-B116-42F3-A5C5-EEA7C36EAC8C}"/>
    <cellStyle name="20% - Accent1 2 2 3 18" xfId="1480" xr:uid="{50C21149-9B3C-4B3A-8A5B-56C802E9C72F}"/>
    <cellStyle name="20% - Accent1 2 2 3 19" xfId="1481" xr:uid="{3F31393B-D57B-4DED-819B-A2AC0C5BDC63}"/>
    <cellStyle name="20% - Accent1 2 2 3 2" xfId="1482" xr:uid="{A9C59B4B-95F3-4FCE-84DF-6B18ED548542}"/>
    <cellStyle name="20% - Accent1 2 2 3 2 10" xfId="1483" xr:uid="{0781A45B-1362-4F1B-A9E0-C3FE193479A4}"/>
    <cellStyle name="20% - Accent1 2 2 3 2 10 2" xfId="1484" xr:uid="{BA7B1C81-B69C-4770-9929-D25A4508DA2B}"/>
    <cellStyle name="20% - Accent1 2 2 3 2 10_CC1" xfId="53427" xr:uid="{2E3FC72C-1B9E-4970-915A-DC1B4A3AB175}"/>
    <cellStyle name="20% - Accent1 2 2 3 2 11" xfId="1485" xr:uid="{08E3FC2F-6D46-4B79-A627-B7E48CCDF4E6}"/>
    <cellStyle name="20% - Accent1 2 2 3 2 11 2" xfId="1486" xr:uid="{177AA744-FDBF-43F0-A169-DBEA013E5460}"/>
    <cellStyle name="20% - Accent1 2 2 3 2 11_CC1" xfId="53428" xr:uid="{9B72A77A-1462-4528-88FD-9444D819581A}"/>
    <cellStyle name="20% - Accent1 2 2 3 2 12" xfId="1487" xr:uid="{22A1F9DF-DF7E-4061-B0F1-D37761E764A1}"/>
    <cellStyle name="20% - Accent1 2 2 3 2 13" xfId="1488" xr:uid="{1A753735-C76E-4500-B224-40058F1252C3}"/>
    <cellStyle name="20% - Accent1 2 2 3 2 14" xfId="1489" xr:uid="{2CEFA4A4-2475-44F4-A428-7A8E93010E7A}"/>
    <cellStyle name="20% - Accent1 2 2 3 2 15" xfId="1490" xr:uid="{D9069E47-DAC9-4C93-BF1A-5DC1E62C77C7}"/>
    <cellStyle name="20% - Accent1 2 2 3 2 16" xfId="1491" xr:uid="{5F72A4BE-6380-4643-AB22-1424BC95DE63}"/>
    <cellStyle name="20% - Accent1 2 2 3 2 17" xfId="1492" xr:uid="{6F087513-0FEC-4A69-B373-1BDEB8F836D2}"/>
    <cellStyle name="20% - Accent1 2 2 3 2 18" xfId="1493" xr:uid="{4C5D9CBA-3CDB-4964-B8F9-A52D3BD1458F}"/>
    <cellStyle name="20% - Accent1 2 2 3 2 2" xfId="1494" xr:uid="{F2848024-E2CD-4776-8F9F-DFC34CABE283}"/>
    <cellStyle name="20% - Accent1 2 2 3 2 2 2" xfId="1495" xr:uid="{22AD2FC9-4A20-4385-89F8-6048E256312F}"/>
    <cellStyle name="20% - Accent1 2 2 3 2 2 3" xfId="1496" xr:uid="{4EC8939B-4A2C-4123-BD00-71D698A4687E}"/>
    <cellStyle name="20% - Accent1 2 2 3 2 2 4" xfId="1497" xr:uid="{E9EABF36-1CB6-4FAB-9AAE-DCFEA2E8FF80}"/>
    <cellStyle name="20% - Accent1 2 2 3 2 2 5" xfId="1498" xr:uid="{CC8E6C49-DDD2-4D76-816C-4749BA8EF79F}"/>
    <cellStyle name="20% - Accent1 2 2 3 2 2 6" xfId="1499" xr:uid="{2689901C-B586-4E7E-AD5F-88A6E51E19F3}"/>
    <cellStyle name="20% - Accent1 2 2 3 2 2 7" xfId="1500" xr:uid="{C875992C-51EA-466A-8329-039FA54B9ED4}"/>
    <cellStyle name="20% - Accent1 2 2 3 2 2 8" xfId="1501" xr:uid="{0EAAD96A-079C-4FBF-A9AB-7C20E3188B74}"/>
    <cellStyle name="20% - Accent1 2 2 3 2 2_CC1" xfId="53429" xr:uid="{C89B161D-9244-43D3-9692-656DDE0D4390}"/>
    <cellStyle name="20% - Accent1 2 2 3 2 3" xfId="1502" xr:uid="{F733DCE2-EB8A-4DCD-AD58-F14585D43421}"/>
    <cellStyle name="20% - Accent1 2 2 3 2 3 2" xfId="1503" xr:uid="{AD64213E-C351-4486-A9EC-0DC674B4E567}"/>
    <cellStyle name="20% - Accent1 2 2 3 2 3 3" xfId="1504" xr:uid="{E1835F08-1A8B-4306-AB15-1B091FABCD4D}"/>
    <cellStyle name="20% - Accent1 2 2 3 2 3 4" xfId="1505" xr:uid="{5D1EA687-9DD7-468C-B414-646E53D31D3D}"/>
    <cellStyle name="20% - Accent1 2 2 3 2 3 5" xfId="1506" xr:uid="{8163EA17-26DE-46B4-8FB2-64575C28F94A}"/>
    <cellStyle name="20% - Accent1 2 2 3 2 3 6" xfId="1507" xr:uid="{331E5336-FAB5-4365-8E72-9F1E5967012B}"/>
    <cellStyle name="20% - Accent1 2 2 3 2 3 7" xfId="1508" xr:uid="{48E452D1-1C8E-4A9F-9453-CDDAE0F3F605}"/>
    <cellStyle name="20% - Accent1 2 2 3 2 3 8" xfId="1509" xr:uid="{F5890969-A543-493D-8804-84AEBE08853A}"/>
    <cellStyle name="20% - Accent1 2 2 3 2 3_CC1" xfId="53430" xr:uid="{67E4FE61-95D3-4846-BD56-0B0C0871A157}"/>
    <cellStyle name="20% - Accent1 2 2 3 2 4" xfId="1510" xr:uid="{20623004-AE1D-435B-ABD6-0B2C508D78C9}"/>
    <cellStyle name="20% - Accent1 2 2 3 2 4 2" xfId="1511" xr:uid="{D883738D-D813-4895-B3F0-8F4CF8835A48}"/>
    <cellStyle name="20% - Accent1 2 2 3 2 4_CC1" xfId="53431" xr:uid="{29313A02-5640-44A3-B78A-32C69BFC9B35}"/>
    <cellStyle name="20% - Accent1 2 2 3 2 5" xfId="1512" xr:uid="{0C10C6CD-7BCD-4D08-A3E1-D02BFE1AAF84}"/>
    <cellStyle name="20% - Accent1 2 2 3 2 5 2" xfId="1513" xr:uid="{C600C113-60EE-4AB5-B1E8-52A0AB2AE046}"/>
    <cellStyle name="20% - Accent1 2 2 3 2 5_CC1" xfId="53432" xr:uid="{6CC379E7-72AF-4EF2-AA32-33B861BB56D6}"/>
    <cellStyle name="20% - Accent1 2 2 3 2 6" xfId="1514" xr:uid="{B53793B3-7F74-4D05-8900-CCF093FA1727}"/>
    <cellStyle name="20% - Accent1 2 2 3 2 6 2" xfId="1515" xr:uid="{00963DB8-301E-4BF0-9714-320D21FAA380}"/>
    <cellStyle name="20% - Accent1 2 2 3 2 6_CC1" xfId="53433" xr:uid="{E7E83B91-B812-4A4D-91FA-F03CCD6AE824}"/>
    <cellStyle name="20% - Accent1 2 2 3 2 7" xfId="1516" xr:uid="{0D67C471-DB50-4B47-B2F7-43E49CAE8BED}"/>
    <cellStyle name="20% - Accent1 2 2 3 2 7 2" xfId="1517" xr:uid="{C2970C94-729F-4C5B-96D2-EE93CE8D2CD6}"/>
    <cellStyle name="20% - Accent1 2 2 3 2 7_CC1" xfId="53434" xr:uid="{F4AED87E-C1B8-4974-A265-7D9D6EA158EC}"/>
    <cellStyle name="20% - Accent1 2 2 3 2 8" xfId="1518" xr:uid="{16EAD13F-664D-427C-9C4B-731AA59EED0B}"/>
    <cellStyle name="20% - Accent1 2 2 3 2 8 2" xfId="1519" xr:uid="{2B168A3F-3159-4737-B168-18D5A25E0B13}"/>
    <cellStyle name="20% - Accent1 2 2 3 2 8_CC1" xfId="53435" xr:uid="{82CF1A05-410E-464A-BBE6-7681C778CA85}"/>
    <cellStyle name="20% - Accent1 2 2 3 2 9" xfId="1520" xr:uid="{AC55FB77-7310-4893-B5C2-2DBEC8B09CD2}"/>
    <cellStyle name="20% - Accent1 2 2 3 2 9 2" xfId="1521" xr:uid="{E87CA5EA-1801-42C5-84CC-F4690999D4D0}"/>
    <cellStyle name="20% - Accent1 2 2 3 2 9_CC1" xfId="53436" xr:uid="{45546761-7FBA-42C6-AC31-1C370AC203FD}"/>
    <cellStyle name="20% - Accent1 2 2 3 2_CC1" xfId="53426" xr:uid="{D3057D1B-8496-4521-B690-CBCF60815EB9}"/>
    <cellStyle name="20% - Accent1 2 2 3 20" xfId="1522" xr:uid="{4B4E1B73-3645-42A4-8A69-9FC50391BF47}"/>
    <cellStyle name="20% - Accent1 2 2 3 21" xfId="1523" xr:uid="{953120D7-F3BB-49A9-96EA-B80D56AFE6D3}"/>
    <cellStyle name="20% - Accent1 2 2 3 22" xfId="1524" xr:uid="{D9743B58-8D65-4CC3-8B0E-3946055B92C8}"/>
    <cellStyle name="20% - Accent1 2 2 3 23" xfId="1525" xr:uid="{F2936C64-BD3E-4BD1-BCDE-E86A4ABB1212}"/>
    <cellStyle name="20% - Accent1 2 2 3 3" xfId="1526" xr:uid="{E9B01069-D6F8-4D9B-B17E-C6B1C4BBDEAD}"/>
    <cellStyle name="20% - Accent1 2 2 3 3 10" xfId="1527" xr:uid="{F006DE37-D507-4BC0-89FE-617E2BABB46E}"/>
    <cellStyle name="20% - Accent1 2 2 3 3 10 2" xfId="1528" xr:uid="{2D87D257-6FD9-4433-86CA-F654ED8D1298}"/>
    <cellStyle name="20% - Accent1 2 2 3 3 10_CC1" xfId="53438" xr:uid="{108C0676-38D2-420E-8457-EBD1FE07F57E}"/>
    <cellStyle name="20% - Accent1 2 2 3 3 11" xfId="1529" xr:uid="{A7FF061E-5FAD-462F-AA38-C8549E4BACC3}"/>
    <cellStyle name="20% - Accent1 2 2 3 3 11 2" xfId="1530" xr:uid="{17E1EAC2-69EF-44B0-BEE8-37883351716E}"/>
    <cellStyle name="20% - Accent1 2 2 3 3 11_CC1" xfId="53439" xr:uid="{C7E0BFB2-F1B1-4FEA-8975-83718C0FE476}"/>
    <cellStyle name="20% - Accent1 2 2 3 3 12" xfId="1531" xr:uid="{EC95FB94-33B0-439E-B2DE-3CD298E869C4}"/>
    <cellStyle name="20% - Accent1 2 2 3 3 13" xfId="1532" xr:uid="{AA96866B-D693-4B54-93F4-BDDFB58E2831}"/>
    <cellStyle name="20% - Accent1 2 2 3 3 14" xfId="1533" xr:uid="{E0BE2374-16EB-4131-B1AC-8BB75ED0CF3F}"/>
    <cellStyle name="20% - Accent1 2 2 3 3 15" xfId="1534" xr:uid="{F75BB032-81A3-4391-B7D7-805C8CE32490}"/>
    <cellStyle name="20% - Accent1 2 2 3 3 16" xfId="1535" xr:uid="{F5ADB161-F770-45DD-BE27-815FF1A9DEB4}"/>
    <cellStyle name="20% - Accent1 2 2 3 3 17" xfId="1536" xr:uid="{BA7CDE2B-A912-4408-A41E-EAE9FAC485CC}"/>
    <cellStyle name="20% - Accent1 2 2 3 3 18" xfId="1537" xr:uid="{E5CAEB7B-66A0-482B-9BD6-CB90BB7B76D8}"/>
    <cellStyle name="20% - Accent1 2 2 3 3 2" xfId="1538" xr:uid="{90D7C3E3-A6BE-4568-8361-768338E0487C}"/>
    <cellStyle name="20% - Accent1 2 2 3 3 2 2" xfId="1539" xr:uid="{3F9A4224-7A8C-46A6-96DD-CCF3F7274804}"/>
    <cellStyle name="20% - Accent1 2 2 3 3 2 3" xfId="1540" xr:uid="{AD996246-90E8-43CA-BD25-4BF509B5DBAD}"/>
    <cellStyle name="20% - Accent1 2 2 3 3 2 4" xfId="1541" xr:uid="{7A0F57D7-FCB4-4075-B5DA-18A32B5B1BAE}"/>
    <cellStyle name="20% - Accent1 2 2 3 3 2 5" xfId="1542" xr:uid="{107CFB01-F0B1-46EA-81A8-09C5604DA2BD}"/>
    <cellStyle name="20% - Accent1 2 2 3 3 2 6" xfId="1543" xr:uid="{D2498296-A2AC-4444-B04B-7D10A4A677C9}"/>
    <cellStyle name="20% - Accent1 2 2 3 3 2 7" xfId="1544" xr:uid="{3EDE6054-4153-4AE7-BC0E-95847D2807D7}"/>
    <cellStyle name="20% - Accent1 2 2 3 3 2 8" xfId="1545" xr:uid="{0832501F-4385-4267-98C4-04A71230A7DF}"/>
    <cellStyle name="20% - Accent1 2 2 3 3 2_CC1" xfId="53440" xr:uid="{4F99074E-DD4A-442C-93B9-B120888AB537}"/>
    <cellStyle name="20% - Accent1 2 2 3 3 3" xfId="1546" xr:uid="{31711242-C820-468A-8672-2EFBD7198DB0}"/>
    <cellStyle name="20% - Accent1 2 2 3 3 3 2" xfId="1547" xr:uid="{502664F6-2973-4C26-AE02-3EA9E31AED16}"/>
    <cellStyle name="20% - Accent1 2 2 3 3 3 3" xfId="1548" xr:uid="{49610DAE-3CF4-4577-8638-EE45956A21DA}"/>
    <cellStyle name="20% - Accent1 2 2 3 3 3 4" xfId="1549" xr:uid="{969297D9-04E2-4D3F-B157-486EA4A5DC7C}"/>
    <cellStyle name="20% - Accent1 2 2 3 3 3 5" xfId="1550" xr:uid="{97470657-19B7-421A-B19B-3242572FDD99}"/>
    <cellStyle name="20% - Accent1 2 2 3 3 3 6" xfId="1551" xr:uid="{0AEB0848-F872-452F-8722-E0F7208C3463}"/>
    <cellStyle name="20% - Accent1 2 2 3 3 3 7" xfId="1552" xr:uid="{1CAA3CF6-D881-4718-B3A7-EB823EEA6E4C}"/>
    <cellStyle name="20% - Accent1 2 2 3 3 3 8" xfId="1553" xr:uid="{60392924-783C-4347-8790-63850AA1DE94}"/>
    <cellStyle name="20% - Accent1 2 2 3 3 3_CC1" xfId="53441" xr:uid="{3C6874A2-CC3B-496D-B8D0-AAEC7E5A271E}"/>
    <cellStyle name="20% - Accent1 2 2 3 3 4" xfId="1554" xr:uid="{9E3FB908-66CC-4A25-85DB-5CE46196D667}"/>
    <cellStyle name="20% - Accent1 2 2 3 3 4 2" xfId="1555" xr:uid="{35FB4242-2366-46A0-9318-696DE34BB0D1}"/>
    <cellStyle name="20% - Accent1 2 2 3 3 4_CC1" xfId="53442" xr:uid="{14E4E409-CE28-4CBE-8B2C-CD41FF0DB15C}"/>
    <cellStyle name="20% - Accent1 2 2 3 3 5" xfId="1556" xr:uid="{ACD59AD1-A0FA-481C-A803-DFBD1929A524}"/>
    <cellStyle name="20% - Accent1 2 2 3 3 5 2" xfId="1557" xr:uid="{96DEE5D2-02FE-424D-BE2F-1795A6CFE400}"/>
    <cellStyle name="20% - Accent1 2 2 3 3 5_CC1" xfId="53443" xr:uid="{F6E7BDCF-AE8D-470A-8D23-85C2EDA16ED6}"/>
    <cellStyle name="20% - Accent1 2 2 3 3 6" xfId="1558" xr:uid="{26ABD734-B301-4900-B716-18B603114D25}"/>
    <cellStyle name="20% - Accent1 2 2 3 3 6 2" xfId="1559" xr:uid="{6F695EF4-37DF-4DA7-AE6A-73F7D3A7D14E}"/>
    <cellStyle name="20% - Accent1 2 2 3 3 6_CC1" xfId="53444" xr:uid="{B7B8AD9E-E613-433C-B590-412D439D1F61}"/>
    <cellStyle name="20% - Accent1 2 2 3 3 7" xfId="1560" xr:uid="{C27E3B47-CE81-4B62-AFB0-DC414F4D8DED}"/>
    <cellStyle name="20% - Accent1 2 2 3 3 7 2" xfId="1561" xr:uid="{515285AA-ACBE-456F-B67B-A69A6387F0B0}"/>
    <cellStyle name="20% - Accent1 2 2 3 3 7_CC1" xfId="53445" xr:uid="{0D00E57E-8836-4FD2-928A-44E63BA993D8}"/>
    <cellStyle name="20% - Accent1 2 2 3 3 8" xfId="1562" xr:uid="{866AAFB0-A734-4F73-AC92-657DFC0DE760}"/>
    <cellStyle name="20% - Accent1 2 2 3 3 8 2" xfId="1563" xr:uid="{96B396FA-17C2-40A8-8FD5-85412D8BE333}"/>
    <cellStyle name="20% - Accent1 2 2 3 3 8_CC1" xfId="53446" xr:uid="{B5D9465D-7787-425C-AFEF-8D64398A604D}"/>
    <cellStyle name="20% - Accent1 2 2 3 3 9" xfId="1564" xr:uid="{604D8787-846D-44E3-9432-D59602CCBA15}"/>
    <cellStyle name="20% - Accent1 2 2 3 3 9 2" xfId="1565" xr:uid="{DAA7075A-4483-4A9B-BFDD-DE6E25C1A040}"/>
    <cellStyle name="20% - Accent1 2 2 3 3 9_CC1" xfId="53447" xr:uid="{6D3AC213-FBFB-4DB8-A072-87AB815E1DE7}"/>
    <cellStyle name="20% - Accent1 2 2 3 3_CC1" xfId="53437" xr:uid="{055602FF-F8B6-417F-A60F-88AC3D8BE53D}"/>
    <cellStyle name="20% - Accent1 2 2 3 4" xfId="1566" xr:uid="{E9824554-AEA5-4D33-A905-1C1FD97E5F67}"/>
    <cellStyle name="20% - Accent1 2 2 3 4 10" xfId="1567" xr:uid="{9C74B61F-8E66-4BE7-8AD1-DCD6308AEAF5}"/>
    <cellStyle name="20% - Accent1 2 2 3 4 10 2" xfId="1568" xr:uid="{BFE0A3DC-9BB6-434E-BAE7-115FE73EB136}"/>
    <cellStyle name="20% - Accent1 2 2 3 4 10_CC1" xfId="53449" xr:uid="{5A2FB0E5-5C4B-4F7B-935E-8E692CF89678}"/>
    <cellStyle name="20% - Accent1 2 2 3 4 11" xfId="1569" xr:uid="{8EF40D13-4139-4A18-ACCA-461A4B416594}"/>
    <cellStyle name="20% - Accent1 2 2 3 4 11 2" xfId="1570" xr:uid="{74DC6583-9E44-4DCE-8FCC-21D568227F3B}"/>
    <cellStyle name="20% - Accent1 2 2 3 4 11_CC1" xfId="53450" xr:uid="{963E414A-F1A2-4A76-BB79-9C38E3F4E0D7}"/>
    <cellStyle name="20% - Accent1 2 2 3 4 12" xfId="1571" xr:uid="{CA7EA272-1A10-45C0-80A0-0200667563FE}"/>
    <cellStyle name="20% - Accent1 2 2 3 4 13" xfId="1572" xr:uid="{8EF00105-AD94-4B2E-A01B-F1889820EB4C}"/>
    <cellStyle name="20% - Accent1 2 2 3 4 14" xfId="1573" xr:uid="{8C6A3045-8DAB-4AA9-A480-60E99AD9CCFA}"/>
    <cellStyle name="20% - Accent1 2 2 3 4 15" xfId="1574" xr:uid="{DE9E257E-81A5-47EB-9917-64AE1463F09C}"/>
    <cellStyle name="20% - Accent1 2 2 3 4 16" xfId="1575" xr:uid="{8FB3C76D-1ADA-43CE-8976-CE2965661472}"/>
    <cellStyle name="20% - Accent1 2 2 3 4 17" xfId="1576" xr:uid="{F4EB4D51-CE3F-4AAE-8891-9982D4334F9D}"/>
    <cellStyle name="20% - Accent1 2 2 3 4 18" xfId="1577" xr:uid="{A79014F5-FF1F-4F39-94BE-90FEFA46E1E2}"/>
    <cellStyle name="20% - Accent1 2 2 3 4 2" xfId="1578" xr:uid="{ECD41963-0485-4E0A-B2FF-DB94D6A80BBA}"/>
    <cellStyle name="20% - Accent1 2 2 3 4 2 2" xfId="1579" xr:uid="{38DD6036-39B4-41C0-829C-8251DAC6E699}"/>
    <cellStyle name="20% - Accent1 2 2 3 4 2 3" xfId="1580" xr:uid="{81417466-98FA-41F5-9D3D-2CBC798957EF}"/>
    <cellStyle name="20% - Accent1 2 2 3 4 2 4" xfId="1581" xr:uid="{8B333F08-BFBE-47DB-AD2F-782624EDC62C}"/>
    <cellStyle name="20% - Accent1 2 2 3 4 2 5" xfId="1582" xr:uid="{E380D84B-FA06-48A2-84CD-FB47AFCC620E}"/>
    <cellStyle name="20% - Accent1 2 2 3 4 2 6" xfId="1583" xr:uid="{220153C0-F68F-4561-B5A2-13E5097A1B04}"/>
    <cellStyle name="20% - Accent1 2 2 3 4 2 7" xfId="1584" xr:uid="{72D45CFC-7A30-4C0F-9C20-8159A62FA1A0}"/>
    <cellStyle name="20% - Accent1 2 2 3 4 2 8" xfId="1585" xr:uid="{992A0DC4-4C75-4C86-B175-E32032BED4D0}"/>
    <cellStyle name="20% - Accent1 2 2 3 4 2_CC1" xfId="53451" xr:uid="{C82905F3-7428-4147-AB39-A6226458F8E6}"/>
    <cellStyle name="20% - Accent1 2 2 3 4 3" xfId="1586" xr:uid="{88CACACB-E175-4AC9-A74D-77BA77741646}"/>
    <cellStyle name="20% - Accent1 2 2 3 4 3 2" xfId="1587" xr:uid="{C60A87D0-54A5-4A35-B025-B752507C0278}"/>
    <cellStyle name="20% - Accent1 2 2 3 4 3 3" xfId="1588" xr:uid="{9EAF8238-A12D-48D7-B9C8-62597EE8A12D}"/>
    <cellStyle name="20% - Accent1 2 2 3 4 3 4" xfId="1589" xr:uid="{B0D40AAB-9F55-4136-9C4F-E8FE014FFF74}"/>
    <cellStyle name="20% - Accent1 2 2 3 4 3 5" xfId="1590" xr:uid="{E6981E69-50FE-4552-9206-5C50D597D5DC}"/>
    <cellStyle name="20% - Accent1 2 2 3 4 3 6" xfId="1591" xr:uid="{B56770C0-9A15-41E7-AF14-E5E62337AB48}"/>
    <cellStyle name="20% - Accent1 2 2 3 4 3 7" xfId="1592" xr:uid="{1C53B807-CA48-4376-87F9-246168ED31DA}"/>
    <cellStyle name="20% - Accent1 2 2 3 4 3 8" xfId="1593" xr:uid="{3A449FEE-0C05-447C-AE8A-56D18E6EBB7B}"/>
    <cellStyle name="20% - Accent1 2 2 3 4 3_CC1" xfId="53452" xr:uid="{E758938F-3039-49CA-90A5-CD0E95272ED9}"/>
    <cellStyle name="20% - Accent1 2 2 3 4 4" xfId="1594" xr:uid="{81E1F79B-5F8E-49A9-B74A-2A4BB1736A28}"/>
    <cellStyle name="20% - Accent1 2 2 3 4 4 2" xfId="1595" xr:uid="{5BE20F10-B70B-46D8-82AB-A1AEC7D2DE8F}"/>
    <cellStyle name="20% - Accent1 2 2 3 4 4_CC1" xfId="53453" xr:uid="{0E57B398-7020-4E68-92C6-38444B5AD36C}"/>
    <cellStyle name="20% - Accent1 2 2 3 4 5" xfId="1596" xr:uid="{43044EAE-9B80-417C-A8C6-84D8DE36EA19}"/>
    <cellStyle name="20% - Accent1 2 2 3 4 5 2" xfId="1597" xr:uid="{97733120-092A-4705-8FF5-619DA38129D9}"/>
    <cellStyle name="20% - Accent1 2 2 3 4 5_CC1" xfId="53454" xr:uid="{0BE0C38F-32B4-4415-9C00-08FF0D036EA9}"/>
    <cellStyle name="20% - Accent1 2 2 3 4 6" xfId="1598" xr:uid="{E5D8CF7F-897A-457B-8D1F-76DCDC2247A9}"/>
    <cellStyle name="20% - Accent1 2 2 3 4 6 2" xfId="1599" xr:uid="{5DEF6CC3-DC34-4113-8BCC-9CDE27F7CDC3}"/>
    <cellStyle name="20% - Accent1 2 2 3 4 6_CC1" xfId="53455" xr:uid="{8CD68922-B762-474C-AF66-154B3F202904}"/>
    <cellStyle name="20% - Accent1 2 2 3 4 7" xfId="1600" xr:uid="{A7185075-66CD-443B-B4E1-18521DF62519}"/>
    <cellStyle name="20% - Accent1 2 2 3 4 7 2" xfId="1601" xr:uid="{47614787-1260-4D47-87EC-52295DC02F64}"/>
    <cellStyle name="20% - Accent1 2 2 3 4 7_CC1" xfId="53456" xr:uid="{DDBCB352-F0FE-46A2-8188-8953AA84E663}"/>
    <cellStyle name="20% - Accent1 2 2 3 4 8" xfId="1602" xr:uid="{D9AC7B99-712E-4AD9-A52B-71B6B4DE1DCA}"/>
    <cellStyle name="20% - Accent1 2 2 3 4 8 2" xfId="1603" xr:uid="{3451FE6A-CE5F-41C6-97DB-4EA918D11F21}"/>
    <cellStyle name="20% - Accent1 2 2 3 4 8_CC1" xfId="53457" xr:uid="{851A6890-0FBB-4744-80C7-36EFAA50C477}"/>
    <cellStyle name="20% - Accent1 2 2 3 4 9" xfId="1604" xr:uid="{438A2F7F-276F-4458-85B5-B2990EB80602}"/>
    <cellStyle name="20% - Accent1 2 2 3 4 9 2" xfId="1605" xr:uid="{6AAF2697-0B75-4647-BA3A-908DF848F21C}"/>
    <cellStyle name="20% - Accent1 2 2 3 4 9_CC1" xfId="53458" xr:uid="{77FD264A-2532-4554-B6DF-776199222A57}"/>
    <cellStyle name="20% - Accent1 2 2 3 4_CC1" xfId="53448" xr:uid="{BED767D2-0056-4918-9F54-4835837578EB}"/>
    <cellStyle name="20% - Accent1 2 2 3 5" xfId="1606" xr:uid="{A6AEAB2E-205A-4E73-B478-0E16D217BC03}"/>
    <cellStyle name="20% - Accent1 2 2 3 5 10" xfId="1607" xr:uid="{38DDAEC4-3A33-47B6-B407-B79AE6789688}"/>
    <cellStyle name="20% - Accent1 2 2 3 5 10 2" xfId="1608" xr:uid="{00CEA878-C81A-4D29-9B7B-E96CBFC8AE71}"/>
    <cellStyle name="20% - Accent1 2 2 3 5 10_CC1" xfId="53460" xr:uid="{8E5148BD-BBA2-4141-889E-3E6A637E8C20}"/>
    <cellStyle name="20% - Accent1 2 2 3 5 11" xfId="1609" xr:uid="{EE311F29-A1D7-4979-8461-319F210DAA52}"/>
    <cellStyle name="20% - Accent1 2 2 3 5 11 2" xfId="1610" xr:uid="{159BDDBB-1AFC-450F-81EB-70CC4096C82A}"/>
    <cellStyle name="20% - Accent1 2 2 3 5 11_CC1" xfId="53461" xr:uid="{155EFA48-08C7-42F9-B616-E02BCFB8E792}"/>
    <cellStyle name="20% - Accent1 2 2 3 5 12" xfId="1611" xr:uid="{AED98B5D-8F3C-4826-85F4-EF1CEB0F01CF}"/>
    <cellStyle name="20% - Accent1 2 2 3 5 13" xfId="1612" xr:uid="{3AF773D4-C58C-49FB-B12E-70038E16F51F}"/>
    <cellStyle name="20% - Accent1 2 2 3 5 14" xfId="1613" xr:uid="{AF389FB2-A692-49D4-BAC7-6FE430E9E564}"/>
    <cellStyle name="20% - Accent1 2 2 3 5 15" xfId="1614" xr:uid="{EF81FA9D-68F5-4F36-A341-68049CE92ED9}"/>
    <cellStyle name="20% - Accent1 2 2 3 5 16" xfId="1615" xr:uid="{FDAA37A6-66B2-4C88-B2FB-82545220D49C}"/>
    <cellStyle name="20% - Accent1 2 2 3 5 17" xfId="1616" xr:uid="{48D500C8-71AB-4FBD-8CDD-6E2BF412CBC0}"/>
    <cellStyle name="20% - Accent1 2 2 3 5 18" xfId="1617" xr:uid="{1CBEAF29-4ACA-46F9-8544-1DAC353069BA}"/>
    <cellStyle name="20% - Accent1 2 2 3 5 2" xfId="1618" xr:uid="{456DE52F-6B35-48B2-BED3-D23955D5A9CC}"/>
    <cellStyle name="20% - Accent1 2 2 3 5 2 2" xfId="1619" xr:uid="{3D62E4F1-22C1-45F1-B779-8E73A1B53321}"/>
    <cellStyle name="20% - Accent1 2 2 3 5 2 3" xfId="1620" xr:uid="{F59BEC54-D3D3-4DA3-A7B7-D4EC6AA10263}"/>
    <cellStyle name="20% - Accent1 2 2 3 5 2 4" xfId="1621" xr:uid="{F1C9A8B4-BF89-420F-A4C7-C3EA1BFAE2BF}"/>
    <cellStyle name="20% - Accent1 2 2 3 5 2 5" xfId="1622" xr:uid="{A303A3C7-95ED-4715-9D28-54ACEF637F70}"/>
    <cellStyle name="20% - Accent1 2 2 3 5 2 6" xfId="1623" xr:uid="{D1D563C5-DF23-4091-BB8D-2FFB3E0A2901}"/>
    <cellStyle name="20% - Accent1 2 2 3 5 2 7" xfId="1624" xr:uid="{A7F935B3-D0BF-4452-A272-D9E80E41DEF5}"/>
    <cellStyle name="20% - Accent1 2 2 3 5 2 8" xfId="1625" xr:uid="{A56DD218-971E-4E9A-93AE-89875C966835}"/>
    <cellStyle name="20% - Accent1 2 2 3 5 2_CC1" xfId="53462" xr:uid="{B59FB7FA-F17A-4879-9CC8-D120B6155423}"/>
    <cellStyle name="20% - Accent1 2 2 3 5 3" xfId="1626" xr:uid="{9077AAAC-0137-4E00-AFDA-01748B5E6DB3}"/>
    <cellStyle name="20% - Accent1 2 2 3 5 3 2" xfId="1627" xr:uid="{9536E7A1-A096-42A1-BAEE-A387E51D2B1F}"/>
    <cellStyle name="20% - Accent1 2 2 3 5 3 3" xfId="1628" xr:uid="{81A4839B-983F-492D-8347-8121F4C43EEB}"/>
    <cellStyle name="20% - Accent1 2 2 3 5 3 4" xfId="1629" xr:uid="{3554689A-3676-41B3-8BAD-3FA749FB0002}"/>
    <cellStyle name="20% - Accent1 2 2 3 5 3 5" xfId="1630" xr:uid="{E7FF2469-36B2-4DBF-B692-E4940B371C56}"/>
    <cellStyle name="20% - Accent1 2 2 3 5 3 6" xfId="1631" xr:uid="{EC9C2E6F-EE31-4031-AA9F-E357FE87E0B5}"/>
    <cellStyle name="20% - Accent1 2 2 3 5 3 7" xfId="1632" xr:uid="{1F95F324-B574-4359-BD0D-73E89F9EE2EE}"/>
    <cellStyle name="20% - Accent1 2 2 3 5 3 8" xfId="1633" xr:uid="{E3613191-262B-4743-9D24-4247CC4D3B16}"/>
    <cellStyle name="20% - Accent1 2 2 3 5 3_CC1" xfId="53463" xr:uid="{C79C4F41-DC50-4A3C-AEAF-FBAD4D0BEE80}"/>
    <cellStyle name="20% - Accent1 2 2 3 5 4" xfId="1634" xr:uid="{C8CCA9CB-B324-4B52-8C4A-FD5B4A69D7AC}"/>
    <cellStyle name="20% - Accent1 2 2 3 5 4 2" xfId="1635" xr:uid="{55D68A20-7164-46B0-993C-AF0D4A93FC0B}"/>
    <cellStyle name="20% - Accent1 2 2 3 5 4_CC1" xfId="53464" xr:uid="{17B75C64-2299-47DB-9817-2D2573E56AD5}"/>
    <cellStyle name="20% - Accent1 2 2 3 5 5" xfId="1636" xr:uid="{2B22C2D2-8007-4CC2-BBB0-E864D9466D91}"/>
    <cellStyle name="20% - Accent1 2 2 3 5 5 2" xfId="1637" xr:uid="{8410C8FB-AF71-412A-B399-C9BD4E183B85}"/>
    <cellStyle name="20% - Accent1 2 2 3 5 5_CC1" xfId="53465" xr:uid="{634469FA-8C77-41CA-A8A3-6C1331468CDF}"/>
    <cellStyle name="20% - Accent1 2 2 3 5 6" xfId="1638" xr:uid="{8158A852-ACD2-4AD1-B742-965E20B9E34D}"/>
    <cellStyle name="20% - Accent1 2 2 3 5 6 2" xfId="1639" xr:uid="{FB1A57AA-C999-49FE-AAE6-DEA97FAE94C5}"/>
    <cellStyle name="20% - Accent1 2 2 3 5 6_CC1" xfId="53466" xr:uid="{51D8E41E-739B-4063-8D97-014B31E5C20F}"/>
    <cellStyle name="20% - Accent1 2 2 3 5 7" xfId="1640" xr:uid="{8B405576-2160-4704-85C4-972D0B13EBA9}"/>
    <cellStyle name="20% - Accent1 2 2 3 5 7 2" xfId="1641" xr:uid="{17B175E0-EED7-468C-ACB0-A825A1722760}"/>
    <cellStyle name="20% - Accent1 2 2 3 5 7_CC1" xfId="53467" xr:uid="{29FB6B44-7DC8-4EC4-979D-CD60588CCFD5}"/>
    <cellStyle name="20% - Accent1 2 2 3 5 8" xfId="1642" xr:uid="{87EB7535-75F6-402B-9952-84EB6ED1EFC1}"/>
    <cellStyle name="20% - Accent1 2 2 3 5 8 2" xfId="1643" xr:uid="{9FB8D8C5-1585-4160-8018-4FB27FC0434D}"/>
    <cellStyle name="20% - Accent1 2 2 3 5 8_CC1" xfId="53468" xr:uid="{F1E74D35-2711-47D9-9203-D28183A0702C}"/>
    <cellStyle name="20% - Accent1 2 2 3 5 9" xfId="1644" xr:uid="{3BCA2D59-6100-4EFA-8570-A06022E8F498}"/>
    <cellStyle name="20% - Accent1 2 2 3 5 9 2" xfId="1645" xr:uid="{3554E5B4-9CCB-44C4-8DC6-0DFC3DDCDE14}"/>
    <cellStyle name="20% - Accent1 2 2 3 5 9_CC1" xfId="53469" xr:uid="{7B214612-19C2-44CC-ABD6-F272542FA67A}"/>
    <cellStyle name="20% - Accent1 2 2 3 5_CC1" xfId="53459" xr:uid="{40B4BDED-D79B-4A08-87BC-E3C7DC9FAE13}"/>
    <cellStyle name="20% - Accent1 2 2 3 6" xfId="1646" xr:uid="{77052E6F-8964-4877-9A30-45CCF0CDE8E1}"/>
    <cellStyle name="20% - Accent1 2 2 3 6 10" xfId="1647" xr:uid="{A3F6BFC1-BBD2-4D5F-BE9B-5A083628C9FA}"/>
    <cellStyle name="20% - Accent1 2 2 3 6 10 2" xfId="1648" xr:uid="{FADF8F13-6890-4BF7-93CC-E07C68632DE0}"/>
    <cellStyle name="20% - Accent1 2 2 3 6 10_CC1" xfId="53471" xr:uid="{8D33E5AF-D402-47CC-ADB2-D23E1670D87C}"/>
    <cellStyle name="20% - Accent1 2 2 3 6 11" xfId="1649" xr:uid="{B3D4DC08-6047-4967-BFA4-0A89794F5A63}"/>
    <cellStyle name="20% - Accent1 2 2 3 6 11 2" xfId="1650" xr:uid="{306385B9-026A-4E34-9F03-DF565CA0D672}"/>
    <cellStyle name="20% - Accent1 2 2 3 6 11_CC1" xfId="53472" xr:uid="{B0D83203-3697-42FD-A867-DE6770577FAC}"/>
    <cellStyle name="20% - Accent1 2 2 3 6 12" xfId="1651" xr:uid="{74BD4799-A6A7-47A0-B13E-69FE17C03436}"/>
    <cellStyle name="20% - Accent1 2 2 3 6 13" xfId="1652" xr:uid="{DAE5FBBA-2F88-4FE2-BFD3-30B1F683CB70}"/>
    <cellStyle name="20% - Accent1 2 2 3 6 14" xfId="1653" xr:uid="{961DCD79-4F18-4A16-BED9-631FC31947BD}"/>
    <cellStyle name="20% - Accent1 2 2 3 6 15" xfId="1654" xr:uid="{1B0F7EDC-A23B-40CB-A37F-93B8F2FBD701}"/>
    <cellStyle name="20% - Accent1 2 2 3 6 16" xfId="1655" xr:uid="{7D144B68-A4D9-41BF-98FC-87D85F86DBDC}"/>
    <cellStyle name="20% - Accent1 2 2 3 6 17" xfId="1656" xr:uid="{26773DA3-BB5A-46DB-8F9A-31EA0AA4E150}"/>
    <cellStyle name="20% - Accent1 2 2 3 6 18" xfId="1657" xr:uid="{8439713F-0486-4FA2-9C7B-D617D7ED6E5F}"/>
    <cellStyle name="20% - Accent1 2 2 3 6 2" xfId="1658" xr:uid="{9A808AEC-74AF-4889-95CE-6D6A1B0E39A3}"/>
    <cellStyle name="20% - Accent1 2 2 3 6 2 2" xfId="1659" xr:uid="{952D33BF-30FB-4948-97DE-DCA9B8BDB3B0}"/>
    <cellStyle name="20% - Accent1 2 2 3 6 2 3" xfId="1660" xr:uid="{F0EDA8FE-BE6B-4428-ADFC-2BCCC9BB7C4C}"/>
    <cellStyle name="20% - Accent1 2 2 3 6 2 4" xfId="1661" xr:uid="{91945899-8AA5-47D3-B81F-8AA9E624B2CA}"/>
    <cellStyle name="20% - Accent1 2 2 3 6 2 5" xfId="1662" xr:uid="{1C8ACF8A-36A1-44AA-A937-225E111CE5E1}"/>
    <cellStyle name="20% - Accent1 2 2 3 6 2 6" xfId="1663" xr:uid="{2A2CFD7E-11C3-45CF-91FA-E2A8986146B1}"/>
    <cellStyle name="20% - Accent1 2 2 3 6 2 7" xfId="1664" xr:uid="{279FA0ED-4C72-4A4D-80DA-A4C88898E4A0}"/>
    <cellStyle name="20% - Accent1 2 2 3 6 2 8" xfId="1665" xr:uid="{369F4BF8-3F24-4098-828C-959C094D83EE}"/>
    <cellStyle name="20% - Accent1 2 2 3 6 2_CC1" xfId="53473" xr:uid="{7E80344E-5FA7-4BED-8C48-8A1E8218699B}"/>
    <cellStyle name="20% - Accent1 2 2 3 6 3" xfId="1666" xr:uid="{85ACE8E3-C47D-4151-B1CC-3398924D1B14}"/>
    <cellStyle name="20% - Accent1 2 2 3 6 3 2" xfId="1667" xr:uid="{E9B7ECBF-E5B1-4353-9637-45362EAFBB4E}"/>
    <cellStyle name="20% - Accent1 2 2 3 6 3 3" xfId="1668" xr:uid="{CA837C0C-9B9D-4E2D-BEB2-FC92AE7DA1EF}"/>
    <cellStyle name="20% - Accent1 2 2 3 6 3 4" xfId="1669" xr:uid="{415A8FA4-D5E9-4FD0-AB70-7AA2EFD0DD32}"/>
    <cellStyle name="20% - Accent1 2 2 3 6 3 5" xfId="1670" xr:uid="{42C79955-D43A-4990-BED6-6E694E5A95EE}"/>
    <cellStyle name="20% - Accent1 2 2 3 6 3 6" xfId="1671" xr:uid="{5526FF36-A88B-4E06-94DB-5254A91022D4}"/>
    <cellStyle name="20% - Accent1 2 2 3 6 3 7" xfId="1672" xr:uid="{B17E216C-48D7-4AB4-A91D-39437F63E9BD}"/>
    <cellStyle name="20% - Accent1 2 2 3 6 3 8" xfId="1673" xr:uid="{54638090-FF52-4F52-88F8-FFF435E19B08}"/>
    <cellStyle name="20% - Accent1 2 2 3 6 3_CC1" xfId="53474" xr:uid="{AB3D13E2-4F98-49EB-A37B-DBCED80D59BD}"/>
    <cellStyle name="20% - Accent1 2 2 3 6 4" xfId="1674" xr:uid="{1AD575D7-84FB-4A27-8217-5A85D83D8E26}"/>
    <cellStyle name="20% - Accent1 2 2 3 6 4 2" xfId="1675" xr:uid="{9E1A9BA6-DBA4-499F-BBBC-F9697CD62CF0}"/>
    <cellStyle name="20% - Accent1 2 2 3 6 4_CC1" xfId="53475" xr:uid="{B1931DFB-7C39-40DF-9792-DEAC8CDAABD9}"/>
    <cellStyle name="20% - Accent1 2 2 3 6 5" xfId="1676" xr:uid="{9FB54E1B-955B-49C0-B717-5192EE2C5B02}"/>
    <cellStyle name="20% - Accent1 2 2 3 6 5 2" xfId="1677" xr:uid="{7B1480DE-1D8C-4617-AD6D-5DAE881A22B6}"/>
    <cellStyle name="20% - Accent1 2 2 3 6 5_CC1" xfId="53476" xr:uid="{103CB33E-AE1A-462E-B2CF-CF16FE48974B}"/>
    <cellStyle name="20% - Accent1 2 2 3 6 6" xfId="1678" xr:uid="{EA9DE00F-14C3-4736-A555-D83E437D67B1}"/>
    <cellStyle name="20% - Accent1 2 2 3 6 6 2" xfId="1679" xr:uid="{1F0DD358-B2F8-4896-BB5E-64D32135F672}"/>
    <cellStyle name="20% - Accent1 2 2 3 6 6_CC1" xfId="53477" xr:uid="{8CFAE7C8-7C54-439A-B37C-E35BD036CDA9}"/>
    <cellStyle name="20% - Accent1 2 2 3 6 7" xfId="1680" xr:uid="{3853AA31-22E1-4D04-B414-2B62B767477E}"/>
    <cellStyle name="20% - Accent1 2 2 3 6 7 2" xfId="1681" xr:uid="{FB9B413D-4BF4-49CD-87F0-1B0B825B2D3C}"/>
    <cellStyle name="20% - Accent1 2 2 3 6 7_CC1" xfId="53478" xr:uid="{BFAFBB00-DB55-4F50-808A-200C636BABDA}"/>
    <cellStyle name="20% - Accent1 2 2 3 6 8" xfId="1682" xr:uid="{2B9EF357-54F9-49CA-875A-D2686BA1BE83}"/>
    <cellStyle name="20% - Accent1 2 2 3 6 8 2" xfId="1683" xr:uid="{E243E207-200A-440B-BF24-9B6FBF6D9AEB}"/>
    <cellStyle name="20% - Accent1 2 2 3 6 8_CC1" xfId="53479" xr:uid="{2F8CA175-E87B-4217-A99B-D2EBE9CA0541}"/>
    <cellStyle name="20% - Accent1 2 2 3 6 9" xfId="1684" xr:uid="{C21921ED-3DFE-4532-A5F2-B2F54FF163AE}"/>
    <cellStyle name="20% - Accent1 2 2 3 6 9 2" xfId="1685" xr:uid="{E3B4E82D-CFD3-4331-AECD-FCD365C69FA0}"/>
    <cellStyle name="20% - Accent1 2 2 3 6 9_CC1" xfId="53480" xr:uid="{915DE25E-E415-4B4E-9165-D22BAFE8B08F}"/>
    <cellStyle name="20% - Accent1 2 2 3 6_CC1" xfId="53470" xr:uid="{EAC4DBA4-BE68-4F75-B989-CF3B3838B2EB}"/>
    <cellStyle name="20% - Accent1 2 2 3 7" xfId="1686" xr:uid="{91C6C924-A59D-46EB-AD67-E19345E9D288}"/>
    <cellStyle name="20% - Accent1 2 2 3 7 2" xfId="1687" xr:uid="{30965640-157F-4A12-AEA4-A2508E89E14F}"/>
    <cellStyle name="20% - Accent1 2 2 3 7 3" xfId="1688" xr:uid="{FFDF82D4-1870-46FE-8D52-977CDB5F8A6C}"/>
    <cellStyle name="20% - Accent1 2 2 3 7 4" xfId="1689" xr:uid="{256DB5AF-E2A8-4BC9-B365-D0D58E28533F}"/>
    <cellStyle name="20% - Accent1 2 2 3 7 5" xfId="1690" xr:uid="{29BDAAFA-106B-4FB2-A738-FB52069C0386}"/>
    <cellStyle name="20% - Accent1 2 2 3 7 6" xfId="1691" xr:uid="{FED0A489-13DB-42DA-B139-4B3BECF24C6E}"/>
    <cellStyle name="20% - Accent1 2 2 3 7 7" xfId="1692" xr:uid="{F02981C8-672E-4EC8-9BF3-F7721CFC6629}"/>
    <cellStyle name="20% - Accent1 2 2 3 7 8" xfId="1693" xr:uid="{43598675-DB43-425A-8515-720B5E27FE3B}"/>
    <cellStyle name="20% - Accent1 2 2 3 7_CC1" xfId="53481" xr:uid="{B991052B-8AF6-4C81-9FC0-2A81A5CD92E0}"/>
    <cellStyle name="20% - Accent1 2 2 3 8" xfId="1694" xr:uid="{97F68D2A-FCF6-4B03-B24F-A3E9CB421E94}"/>
    <cellStyle name="20% - Accent1 2 2 3 8 2" xfId="1695" xr:uid="{86701B6A-277E-43F2-8ED8-97F112C1E0FC}"/>
    <cellStyle name="20% - Accent1 2 2 3 8 3" xfId="1696" xr:uid="{AF3495C9-50C9-4004-A897-12F95A65990A}"/>
    <cellStyle name="20% - Accent1 2 2 3 8 4" xfId="1697" xr:uid="{7E87BCFE-4340-4D23-887B-6688E1529782}"/>
    <cellStyle name="20% - Accent1 2 2 3 8 5" xfId="1698" xr:uid="{26E81266-6E36-4E60-8959-683CFC95F5AD}"/>
    <cellStyle name="20% - Accent1 2 2 3 8 6" xfId="1699" xr:uid="{0D29A2C8-D9DA-44E6-A91B-98BAD8D4CB12}"/>
    <cellStyle name="20% - Accent1 2 2 3 8 7" xfId="1700" xr:uid="{161BD848-BE1E-4881-89D6-85632F95587A}"/>
    <cellStyle name="20% - Accent1 2 2 3 8 8" xfId="1701" xr:uid="{8F48D3C3-4D18-496C-9018-044463E188B0}"/>
    <cellStyle name="20% - Accent1 2 2 3 8_CC1" xfId="53482" xr:uid="{F0C6DE8B-B676-4C24-B228-D6B32092BE8A}"/>
    <cellStyle name="20% - Accent1 2 2 3 9" xfId="1702" xr:uid="{7F230CC4-064C-44D2-AF91-11D847C54137}"/>
    <cellStyle name="20% - Accent1 2 2 3 9 2" xfId="1703" xr:uid="{EDA45B0F-49C1-4A75-8097-BBBC2CE82DE0}"/>
    <cellStyle name="20% - Accent1 2 2 3 9_CC1" xfId="53483" xr:uid="{B3A0E03B-B583-4017-ADDE-C26D68B5AC63}"/>
    <cellStyle name="20% - Accent1 2 2 3_CC1" xfId="53418" xr:uid="{ADA075FE-2C23-4FC0-B560-A28F4A9A5C70}"/>
    <cellStyle name="20% - Accent1 2 2 30" xfId="1704" xr:uid="{DD1D1C3B-6F51-465B-8F5E-BC0DE615BE3A}"/>
    <cellStyle name="20% - Accent1 2 2 30 2" xfId="1705" xr:uid="{282DFC7A-899C-46F3-A574-5E560507B90C}"/>
    <cellStyle name="20% - Accent1 2 2 30 3" xfId="1706" xr:uid="{6C25F615-90BB-4F9C-BB03-BFC387770822}"/>
    <cellStyle name="20% - Accent1 2 2 30_CC1" xfId="53484" xr:uid="{9D32AB63-8516-473A-A6E1-D82B7024DAD5}"/>
    <cellStyle name="20% - Accent1 2 2 31" xfId="1707" xr:uid="{9834727A-6530-49E6-8F08-724C06884375}"/>
    <cellStyle name="20% - Accent1 2 2 32" xfId="1708" xr:uid="{80BC6D7B-C54C-436C-8E59-21CBBE21D578}"/>
    <cellStyle name="20% - Accent1 2 2 33" xfId="1709" xr:uid="{2604C081-AD31-4721-ADE4-AB595372C346}"/>
    <cellStyle name="20% - Accent1 2 2 34" xfId="1710" xr:uid="{6952179E-78B6-41DF-8D72-C83BB96D080C}"/>
    <cellStyle name="20% - Accent1 2 2 35" xfId="1711" xr:uid="{307D40B5-65CD-42AD-A387-AED7BA1796A1}"/>
    <cellStyle name="20% - Accent1 2 2 36" xfId="12555" xr:uid="{2A278BD2-E7CC-4705-9770-07C4163632F5}"/>
    <cellStyle name="20% - Accent1 2 2 37" xfId="12556" xr:uid="{7AD0D86D-9CC0-4A87-AB6F-926AC9496305}"/>
    <cellStyle name="20% - Accent1 2 2 38" xfId="43149" xr:uid="{B22526DA-20AE-4061-B6F8-B64AC611138A}"/>
    <cellStyle name="20% - Accent1 2 2 4" xfId="1712" xr:uid="{1332F68A-6442-4610-9674-A9E1D140C01F}"/>
    <cellStyle name="20% - Accent1 2 2 5" xfId="1713" xr:uid="{38957647-3D0C-4383-A226-D3DAF97D5632}"/>
    <cellStyle name="20% - Accent1 2 2 6" xfId="1714" xr:uid="{C021D334-DA7D-408A-B72D-1C4F37AF1343}"/>
    <cellStyle name="20% - Accent1 2 2 7" xfId="1715" xr:uid="{4FC3DE4A-7DCB-4B77-ADD0-10FAB725A600}"/>
    <cellStyle name="20% - Accent1 2 2 8" xfId="1716" xr:uid="{F7A37486-2D21-42A4-967E-69D4EAFF826B}"/>
    <cellStyle name="20% - Accent1 2 2 9" xfId="1717" xr:uid="{C2A337DE-5DEC-4F33-AFE5-0A448FE15EE8}"/>
    <cellStyle name="20% - Accent1 2 2_A01" xfId="1718" xr:uid="{07380F9E-0761-4C03-B559-4F973801E39F}"/>
    <cellStyle name="20% - Accent1 2 20" xfId="1719" xr:uid="{965A6936-12D8-489F-9199-A44E50DDFFBC}"/>
    <cellStyle name="20% - Accent1 2 20 10" xfId="1720" xr:uid="{D60DA483-A9DE-4848-9FCA-515AD8F69840}"/>
    <cellStyle name="20% - Accent1 2 20 10 2" xfId="1721" xr:uid="{13FC3A4D-DEA0-43AE-B101-B285FB8F740F}"/>
    <cellStyle name="20% - Accent1 2 20 10_CC1" xfId="53486" xr:uid="{94B78E87-E8A0-4637-873D-63FBCD372D43}"/>
    <cellStyle name="20% - Accent1 2 20 11" xfId="1722" xr:uid="{C0CE5D0D-F308-4093-8CC9-142A29D02DDA}"/>
    <cellStyle name="20% - Accent1 2 20 11 2" xfId="1723" xr:uid="{6130F4FF-F171-4F6B-B9EA-DE6D704DDAEC}"/>
    <cellStyle name="20% - Accent1 2 20 11_CC1" xfId="53487" xr:uid="{B6108DBF-A86A-4708-AFCB-ECAA10EB943C}"/>
    <cellStyle name="20% - Accent1 2 20 12" xfId="1724" xr:uid="{BDF9313F-E564-42D4-B8B9-031C999F3B3B}"/>
    <cellStyle name="20% - Accent1 2 20 13" xfId="1725" xr:uid="{9E405C44-B068-4554-A107-42CD7B8B00E6}"/>
    <cellStyle name="20% - Accent1 2 20 14" xfId="1726" xr:uid="{116FA17F-E5E4-41C9-AC9D-141BBAB81AFA}"/>
    <cellStyle name="20% - Accent1 2 20 15" xfId="1727" xr:uid="{F7CD43FC-62BB-4BF0-95A9-B01964EE57D8}"/>
    <cellStyle name="20% - Accent1 2 20 16" xfId="1728" xr:uid="{570EDF5B-84F5-4A47-8E3F-BBDC20DED055}"/>
    <cellStyle name="20% - Accent1 2 20 17" xfId="1729" xr:uid="{4EAC1B16-B60A-4D2B-8280-6EE49BBF07EB}"/>
    <cellStyle name="20% - Accent1 2 20 18" xfId="1730" xr:uid="{DB197B7D-9B92-47E4-B4C9-0C9AB37D6208}"/>
    <cellStyle name="20% - Accent1 2 20 2" xfId="1731" xr:uid="{F5BCF77E-7E08-4F46-9902-09B3FC98EE67}"/>
    <cellStyle name="20% - Accent1 2 20 2 2" xfId="1732" xr:uid="{D3D0C953-A236-4C9F-84D9-F3418C921285}"/>
    <cellStyle name="20% - Accent1 2 20 2 3" xfId="1733" xr:uid="{B937C559-0F36-484C-BDF6-BA902D0B65A4}"/>
    <cellStyle name="20% - Accent1 2 20 2 4" xfId="1734" xr:uid="{6CBF5132-72B3-4215-B932-4B475D46D373}"/>
    <cellStyle name="20% - Accent1 2 20 2 5" xfId="1735" xr:uid="{0F615F88-09CB-48AE-B6EB-51C64495B713}"/>
    <cellStyle name="20% - Accent1 2 20 2 6" xfId="1736" xr:uid="{85B12A9D-148D-4E7D-BD2F-506493847223}"/>
    <cellStyle name="20% - Accent1 2 20 2 7" xfId="1737" xr:uid="{74717593-3FD5-450E-A9F6-E8AD7C9B960C}"/>
    <cellStyle name="20% - Accent1 2 20 2 8" xfId="1738" xr:uid="{33056F68-B2B7-4851-9FE2-393BD75E7169}"/>
    <cellStyle name="20% - Accent1 2 20 2_CC1" xfId="53488" xr:uid="{94A53A49-DA2A-4E0C-9D12-C01F4B766A32}"/>
    <cellStyle name="20% - Accent1 2 20 3" xfId="1739" xr:uid="{FDE0A7C9-5687-4287-BD62-DB97FA899A35}"/>
    <cellStyle name="20% - Accent1 2 20 3 2" xfId="1740" xr:uid="{BCA12BCE-7137-41E0-9E27-FA7BAB9D93F4}"/>
    <cellStyle name="20% - Accent1 2 20 3 3" xfId="1741" xr:uid="{32EA9C33-17B1-4AB3-9788-B40119A3DFE3}"/>
    <cellStyle name="20% - Accent1 2 20 3 4" xfId="1742" xr:uid="{72C7A6E0-5D62-4BF6-B245-0E7F12C312C2}"/>
    <cellStyle name="20% - Accent1 2 20 3 5" xfId="1743" xr:uid="{290A514D-1EA3-4EF4-BDBA-00094DA49967}"/>
    <cellStyle name="20% - Accent1 2 20 3 6" xfId="1744" xr:uid="{D801376C-1D98-45A3-A75A-AE525A6867F4}"/>
    <cellStyle name="20% - Accent1 2 20 3 7" xfId="1745" xr:uid="{97C40FE1-B6FD-4491-B0FA-33FC33C11BDB}"/>
    <cellStyle name="20% - Accent1 2 20 3 8" xfId="1746" xr:uid="{0D0A9901-48CE-42A3-B1D8-BE57659516C2}"/>
    <cellStyle name="20% - Accent1 2 20 3_CC1" xfId="53489" xr:uid="{06CA8BE3-66F0-49FD-AD7D-6CFEADD5B8CF}"/>
    <cellStyle name="20% - Accent1 2 20 4" xfId="1747" xr:uid="{B61616CB-F9A2-46AF-B1F0-D22738E42394}"/>
    <cellStyle name="20% - Accent1 2 20 4 2" xfId="1748" xr:uid="{B4826DFA-31F4-4294-AA10-C9ACB8B4E15F}"/>
    <cellStyle name="20% - Accent1 2 20 4_CC1" xfId="53490" xr:uid="{7B5F561C-186A-4117-BF46-A28CE2A2C57B}"/>
    <cellStyle name="20% - Accent1 2 20 5" xfId="1749" xr:uid="{63644723-13EB-4622-B7A4-DEEEBD96E726}"/>
    <cellStyle name="20% - Accent1 2 20 5 2" xfId="1750" xr:uid="{6D6DA113-C9D1-4711-A1EE-31C9812263CD}"/>
    <cellStyle name="20% - Accent1 2 20 5_CC1" xfId="53491" xr:uid="{F8DCB24C-EA4F-4386-ACB7-5F672847C73F}"/>
    <cellStyle name="20% - Accent1 2 20 6" xfId="1751" xr:uid="{A9F1C65C-D1BC-470E-A30E-D0D233F06887}"/>
    <cellStyle name="20% - Accent1 2 20 6 2" xfId="1752" xr:uid="{8FA08EC8-D1AD-4342-89E5-C58254AB7848}"/>
    <cellStyle name="20% - Accent1 2 20 6_CC1" xfId="53492" xr:uid="{8A68AD98-38F4-4691-B6F6-B2DDA5C5CE86}"/>
    <cellStyle name="20% - Accent1 2 20 7" xfId="1753" xr:uid="{99372EC2-4F84-45FF-8594-E28AFC489AE4}"/>
    <cellStyle name="20% - Accent1 2 20 7 2" xfId="1754" xr:uid="{CF0FBCDA-01C8-4716-8B62-F1F40A2C927D}"/>
    <cellStyle name="20% - Accent1 2 20 7_CC1" xfId="53493" xr:uid="{6A88A333-A413-47D4-958E-1F8F9A980074}"/>
    <cellStyle name="20% - Accent1 2 20 8" xfId="1755" xr:uid="{3794E912-F89E-4EA8-B9BD-22592357ACB1}"/>
    <cellStyle name="20% - Accent1 2 20 8 2" xfId="1756" xr:uid="{7D75BD29-1FF2-453B-A2D3-28AD630F05FF}"/>
    <cellStyle name="20% - Accent1 2 20 8_CC1" xfId="53494" xr:uid="{FE52E57C-5371-422D-8A94-75EED4A7D7FA}"/>
    <cellStyle name="20% - Accent1 2 20 9" xfId="1757" xr:uid="{E73E0113-7BF9-4A88-82F7-A17A4DD0ADDF}"/>
    <cellStyle name="20% - Accent1 2 20 9 2" xfId="1758" xr:uid="{A58D3740-E0B6-43FF-9971-153D6A5681A2}"/>
    <cellStyle name="20% - Accent1 2 20 9_CC1" xfId="53495" xr:uid="{806B783A-BCCC-4180-B3A7-73FC6BD71775}"/>
    <cellStyle name="20% - Accent1 2 20_CC1" xfId="53485" xr:uid="{194FD217-5268-430F-AAB6-F0921B9F8A81}"/>
    <cellStyle name="20% - Accent1 2 21" xfId="1759" xr:uid="{A43FFED7-A4F8-4BDD-A92D-21D265562D52}"/>
    <cellStyle name="20% - Accent1 2 21 10" xfId="1760" xr:uid="{8CF10EE2-B1CB-4DDA-9A5F-E6B4C536BABB}"/>
    <cellStyle name="20% - Accent1 2 21 10 2" xfId="1761" xr:uid="{F2BE7C65-F883-44A9-972D-5468019E6339}"/>
    <cellStyle name="20% - Accent1 2 21 10_CC1" xfId="53497" xr:uid="{78FB5C4D-EC36-4983-BAF0-9D37A1192D29}"/>
    <cellStyle name="20% - Accent1 2 21 11" xfId="1762" xr:uid="{D8E1D1A6-3F95-4F2D-A94E-A33B3CDCBB20}"/>
    <cellStyle name="20% - Accent1 2 21 11 2" xfId="1763" xr:uid="{677C16B3-25EB-4E2A-8201-D9D5F5DCA635}"/>
    <cellStyle name="20% - Accent1 2 21 11_CC1" xfId="53498" xr:uid="{4D348F5B-865C-4DB1-89F2-7683C5DE611C}"/>
    <cellStyle name="20% - Accent1 2 21 12" xfId="1764" xr:uid="{9D61C5AB-93AC-458A-8C40-135BCD3ABA57}"/>
    <cellStyle name="20% - Accent1 2 21 13" xfId="1765" xr:uid="{28BD054B-053B-4888-B48A-1A81178288F4}"/>
    <cellStyle name="20% - Accent1 2 21 14" xfId="1766" xr:uid="{856AD938-16A6-415E-8AED-7F4A8D9C7D5C}"/>
    <cellStyle name="20% - Accent1 2 21 15" xfId="1767" xr:uid="{83768C3C-3E04-44C7-ACC5-D9E36FEEFE2E}"/>
    <cellStyle name="20% - Accent1 2 21 16" xfId="1768" xr:uid="{38397219-03C1-4E09-9B40-82473D4C73DF}"/>
    <cellStyle name="20% - Accent1 2 21 17" xfId="1769" xr:uid="{53DF69CA-ED74-41CB-8416-62E30331EEA6}"/>
    <cellStyle name="20% - Accent1 2 21 18" xfId="1770" xr:uid="{B2EC447D-ED35-48E9-9206-7943BC7C812E}"/>
    <cellStyle name="20% - Accent1 2 21 2" xfId="1771" xr:uid="{C35F450C-7ABC-4413-8DD1-D4D658DBDAAC}"/>
    <cellStyle name="20% - Accent1 2 21 2 2" xfId="1772" xr:uid="{E0599797-7B50-4050-8B75-D6E5A052650A}"/>
    <cellStyle name="20% - Accent1 2 21 2 3" xfId="1773" xr:uid="{C95728E0-2D50-46C9-AB56-7ACBAE47B381}"/>
    <cellStyle name="20% - Accent1 2 21 2 4" xfId="1774" xr:uid="{FA4737AC-65EE-4CB4-8460-D112324B92FB}"/>
    <cellStyle name="20% - Accent1 2 21 2 5" xfId="1775" xr:uid="{3BCF7309-BD30-4C5B-9532-41CE1B6E6868}"/>
    <cellStyle name="20% - Accent1 2 21 2 6" xfId="1776" xr:uid="{1A4D2777-D21F-4F33-B5D0-A7F1DC519EDA}"/>
    <cellStyle name="20% - Accent1 2 21 2 7" xfId="1777" xr:uid="{9AD412E0-DBA3-420A-8732-A0C6808B9F40}"/>
    <cellStyle name="20% - Accent1 2 21 2 8" xfId="1778" xr:uid="{CEB229F8-98D8-4E1C-AE74-609AB2A42212}"/>
    <cellStyle name="20% - Accent1 2 21 2_CC1" xfId="53499" xr:uid="{915D705D-2469-4DB2-90A6-E6728DD921CA}"/>
    <cellStyle name="20% - Accent1 2 21 3" xfId="1779" xr:uid="{CEB891D4-9451-4A38-8BA8-91EFD28430B9}"/>
    <cellStyle name="20% - Accent1 2 21 3 2" xfId="1780" xr:uid="{AC4C1B79-E6F5-4DEB-908F-A2388CB2C526}"/>
    <cellStyle name="20% - Accent1 2 21 3 3" xfId="1781" xr:uid="{61CDA26E-75B3-4DFE-A3A3-3329FC35F9B0}"/>
    <cellStyle name="20% - Accent1 2 21 3 4" xfId="1782" xr:uid="{E81D0A0A-CA9E-4D91-AC63-B13ABBFB082F}"/>
    <cellStyle name="20% - Accent1 2 21 3 5" xfId="1783" xr:uid="{33B857E6-6EB0-4786-85BA-3E72FEB1E7EC}"/>
    <cellStyle name="20% - Accent1 2 21 3 6" xfId="1784" xr:uid="{D608D66A-D822-47EE-AFD5-EB9907E660A7}"/>
    <cellStyle name="20% - Accent1 2 21 3 7" xfId="1785" xr:uid="{C3E83244-8053-4D1E-806B-9C82BF1AE883}"/>
    <cellStyle name="20% - Accent1 2 21 3 8" xfId="1786" xr:uid="{929BCF4B-9B2B-425B-9019-1CE0B3C62F9C}"/>
    <cellStyle name="20% - Accent1 2 21 3_CC1" xfId="53500" xr:uid="{8C6A4C34-B619-486C-8128-45B92EB67E43}"/>
    <cellStyle name="20% - Accent1 2 21 4" xfId="1787" xr:uid="{608479F7-110C-469D-824F-DCD4FFD1F7F7}"/>
    <cellStyle name="20% - Accent1 2 21 4 2" xfId="1788" xr:uid="{2C6A69C2-4754-4192-8A64-030983B8EFE8}"/>
    <cellStyle name="20% - Accent1 2 21 4_CC1" xfId="53501" xr:uid="{5506F510-D46C-4659-AF33-E4D3116709D1}"/>
    <cellStyle name="20% - Accent1 2 21 5" xfId="1789" xr:uid="{3590FEAD-DFE7-4F81-B2B7-23204BB1090F}"/>
    <cellStyle name="20% - Accent1 2 21 5 2" xfId="1790" xr:uid="{18D5B28F-DA35-4838-BE26-A4D08037D518}"/>
    <cellStyle name="20% - Accent1 2 21 5_CC1" xfId="53502" xr:uid="{699B1F82-FCCA-43B1-9A88-DF470C5EE2B9}"/>
    <cellStyle name="20% - Accent1 2 21 6" xfId="1791" xr:uid="{7DE5240C-61AB-4845-B149-C0F79D6D36C9}"/>
    <cellStyle name="20% - Accent1 2 21 6 2" xfId="1792" xr:uid="{E35733AA-5A27-4361-BB4D-3712151F03E9}"/>
    <cellStyle name="20% - Accent1 2 21 6_CC1" xfId="53503" xr:uid="{53B6029E-2557-4AE6-966A-90C6BB9D2FEF}"/>
    <cellStyle name="20% - Accent1 2 21 7" xfId="1793" xr:uid="{AFD8E9B4-A085-4CBF-A367-327007E8E281}"/>
    <cellStyle name="20% - Accent1 2 21 7 2" xfId="1794" xr:uid="{AC2AEE61-1A17-47F6-89ED-250F234FA259}"/>
    <cellStyle name="20% - Accent1 2 21 7_CC1" xfId="53504" xr:uid="{C01F0384-A302-452C-A4BE-3F9E22D1A3CF}"/>
    <cellStyle name="20% - Accent1 2 21 8" xfId="1795" xr:uid="{9687E5DA-ECFB-4D6A-BE50-746BE25488BA}"/>
    <cellStyle name="20% - Accent1 2 21 8 2" xfId="1796" xr:uid="{9BF63200-FD59-4AE5-ABAE-F84B93F9EA50}"/>
    <cellStyle name="20% - Accent1 2 21 8_CC1" xfId="53505" xr:uid="{F464DCE8-3DD5-41A3-8C31-0952854B3A27}"/>
    <cellStyle name="20% - Accent1 2 21 9" xfId="1797" xr:uid="{26223CE9-1F78-49C3-AEA7-DD1C40FD3217}"/>
    <cellStyle name="20% - Accent1 2 21 9 2" xfId="1798" xr:uid="{D515B32D-78B6-4B1C-93CD-CA2F821E03DE}"/>
    <cellStyle name="20% - Accent1 2 21 9_CC1" xfId="53506" xr:uid="{B04721A8-6B95-49B0-9176-16D8BA97ADAA}"/>
    <cellStyle name="20% - Accent1 2 21_CC1" xfId="53496" xr:uid="{ADF97DAD-514E-4A17-BE0F-33A03721F9D7}"/>
    <cellStyle name="20% - Accent1 2 22" xfId="1799" xr:uid="{05CDCA96-09D6-451B-808F-139F161C174D}"/>
    <cellStyle name="20% - Accent1 2 22 10" xfId="1800" xr:uid="{9D85DD9E-2484-42C4-9BB0-DCF860A09FDD}"/>
    <cellStyle name="20% - Accent1 2 22 10 2" xfId="1801" xr:uid="{48A818FA-6A4E-4775-A1E6-22E6106EF8BB}"/>
    <cellStyle name="20% - Accent1 2 22 10_CC1" xfId="53508" xr:uid="{6B113EF1-5FE3-4E0F-91CB-6A5180F5B815}"/>
    <cellStyle name="20% - Accent1 2 22 11" xfId="1802" xr:uid="{D7824E38-4305-4F03-B0D2-A758860711CD}"/>
    <cellStyle name="20% - Accent1 2 22 11 2" xfId="1803" xr:uid="{BFC5F2CA-616E-41E5-A10F-62E615E1D348}"/>
    <cellStyle name="20% - Accent1 2 22 11_CC1" xfId="53509" xr:uid="{F6165C02-CA73-4679-84A1-CD0A7A55C37C}"/>
    <cellStyle name="20% - Accent1 2 22 12" xfId="1804" xr:uid="{079A18F8-4FF1-4656-BDAE-55150EC90F03}"/>
    <cellStyle name="20% - Accent1 2 22 13" xfId="1805" xr:uid="{8A094370-A7DF-4491-BD44-EA23AFE6AF5B}"/>
    <cellStyle name="20% - Accent1 2 22 14" xfId="1806" xr:uid="{3EDEC6A2-A86E-4B8A-8363-EE547E76DDE5}"/>
    <cellStyle name="20% - Accent1 2 22 15" xfId="1807" xr:uid="{7CE93140-0DEB-4331-A6E6-CCA29597A4E8}"/>
    <cellStyle name="20% - Accent1 2 22 16" xfId="1808" xr:uid="{F09F3DAD-108B-4227-ADC4-8EB42DCE5370}"/>
    <cellStyle name="20% - Accent1 2 22 17" xfId="1809" xr:uid="{8E1E1F4C-39EA-4793-8855-9FB729A83068}"/>
    <cellStyle name="20% - Accent1 2 22 18" xfId="1810" xr:uid="{B18ADBC9-D520-4430-A9A8-16798E5D5381}"/>
    <cellStyle name="20% - Accent1 2 22 2" xfId="1811" xr:uid="{C2C6E0E8-E028-44CB-BEDA-F00E460A1DB3}"/>
    <cellStyle name="20% - Accent1 2 22 2 2" xfId="1812" xr:uid="{DF816CDE-AB38-40EF-B0A2-89DEE04EE444}"/>
    <cellStyle name="20% - Accent1 2 22 2 3" xfId="1813" xr:uid="{3DCB993A-9513-46D6-A94E-AB33F923B273}"/>
    <cellStyle name="20% - Accent1 2 22 2 4" xfId="1814" xr:uid="{DFD5916B-02E1-4165-9BDE-57F3D259CF16}"/>
    <cellStyle name="20% - Accent1 2 22 2 5" xfId="1815" xr:uid="{56D2D590-3363-4FB4-80A5-33F828628C4C}"/>
    <cellStyle name="20% - Accent1 2 22 2 6" xfId="1816" xr:uid="{44A5F905-7504-40FC-9A59-7D64B36552E4}"/>
    <cellStyle name="20% - Accent1 2 22 2 7" xfId="1817" xr:uid="{8D60BDD3-2C43-4FA7-8284-0D9FAB0CA6D9}"/>
    <cellStyle name="20% - Accent1 2 22 2 8" xfId="1818" xr:uid="{DCD83941-9415-407F-9604-27B05AFDFBD9}"/>
    <cellStyle name="20% - Accent1 2 22 2_CC1" xfId="53510" xr:uid="{DD6D2166-65D3-40C7-AB8A-866F48145435}"/>
    <cellStyle name="20% - Accent1 2 22 3" xfId="1819" xr:uid="{1CE4387A-D305-4894-BD46-75A2D0AD16A3}"/>
    <cellStyle name="20% - Accent1 2 22 3 2" xfId="1820" xr:uid="{E881FF5B-C6CC-4D5B-8AB3-1CC395619C63}"/>
    <cellStyle name="20% - Accent1 2 22 3 3" xfId="1821" xr:uid="{28BD1DC4-D697-425B-B813-41A60A33CD97}"/>
    <cellStyle name="20% - Accent1 2 22 3 4" xfId="1822" xr:uid="{9FD38E98-DDF6-432B-8CBD-0ABC9F99A6BF}"/>
    <cellStyle name="20% - Accent1 2 22 3 5" xfId="1823" xr:uid="{3833451F-44FC-4718-8FC4-AC59932D8955}"/>
    <cellStyle name="20% - Accent1 2 22 3 6" xfId="1824" xr:uid="{EA255A07-7963-4E44-A1A5-3DBF955B05B8}"/>
    <cellStyle name="20% - Accent1 2 22 3 7" xfId="1825" xr:uid="{738A6621-81D0-49DF-9FCA-E598E135581F}"/>
    <cellStyle name="20% - Accent1 2 22 3 8" xfId="1826" xr:uid="{F5C23350-7A23-4292-BDED-8E630418C50F}"/>
    <cellStyle name="20% - Accent1 2 22 3_CC1" xfId="53511" xr:uid="{35136998-4900-4943-9CC1-8C004AE2DCDC}"/>
    <cellStyle name="20% - Accent1 2 22 4" xfId="1827" xr:uid="{65D2D9F0-B253-4FBE-B198-587CAC926E3A}"/>
    <cellStyle name="20% - Accent1 2 22 4 2" xfId="1828" xr:uid="{3A001E1B-4244-4BB3-9A01-1A094B6EF095}"/>
    <cellStyle name="20% - Accent1 2 22 4_CC1" xfId="53512" xr:uid="{3D007740-DCD4-4260-9CD3-34AD385061FA}"/>
    <cellStyle name="20% - Accent1 2 22 5" xfId="1829" xr:uid="{B442733C-1F4A-4AEC-A7C9-A938D70B01A1}"/>
    <cellStyle name="20% - Accent1 2 22 5 2" xfId="1830" xr:uid="{876AE732-C796-4D04-8118-FC7D473687AC}"/>
    <cellStyle name="20% - Accent1 2 22 5_CC1" xfId="53513" xr:uid="{F6965C89-F588-460A-98E6-69FE0C0DF6DB}"/>
    <cellStyle name="20% - Accent1 2 22 6" xfId="1831" xr:uid="{45C5746D-939E-45E7-9849-130DDBDFA657}"/>
    <cellStyle name="20% - Accent1 2 22 6 2" xfId="1832" xr:uid="{F7C458C8-4A65-4D95-90B7-6BAB29C70577}"/>
    <cellStyle name="20% - Accent1 2 22 6_CC1" xfId="53514" xr:uid="{2F13B3B4-A32C-4301-94D1-1D217190A520}"/>
    <cellStyle name="20% - Accent1 2 22 7" xfId="1833" xr:uid="{2093DC44-12D0-4438-BEF4-F2361FB1A769}"/>
    <cellStyle name="20% - Accent1 2 22 7 2" xfId="1834" xr:uid="{450F454B-9AEC-41A6-B9CC-4C339E3E68E4}"/>
    <cellStyle name="20% - Accent1 2 22 7_CC1" xfId="53515" xr:uid="{D9B5C345-B247-4908-8F35-402262C4C77C}"/>
    <cellStyle name="20% - Accent1 2 22 8" xfId="1835" xr:uid="{3BABBD49-EF67-4E7D-B33B-8A43DE25DEFA}"/>
    <cellStyle name="20% - Accent1 2 22 8 2" xfId="1836" xr:uid="{83654C17-F4FF-471B-B7E2-8C61A69D58BA}"/>
    <cellStyle name="20% - Accent1 2 22 8_CC1" xfId="53516" xr:uid="{DFBCA371-B1F6-4B56-989B-22978F44264F}"/>
    <cellStyle name="20% - Accent1 2 22 9" xfId="1837" xr:uid="{7E866CA1-D675-44D5-942F-870D967841C2}"/>
    <cellStyle name="20% - Accent1 2 22 9 2" xfId="1838" xr:uid="{5C2FECA6-C0D8-405F-83D0-AFEFC50CD084}"/>
    <cellStyle name="20% - Accent1 2 22 9_CC1" xfId="53517" xr:uid="{E7EBB580-66DE-4BF3-96FA-B2E3AA2796CF}"/>
    <cellStyle name="20% - Accent1 2 22_CC1" xfId="53507" xr:uid="{B872BA0E-3238-4CA5-8778-F0A0E6948761}"/>
    <cellStyle name="20% - Accent1 2 23" xfId="1839" xr:uid="{4E9C497F-7BEE-404D-99A2-850D413D5022}"/>
    <cellStyle name="20% - Accent1 2 23 10" xfId="1840" xr:uid="{C423BD80-3C5B-4149-8BB7-CEC710F8440A}"/>
    <cellStyle name="20% - Accent1 2 23 10 2" xfId="1841" xr:uid="{A12C18E1-FD88-4C41-BC00-6215A1F18192}"/>
    <cellStyle name="20% - Accent1 2 23 10_CC1" xfId="53519" xr:uid="{BC04C546-73D7-42CF-B209-B7F0C6D5996B}"/>
    <cellStyle name="20% - Accent1 2 23 11" xfId="1842" xr:uid="{159FB0A2-1F2B-4FBD-B595-A5B636E13945}"/>
    <cellStyle name="20% - Accent1 2 23 11 2" xfId="1843" xr:uid="{18197BFB-1766-4C7C-B01E-A1FBE23274EE}"/>
    <cellStyle name="20% - Accent1 2 23 11_CC1" xfId="53520" xr:uid="{27A9B043-CFA6-493B-8A85-CC0384F2DA44}"/>
    <cellStyle name="20% - Accent1 2 23 12" xfId="1844" xr:uid="{578E36A4-8A9A-4CB2-B539-DA7579519240}"/>
    <cellStyle name="20% - Accent1 2 23 13" xfId="1845" xr:uid="{E062A921-4BC4-4ED6-9134-A7E37511EB78}"/>
    <cellStyle name="20% - Accent1 2 23 14" xfId="1846" xr:uid="{7EDE18A2-CD20-431F-82F3-E2789BCB01ED}"/>
    <cellStyle name="20% - Accent1 2 23 15" xfId="1847" xr:uid="{36674104-F669-40CB-B83B-535721B4E04A}"/>
    <cellStyle name="20% - Accent1 2 23 16" xfId="1848" xr:uid="{5F3F296D-FD02-40A5-9BF9-2BAC968CAA61}"/>
    <cellStyle name="20% - Accent1 2 23 17" xfId="1849" xr:uid="{B2541B2D-AA43-447B-91D6-BD1298EAD9C8}"/>
    <cellStyle name="20% - Accent1 2 23 18" xfId="1850" xr:uid="{311EFE4D-0C50-4ADD-9849-BC7B42B2A23F}"/>
    <cellStyle name="20% - Accent1 2 23 2" xfId="1851" xr:uid="{6E6FD6C3-1937-4CEC-8431-61CF79983DD2}"/>
    <cellStyle name="20% - Accent1 2 23 2 2" xfId="1852" xr:uid="{571A739E-A4C8-4802-8357-36D8FDB17662}"/>
    <cellStyle name="20% - Accent1 2 23 2 3" xfId="1853" xr:uid="{49C2F618-1537-49A2-B9A4-D0BB044C6C2F}"/>
    <cellStyle name="20% - Accent1 2 23 2 4" xfId="1854" xr:uid="{37071D7B-8A5D-410D-94A8-A529718A01A5}"/>
    <cellStyle name="20% - Accent1 2 23 2 5" xfId="1855" xr:uid="{DEDEF749-6170-47B2-8E7F-9C10DF43AB32}"/>
    <cellStyle name="20% - Accent1 2 23 2 6" xfId="1856" xr:uid="{92B18A02-B074-424B-A0B3-4ABC8A3ACD4A}"/>
    <cellStyle name="20% - Accent1 2 23 2 7" xfId="1857" xr:uid="{D27FFDFE-5909-45B3-A8F9-F5F621251F3B}"/>
    <cellStyle name="20% - Accent1 2 23 2 8" xfId="1858" xr:uid="{97D9B4B3-572D-4AB4-8C7A-02D7679D9379}"/>
    <cellStyle name="20% - Accent1 2 23 2_CC1" xfId="53521" xr:uid="{1CC00C20-AA6A-480D-9758-B93A97548182}"/>
    <cellStyle name="20% - Accent1 2 23 3" xfId="1859" xr:uid="{C27A0987-F47B-4D9C-8C49-13B46E5937F4}"/>
    <cellStyle name="20% - Accent1 2 23 3 2" xfId="1860" xr:uid="{C92A08FC-66DA-4F21-8B80-A17148990E0D}"/>
    <cellStyle name="20% - Accent1 2 23 3 3" xfId="1861" xr:uid="{5E77EDCD-2894-4A8E-846E-613293E7B772}"/>
    <cellStyle name="20% - Accent1 2 23 3 4" xfId="1862" xr:uid="{6406CA3A-6062-4015-BA3B-B9CF270B8276}"/>
    <cellStyle name="20% - Accent1 2 23 3 5" xfId="1863" xr:uid="{6A86CEC6-D819-4707-9E92-BFD1990B14D3}"/>
    <cellStyle name="20% - Accent1 2 23 3 6" xfId="1864" xr:uid="{C7EA9B2E-7C7B-4468-B645-1B34DAC92133}"/>
    <cellStyle name="20% - Accent1 2 23 3 7" xfId="1865" xr:uid="{F5F584D2-AE16-495D-B574-3B6219E55B83}"/>
    <cellStyle name="20% - Accent1 2 23 3 8" xfId="1866" xr:uid="{69BE3351-1439-4259-BB4B-EAD265A3C2A2}"/>
    <cellStyle name="20% - Accent1 2 23 3_CC1" xfId="53522" xr:uid="{4203638D-56B8-4598-BD7A-8471A4A613DB}"/>
    <cellStyle name="20% - Accent1 2 23 4" xfId="1867" xr:uid="{CCF791E6-1565-4408-9D28-A6BE57012189}"/>
    <cellStyle name="20% - Accent1 2 23 4 2" xfId="1868" xr:uid="{70AE8563-EE64-466B-A14B-8A0206124765}"/>
    <cellStyle name="20% - Accent1 2 23 4_CC1" xfId="53523" xr:uid="{3350AA05-81F8-4CD8-B0E8-B4433CDF57E9}"/>
    <cellStyle name="20% - Accent1 2 23 5" xfId="1869" xr:uid="{D2D6DA97-2C84-4A04-8501-E7BCAFB2C849}"/>
    <cellStyle name="20% - Accent1 2 23 5 2" xfId="1870" xr:uid="{2CCD33D5-9075-4414-8032-7F9217D576E1}"/>
    <cellStyle name="20% - Accent1 2 23 5_CC1" xfId="53524" xr:uid="{D4155BEE-86BA-4945-B781-E2016E2E817C}"/>
    <cellStyle name="20% - Accent1 2 23 6" xfId="1871" xr:uid="{BA3BAC44-E3A6-4278-ABF9-F91426C8FEAC}"/>
    <cellStyle name="20% - Accent1 2 23 6 2" xfId="1872" xr:uid="{F68E0A5D-84B0-40D1-9F9D-4A19718F965D}"/>
    <cellStyle name="20% - Accent1 2 23 6_CC1" xfId="53525" xr:uid="{E46F05F6-7A9E-49DB-B3D8-B3616B6D17D7}"/>
    <cellStyle name="20% - Accent1 2 23 7" xfId="1873" xr:uid="{C19B5A31-481B-4761-B4ED-0F8F55DB3749}"/>
    <cellStyle name="20% - Accent1 2 23 7 2" xfId="1874" xr:uid="{1B3B1514-81AA-424F-82F4-615C20A6A46A}"/>
    <cellStyle name="20% - Accent1 2 23 7_CC1" xfId="53526" xr:uid="{82F6BFDD-CAAD-4BC6-B393-3BA14C51258A}"/>
    <cellStyle name="20% - Accent1 2 23 8" xfId="1875" xr:uid="{16914C32-36A8-4DC9-A938-5FCA0E0D1968}"/>
    <cellStyle name="20% - Accent1 2 23 8 2" xfId="1876" xr:uid="{B34BD37A-3589-46DB-B927-2B27B17800DB}"/>
    <cellStyle name="20% - Accent1 2 23 8_CC1" xfId="53527" xr:uid="{9B30EE7F-8F17-4471-8312-218700758A8A}"/>
    <cellStyle name="20% - Accent1 2 23 9" xfId="1877" xr:uid="{12B9D899-3E4C-493E-9787-78738939E830}"/>
    <cellStyle name="20% - Accent1 2 23 9 2" xfId="1878" xr:uid="{BB23A8E0-91C6-42B7-BB3B-185A4020F0DE}"/>
    <cellStyle name="20% - Accent1 2 23 9_CC1" xfId="53528" xr:uid="{CB01BFC2-79D4-4D4F-9E38-C00E6B1D0358}"/>
    <cellStyle name="20% - Accent1 2 23_CC1" xfId="53518" xr:uid="{0DA651D6-5312-4BA8-9851-22BAAE165A3E}"/>
    <cellStyle name="20% - Accent1 2 24" xfId="1879" xr:uid="{D3BBC87B-147D-4614-8FAE-6042FDE475E9}"/>
    <cellStyle name="20% - Accent1 2 24 10" xfId="1880" xr:uid="{2DC2F322-669A-432A-B645-52A58B9661DE}"/>
    <cellStyle name="20% - Accent1 2 24 10 2" xfId="1881" xr:uid="{BD584C93-B0DE-4A5C-A866-ED1C93994095}"/>
    <cellStyle name="20% - Accent1 2 24 10_CC1" xfId="53530" xr:uid="{CFED2284-7B54-457B-B655-2849213E3A9E}"/>
    <cellStyle name="20% - Accent1 2 24 11" xfId="1882" xr:uid="{1C511977-604F-4B5B-B256-0ED70CD204A9}"/>
    <cellStyle name="20% - Accent1 2 24 11 2" xfId="1883" xr:uid="{676808DD-89BB-419F-9C95-DE7A9C5B0378}"/>
    <cellStyle name="20% - Accent1 2 24 11_CC1" xfId="53531" xr:uid="{4FF5A3D2-85C4-4808-916E-EED506FAC44F}"/>
    <cellStyle name="20% - Accent1 2 24 12" xfId="1884" xr:uid="{117C838C-D051-41A7-9422-9DACB295F989}"/>
    <cellStyle name="20% - Accent1 2 24 13" xfId="1885" xr:uid="{3D9ED3B4-3B8D-4839-8271-EAD404FCDAC1}"/>
    <cellStyle name="20% - Accent1 2 24 14" xfId="1886" xr:uid="{5DAD9E91-F1AE-4CCE-9C14-671594D71333}"/>
    <cellStyle name="20% - Accent1 2 24 15" xfId="1887" xr:uid="{D2FBA576-B93E-4948-B6A2-8894813D957E}"/>
    <cellStyle name="20% - Accent1 2 24 16" xfId="1888" xr:uid="{B6F0FA7D-F348-4B95-B0BA-A128C8163632}"/>
    <cellStyle name="20% - Accent1 2 24 17" xfId="1889" xr:uid="{4FEB905B-CB2D-4CD4-BE1B-A3270ADA7529}"/>
    <cellStyle name="20% - Accent1 2 24 18" xfId="1890" xr:uid="{8EFB65C8-D867-48E5-AC1C-07973FB961DC}"/>
    <cellStyle name="20% - Accent1 2 24 2" xfId="1891" xr:uid="{AC95EC1A-6DD9-4552-BE0C-49CDCDF6D026}"/>
    <cellStyle name="20% - Accent1 2 24 2 2" xfId="1892" xr:uid="{2F13FF1C-4D75-4FED-8576-2E1A5CD2C423}"/>
    <cellStyle name="20% - Accent1 2 24 2 3" xfId="1893" xr:uid="{B9E6FEB8-2752-4370-B5E6-73E51EFD3F46}"/>
    <cellStyle name="20% - Accent1 2 24 2 4" xfId="1894" xr:uid="{A5CE041C-2091-48D1-B00A-0A8B1F23FBAD}"/>
    <cellStyle name="20% - Accent1 2 24 2 5" xfId="1895" xr:uid="{CED53C2C-EA96-4DC1-B5A6-A35DC0EF5480}"/>
    <cellStyle name="20% - Accent1 2 24 2 6" xfId="1896" xr:uid="{4D09CF9A-9B38-4FDD-AAC1-E38AA1CA4DA2}"/>
    <cellStyle name="20% - Accent1 2 24 2 7" xfId="1897" xr:uid="{50CBB97D-D24C-4E31-BDB7-5997CC31CFF6}"/>
    <cellStyle name="20% - Accent1 2 24 2 8" xfId="1898" xr:uid="{BCE40DCC-7494-4261-ADC7-D0BFC11659A3}"/>
    <cellStyle name="20% - Accent1 2 24 2_CC1" xfId="53532" xr:uid="{FDFE4518-64D8-404A-B7F7-78CBAC618897}"/>
    <cellStyle name="20% - Accent1 2 24 3" xfId="1899" xr:uid="{533C4149-ACD8-4417-949B-661CC4F93B6B}"/>
    <cellStyle name="20% - Accent1 2 24 3 2" xfId="1900" xr:uid="{A3BEA0E3-E880-45B0-BBF0-AC2061C11BFD}"/>
    <cellStyle name="20% - Accent1 2 24 3 3" xfId="1901" xr:uid="{50389C59-A64F-4587-9EC2-B0FC1BC05054}"/>
    <cellStyle name="20% - Accent1 2 24 3 4" xfId="1902" xr:uid="{AA3CA15C-70EA-4CC0-966A-7651DE37AFD2}"/>
    <cellStyle name="20% - Accent1 2 24 3 5" xfId="1903" xr:uid="{C96B9810-FED0-4A46-91EF-CD43F3406644}"/>
    <cellStyle name="20% - Accent1 2 24 3 6" xfId="1904" xr:uid="{6897384F-F081-4394-8DE7-074E47A1EF03}"/>
    <cellStyle name="20% - Accent1 2 24 3 7" xfId="1905" xr:uid="{34517A11-F68E-4CFE-AE10-43BDB57C87E8}"/>
    <cellStyle name="20% - Accent1 2 24 3 8" xfId="1906" xr:uid="{CBC76319-33DE-4AA8-86AD-73A5BDE58DE0}"/>
    <cellStyle name="20% - Accent1 2 24 3_CC1" xfId="53533" xr:uid="{921D222C-A0F6-45F7-BE43-98AA9831E826}"/>
    <cellStyle name="20% - Accent1 2 24 4" xfId="1907" xr:uid="{64075851-DA3C-4417-BDDF-5B73BCADC9BB}"/>
    <cellStyle name="20% - Accent1 2 24 4 2" xfId="1908" xr:uid="{B31EEAAB-BB69-4EA7-A7C9-CC3D3A3A9EFD}"/>
    <cellStyle name="20% - Accent1 2 24 4_CC1" xfId="53534" xr:uid="{B35F7840-5A0F-440E-8379-3FA591CE5080}"/>
    <cellStyle name="20% - Accent1 2 24 5" xfId="1909" xr:uid="{B0264C45-02A7-40F9-A07D-01699F586E87}"/>
    <cellStyle name="20% - Accent1 2 24 5 2" xfId="1910" xr:uid="{7D39417D-4109-46AD-912A-8012280BFC77}"/>
    <cellStyle name="20% - Accent1 2 24 5_CC1" xfId="53535" xr:uid="{DAC27FC0-8E39-4269-90EB-E4206C730C5A}"/>
    <cellStyle name="20% - Accent1 2 24 6" xfId="1911" xr:uid="{D4AC3D36-7BEA-4AC6-A690-9AD7DEF3139E}"/>
    <cellStyle name="20% - Accent1 2 24 6 2" xfId="1912" xr:uid="{14D44B9B-3E45-46C0-9904-C9A823AEC9AD}"/>
    <cellStyle name="20% - Accent1 2 24 6_CC1" xfId="53536" xr:uid="{0951A513-A02A-4382-A260-13A9140B44D4}"/>
    <cellStyle name="20% - Accent1 2 24 7" xfId="1913" xr:uid="{F46A26D7-CDC7-477B-8CE0-1E5796E783DC}"/>
    <cellStyle name="20% - Accent1 2 24 7 2" xfId="1914" xr:uid="{1D3D564A-914C-4F5F-843A-5030D70EB4D8}"/>
    <cellStyle name="20% - Accent1 2 24 7_CC1" xfId="53537" xr:uid="{637781AC-D11F-4A6F-93AB-ABC39B7AC4F1}"/>
    <cellStyle name="20% - Accent1 2 24 8" xfId="1915" xr:uid="{F47BCA39-70DC-4018-8842-618BDEEA2B3F}"/>
    <cellStyle name="20% - Accent1 2 24 8 2" xfId="1916" xr:uid="{3D7D9D7C-2401-4EF9-B70B-3A0B2EB6D999}"/>
    <cellStyle name="20% - Accent1 2 24 8_CC1" xfId="53538" xr:uid="{85B4E1E7-3D84-46AD-9A5A-82C5FCDDB7EC}"/>
    <cellStyle name="20% - Accent1 2 24 9" xfId="1917" xr:uid="{A2CD3789-480F-4B7C-845B-6F1048FD68A0}"/>
    <cellStyle name="20% - Accent1 2 24 9 2" xfId="1918" xr:uid="{55301FF7-3ACF-48BD-B2E1-0F5D12CB9B69}"/>
    <cellStyle name="20% - Accent1 2 24 9_CC1" xfId="53539" xr:uid="{FF5A24F4-ECE3-4F31-9BCE-261103D09EDB}"/>
    <cellStyle name="20% - Accent1 2 24_CC1" xfId="53529" xr:uid="{D6C31851-B197-4313-867D-4C241ECF288B}"/>
    <cellStyle name="20% - Accent1 2 25" xfId="1919" xr:uid="{1676859A-4AE5-4D58-9007-9C1DA5D590D6}"/>
    <cellStyle name="20% - Accent1 2 25 10" xfId="1920" xr:uid="{F21D6126-F14E-437E-B29A-3CFE045A3E2E}"/>
    <cellStyle name="20% - Accent1 2 25 10 2" xfId="1921" xr:uid="{BDB264AB-1C80-40DC-BCD1-F09875245C65}"/>
    <cellStyle name="20% - Accent1 2 25 10_CC1" xfId="53541" xr:uid="{C19A9247-DD5D-4AA6-BAEE-CF0C5E2908B0}"/>
    <cellStyle name="20% - Accent1 2 25 11" xfId="1922" xr:uid="{917BF8C5-7A45-42DA-85C0-FCF840FCC93E}"/>
    <cellStyle name="20% - Accent1 2 25 11 2" xfId="1923" xr:uid="{1C0486E9-290B-4284-BD90-6B4025F6EBD0}"/>
    <cellStyle name="20% - Accent1 2 25 11_CC1" xfId="53542" xr:uid="{2796829B-9E9A-43CC-9FAC-AE914E06EB5C}"/>
    <cellStyle name="20% - Accent1 2 25 12" xfId="1924" xr:uid="{A0E8E690-4887-4922-91E2-57D51EFB0520}"/>
    <cellStyle name="20% - Accent1 2 25 13" xfId="1925" xr:uid="{AE14AADB-106F-4320-94FB-F75896D6A09A}"/>
    <cellStyle name="20% - Accent1 2 25 14" xfId="1926" xr:uid="{7E8175DA-0E91-486D-A254-D2543F61CB28}"/>
    <cellStyle name="20% - Accent1 2 25 15" xfId="1927" xr:uid="{16DB3BD7-79A7-45BF-B926-5804A7F43993}"/>
    <cellStyle name="20% - Accent1 2 25 16" xfId="1928" xr:uid="{C598F8DD-3F2C-4C4F-9DED-3FEAE72A18BA}"/>
    <cellStyle name="20% - Accent1 2 25 17" xfId="1929" xr:uid="{54655592-84DF-4268-AA16-B443F9EC3FAA}"/>
    <cellStyle name="20% - Accent1 2 25 18" xfId="1930" xr:uid="{3AD03A08-E100-476B-8BF4-AE4A720255E8}"/>
    <cellStyle name="20% - Accent1 2 25 2" xfId="1931" xr:uid="{4A6267E2-C51D-4463-9106-A8498EFDC523}"/>
    <cellStyle name="20% - Accent1 2 25 2 2" xfId="1932" xr:uid="{52E7E35C-9305-4495-A7A9-D06144A6DEAF}"/>
    <cellStyle name="20% - Accent1 2 25 2 3" xfId="1933" xr:uid="{F8A95686-CF31-4AB6-A509-04DA865A35A9}"/>
    <cellStyle name="20% - Accent1 2 25 2 4" xfId="1934" xr:uid="{845A4B2F-B35C-43FF-A2E2-CAD0B1E14381}"/>
    <cellStyle name="20% - Accent1 2 25 2 5" xfId="1935" xr:uid="{DA12C68A-3CD2-4F6A-97C7-68C8C8600921}"/>
    <cellStyle name="20% - Accent1 2 25 2 6" xfId="1936" xr:uid="{061023F0-5D9C-497A-90B6-EE38125AF321}"/>
    <cellStyle name="20% - Accent1 2 25 2 7" xfId="1937" xr:uid="{2CBD889A-61DE-4E24-BA45-26AA71CCB7DA}"/>
    <cellStyle name="20% - Accent1 2 25 2 8" xfId="1938" xr:uid="{E9D03D18-05AE-4BCD-9F5D-C0CDFFDB98F9}"/>
    <cellStyle name="20% - Accent1 2 25 2_CC1" xfId="53543" xr:uid="{3F7AD737-33D6-4FAA-8CF2-35172CF1413B}"/>
    <cellStyle name="20% - Accent1 2 25 3" xfId="1939" xr:uid="{3E36707E-467B-4B51-A33F-1020314FB66F}"/>
    <cellStyle name="20% - Accent1 2 25 3 2" xfId="1940" xr:uid="{5A22EE72-62BD-416C-99C9-299FEA076E2F}"/>
    <cellStyle name="20% - Accent1 2 25 3 3" xfId="1941" xr:uid="{CFFEC50F-0F48-4662-9618-F6A12C0F3ED6}"/>
    <cellStyle name="20% - Accent1 2 25 3 4" xfId="1942" xr:uid="{F350594F-4913-4C0F-A4AD-7FC25D7E9139}"/>
    <cellStyle name="20% - Accent1 2 25 3 5" xfId="1943" xr:uid="{5E8193F6-952D-49DB-A963-CBF5C40E24D9}"/>
    <cellStyle name="20% - Accent1 2 25 3 6" xfId="1944" xr:uid="{04AEAC42-5768-4B8C-864D-9603361C2613}"/>
    <cellStyle name="20% - Accent1 2 25 3 7" xfId="1945" xr:uid="{78BDA091-C919-420E-87DA-57BF5AFF968E}"/>
    <cellStyle name="20% - Accent1 2 25 3 8" xfId="1946" xr:uid="{AA67AFDF-EAB3-4A58-B01A-D30FF8BB273C}"/>
    <cellStyle name="20% - Accent1 2 25 3_CC1" xfId="53544" xr:uid="{BEC3AB91-9187-47BB-8BB8-D24DB835283B}"/>
    <cellStyle name="20% - Accent1 2 25 4" xfId="1947" xr:uid="{C1B79A14-6189-4FB5-8D56-D94106ED5718}"/>
    <cellStyle name="20% - Accent1 2 25 4 2" xfId="1948" xr:uid="{78A753D3-5392-47AD-9979-1A3292164C8A}"/>
    <cellStyle name="20% - Accent1 2 25 4_CC1" xfId="53545" xr:uid="{3B69F053-7040-4056-84C5-83F5B54B7A01}"/>
    <cellStyle name="20% - Accent1 2 25 5" xfId="1949" xr:uid="{B1592D53-B33C-467B-B974-1D49194E232C}"/>
    <cellStyle name="20% - Accent1 2 25 5 2" xfId="1950" xr:uid="{7E9C301B-8736-431F-AF92-218EF476168E}"/>
    <cellStyle name="20% - Accent1 2 25 5_CC1" xfId="53546" xr:uid="{7B2C43E4-5D42-427A-85F6-C1DD2B461A4B}"/>
    <cellStyle name="20% - Accent1 2 25 6" xfId="1951" xr:uid="{161D0201-6CAA-4ED5-812D-F70E3BEFB186}"/>
    <cellStyle name="20% - Accent1 2 25 6 2" xfId="1952" xr:uid="{47F72B13-32D6-45CC-9077-9A36D937F153}"/>
    <cellStyle name="20% - Accent1 2 25 6_CC1" xfId="53547" xr:uid="{889DCECF-42DA-48FA-A464-07940DAF39D9}"/>
    <cellStyle name="20% - Accent1 2 25 7" xfId="1953" xr:uid="{72796338-CA40-4BF2-B38D-0DE583317DF7}"/>
    <cellStyle name="20% - Accent1 2 25 7 2" xfId="1954" xr:uid="{4D2F78A0-7F83-430D-8243-D1B265630EB5}"/>
    <cellStyle name="20% - Accent1 2 25 7_CC1" xfId="53548" xr:uid="{847EDAC3-6731-461F-8860-1E27432A88F2}"/>
    <cellStyle name="20% - Accent1 2 25 8" xfId="1955" xr:uid="{8632BDFE-DA9D-4BFC-AEC6-6EA4D176608C}"/>
    <cellStyle name="20% - Accent1 2 25 8 2" xfId="1956" xr:uid="{93D5EF0D-D3DD-43DB-82BF-FEF37EB1467F}"/>
    <cellStyle name="20% - Accent1 2 25 8_CC1" xfId="53549" xr:uid="{96D142FA-2F47-4AAB-8A95-EBEAE766F4EE}"/>
    <cellStyle name="20% - Accent1 2 25 9" xfId="1957" xr:uid="{4978C832-E632-4589-A3A3-D44071C61D3B}"/>
    <cellStyle name="20% - Accent1 2 25 9 2" xfId="1958" xr:uid="{457C80B1-92CC-4089-9340-B81D6DE7C85B}"/>
    <cellStyle name="20% - Accent1 2 25 9_CC1" xfId="53550" xr:uid="{253BB627-4001-471B-9E44-AD3CC4388FB7}"/>
    <cellStyle name="20% - Accent1 2 25_CC1" xfId="53540" xr:uid="{FBC0D02F-76AE-4E64-953A-86388F3E945C}"/>
    <cellStyle name="20% - Accent1 2 26" xfId="1959" xr:uid="{F6E0B4E9-B47C-4FC0-8677-C97201C5FBBF}"/>
    <cellStyle name="20% - Accent1 2 27" xfId="1960" xr:uid="{20E49A29-C093-4FAD-BCEF-F43CF7371D1E}"/>
    <cellStyle name="20% - Accent1 2 28" xfId="1961" xr:uid="{C7049F92-FA6C-48B4-AB7B-6876812F1929}"/>
    <cellStyle name="20% - Accent1 2 29" xfId="1962" xr:uid="{E833A8FC-E348-4102-A69E-B7376B8EF03D}"/>
    <cellStyle name="20% - Accent1 2 3" xfId="1963" xr:uid="{F7FDA220-4D24-432E-BE46-A6CC63B8183F}"/>
    <cellStyle name="20% - Accent1 2 3 10" xfId="1964" xr:uid="{7B1B07ED-FD42-4016-A5F1-D4479E5725B2}"/>
    <cellStyle name="20% - Accent1 2 3 11" xfId="1965" xr:uid="{10CDE1D9-3615-4770-A4E4-7B007073446A}"/>
    <cellStyle name="20% - Accent1 2 3 12" xfId="1966" xr:uid="{CCEECD81-0795-4394-AA62-316FF24A4EDC}"/>
    <cellStyle name="20% - Accent1 2 3 13" xfId="1967" xr:uid="{CEAE2D81-CF45-4508-8CE9-AFAB210B827E}"/>
    <cellStyle name="20% - Accent1 2 3 14" xfId="1968" xr:uid="{6B05F00B-4774-4FBF-8CAE-B043EABB7D9B}"/>
    <cellStyle name="20% - Accent1 2 3 15" xfId="1969" xr:uid="{DB0C108B-621A-49B4-B48A-B956B413C634}"/>
    <cellStyle name="20% - Accent1 2 3 16" xfId="1970" xr:uid="{82B643CB-295F-4ADF-B753-59DD1423EA4C}"/>
    <cellStyle name="20% - Accent1 2 3 17" xfId="1971" xr:uid="{A2316254-549E-40D6-930E-A92715D64E04}"/>
    <cellStyle name="20% - Accent1 2 3 18" xfId="1972" xr:uid="{CAFE2443-CF71-4D09-BBE3-87E334FD0E01}"/>
    <cellStyle name="20% - Accent1 2 3 19" xfId="1973" xr:uid="{E82C3D76-5641-4685-8F1A-0C4816C355C6}"/>
    <cellStyle name="20% - Accent1 2 3 19 10" xfId="1974" xr:uid="{90080EC1-758C-4233-933A-412582761419}"/>
    <cellStyle name="20% - Accent1 2 3 19 10 2" xfId="1975" xr:uid="{9F4AC728-E771-4116-A82B-8AE6DA25E11E}"/>
    <cellStyle name="20% - Accent1 2 3 19 10_CC1" xfId="53552" xr:uid="{94B2720C-0AD7-49CD-8F40-BBC4DA2580CD}"/>
    <cellStyle name="20% - Accent1 2 3 19 11" xfId="1976" xr:uid="{693547EC-6871-49AD-81AD-2B0E272836A9}"/>
    <cellStyle name="20% - Accent1 2 3 19 11 2" xfId="1977" xr:uid="{37A52B4F-E3F9-4AC4-9B88-4D88ED8251CC}"/>
    <cellStyle name="20% - Accent1 2 3 19 11_CC1" xfId="53553" xr:uid="{1BB4903D-0C0F-4E7E-83C1-605E5708958D}"/>
    <cellStyle name="20% - Accent1 2 3 19 12" xfId="1978" xr:uid="{18BDCDE4-E919-44FD-AE50-F87F455A34C7}"/>
    <cellStyle name="20% - Accent1 2 3 19 13" xfId="1979" xr:uid="{5876EFC6-554B-4C6E-AD7B-D8DD230B9B90}"/>
    <cellStyle name="20% - Accent1 2 3 19 14" xfId="1980" xr:uid="{3A5DFEA1-61E4-4F42-B9E5-9034794C11BD}"/>
    <cellStyle name="20% - Accent1 2 3 19 15" xfId="1981" xr:uid="{53D53A1E-4EA2-400C-A0EE-F5848DE50FDD}"/>
    <cellStyle name="20% - Accent1 2 3 19 16" xfId="1982" xr:uid="{9B92D2AE-AB2B-4F1C-A847-3ADAC895D515}"/>
    <cellStyle name="20% - Accent1 2 3 19 17" xfId="1983" xr:uid="{CFDA6073-E891-4EA8-8C6E-E7CF463C1F6E}"/>
    <cellStyle name="20% - Accent1 2 3 19 18" xfId="1984" xr:uid="{89C3C57B-E8AB-40FE-A6B6-E72C04825AB4}"/>
    <cellStyle name="20% - Accent1 2 3 19 2" xfId="1985" xr:uid="{5ED71ACE-4AC9-40B0-AAF8-5A21359428DE}"/>
    <cellStyle name="20% - Accent1 2 3 19 2 2" xfId="1986" xr:uid="{B8D56E2E-B9FA-47B7-AFF7-F00F10BDC790}"/>
    <cellStyle name="20% - Accent1 2 3 19 2 3" xfId="1987" xr:uid="{C6BD82E4-249F-4E47-8771-C78CC7EA2D87}"/>
    <cellStyle name="20% - Accent1 2 3 19 2 4" xfId="1988" xr:uid="{2CCFB35E-ED03-491A-9DDC-7C02B07EB2F8}"/>
    <cellStyle name="20% - Accent1 2 3 19 2 5" xfId="1989" xr:uid="{244B3642-1028-4C2D-83F7-093919347201}"/>
    <cellStyle name="20% - Accent1 2 3 19 2 6" xfId="1990" xr:uid="{06BEB486-1E6E-402B-90BE-31C10C666857}"/>
    <cellStyle name="20% - Accent1 2 3 19 2 7" xfId="1991" xr:uid="{03F89B37-A3B4-4955-8027-25D8D773C94F}"/>
    <cellStyle name="20% - Accent1 2 3 19 2 8" xfId="1992" xr:uid="{5685D8F3-0815-45E5-8166-68493194519F}"/>
    <cellStyle name="20% - Accent1 2 3 19 2_CC1" xfId="53554" xr:uid="{FAD89136-CBD0-4D6C-A3CB-C812D285CDF3}"/>
    <cellStyle name="20% - Accent1 2 3 19 3" xfId="1993" xr:uid="{4512D855-524B-4639-AFF9-E8FEDCA1B7A3}"/>
    <cellStyle name="20% - Accent1 2 3 19 3 2" xfId="1994" xr:uid="{A58E2694-12F3-4B08-89D5-56A38352BA93}"/>
    <cellStyle name="20% - Accent1 2 3 19 3 3" xfId="1995" xr:uid="{B7891DCC-6F68-42CB-820C-D1C915782171}"/>
    <cellStyle name="20% - Accent1 2 3 19 3 4" xfId="1996" xr:uid="{877E9678-FCE5-4BF7-AA81-5BAD5D26D7AB}"/>
    <cellStyle name="20% - Accent1 2 3 19 3 5" xfId="1997" xr:uid="{B7710E82-67E5-4B45-A574-100855CEBAE4}"/>
    <cellStyle name="20% - Accent1 2 3 19 3 6" xfId="1998" xr:uid="{3B50E9A4-D499-45BA-9307-D7EBB3E521B0}"/>
    <cellStyle name="20% - Accent1 2 3 19 3 7" xfId="1999" xr:uid="{7860AE40-A726-4928-860F-50F2781B1F30}"/>
    <cellStyle name="20% - Accent1 2 3 19 3 8" xfId="2000" xr:uid="{884EB1CF-CE16-4071-B9CF-697EF9C1EFE6}"/>
    <cellStyle name="20% - Accent1 2 3 19 3_CC1" xfId="53555" xr:uid="{C7D1D9EC-A087-4960-8273-4F0729CFC723}"/>
    <cellStyle name="20% - Accent1 2 3 19 4" xfId="2001" xr:uid="{DBE29C9C-6A06-442B-8E85-314180FEC826}"/>
    <cellStyle name="20% - Accent1 2 3 19 4 2" xfId="2002" xr:uid="{58C6ECC6-A707-4CDC-9C66-D0711984D8F4}"/>
    <cellStyle name="20% - Accent1 2 3 19 4_CC1" xfId="53556" xr:uid="{26B54329-3563-4827-9482-07B639977D6C}"/>
    <cellStyle name="20% - Accent1 2 3 19 5" xfId="2003" xr:uid="{3C52D076-77D6-4D2E-BD7E-DF46554271AE}"/>
    <cellStyle name="20% - Accent1 2 3 19 5 2" xfId="2004" xr:uid="{1D528FB4-42E6-4080-BF58-A9987793ACA5}"/>
    <cellStyle name="20% - Accent1 2 3 19 5_CC1" xfId="53557" xr:uid="{906DAEFD-23D8-4269-8064-38BCDADA4ABB}"/>
    <cellStyle name="20% - Accent1 2 3 19 6" xfId="2005" xr:uid="{D9D9DB20-98F7-4D46-B0F5-CD101243F235}"/>
    <cellStyle name="20% - Accent1 2 3 19 6 2" xfId="2006" xr:uid="{BB874B7E-77D7-4EDA-ABF8-B6157A6F590A}"/>
    <cellStyle name="20% - Accent1 2 3 19 6_CC1" xfId="53558" xr:uid="{2B9DBA90-7FB9-4A99-882A-EFB5B5074F38}"/>
    <cellStyle name="20% - Accent1 2 3 19 7" xfId="2007" xr:uid="{D8DCB113-2821-45B3-B417-750080F92C62}"/>
    <cellStyle name="20% - Accent1 2 3 19 7 2" xfId="2008" xr:uid="{9861CBE9-7381-4EC3-A64D-2BE61FE646B8}"/>
    <cellStyle name="20% - Accent1 2 3 19 7_CC1" xfId="53559" xr:uid="{09D9E91D-26C5-44E5-8673-7BA7024881C2}"/>
    <cellStyle name="20% - Accent1 2 3 19 8" xfId="2009" xr:uid="{1D24475A-88E4-4ABC-8B05-A3E46CBED053}"/>
    <cellStyle name="20% - Accent1 2 3 19 8 2" xfId="2010" xr:uid="{31B1028C-1FC4-4D2A-B64F-FCE02AE419E4}"/>
    <cellStyle name="20% - Accent1 2 3 19 8_CC1" xfId="53560" xr:uid="{A1F8E7CB-8A75-4BA8-B318-00F426373B31}"/>
    <cellStyle name="20% - Accent1 2 3 19 9" xfId="2011" xr:uid="{AEF9EE6E-568E-453A-9744-0BDF7839550E}"/>
    <cellStyle name="20% - Accent1 2 3 19 9 2" xfId="2012" xr:uid="{9CE594A5-7ECA-4D4C-89FC-66A512BEE52B}"/>
    <cellStyle name="20% - Accent1 2 3 19 9_CC1" xfId="53561" xr:uid="{55CF567A-B446-4F94-B786-11C5C19C7254}"/>
    <cellStyle name="20% - Accent1 2 3 19_CC1" xfId="53551" xr:uid="{EE6EBEA2-57B9-47D8-AB41-9C4D037C82AD}"/>
    <cellStyle name="20% - Accent1 2 3 2" xfId="2013" xr:uid="{B9B2A5D3-F044-48E5-B23D-05C87B5CC63C}"/>
    <cellStyle name="20% - Accent1 2 3 2 10" xfId="2014" xr:uid="{2004E5B5-9AF4-4788-8ECF-16870F566FC1}"/>
    <cellStyle name="20% - Accent1 2 3 2 10 2" xfId="2015" xr:uid="{E98A0A5D-78AA-4FF4-8E2D-04147263114A}"/>
    <cellStyle name="20% - Accent1 2 3 2 10_CC1" xfId="53562" xr:uid="{0B8BED88-4239-4800-9EE6-ECCB39A646E9}"/>
    <cellStyle name="20% - Accent1 2 3 2 11" xfId="2016" xr:uid="{D01A4030-7424-4266-8751-2B8AE75A8168}"/>
    <cellStyle name="20% - Accent1 2 3 2 11 2" xfId="2017" xr:uid="{7839169E-A236-4F46-AE40-23C3C21ED04C}"/>
    <cellStyle name="20% - Accent1 2 3 2 11_CC1" xfId="53563" xr:uid="{1549F490-3D78-48BA-AF97-3F5DF1FC705B}"/>
    <cellStyle name="20% - Accent1 2 3 2 12" xfId="2018" xr:uid="{BB2341BC-B234-46D3-AF7A-8BF75FD360FC}"/>
    <cellStyle name="20% - Accent1 2 3 2 12 2" xfId="2019" xr:uid="{BA647E76-8E18-45F4-AF13-7AFE9162E093}"/>
    <cellStyle name="20% - Accent1 2 3 2 12_CC1" xfId="53564" xr:uid="{7BDB33E0-DF2B-4353-A487-A011E4DA27A6}"/>
    <cellStyle name="20% - Accent1 2 3 2 13" xfId="2020" xr:uid="{FBEBCCB6-FFDF-42BA-AD56-3F1BFD34A3F7}"/>
    <cellStyle name="20% - Accent1 2 3 2 13 2" xfId="2021" xr:uid="{343EF7CB-860C-4484-8EDE-360E6D1A2C8C}"/>
    <cellStyle name="20% - Accent1 2 3 2 13_CC1" xfId="53565" xr:uid="{C5D01CA9-3AEA-47F7-A6F6-D9B202F4EF24}"/>
    <cellStyle name="20% - Accent1 2 3 2 14" xfId="2022" xr:uid="{0F9E9FC0-45A9-4E5A-A21B-D8402F5B7730}"/>
    <cellStyle name="20% - Accent1 2 3 2 14 2" xfId="2023" xr:uid="{44D4E1D1-8002-40D7-B0A5-F68FF4C6BF9E}"/>
    <cellStyle name="20% - Accent1 2 3 2 14_CC1" xfId="53566" xr:uid="{51E07C9D-0DAD-4C0A-A97B-B8063E00DBA8}"/>
    <cellStyle name="20% - Accent1 2 3 2 15" xfId="2024" xr:uid="{48A7A597-D294-4603-B183-281DEEBEEDC3}"/>
    <cellStyle name="20% - Accent1 2 3 2 15 2" xfId="2025" xr:uid="{8FE2241C-927A-4586-BD07-90C18FB7A1CD}"/>
    <cellStyle name="20% - Accent1 2 3 2 15_CC1" xfId="53567" xr:uid="{495B7551-9C90-41E2-9D8B-24A2EDD75B35}"/>
    <cellStyle name="20% - Accent1 2 3 2 16" xfId="2026" xr:uid="{FE5D057B-34F0-4414-A376-8C9D42EEB971}"/>
    <cellStyle name="20% - Accent1 2 3 2 16 2" xfId="2027" xr:uid="{5B5A6FE8-48E4-4997-ABC3-E59671A8C214}"/>
    <cellStyle name="20% - Accent1 2 3 2 16_CC1" xfId="53568" xr:uid="{C153D4F6-1D1A-4E4B-8B17-1452DBF712D2}"/>
    <cellStyle name="20% - Accent1 2 3 2 17" xfId="2028" xr:uid="{E8AD24FF-2683-4171-B1DD-633D0FEEDCAE}"/>
    <cellStyle name="20% - Accent1 2 3 2 18" xfId="2029" xr:uid="{B97FB4AE-6904-418A-AACB-CE7CD3182596}"/>
    <cellStyle name="20% - Accent1 2 3 2 19" xfId="2030" xr:uid="{F03D97FE-AFB7-4307-B7FB-58689B8BC2A1}"/>
    <cellStyle name="20% - Accent1 2 3 2 2" xfId="2031" xr:uid="{EA6E636B-5DDD-486B-85F2-519545B93AC4}"/>
    <cellStyle name="20% - Accent1 2 3 2 20" xfId="2032" xr:uid="{2773F5EA-A08A-47EC-8BFA-65E323987963}"/>
    <cellStyle name="20% - Accent1 2 3 2 21" xfId="2033" xr:uid="{E6DD5E18-21F6-4DBE-9F50-82529D4D56EA}"/>
    <cellStyle name="20% - Accent1 2 3 2 22" xfId="2034" xr:uid="{03ED0776-0952-4C5E-8CF0-550E3B46D420}"/>
    <cellStyle name="20% - Accent1 2 3 2 23" xfId="2035" xr:uid="{E28A713E-98D3-4A6D-8000-AECD8F26A27D}"/>
    <cellStyle name="20% - Accent1 2 3 2 24" xfId="43150" xr:uid="{AAF230DB-EEE1-4642-8A2A-3D8056204273}"/>
    <cellStyle name="20% - Accent1 2 3 2 3" xfId="2036" xr:uid="{B29B51F0-D7A8-4FB8-A563-6D46C0EA4424}"/>
    <cellStyle name="20% - Accent1 2 3 2 4" xfId="2037" xr:uid="{E94D2041-5B09-4756-82B8-454D50D27E51}"/>
    <cellStyle name="20% - Accent1 2 3 2 5" xfId="2038" xr:uid="{7E7FF342-FAF7-42D8-8A72-33C0F807E70E}"/>
    <cellStyle name="20% - Accent1 2 3 2 6" xfId="2039" xr:uid="{F2AC9A21-5836-457C-BA15-28B23E1DC975}"/>
    <cellStyle name="20% - Accent1 2 3 2 7" xfId="2040" xr:uid="{CE59BFB8-BF47-4B76-8358-591116FB3C09}"/>
    <cellStyle name="20% - Accent1 2 3 2 7 2" xfId="2041" xr:uid="{D3F070BB-DAFD-4142-9494-A480D1D44610}"/>
    <cellStyle name="20% - Accent1 2 3 2 7 3" xfId="2042" xr:uid="{5E8BB9CE-95FF-45E4-9C85-055EEA644AB6}"/>
    <cellStyle name="20% - Accent1 2 3 2 7 4" xfId="2043" xr:uid="{FF32F06B-280C-4E8C-BE24-4B2831EE6622}"/>
    <cellStyle name="20% - Accent1 2 3 2 7 5" xfId="2044" xr:uid="{E7E18BA2-41FD-4444-B6AC-76A82A4DB47D}"/>
    <cellStyle name="20% - Accent1 2 3 2 7 6" xfId="2045" xr:uid="{31C13BFE-C1B2-4143-9092-414840170712}"/>
    <cellStyle name="20% - Accent1 2 3 2 7 7" xfId="2046" xr:uid="{2707293A-B07D-438F-B2FA-A399E90341EE}"/>
    <cellStyle name="20% - Accent1 2 3 2 7 8" xfId="2047" xr:uid="{1DFD9E9A-B495-41B7-B90E-B423BA0B5FD5}"/>
    <cellStyle name="20% - Accent1 2 3 2 7_CC1" xfId="53569" xr:uid="{7ED6177F-1462-4BDF-A34D-88DE2DAF4223}"/>
    <cellStyle name="20% - Accent1 2 3 2 8" xfId="2048" xr:uid="{FC6E177A-F963-478C-99AB-18222AB1A6EF}"/>
    <cellStyle name="20% - Accent1 2 3 2 8 2" xfId="2049" xr:uid="{EB36DC79-D9D2-4EA8-BE83-EC21FC7C5542}"/>
    <cellStyle name="20% - Accent1 2 3 2 8 3" xfId="2050" xr:uid="{25644EDA-4687-4DA5-8158-9D214E28F0C9}"/>
    <cellStyle name="20% - Accent1 2 3 2 8 4" xfId="2051" xr:uid="{F5166D9B-2D1E-4A6B-9633-2E06D39ACFD6}"/>
    <cellStyle name="20% - Accent1 2 3 2 8 5" xfId="2052" xr:uid="{4E5AA8EA-F2D4-48EF-AC74-8A1CE0040E39}"/>
    <cellStyle name="20% - Accent1 2 3 2 8 6" xfId="2053" xr:uid="{A8D809F8-D968-42EC-A230-E764FD515A11}"/>
    <cellStyle name="20% - Accent1 2 3 2 8 7" xfId="2054" xr:uid="{2FF5E901-77A8-4221-93E9-7B6358CF6D53}"/>
    <cellStyle name="20% - Accent1 2 3 2 8 8" xfId="2055" xr:uid="{D4D8A8F7-B025-4430-BB9D-5838ECC550D8}"/>
    <cellStyle name="20% - Accent1 2 3 2 8_CC1" xfId="53570" xr:uid="{9BFB426E-4002-44F1-99A7-F2895D8CDD12}"/>
    <cellStyle name="20% - Accent1 2 3 2 9" xfId="2056" xr:uid="{81A5DC2B-E041-4DA3-9FEF-C389F15018EC}"/>
    <cellStyle name="20% - Accent1 2 3 2 9 2" xfId="2057" xr:uid="{B3FBA79A-A150-4A2D-BC63-2DA3DAB8AF9A}"/>
    <cellStyle name="20% - Accent1 2 3 2 9_CC1" xfId="53571" xr:uid="{AA42F831-C6E0-4BE4-96AE-3117E8E34E96}"/>
    <cellStyle name="20% - Accent1 2 3 2_A01" xfId="2058" xr:uid="{8000993F-5007-46D8-8358-085C36A97E96}"/>
    <cellStyle name="20% - Accent1 2 3 20" xfId="2059" xr:uid="{C126B4BB-DFC7-40A5-8CF9-5B518996D5D5}"/>
    <cellStyle name="20% - Accent1 2 3 20 10" xfId="2060" xr:uid="{010FD133-E0C3-4034-9C8D-CB96D2ABF402}"/>
    <cellStyle name="20% - Accent1 2 3 20 10 2" xfId="2061" xr:uid="{CE571CD4-1799-4E13-9EE8-959BA39524A7}"/>
    <cellStyle name="20% - Accent1 2 3 20 10_CC1" xfId="53573" xr:uid="{CBD4B9DD-D694-40F1-B9C8-D5320F64D51C}"/>
    <cellStyle name="20% - Accent1 2 3 20 11" xfId="2062" xr:uid="{6298DA05-68E7-47CA-A604-9E376681F74A}"/>
    <cellStyle name="20% - Accent1 2 3 20 11 2" xfId="2063" xr:uid="{DC7A8A47-8579-497D-9FB4-C60C12D03D9F}"/>
    <cellStyle name="20% - Accent1 2 3 20 11_CC1" xfId="53574" xr:uid="{325903C7-28FA-49B5-A414-94C6759B045A}"/>
    <cellStyle name="20% - Accent1 2 3 20 12" xfId="2064" xr:uid="{7CD80C2B-9070-4A99-B710-55F781FEA030}"/>
    <cellStyle name="20% - Accent1 2 3 20 13" xfId="2065" xr:uid="{F396DD5C-967F-434D-9FC2-93DFC0E8DE03}"/>
    <cellStyle name="20% - Accent1 2 3 20 14" xfId="2066" xr:uid="{D2C9D19D-28A6-455A-9180-4E2D107660DA}"/>
    <cellStyle name="20% - Accent1 2 3 20 15" xfId="2067" xr:uid="{17C51CCA-5CE5-4176-A03C-961A2C4B4A9C}"/>
    <cellStyle name="20% - Accent1 2 3 20 16" xfId="2068" xr:uid="{78587881-42AE-4333-AE44-BA7A223007DE}"/>
    <cellStyle name="20% - Accent1 2 3 20 17" xfId="2069" xr:uid="{33517AED-2E0C-421B-9D1B-EFA96F6E4FCF}"/>
    <cellStyle name="20% - Accent1 2 3 20 18" xfId="2070" xr:uid="{F31E1DE7-164C-49E4-970D-54D4DE8DEC5D}"/>
    <cellStyle name="20% - Accent1 2 3 20 2" xfId="2071" xr:uid="{B7123DE3-3BB2-4383-8711-6C800746E6DB}"/>
    <cellStyle name="20% - Accent1 2 3 20 2 2" xfId="2072" xr:uid="{A654E4FD-EE3A-43EE-BED4-D6BD04213758}"/>
    <cellStyle name="20% - Accent1 2 3 20 2 3" xfId="2073" xr:uid="{FFB035D8-3ADF-4533-BA12-086756FB2CDC}"/>
    <cellStyle name="20% - Accent1 2 3 20 2 4" xfId="2074" xr:uid="{5D509F78-6115-4A0F-9C54-53A35D445095}"/>
    <cellStyle name="20% - Accent1 2 3 20 2 5" xfId="2075" xr:uid="{E8144EF7-4995-43F5-A365-4180BF3B7F0C}"/>
    <cellStyle name="20% - Accent1 2 3 20 2 6" xfId="2076" xr:uid="{E208DFE7-774D-43C8-BBCB-D285B471214B}"/>
    <cellStyle name="20% - Accent1 2 3 20 2 7" xfId="2077" xr:uid="{78306E50-770F-49D8-AFC0-A583A10014E9}"/>
    <cellStyle name="20% - Accent1 2 3 20 2 8" xfId="2078" xr:uid="{915C5E21-2FAB-4470-9216-4D8CEA9D2B23}"/>
    <cellStyle name="20% - Accent1 2 3 20 2_CC1" xfId="53575" xr:uid="{EF2DCFFE-5BCF-48D7-BB37-D4794DAB18A6}"/>
    <cellStyle name="20% - Accent1 2 3 20 3" xfId="2079" xr:uid="{E4F64F29-EF9F-408F-AB44-34D4C2292940}"/>
    <cellStyle name="20% - Accent1 2 3 20 3 2" xfId="2080" xr:uid="{8DEAF103-9DFB-449C-89AE-8EEA8E8BAF2F}"/>
    <cellStyle name="20% - Accent1 2 3 20 3 3" xfId="2081" xr:uid="{49577EF3-4B1A-4F6A-B512-999C64E3F463}"/>
    <cellStyle name="20% - Accent1 2 3 20 3 4" xfId="2082" xr:uid="{84779516-C4AD-4E6F-8F02-AB0A35443BCB}"/>
    <cellStyle name="20% - Accent1 2 3 20 3 5" xfId="2083" xr:uid="{26476D79-FF02-4561-A839-28A62BD81A39}"/>
    <cellStyle name="20% - Accent1 2 3 20 3 6" xfId="2084" xr:uid="{8DE46605-A787-4123-A4B1-49D3E3776437}"/>
    <cellStyle name="20% - Accent1 2 3 20 3 7" xfId="2085" xr:uid="{088D72B9-EAA1-4202-8D58-FAD206553F31}"/>
    <cellStyle name="20% - Accent1 2 3 20 3 8" xfId="2086" xr:uid="{490CF27B-6054-4249-816C-D36601F41BFD}"/>
    <cellStyle name="20% - Accent1 2 3 20 3_CC1" xfId="53576" xr:uid="{FAE6E735-5E26-4A50-BC5C-69B8095F9BE6}"/>
    <cellStyle name="20% - Accent1 2 3 20 4" xfId="2087" xr:uid="{2F13F3E7-EB2B-476D-BC50-7A62896449C2}"/>
    <cellStyle name="20% - Accent1 2 3 20 4 2" xfId="2088" xr:uid="{5C80861B-C84C-46AC-A377-DADB55CD1582}"/>
    <cellStyle name="20% - Accent1 2 3 20 4_CC1" xfId="53577" xr:uid="{0FA61983-6D6B-41AF-B7CE-B53EF774A69A}"/>
    <cellStyle name="20% - Accent1 2 3 20 5" xfId="2089" xr:uid="{4FECC9D9-1CD8-4BFC-8A2D-AF4B51152B9F}"/>
    <cellStyle name="20% - Accent1 2 3 20 5 2" xfId="2090" xr:uid="{15AD5600-F6F3-466A-8317-66E15E4CAD95}"/>
    <cellStyle name="20% - Accent1 2 3 20 5_CC1" xfId="53578" xr:uid="{202DA07F-7E18-4612-AE03-BC34AC2AC155}"/>
    <cellStyle name="20% - Accent1 2 3 20 6" xfId="2091" xr:uid="{14D7E8F8-F012-4464-9B55-C734AE0C7B8B}"/>
    <cellStyle name="20% - Accent1 2 3 20 6 2" xfId="2092" xr:uid="{AD897FFB-5C6B-49BD-AE28-3E6A00608347}"/>
    <cellStyle name="20% - Accent1 2 3 20 6_CC1" xfId="53579" xr:uid="{6F63D8FF-AE07-4639-89EF-C6E8094EBC7A}"/>
    <cellStyle name="20% - Accent1 2 3 20 7" xfId="2093" xr:uid="{8A1BA640-65C6-4675-B744-B297C24CA113}"/>
    <cellStyle name="20% - Accent1 2 3 20 7 2" xfId="2094" xr:uid="{8E3C3629-9B1B-4A41-88B6-D5112AE47FF1}"/>
    <cellStyle name="20% - Accent1 2 3 20 7_CC1" xfId="53580" xr:uid="{0D8C0986-2725-47A9-8532-8ED9B1B57926}"/>
    <cellStyle name="20% - Accent1 2 3 20 8" xfId="2095" xr:uid="{B1870DB5-E13C-40D5-88C1-F595DD25C08A}"/>
    <cellStyle name="20% - Accent1 2 3 20 8 2" xfId="2096" xr:uid="{855814FE-9038-4E6B-8FD6-2EBACD9545FD}"/>
    <cellStyle name="20% - Accent1 2 3 20 8_CC1" xfId="53581" xr:uid="{B98F8DBD-7EC2-4969-BCFA-3F798C554493}"/>
    <cellStyle name="20% - Accent1 2 3 20 9" xfId="2097" xr:uid="{460915D0-C0C2-4D44-8E3A-9355C487A482}"/>
    <cellStyle name="20% - Accent1 2 3 20 9 2" xfId="2098" xr:uid="{32DD9EDB-682F-4CFE-AC55-7FA96A1CB1FF}"/>
    <cellStyle name="20% - Accent1 2 3 20 9_CC1" xfId="53582" xr:uid="{03425ACA-1B53-4121-92F2-AF344937F947}"/>
    <cellStyle name="20% - Accent1 2 3 20_CC1" xfId="53572" xr:uid="{0F467ABF-41F7-4549-959A-E0ED64169947}"/>
    <cellStyle name="20% - Accent1 2 3 21" xfId="2099" xr:uid="{C87F9082-561E-458F-A489-7EC5EE6C08C1}"/>
    <cellStyle name="20% - Accent1 2 3 21 10" xfId="2100" xr:uid="{3CB0B348-8019-48DC-A472-2A09BA0CF031}"/>
    <cellStyle name="20% - Accent1 2 3 21 10 2" xfId="2101" xr:uid="{46CD5AE6-02B2-4A6D-B612-FFA6D1E36B0A}"/>
    <cellStyle name="20% - Accent1 2 3 21 10_CC1" xfId="53584" xr:uid="{E858FDEB-BE7F-4923-997E-A0C323AEBAED}"/>
    <cellStyle name="20% - Accent1 2 3 21 11" xfId="2102" xr:uid="{CEF72661-39EB-46E1-8C5D-9B769AD0830C}"/>
    <cellStyle name="20% - Accent1 2 3 21 11 2" xfId="2103" xr:uid="{9CAFB846-966B-456B-808A-62EC69E8264D}"/>
    <cellStyle name="20% - Accent1 2 3 21 11_CC1" xfId="53585" xr:uid="{05E2807A-75ED-4429-B086-10D3CAD9FDEE}"/>
    <cellStyle name="20% - Accent1 2 3 21 12" xfId="2104" xr:uid="{A1BC8931-F975-48F6-B754-08F0E4AE6702}"/>
    <cellStyle name="20% - Accent1 2 3 21 13" xfId="2105" xr:uid="{45F17DBF-BAB3-409A-B1B2-BE7140446C9A}"/>
    <cellStyle name="20% - Accent1 2 3 21 14" xfId="2106" xr:uid="{294B6F5A-C4AA-46D9-A861-67790BF3774A}"/>
    <cellStyle name="20% - Accent1 2 3 21 15" xfId="2107" xr:uid="{1A619269-C7CC-4BA6-B832-1CAE8A64C779}"/>
    <cellStyle name="20% - Accent1 2 3 21 16" xfId="2108" xr:uid="{51A52FD0-1F62-4D70-9A26-C2EC117660E8}"/>
    <cellStyle name="20% - Accent1 2 3 21 17" xfId="2109" xr:uid="{422DFEED-5C72-441C-A589-9133FE50176E}"/>
    <cellStyle name="20% - Accent1 2 3 21 18" xfId="2110" xr:uid="{F42F2909-BCC5-488C-AE99-347AA0BDB444}"/>
    <cellStyle name="20% - Accent1 2 3 21 2" xfId="2111" xr:uid="{B599A9D0-9BA8-42DC-8AA2-A13435725D3F}"/>
    <cellStyle name="20% - Accent1 2 3 21 2 2" xfId="2112" xr:uid="{50F02B82-A107-4203-803F-CAE17B2B302C}"/>
    <cellStyle name="20% - Accent1 2 3 21 2 3" xfId="2113" xr:uid="{5B0BCF7B-77FB-42C8-B5CB-97C53DD3F2D4}"/>
    <cellStyle name="20% - Accent1 2 3 21 2 4" xfId="2114" xr:uid="{235D94E0-EC86-4C73-940D-9F04CAA79BE5}"/>
    <cellStyle name="20% - Accent1 2 3 21 2 5" xfId="2115" xr:uid="{FA7C9FB6-F8E8-4D87-8207-69AF2EB8F050}"/>
    <cellStyle name="20% - Accent1 2 3 21 2 6" xfId="2116" xr:uid="{6DB23995-C60C-4E19-B630-17C90F3A912C}"/>
    <cellStyle name="20% - Accent1 2 3 21 2 7" xfId="2117" xr:uid="{977B142D-739E-4A15-ADCE-4FD68BF497AE}"/>
    <cellStyle name="20% - Accent1 2 3 21 2 8" xfId="2118" xr:uid="{ED0B3059-7DE0-4610-8BDD-8C0096332A36}"/>
    <cellStyle name="20% - Accent1 2 3 21 2_CC1" xfId="53586" xr:uid="{A52CFE41-770B-4D0A-95F7-0DE00FB4E3FA}"/>
    <cellStyle name="20% - Accent1 2 3 21 3" xfId="2119" xr:uid="{3A5C3AC1-7756-4B1F-A8D4-54AB08E85242}"/>
    <cellStyle name="20% - Accent1 2 3 21 3 2" xfId="2120" xr:uid="{B9A1C39B-84EC-4A12-A699-073F2BFE0A4B}"/>
    <cellStyle name="20% - Accent1 2 3 21 3 3" xfId="2121" xr:uid="{51EBD75F-94B1-4D41-9975-8C742FD1B57E}"/>
    <cellStyle name="20% - Accent1 2 3 21 3 4" xfId="2122" xr:uid="{FE63E067-BCA9-4ED1-AF7B-81A2F216666F}"/>
    <cellStyle name="20% - Accent1 2 3 21 3 5" xfId="2123" xr:uid="{C1E73F88-B16F-45FF-9B93-19F6B5C5ECD8}"/>
    <cellStyle name="20% - Accent1 2 3 21 3 6" xfId="2124" xr:uid="{BC63A169-9AB6-47AC-AFA8-B385F33C895E}"/>
    <cellStyle name="20% - Accent1 2 3 21 3 7" xfId="2125" xr:uid="{30833CDB-3ED9-46CA-81A8-C49C1E3D8A87}"/>
    <cellStyle name="20% - Accent1 2 3 21 3 8" xfId="2126" xr:uid="{31C6540C-4974-467D-814C-FCA419B3DF5D}"/>
    <cellStyle name="20% - Accent1 2 3 21 3_CC1" xfId="53587" xr:uid="{E60CE374-F0B2-4C20-B506-EBF2E70EC5EE}"/>
    <cellStyle name="20% - Accent1 2 3 21 4" xfId="2127" xr:uid="{DB5971C0-837F-4C5D-882A-72D4894451B1}"/>
    <cellStyle name="20% - Accent1 2 3 21 4 2" xfId="2128" xr:uid="{22B7A24F-7CFA-4B35-AD0F-F62C1F821D76}"/>
    <cellStyle name="20% - Accent1 2 3 21 4_CC1" xfId="53588" xr:uid="{644055EA-CD15-4871-8ED4-89E8FF1F48A0}"/>
    <cellStyle name="20% - Accent1 2 3 21 5" xfId="2129" xr:uid="{1EB78F70-4D06-46C5-A785-472158FC85FF}"/>
    <cellStyle name="20% - Accent1 2 3 21 5 2" xfId="2130" xr:uid="{4A04CB1A-EB2A-46FB-9778-E925B06CA700}"/>
    <cellStyle name="20% - Accent1 2 3 21 5_CC1" xfId="53589" xr:uid="{A32F6C85-0200-44E4-80A8-555135442240}"/>
    <cellStyle name="20% - Accent1 2 3 21 6" xfId="2131" xr:uid="{54BBB7DF-438E-4063-960D-E6C92529880D}"/>
    <cellStyle name="20% - Accent1 2 3 21 6 2" xfId="2132" xr:uid="{6EE4E4AB-D61D-41FC-BB8C-BE89598D329E}"/>
    <cellStyle name="20% - Accent1 2 3 21 6_CC1" xfId="53590" xr:uid="{C88B1069-843D-448D-A046-8F1E5B09B49A}"/>
    <cellStyle name="20% - Accent1 2 3 21 7" xfId="2133" xr:uid="{41A44695-F482-4697-BC26-075088F8F14E}"/>
    <cellStyle name="20% - Accent1 2 3 21 7 2" xfId="2134" xr:uid="{6253708B-53C3-4CC3-A118-A6674EE9B5D3}"/>
    <cellStyle name="20% - Accent1 2 3 21 7_CC1" xfId="53591" xr:uid="{7633854E-E5DA-40A8-87F2-C3CE32C07722}"/>
    <cellStyle name="20% - Accent1 2 3 21 8" xfId="2135" xr:uid="{72A0CE4F-20E9-4403-A214-9E54BB616FD9}"/>
    <cellStyle name="20% - Accent1 2 3 21 8 2" xfId="2136" xr:uid="{1B42952D-9E2D-4294-A231-6EEAD5217573}"/>
    <cellStyle name="20% - Accent1 2 3 21 8_CC1" xfId="53592" xr:uid="{2FBBA7AD-E664-476B-8283-05767C6ED9A0}"/>
    <cellStyle name="20% - Accent1 2 3 21 9" xfId="2137" xr:uid="{FD9F20F9-8248-468A-B9B8-77CAA8CE7964}"/>
    <cellStyle name="20% - Accent1 2 3 21 9 2" xfId="2138" xr:uid="{BBDAB4DE-9F61-446D-8749-14499ED7363C}"/>
    <cellStyle name="20% - Accent1 2 3 21 9_CC1" xfId="53593" xr:uid="{3AFE2D0D-5356-49F7-83C8-8EC028F8275D}"/>
    <cellStyle name="20% - Accent1 2 3 21_CC1" xfId="53583" xr:uid="{25A7EAE0-19C3-416C-A0D7-8E0F36452B88}"/>
    <cellStyle name="20% - Accent1 2 3 22" xfId="2139" xr:uid="{0806CE56-E46E-41F3-98BA-4B7ECBA6767B}"/>
    <cellStyle name="20% - Accent1 2 3 22 10" xfId="2140" xr:uid="{7C62D53A-DEF6-4162-9AF7-397EC150F0E5}"/>
    <cellStyle name="20% - Accent1 2 3 22 10 2" xfId="2141" xr:uid="{1CC84B0D-235F-48F6-8E5B-118B001C2258}"/>
    <cellStyle name="20% - Accent1 2 3 22 10_CC1" xfId="53595" xr:uid="{966D87FD-CF5A-45A1-8DC4-8A261C72FE15}"/>
    <cellStyle name="20% - Accent1 2 3 22 11" xfId="2142" xr:uid="{8CDB0E14-E7ED-41E8-A024-F1BE34BB6F00}"/>
    <cellStyle name="20% - Accent1 2 3 22 11 2" xfId="2143" xr:uid="{3F6D40AC-9169-4C3F-B59A-FC93B41C88FA}"/>
    <cellStyle name="20% - Accent1 2 3 22 11_CC1" xfId="53596" xr:uid="{E7642595-45F4-4454-B1C9-C8C7E29AB406}"/>
    <cellStyle name="20% - Accent1 2 3 22 12" xfId="2144" xr:uid="{33D9877E-6417-4027-A949-D8FC01D5B6FA}"/>
    <cellStyle name="20% - Accent1 2 3 22 13" xfId="2145" xr:uid="{2389F3A0-11E4-4A97-9635-A6EAEEBE9BA8}"/>
    <cellStyle name="20% - Accent1 2 3 22 14" xfId="2146" xr:uid="{27093C26-10AF-4633-B95E-52F31C1E099D}"/>
    <cellStyle name="20% - Accent1 2 3 22 15" xfId="2147" xr:uid="{D8F760F0-8731-4F2F-BC35-A8DFDB8239B9}"/>
    <cellStyle name="20% - Accent1 2 3 22 16" xfId="2148" xr:uid="{F5953C4E-3C84-4943-B53A-26DB42BD0FAE}"/>
    <cellStyle name="20% - Accent1 2 3 22 17" xfId="2149" xr:uid="{EE876009-C68E-4D70-B279-39DC1DA506CF}"/>
    <cellStyle name="20% - Accent1 2 3 22 18" xfId="2150" xr:uid="{92FEF6E3-6F65-401C-8851-C3E919D023B9}"/>
    <cellStyle name="20% - Accent1 2 3 22 2" xfId="2151" xr:uid="{2EF7A94B-DC47-4E93-B066-19CC170BE267}"/>
    <cellStyle name="20% - Accent1 2 3 22 2 2" xfId="2152" xr:uid="{D4162AF7-78B0-4BEB-849B-7A3C03DF6300}"/>
    <cellStyle name="20% - Accent1 2 3 22 2 3" xfId="2153" xr:uid="{546017E7-0E31-4DA6-A09B-BFC58A49F5AE}"/>
    <cellStyle name="20% - Accent1 2 3 22 2 4" xfId="2154" xr:uid="{FF98D5FC-44C4-46E1-A111-284ABA4A794D}"/>
    <cellStyle name="20% - Accent1 2 3 22 2 5" xfId="2155" xr:uid="{D40C50F6-6EEC-45CA-A631-9355EE43BFBE}"/>
    <cellStyle name="20% - Accent1 2 3 22 2 6" xfId="2156" xr:uid="{62DDC685-7AE1-4D2F-84B9-30FA8003A93A}"/>
    <cellStyle name="20% - Accent1 2 3 22 2 7" xfId="2157" xr:uid="{30AB5AB4-D9E1-4305-9178-DCE900AFE189}"/>
    <cellStyle name="20% - Accent1 2 3 22 2 8" xfId="2158" xr:uid="{5EF0E88F-A5DE-470B-B908-8E69AAD5BC10}"/>
    <cellStyle name="20% - Accent1 2 3 22 2_CC1" xfId="53597" xr:uid="{B9379247-85FE-4869-8D37-999C7F0F76A3}"/>
    <cellStyle name="20% - Accent1 2 3 22 3" xfId="2159" xr:uid="{2B3705D8-6D57-4722-91E0-B31EACF07BB4}"/>
    <cellStyle name="20% - Accent1 2 3 22 3 2" xfId="2160" xr:uid="{E9E7A20B-59A4-491D-9F50-D169865E98F3}"/>
    <cellStyle name="20% - Accent1 2 3 22 3 3" xfId="2161" xr:uid="{0AA5B017-8B7D-44AF-8BF8-70FDAE7D79B8}"/>
    <cellStyle name="20% - Accent1 2 3 22 3 4" xfId="2162" xr:uid="{C8EAFDB9-F3C5-492C-A419-D3FEC9C302E1}"/>
    <cellStyle name="20% - Accent1 2 3 22 3 5" xfId="2163" xr:uid="{768A56FF-1A87-4C62-8DD1-CB911A022304}"/>
    <cellStyle name="20% - Accent1 2 3 22 3 6" xfId="2164" xr:uid="{FB83B8E8-4997-4770-95F2-D379FC89147B}"/>
    <cellStyle name="20% - Accent1 2 3 22 3 7" xfId="2165" xr:uid="{27F8E757-89EB-430D-970C-1E4829C0FAE9}"/>
    <cellStyle name="20% - Accent1 2 3 22 3 8" xfId="2166" xr:uid="{A7106E4B-FE3B-47FC-BA3B-A38CB5F1B7F4}"/>
    <cellStyle name="20% - Accent1 2 3 22 3_CC1" xfId="53598" xr:uid="{B8CE5A90-A0B6-4727-9FDE-13A1E24252C3}"/>
    <cellStyle name="20% - Accent1 2 3 22 4" xfId="2167" xr:uid="{6673E145-8BF2-4375-AFE5-6FB58A405A22}"/>
    <cellStyle name="20% - Accent1 2 3 22 4 2" xfId="2168" xr:uid="{9BC164BF-A171-46D4-BCEC-4D5DA18F89A4}"/>
    <cellStyle name="20% - Accent1 2 3 22 4_CC1" xfId="53599" xr:uid="{AE98A1C4-C1D9-409A-A612-10CEA76CECEF}"/>
    <cellStyle name="20% - Accent1 2 3 22 5" xfId="2169" xr:uid="{A164599F-F3F2-453B-B3FF-D7364AEAA19E}"/>
    <cellStyle name="20% - Accent1 2 3 22 5 2" xfId="2170" xr:uid="{64305BF5-8866-4018-B186-1E403106EFC9}"/>
    <cellStyle name="20% - Accent1 2 3 22 5_CC1" xfId="53600" xr:uid="{385B4ED3-7037-4E91-ACEE-23CBB6DFB68A}"/>
    <cellStyle name="20% - Accent1 2 3 22 6" xfId="2171" xr:uid="{28C6294E-DEC9-4DF4-B58A-D901D81C6CD2}"/>
    <cellStyle name="20% - Accent1 2 3 22 6 2" xfId="2172" xr:uid="{71AB15BE-E186-4280-8567-C609A6FED824}"/>
    <cellStyle name="20% - Accent1 2 3 22 6_CC1" xfId="53601" xr:uid="{5B0D717E-1B12-4ABE-BAC0-48933C40AEF6}"/>
    <cellStyle name="20% - Accent1 2 3 22 7" xfId="2173" xr:uid="{CEABCBA5-FFAC-41FC-8F91-A304937D70A7}"/>
    <cellStyle name="20% - Accent1 2 3 22 7 2" xfId="2174" xr:uid="{2267B0EE-77C8-4657-A574-2A4905A3D2C9}"/>
    <cellStyle name="20% - Accent1 2 3 22 7_CC1" xfId="53602" xr:uid="{6FDDBE3F-18FC-40D4-9934-DCB24343BEB2}"/>
    <cellStyle name="20% - Accent1 2 3 22 8" xfId="2175" xr:uid="{86FAA0E0-D7F0-4170-9C75-1A4FBA310F32}"/>
    <cellStyle name="20% - Accent1 2 3 22 8 2" xfId="2176" xr:uid="{B9DC0B1F-CF96-4D39-8604-32E1DC2CD562}"/>
    <cellStyle name="20% - Accent1 2 3 22 8_CC1" xfId="53603" xr:uid="{B27F4EE6-6E9F-491C-90BB-22106B72E84C}"/>
    <cellStyle name="20% - Accent1 2 3 22 9" xfId="2177" xr:uid="{8309C6C8-A992-4E0B-8F39-DBBEFA55A094}"/>
    <cellStyle name="20% - Accent1 2 3 22 9 2" xfId="2178" xr:uid="{AA57EB66-34BB-48ED-A881-A9FAF528BCB2}"/>
    <cellStyle name="20% - Accent1 2 3 22 9_CC1" xfId="53604" xr:uid="{7F9B38A2-650F-4F54-8E6E-BDCA1393D5DF}"/>
    <cellStyle name="20% - Accent1 2 3 22_CC1" xfId="53594" xr:uid="{29353252-F1AD-4C90-ABD5-99B5A0802C70}"/>
    <cellStyle name="20% - Accent1 2 3 23" xfId="2179" xr:uid="{C909B169-0F8C-40ED-9D69-20F88D44CF17}"/>
    <cellStyle name="20% - Accent1 2 3 23 2" xfId="2180" xr:uid="{2F7C7226-9FF4-40A4-9447-8DA4E797C500}"/>
    <cellStyle name="20% - Accent1 2 3 23 3" xfId="2181" xr:uid="{679381C9-9CF5-4F35-AB98-63EA34B91551}"/>
    <cellStyle name="20% - Accent1 2 3 23 4" xfId="2182" xr:uid="{75FDF26D-A245-4A2E-BB5A-AAD7F4E0A400}"/>
    <cellStyle name="20% - Accent1 2 3 23 5" xfId="2183" xr:uid="{F35C9085-B7E9-42F1-8B21-41BEC9890E65}"/>
    <cellStyle name="20% - Accent1 2 3 23 6" xfId="2184" xr:uid="{B4B8AE09-4AE2-4731-8C73-BC21862B26F2}"/>
    <cellStyle name="20% - Accent1 2 3 23 7" xfId="2185" xr:uid="{E6434FB9-30B7-4269-8CEE-59C5DC5C39D6}"/>
    <cellStyle name="20% - Accent1 2 3 23 8" xfId="2186" xr:uid="{E20D97BE-B4BA-44ED-B91F-C2FAECFF2E4C}"/>
    <cellStyle name="20% - Accent1 2 3 23_CC1" xfId="53605" xr:uid="{45BA4F81-A736-462B-AF04-7FFA4227E721}"/>
    <cellStyle name="20% - Accent1 2 3 24" xfId="2187" xr:uid="{73883BD2-8469-4777-972B-43147AC75BFF}"/>
    <cellStyle name="20% - Accent1 2 3 24 2" xfId="2188" xr:uid="{C2081D79-E797-4999-A792-C6B9C7CD172F}"/>
    <cellStyle name="20% - Accent1 2 3 24 3" xfId="2189" xr:uid="{0A1A5462-2FCF-49B6-AB76-1609D48D63E8}"/>
    <cellStyle name="20% - Accent1 2 3 24 4" xfId="2190" xr:uid="{20E8A613-722A-475F-8FAE-10D82DD1BC81}"/>
    <cellStyle name="20% - Accent1 2 3 24 5" xfId="2191" xr:uid="{B7E3F6C4-9733-4EB5-9FA6-ECB2BEF6213A}"/>
    <cellStyle name="20% - Accent1 2 3 24 6" xfId="2192" xr:uid="{0CFEEBD1-BDA8-4F1A-BCB8-76A9CC7E0D72}"/>
    <cellStyle name="20% - Accent1 2 3 24 7" xfId="2193" xr:uid="{7278138F-3005-4E57-8F0A-EA9B034AF107}"/>
    <cellStyle name="20% - Accent1 2 3 24 8" xfId="2194" xr:uid="{755CD657-AC95-4734-AB84-7C9C2A0150FC}"/>
    <cellStyle name="20% - Accent1 2 3 24_CC1" xfId="53606" xr:uid="{43063CF4-751F-403E-BBA7-D050E458C3F6}"/>
    <cellStyle name="20% - Accent1 2 3 25" xfId="2195" xr:uid="{471320C3-BFEC-42D4-AD72-E4B2DAD72033}"/>
    <cellStyle name="20% - Accent1 2 3 25 2" xfId="2196" xr:uid="{E14B4E2B-9A6F-46B0-BA51-FE376A588E48}"/>
    <cellStyle name="20% - Accent1 2 3 25_CC1" xfId="53607" xr:uid="{D190942B-3548-44C2-98E2-E3607D2DC260}"/>
    <cellStyle name="20% - Accent1 2 3 26" xfId="2197" xr:uid="{7068CB18-EC23-48D9-BCFC-2D7C24B83728}"/>
    <cellStyle name="20% - Accent1 2 3 26 2" xfId="2198" xr:uid="{EE6774D9-DE8F-433F-9BFC-99E3E431C2D4}"/>
    <cellStyle name="20% - Accent1 2 3 26_CC1" xfId="53608" xr:uid="{8BC2795F-AD73-4B1C-8390-876D8C8C2FE4}"/>
    <cellStyle name="20% - Accent1 2 3 27" xfId="2199" xr:uid="{A9EA7F58-A7A3-41B8-A5A8-60F089EAEBFF}"/>
    <cellStyle name="20% - Accent1 2 3 27 2" xfId="2200" xr:uid="{6D31FF1E-F631-4239-A882-39D128C70DE3}"/>
    <cellStyle name="20% - Accent1 2 3 27_CC1" xfId="53609" xr:uid="{B7B70E5B-9AF1-4088-B445-425389867139}"/>
    <cellStyle name="20% - Accent1 2 3 28" xfId="2201" xr:uid="{2128A666-CA0F-4375-9F20-D1925E5F2FE1}"/>
    <cellStyle name="20% - Accent1 2 3 28 2" xfId="2202" xr:uid="{7AC88002-8BAC-4AEB-9859-893EA87A9CB4}"/>
    <cellStyle name="20% - Accent1 2 3 28_CC1" xfId="53610" xr:uid="{86B49B79-8CDE-400B-A5D0-33BC9D3983E7}"/>
    <cellStyle name="20% - Accent1 2 3 29" xfId="2203" xr:uid="{22DA78FE-5F53-4F43-A8A8-7AB5B945576F}"/>
    <cellStyle name="20% - Accent1 2 3 29 2" xfId="2204" xr:uid="{13B1DD50-EE37-4581-8584-BFAEEB7F7DB2}"/>
    <cellStyle name="20% - Accent1 2 3 29_CC1" xfId="53611" xr:uid="{0F8B0837-FE13-4F56-80FC-E63A845C7379}"/>
    <cellStyle name="20% - Accent1 2 3 3" xfId="2205" xr:uid="{63196241-FFB6-4DCD-9130-A0AF8AF40D26}"/>
    <cellStyle name="20% - Accent1 2 3 3 2" xfId="43151" xr:uid="{BBA03DD4-B0BE-4095-85E5-080A2C769616}"/>
    <cellStyle name="20% - Accent1 2 3 3_CC1" xfId="53612" xr:uid="{7750711F-BB4C-4D6F-8A6C-4DA9E67606E0}"/>
    <cellStyle name="20% - Accent1 2 3 30" xfId="2206" xr:uid="{2913E5E9-AD88-433F-B3C4-18E2A92C92DA}"/>
    <cellStyle name="20% - Accent1 2 3 30 2" xfId="2207" xr:uid="{628D0E98-7234-41F1-B71E-3D5D907BE68A}"/>
    <cellStyle name="20% - Accent1 2 3 30_CC1" xfId="53613" xr:uid="{9B289A5E-63D9-457B-B57A-F76474B4C59F}"/>
    <cellStyle name="20% - Accent1 2 3 31" xfId="2208" xr:uid="{55B9A015-5E09-4175-937A-BE47A75F0000}"/>
    <cellStyle name="20% - Accent1 2 3 31 2" xfId="2209" xr:uid="{51269E98-5900-480A-98CC-EAF0787CE2EA}"/>
    <cellStyle name="20% - Accent1 2 3 31_CC1" xfId="53614" xr:uid="{B6258E83-5973-4FF0-9441-A2ECF4102FD3}"/>
    <cellStyle name="20% - Accent1 2 3 32" xfId="2210" xr:uid="{4AD29256-F0B4-4038-9214-316CCD54C00B}"/>
    <cellStyle name="20% - Accent1 2 3 32 2" xfId="2211" xr:uid="{7C1890E8-96C2-4E5C-A259-C12D8116A9A6}"/>
    <cellStyle name="20% - Accent1 2 3 32_CC1" xfId="53615" xr:uid="{4566C023-6C65-4A65-ADB8-26AD640D0B91}"/>
    <cellStyle name="20% - Accent1 2 3 33" xfId="2212" xr:uid="{3CB29360-0B36-40DD-97D7-79F5DE0CBA19}"/>
    <cellStyle name="20% - Accent1 2 3 34" xfId="2213" xr:uid="{53E09D71-0079-46FB-AC2A-BBD91061E9F5}"/>
    <cellStyle name="20% - Accent1 2 3 35" xfId="2214" xr:uid="{5E98B78A-9EC8-46E3-9784-545E978AD2F0}"/>
    <cellStyle name="20% - Accent1 2 3 36" xfId="2215" xr:uid="{134CFD3F-5D22-4A77-A7EB-EECFDF6604DE}"/>
    <cellStyle name="20% - Accent1 2 3 37" xfId="2216" xr:uid="{93508D93-BE63-4E08-B14E-615478852242}"/>
    <cellStyle name="20% - Accent1 2 3 38" xfId="2217" xr:uid="{169943D9-ECEF-48FF-9B36-906CB6CE093D}"/>
    <cellStyle name="20% - Accent1 2 3 39" xfId="2218" xr:uid="{5BEBEF99-0099-4688-BB38-F2D99B194506}"/>
    <cellStyle name="20% - Accent1 2 3 4" xfId="2219" xr:uid="{948AF7F8-9054-4143-A502-E4BBD6A31291}"/>
    <cellStyle name="20% - Accent1 2 3 4 2" xfId="43152" xr:uid="{AAAE95B4-D2AA-45B8-AD7C-B8CFF0BFCF3D}"/>
    <cellStyle name="20% - Accent1 2 3 4_CC1" xfId="53616" xr:uid="{0ED4B79A-A378-41B6-B0B2-4E5CB43E6BC5}"/>
    <cellStyle name="20% - Accent1 2 3 40" xfId="12557" xr:uid="{440D5344-3983-4D71-9265-450919013243}"/>
    <cellStyle name="20% - Accent1 2 3 41" xfId="12558" xr:uid="{D0CD2AF9-E77E-4A35-84CE-8323AE22ABB5}"/>
    <cellStyle name="20% - Accent1 2 3 42" xfId="43153" xr:uid="{FBB81DE7-1462-4AFE-847A-12D390005F02}"/>
    <cellStyle name="20% - Accent1 2 3 5" xfId="2220" xr:uid="{9F725E3E-F4A8-4485-924F-D0D5EEB684B5}"/>
    <cellStyle name="20% - Accent1 2 3 5 2" xfId="43154" xr:uid="{614D15C9-5293-4FAD-BD61-A7B4E22334DE}"/>
    <cellStyle name="20% - Accent1 2 3 5_CC1" xfId="53617" xr:uid="{38ACCC8D-F279-425F-904E-F465184B7DA5}"/>
    <cellStyle name="20% - Accent1 2 3 6" xfId="2221" xr:uid="{224716C2-AE22-44A6-A545-7A5049E8CAAD}"/>
    <cellStyle name="20% - Accent1 2 3 7" xfId="2222" xr:uid="{67C9E207-E455-4750-9361-A68EFAC5175A}"/>
    <cellStyle name="20% - Accent1 2 3 8" xfId="2223" xr:uid="{38F53F46-DA8F-4A03-8A32-A74315F0355C}"/>
    <cellStyle name="20% - Accent1 2 3 9" xfId="2224" xr:uid="{D1B82D0E-F943-4DD9-BD58-458419E71B30}"/>
    <cellStyle name="20% - Accent1 2 3_A01" xfId="2225" xr:uid="{6E886B41-03BC-4A41-8243-26915F03D612}"/>
    <cellStyle name="20% - Accent1 2 30" xfId="2226" xr:uid="{130B432D-B164-4BEB-820B-02FD6D8BB21D}"/>
    <cellStyle name="20% - Accent1 2 31" xfId="2227" xr:uid="{00E49443-C260-40A2-858E-664C03C471BD}"/>
    <cellStyle name="20% - Accent1 2 32" xfId="2228" xr:uid="{6E05CBF9-C77F-4123-A07F-E636516C4BE1}"/>
    <cellStyle name="20% - Accent1 2 33" xfId="2229" xr:uid="{6A781660-56E0-47EF-9832-567D29266F4E}"/>
    <cellStyle name="20% - Accent1 2 34" xfId="2230" xr:uid="{5FBEA178-5DCB-46CF-B827-17D3EEF65946}"/>
    <cellStyle name="20% - Accent1 2 35" xfId="2231" xr:uid="{8E6C98F3-EF65-4F7F-8D90-6972128A41F6}"/>
    <cellStyle name="20% - Accent1 2 36" xfId="2232" xr:uid="{A4F6F9ED-6F02-44A2-93ED-852C2C59B948}"/>
    <cellStyle name="20% - Accent1 2 37" xfId="2233" xr:uid="{EAB3410C-7FDD-477F-A321-57958DBFA574}"/>
    <cellStyle name="20% - Accent1 2 38" xfId="2234" xr:uid="{2BD85C69-C620-4B17-8492-285DA955D1BF}"/>
    <cellStyle name="20% - Accent1 2 39" xfId="2235" xr:uid="{8D5B4CEB-5C3B-4907-88B1-C02372018115}"/>
    <cellStyle name="20% - Accent1 2 4" xfId="2236" xr:uid="{E2484109-DCB6-42B9-A16F-167062F34B89}"/>
    <cellStyle name="20% - Accent1 2 4 2" xfId="2237" xr:uid="{05E5A9EC-AD99-408D-8754-35A8352609B7}"/>
    <cellStyle name="20% - Accent1 2 4 3" xfId="12559" xr:uid="{DD3161C6-5A0C-4134-9D18-8A0C03802B7C}"/>
    <cellStyle name="20% - Accent1 2 4 4" xfId="43155" xr:uid="{4370D26A-9F3D-4F05-8D49-A9AA1EB7E9B1}"/>
    <cellStyle name="20% - Accent1 2 4_A01" xfId="2238" xr:uid="{129F8F71-C1E5-4EE4-857E-4D8229253EED}"/>
    <cellStyle name="20% - Accent1 2 40" xfId="2239" xr:uid="{3F31FBCC-4046-45D9-B29C-56B51916083F}"/>
    <cellStyle name="20% - Accent1 2 41" xfId="2240" xr:uid="{DD45CDCA-35C9-4426-8D5D-A249C1FAC791}"/>
    <cellStyle name="20% - Accent1 2 41 2" xfId="2241" xr:uid="{8EFE29D4-E2AE-46D5-A984-5D0C30967AF7}"/>
    <cellStyle name="20% - Accent1 2 41 2 2" xfId="2242" xr:uid="{5FA770CA-B494-4656-A0CB-C9DD1E52B7B6}"/>
    <cellStyle name="20% - Accent1 2 41 2_CC1" xfId="53619" xr:uid="{A51AD43D-475F-43B0-B899-A23DFDFCF192}"/>
    <cellStyle name="20% - Accent1 2 41 3" xfId="2243" xr:uid="{33B255EF-DA49-4FF9-BC34-B322BF863008}"/>
    <cellStyle name="20% - Accent1 2 41 3 2" xfId="2244" xr:uid="{DD40921C-4778-47FE-9276-15524BC36C9D}"/>
    <cellStyle name="20% - Accent1 2 41 3_CC1" xfId="53620" xr:uid="{BA3E4199-792F-451B-9333-E4FCD56B0A82}"/>
    <cellStyle name="20% - Accent1 2 41_CC1" xfId="53618" xr:uid="{7E671872-F4E0-4319-B1C7-05CF89D33829}"/>
    <cellStyle name="20% - Accent1 2 42" xfId="2245" xr:uid="{4C830933-7E0D-47C0-B438-EA9E41C735EF}"/>
    <cellStyle name="20% - Accent1 2 42 2" xfId="2246" xr:uid="{4CD97822-9145-48BE-BFF9-E706A6D60D38}"/>
    <cellStyle name="20% - Accent1 2 42 2 2" xfId="2247" xr:uid="{28D91F8F-97E7-4F39-9C6F-B139EA910044}"/>
    <cellStyle name="20% - Accent1 2 42 2_CC1" xfId="53622" xr:uid="{4EC10C5A-7233-44CE-A0FD-A7AD5C5D59DC}"/>
    <cellStyle name="20% - Accent1 2 42 3" xfId="2248" xr:uid="{C10A572C-F659-4799-B6D1-79971171F7ED}"/>
    <cellStyle name="20% - Accent1 2 42 3 2" xfId="2249" xr:uid="{9003857C-AE56-4162-AFA8-CFD2F09A1EF4}"/>
    <cellStyle name="20% - Accent1 2 42 3_CC1" xfId="53623" xr:uid="{19CB7C3F-51F7-45C1-800D-3867143A1F49}"/>
    <cellStyle name="20% - Accent1 2 42_CC1" xfId="53621" xr:uid="{7401B980-BEA4-4D6F-97FE-2C028C532392}"/>
    <cellStyle name="20% - Accent1 2 43" xfId="2250" xr:uid="{E5797730-E2FE-4DA8-B3E0-34AA545753BB}"/>
    <cellStyle name="20% - Accent1 2 43 2" xfId="2251" xr:uid="{2CF89DF6-C811-4BB6-978F-728A4EFDD7FA}"/>
    <cellStyle name="20% - Accent1 2 43_CC1" xfId="53624" xr:uid="{0E66D718-D044-490A-BF55-CDD3EC40E8F3}"/>
    <cellStyle name="20% - Accent1 2 44" xfId="2252" xr:uid="{E4807907-7EB1-480E-BEB0-DE2B7D899708}"/>
    <cellStyle name="20% - Accent1 2 44 2" xfId="2253" xr:uid="{BDD38F21-BB66-4014-A921-1EF7D39732B8}"/>
    <cellStyle name="20% - Accent1 2 44_CC1" xfId="53625" xr:uid="{CBC89328-8281-47DE-A438-F895A010B3F8}"/>
    <cellStyle name="20% - Accent1 2 45" xfId="2254" xr:uid="{8059C614-0E22-49C9-8DA2-85203C089608}"/>
    <cellStyle name="20% - Accent1 2 46" xfId="12560" xr:uid="{EADCCAFF-482D-4B1C-B571-33B466231C44}"/>
    <cellStyle name="20% - Accent1 2 47" xfId="36777" xr:uid="{D76EAA64-C40F-47BC-A702-B57E38F6A41D}"/>
    <cellStyle name="20% - Accent1 2 5" xfId="2255" xr:uid="{EBC17001-A119-4C24-AE48-ED0E64D511E0}"/>
    <cellStyle name="20% - Accent1 2 5 10" xfId="2256" xr:uid="{B580474F-75A0-4B25-8C0E-0DBE94AD33BB}"/>
    <cellStyle name="20% - Accent1 2 5 11" xfId="2257" xr:uid="{5B4E960E-E3CB-4994-8578-30237BF37BFB}"/>
    <cellStyle name="20% - Accent1 2 5 12" xfId="2258" xr:uid="{85C5F460-6EA1-442E-985B-674108BC85AA}"/>
    <cellStyle name="20% - Accent1 2 5 13" xfId="2259" xr:uid="{4E4E25C3-D5AA-4932-9C92-2C7856574529}"/>
    <cellStyle name="20% - Accent1 2 5 14" xfId="2260" xr:uid="{296D004A-6496-426F-B139-1AEE4DC9A37C}"/>
    <cellStyle name="20% - Accent1 2 5 15" xfId="2261" xr:uid="{AF3D268A-1CF7-4F0F-8562-17BF15EC66AE}"/>
    <cellStyle name="20% - Accent1 2 5 16" xfId="2262" xr:uid="{E140AEAC-53DF-42BE-BF8A-1775DEB8B22A}"/>
    <cellStyle name="20% - Accent1 2 5 17" xfId="2263" xr:uid="{48E516B8-E91D-41BD-89F4-7C33E09C8041}"/>
    <cellStyle name="20% - Accent1 2 5 18" xfId="2264" xr:uid="{406277FC-0AF1-4035-A932-9C3F641ECD13}"/>
    <cellStyle name="20% - Accent1 2 5 19" xfId="2265" xr:uid="{AEC69296-004D-4A7E-83D8-B4964960EC7C}"/>
    <cellStyle name="20% - Accent1 2 5 19 10" xfId="2266" xr:uid="{280CBD06-5B00-42E9-A4CB-C60565C06FA1}"/>
    <cellStyle name="20% - Accent1 2 5 19 10 2" xfId="2267" xr:uid="{57BF4B30-BCB4-4A10-91D8-04E8B2727C56}"/>
    <cellStyle name="20% - Accent1 2 5 19 10_CC1" xfId="53628" xr:uid="{F34FCD22-8D26-4943-B59A-CEE544AD5383}"/>
    <cellStyle name="20% - Accent1 2 5 19 11" xfId="2268" xr:uid="{6A26A388-061A-4A77-83F1-3C24038C6B34}"/>
    <cellStyle name="20% - Accent1 2 5 19 11 2" xfId="2269" xr:uid="{3ADC0A2C-CD05-42E1-9303-21BB2D493F93}"/>
    <cellStyle name="20% - Accent1 2 5 19 11_CC1" xfId="53629" xr:uid="{3B50F9F8-9657-48DE-B33A-6C02B45D548A}"/>
    <cellStyle name="20% - Accent1 2 5 19 12" xfId="2270" xr:uid="{891F0642-7DB4-458E-818B-6731A8D85BCE}"/>
    <cellStyle name="20% - Accent1 2 5 19 13" xfId="2271" xr:uid="{9B3156DF-70AF-44ED-AD02-26E0B62484B0}"/>
    <cellStyle name="20% - Accent1 2 5 19 14" xfId="2272" xr:uid="{32B2EF37-148C-443F-83B0-C42C96901F70}"/>
    <cellStyle name="20% - Accent1 2 5 19 15" xfId="2273" xr:uid="{40362099-CD44-4D51-9464-31C18BFEF7F1}"/>
    <cellStyle name="20% - Accent1 2 5 19 16" xfId="2274" xr:uid="{BB448CA8-E65D-4C2F-B6DA-19A87DAB87FB}"/>
    <cellStyle name="20% - Accent1 2 5 19 17" xfId="2275" xr:uid="{51564189-B74A-4946-B3B4-4C4F769520E4}"/>
    <cellStyle name="20% - Accent1 2 5 19 18" xfId="2276" xr:uid="{DE88C5FD-31FC-4687-943A-91899637E674}"/>
    <cellStyle name="20% - Accent1 2 5 19 2" xfId="2277" xr:uid="{E9F03AE5-0C56-4502-9883-88680D639A7E}"/>
    <cellStyle name="20% - Accent1 2 5 19 2 2" xfId="2278" xr:uid="{B7C93A2E-A1EC-4B6B-B152-662DAC3FAA6A}"/>
    <cellStyle name="20% - Accent1 2 5 19 2 3" xfId="2279" xr:uid="{356B8753-AAD1-488B-A093-A57BE253AF20}"/>
    <cellStyle name="20% - Accent1 2 5 19 2 4" xfId="2280" xr:uid="{01D64A77-F3E3-4EB8-BB06-BDAC449D0173}"/>
    <cellStyle name="20% - Accent1 2 5 19 2 5" xfId="2281" xr:uid="{A6156CA7-4C48-4E79-B413-9E9F2AD723C2}"/>
    <cellStyle name="20% - Accent1 2 5 19 2 6" xfId="2282" xr:uid="{056DCDFB-9A6F-46BC-8780-E38ED3B58D98}"/>
    <cellStyle name="20% - Accent1 2 5 19 2 7" xfId="2283" xr:uid="{D274E2CB-5206-449D-9F85-684F5B84FFDB}"/>
    <cellStyle name="20% - Accent1 2 5 19 2 8" xfId="2284" xr:uid="{86DBB93C-4369-43A5-9132-6ED6A61FD708}"/>
    <cellStyle name="20% - Accent1 2 5 19 2_CC1" xfId="53630" xr:uid="{2864C38F-C6C1-4E12-82E6-21984ACAB004}"/>
    <cellStyle name="20% - Accent1 2 5 19 3" xfId="2285" xr:uid="{6F800170-E732-4D27-95FD-BCB7509F78EE}"/>
    <cellStyle name="20% - Accent1 2 5 19 3 2" xfId="2286" xr:uid="{3EB04D4B-2ADE-45EB-8013-FAE22DC0F9A6}"/>
    <cellStyle name="20% - Accent1 2 5 19 3 3" xfId="2287" xr:uid="{5DF04347-641E-4B05-80B6-9333D4B1B7F2}"/>
    <cellStyle name="20% - Accent1 2 5 19 3 4" xfId="2288" xr:uid="{A09D188C-8378-47DC-B7EA-01901C4F6A62}"/>
    <cellStyle name="20% - Accent1 2 5 19 3 5" xfId="2289" xr:uid="{B1C6C0F8-CCB8-469C-BFE0-AA1DFF392C37}"/>
    <cellStyle name="20% - Accent1 2 5 19 3 6" xfId="2290" xr:uid="{A01CF19B-1C68-4C6A-946D-AE4EFF670325}"/>
    <cellStyle name="20% - Accent1 2 5 19 3 7" xfId="2291" xr:uid="{B258329D-2A31-48C0-8DC2-90D8403E57D6}"/>
    <cellStyle name="20% - Accent1 2 5 19 3 8" xfId="2292" xr:uid="{F877B85B-37C3-4CFE-9544-A6524D646F58}"/>
    <cellStyle name="20% - Accent1 2 5 19 3_CC1" xfId="53631" xr:uid="{C20B6642-EFC4-43E8-A17C-56708E862423}"/>
    <cellStyle name="20% - Accent1 2 5 19 4" xfId="2293" xr:uid="{BC0874BC-FFEA-4FD8-922D-641BFE0524D3}"/>
    <cellStyle name="20% - Accent1 2 5 19 4 2" xfId="2294" xr:uid="{25600C6B-D1C0-4E03-BF91-F24965E29F54}"/>
    <cellStyle name="20% - Accent1 2 5 19 4_CC1" xfId="53632" xr:uid="{29223949-E13A-4DF9-BEAA-9B798626ED55}"/>
    <cellStyle name="20% - Accent1 2 5 19 5" xfId="2295" xr:uid="{81649375-B49B-446F-8608-D9C5EA23F4AC}"/>
    <cellStyle name="20% - Accent1 2 5 19 5 2" xfId="2296" xr:uid="{A5AD594D-5478-44A6-BF9E-41B67A9E3135}"/>
    <cellStyle name="20% - Accent1 2 5 19 5_CC1" xfId="53633" xr:uid="{C9FD6618-CFDC-4EC3-99ED-A0745DB6F50A}"/>
    <cellStyle name="20% - Accent1 2 5 19 6" xfId="2297" xr:uid="{25DDF026-1D17-483E-A19C-4EE6655034F5}"/>
    <cellStyle name="20% - Accent1 2 5 19 6 2" xfId="2298" xr:uid="{E8AC73CC-6DBF-4081-84A9-C92FE33A050C}"/>
    <cellStyle name="20% - Accent1 2 5 19 6_CC1" xfId="53634" xr:uid="{8DCD82FE-E650-4C01-9CC3-6D99DAE6360C}"/>
    <cellStyle name="20% - Accent1 2 5 19 7" xfId="2299" xr:uid="{ED02D446-6C56-45C0-99B0-28228BF8D6D7}"/>
    <cellStyle name="20% - Accent1 2 5 19 7 2" xfId="2300" xr:uid="{CB4553AF-6F3D-4DED-8BE5-DB5EAA2C9899}"/>
    <cellStyle name="20% - Accent1 2 5 19 7_CC1" xfId="53635" xr:uid="{4D0E937F-4D5F-456D-A4AA-A5BF71C4AF3A}"/>
    <cellStyle name="20% - Accent1 2 5 19 8" xfId="2301" xr:uid="{DB2D58FF-9CE4-40D3-8B8E-B8D62765ABC5}"/>
    <cellStyle name="20% - Accent1 2 5 19 8 2" xfId="2302" xr:uid="{D8F78916-DCE9-47BC-929F-57BDEDF95D1A}"/>
    <cellStyle name="20% - Accent1 2 5 19 8_CC1" xfId="53636" xr:uid="{F2800713-B3E9-479E-A3E2-113637F1F8C8}"/>
    <cellStyle name="20% - Accent1 2 5 19 9" xfId="2303" xr:uid="{5D1069FC-83AD-4BFD-9A87-1048EC1E1580}"/>
    <cellStyle name="20% - Accent1 2 5 19 9 2" xfId="2304" xr:uid="{C31833FE-223C-43A9-AFD6-843D6813CDA9}"/>
    <cellStyle name="20% - Accent1 2 5 19 9_CC1" xfId="53637" xr:uid="{386D35BF-A425-4194-936F-18AAE6EF2770}"/>
    <cellStyle name="20% - Accent1 2 5 19_CC1" xfId="53627" xr:uid="{C0AFA4CC-8A50-4123-9DE5-E26AD1CDE3E4}"/>
    <cellStyle name="20% - Accent1 2 5 2" xfId="2305" xr:uid="{FECD2C8C-122C-4368-A604-FA20C9E48869}"/>
    <cellStyle name="20% - Accent1 2 5 2 10" xfId="2306" xr:uid="{F024F2DA-8EB8-4983-9232-70E2654979C4}"/>
    <cellStyle name="20% - Accent1 2 5 2 10 2" xfId="2307" xr:uid="{C23AD5C4-2F83-48D7-8716-0391835212A2}"/>
    <cellStyle name="20% - Accent1 2 5 2 10_CC1" xfId="53639" xr:uid="{98726C61-E163-4126-86CF-FA08259BD7AC}"/>
    <cellStyle name="20% - Accent1 2 5 2 11" xfId="2308" xr:uid="{A5CBA2FA-F8BC-491A-A905-617D358218D3}"/>
    <cellStyle name="20% - Accent1 2 5 2 11 2" xfId="2309" xr:uid="{D1E24796-8289-4E96-844A-8625B61C5F61}"/>
    <cellStyle name="20% - Accent1 2 5 2 11_CC1" xfId="53640" xr:uid="{317F4E16-8704-474E-BBAA-A2C17F1E6D1A}"/>
    <cellStyle name="20% - Accent1 2 5 2 12" xfId="2310" xr:uid="{60822E64-8726-48BB-A4B3-7C8DCA4CAC95}"/>
    <cellStyle name="20% - Accent1 2 5 2 12 2" xfId="2311" xr:uid="{4F7E0643-E85C-4408-B355-C77353D51B3E}"/>
    <cellStyle name="20% - Accent1 2 5 2 12_CC1" xfId="53641" xr:uid="{E4262725-F802-43D7-A538-A3C613D6E24B}"/>
    <cellStyle name="20% - Accent1 2 5 2 13" xfId="2312" xr:uid="{9E2BBE3F-168A-4FB5-92FF-BA931DAA7AEC}"/>
    <cellStyle name="20% - Accent1 2 5 2 13 2" xfId="2313" xr:uid="{130DDD3A-CAF5-4244-BB61-C99FC8837B4A}"/>
    <cellStyle name="20% - Accent1 2 5 2 13_CC1" xfId="53642" xr:uid="{57B31DE7-BDD9-4A7D-8D9D-D3EF188B6680}"/>
    <cellStyle name="20% - Accent1 2 5 2 14" xfId="2314" xr:uid="{1AC34359-6567-45B9-BE1E-889FAF8B24B0}"/>
    <cellStyle name="20% - Accent1 2 5 2 14 2" xfId="2315" xr:uid="{43334A54-4D5E-4CB8-A72F-9110B993406F}"/>
    <cellStyle name="20% - Accent1 2 5 2 14_CC1" xfId="53643" xr:uid="{6510D6EF-4688-45DF-8040-3CAB8CCE367B}"/>
    <cellStyle name="20% - Accent1 2 5 2 15" xfId="2316" xr:uid="{A57FC041-3AF2-4A96-B9FF-F1C69ADF15A5}"/>
    <cellStyle name="20% - Accent1 2 5 2 15 2" xfId="2317" xr:uid="{CD3D63F6-F75E-4EF1-AE5E-108DE0E9273C}"/>
    <cellStyle name="20% - Accent1 2 5 2 15_CC1" xfId="53644" xr:uid="{91ABF91A-6F3B-464E-86F3-115CEC4F1FFF}"/>
    <cellStyle name="20% - Accent1 2 5 2 16" xfId="2318" xr:uid="{E2BCBE45-ADDE-45D0-9584-B9E1F753904A}"/>
    <cellStyle name="20% - Accent1 2 5 2 16 2" xfId="2319" xr:uid="{D1D1977D-331B-43CF-8140-80DD321518C0}"/>
    <cellStyle name="20% - Accent1 2 5 2 16_CC1" xfId="53645" xr:uid="{7ECFF5F4-AF8E-464F-87D2-6A1154F6737D}"/>
    <cellStyle name="20% - Accent1 2 5 2 17" xfId="2320" xr:uid="{8C98F2AC-7FF7-40A9-BF0D-1E2034073242}"/>
    <cellStyle name="20% - Accent1 2 5 2 18" xfId="2321" xr:uid="{1FC93057-CF43-4A9A-8CE6-6D18D55AFC64}"/>
    <cellStyle name="20% - Accent1 2 5 2 19" xfId="2322" xr:uid="{04AC5594-A66E-4FB5-A797-9EB018E1ECCD}"/>
    <cellStyle name="20% - Accent1 2 5 2 2" xfId="2323" xr:uid="{D36905BD-115F-4B59-92A9-4AB4F1F816B0}"/>
    <cellStyle name="20% - Accent1 2 5 2 20" xfId="2324" xr:uid="{60C4A8ED-49CE-4DD7-9851-AFC0E26AD798}"/>
    <cellStyle name="20% - Accent1 2 5 2 21" xfId="2325" xr:uid="{3494BE47-508D-497A-A8A5-9A5904D9C213}"/>
    <cellStyle name="20% - Accent1 2 5 2 22" xfId="2326" xr:uid="{E13F9DF9-68C0-484B-A9D7-832448E46DCE}"/>
    <cellStyle name="20% - Accent1 2 5 2 23" xfId="2327" xr:uid="{C6468467-2744-453F-AF53-91829C1DAF3C}"/>
    <cellStyle name="20% - Accent1 2 5 2 3" xfId="2328" xr:uid="{356C2589-408E-4103-8C85-E1FBC22D02FF}"/>
    <cellStyle name="20% - Accent1 2 5 2 4" xfId="2329" xr:uid="{BEA59162-F3E3-4211-B469-431A7F419D64}"/>
    <cellStyle name="20% - Accent1 2 5 2 5" xfId="2330" xr:uid="{D29BC59B-4847-49EA-AB95-E4B91EC5519F}"/>
    <cellStyle name="20% - Accent1 2 5 2 6" xfId="2331" xr:uid="{1F02D0BC-1D3B-4E70-90A3-2036B7F04F4E}"/>
    <cellStyle name="20% - Accent1 2 5 2 7" xfId="2332" xr:uid="{1D95A457-4C05-4624-98B7-09B2FDDA735C}"/>
    <cellStyle name="20% - Accent1 2 5 2 7 2" xfId="2333" xr:uid="{BAFD65D4-AB26-4DDD-BC26-029C7294C020}"/>
    <cellStyle name="20% - Accent1 2 5 2 7 3" xfId="2334" xr:uid="{C052075E-13D9-4F67-9A95-945E7F3137A0}"/>
    <cellStyle name="20% - Accent1 2 5 2 7 4" xfId="2335" xr:uid="{6487F192-5595-4C04-8AAD-EB1189035922}"/>
    <cellStyle name="20% - Accent1 2 5 2 7 5" xfId="2336" xr:uid="{A24F1632-1544-4E39-AFD7-80D89401BBBE}"/>
    <cellStyle name="20% - Accent1 2 5 2 7 6" xfId="2337" xr:uid="{74F170C4-A4AE-47CC-8906-92BCCEF536F1}"/>
    <cellStyle name="20% - Accent1 2 5 2 7 7" xfId="2338" xr:uid="{1D6C3481-9FFB-4AE7-86F5-B67ED0DAB90B}"/>
    <cellStyle name="20% - Accent1 2 5 2 7 8" xfId="2339" xr:uid="{7FE31F8B-870E-4453-BEDD-FFCD732AAD5A}"/>
    <cellStyle name="20% - Accent1 2 5 2 7_CC1" xfId="53646" xr:uid="{683A5A1D-1876-4924-8C60-E5824CB147DD}"/>
    <cellStyle name="20% - Accent1 2 5 2 8" xfId="2340" xr:uid="{608D8739-5FC3-4306-92CD-6A14C52536C7}"/>
    <cellStyle name="20% - Accent1 2 5 2 8 2" xfId="2341" xr:uid="{0FB16ADE-F376-424F-822F-FE8443B7AB23}"/>
    <cellStyle name="20% - Accent1 2 5 2 8 3" xfId="2342" xr:uid="{B49AE98F-98DD-4FD0-927B-5B3B42E16660}"/>
    <cellStyle name="20% - Accent1 2 5 2 8 4" xfId="2343" xr:uid="{07339143-C353-461A-973C-3EC25A437F2E}"/>
    <cellStyle name="20% - Accent1 2 5 2 8 5" xfId="2344" xr:uid="{E2B6CE0A-C81A-4815-B7CF-DF9FC490F14C}"/>
    <cellStyle name="20% - Accent1 2 5 2 8 6" xfId="2345" xr:uid="{FF44EB3E-D7DC-4EB2-A4EA-2EFF0020248F}"/>
    <cellStyle name="20% - Accent1 2 5 2 8 7" xfId="2346" xr:uid="{28F7C811-7CD6-435D-8350-9A8A283D102A}"/>
    <cellStyle name="20% - Accent1 2 5 2 8 8" xfId="2347" xr:uid="{C5D55901-320F-45F1-BD4D-BAE3B81368E6}"/>
    <cellStyle name="20% - Accent1 2 5 2 8_CC1" xfId="53647" xr:uid="{4AFB132B-1288-4214-9CCB-252D51A10F6C}"/>
    <cellStyle name="20% - Accent1 2 5 2 9" xfId="2348" xr:uid="{82BEB4D9-7967-4FF8-8D0A-975AC9A820F6}"/>
    <cellStyle name="20% - Accent1 2 5 2 9 2" xfId="2349" xr:uid="{AEEDBAB3-09E3-4653-8121-D2B5F2872AA6}"/>
    <cellStyle name="20% - Accent1 2 5 2 9_CC1" xfId="53648" xr:uid="{578B800F-AC8E-4D99-8BC5-A04B1286D014}"/>
    <cellStyle name="20% - Accent1 2 5 2_CC1" xfId="53638" xr:uid="{EC7F1AD3-F882-479D-9762-4CA262DC278A}"/>
    <cellStyle name="20% - Accent1 2 5 20" xfId="2350" xr:uid="{78CE02BD-7B71-4F7D-99DB-1D328CEB06FC}"/>
    <cellStyle name="20% - Accent1 2 5 20 10" xfId="2351" xr:uid="{705CBA42-E5BA-4731-AB20-E48331836B80}"/>
    <cellStyle name="20% - Accent1 2 5 20 10 2" xfId="2352" xr:uid="{B899748A-CE1E-4166-814D-778589725E05}"/>
    <cellStyle name="20% - Accent1 2 5 20 10_CC1" xfId="53650" xr:uid="{99858902-DD9E-4B84-B74A-F7D1FD239277}"/>
    <cellStyle name="20% - Accent1 2 5 20 11" xfId="2353" xr:uid="{C2DB083F-98DD-401C-9693-9AC36962FFF5}"/>
    <cellStyle name="20% - Accent1 2 5 20 11 2" xfId="2354" xr:uid="{5F5A4914-F77C-4696-A86D-FD6D7DBABD72}"/>
    <cellStyle name="20% - Accent1 2 5 20 11_CC1" xfId="53651" xr:uid="{6287B3AC-A860-4A8B-9250-DD453C10E0CC}"/>
    <cellStyle name="20% - Accent1 2 5 20 12" xfId="2355" xr:uid="{4DFEE694-3173-4BFB-A966-F12A195AD43B}"/>
    <cellStyle name="20% - Accent1 2 5 20 13" xfId="2356" xr:uid="{F9CFB1CE-B388-4849-A9BA-19FD4EE4D42D}"/>
    <cellStyle name="20% - Accent1 2 5 20 14" xfId="2357" xr:uid="{8D3D59BB-72A6-4D67-BAD1-CE19B4373AE3}"/>
    <cellStyle name="20% - Accent1 2 5 20 15" xfId="2358" xr:uid="{D3D632E6-6F94-4EE8-81C6-8A6DF75C60CD}"/>
    <cellStyle name="20% - Accent1 2 5 20 16" xfId="2359" xr:uid="{C391ACB6-B612-4013-9259-288A1695C651}"/>
    <cellStyle name="20% - Accent1 2 5 20 17" xfId="2360" xr:uid="{545EA9E5-A0F1-4F87-B6D0-75A718F49CC2}"/>
    <cellStyle name="20% - Accent1 2 5 20 18" xfId="2361" xr:uid="{5ADAF18E-0A60-4AD2-9560-80635F2100B6}"/>
    <cellStyle name="20% - Accent1 2 5 20 2" xfId="2362" xr:uid="{582571CF-2457-4E75-BAB2-0A7DE9954DA5}"/>
    <cellStyle name="20% - Accent1 2 5 20 2 2" xfId="2363" xr:uid="{0ED9152D-013C-4B98-902A-088BF2E2B73F}"/>
    <cellStyle name="20% - Accent1 2 5 20 2 3" xfId="2364" xr:uid="{85BC0248-0B6C-44A8-8DE5-3D80DA3A1F5D}"/>
    <cellStyle name="20% - Accent1 2 5 20 2 4" xfId="2365" xr:uid="{FA391A80-1976-4D3F-A077-C911A43B6321}"/>
    <cellStyle name="20% - Accent1 2 5 20 2 5" xfId="2366" xr:uid="{9CD105E5-BD51-45AF-BAD4-2E0D1CFC5A18}"/>
    <cellStyle name="20% - Accent1 2 5 20 2 6" xfId="2367" xr:uid="{C142663E-B482-4FB4-BAD6-33B1B9C7E908}"/>
    <cellStyle name="20% - Accent1 2 5 20 2 7" xfId="2368" xr:uid="{59CDE368-D791-43D2-AED6-0000940453D6}"/>
    <cellStyle name="20% - Accent1 2 5 20 2 8" xfId="2369" xr:uid="{BF435AA8-DB44-4200-B4B9-6D096C0563D1}"/>
    <cellStyle name="20% - Accent1 2 5 20 2_CC1" xfId="53652" xr:uid="{33E8A141-C7AB-413E-9DB0-EA6A46A6EABB}"/>
    <cellStyle name="20% - Accent1 2 5 20 3" xfId="2370" xr:uid="{C4D3C4F3-F142-48BD-B1E8-1DA99C09EF89}"/>
    <cellStyle name="20% - Accent1 2 5 20 3 2" xfId="2371" xr:uid="{714F8DDD-3315-4129-BD71-E7E2307F8670}"/>
    <cellStyle name="20% - Accent1 2 5 20 3 3" xfId="2372" xr:uid="{77EF54E1-8C2E-40F5-9F85-DEB76BB885BB}"/>
    <cellStyle name="20% - Accent1 2 5 20 3 4" xfId="2373" xr:uid="{984C10AC-F300-4725-AC00-D5500FFD6600}"/>
    <cellStyle name="20% - Accent1 2 5 20 3 5" xfId="2374" xr:uid="{ADA98A71-5618-4105-B96E-60578C07AB3C}"/>
    <cellStyle name="20% - Accent1 2 5 20 3 6" xfId="2375" xr:uid="{26E10D48-436E-4F44-9E5D-452804ABE468}"/>
    <cellStyle name="20% - Accent1 2 5 20 3 7" xfId="2376" xr:uid="{C0558CAD-A6E2-4ACB-89A8-AA7B592F464C}"/>
    <cellStyle name="20% - Accent1 2 5 20 3 8" xfId="2377" xr:uid="{4F52AE1B-4F82-41A5-B054-72BF904FA91F}"/>
    <cellStyle name="20% - Accent1 2 5 20 3_CC1" xfId="53653" xr:uid="{0F025DC7-31EE-4212-B0D5-3150504236C6}"/>
    <cellStyle name="20% - Accent1 2 5 20 4" xfId="2378" xr:uid="{E4790CFC-42F1-4772-8E9D-88E2E5A2EDA4}"/>
    <cellStyle name="20% - Accent1 2 5 20 4 2" xfId="2379" xr:uid="{0F9FED78-3DDB-4C77-8DD5-94C38A0638E7}"/>
    <cellStyle name="20% - Accent1 2 5 20 4_CC1" xfId="53654" xr:uid="{0823B320-3BCC-4A8C-BBA4-D6B7E1B05FD0}"/>
    <cellStyle name="20% - Accent1 2 5 20 5" xfId="2380" xr:uid="{6BC226BA-F240-4C82-90BD-3B3447B26B71}"/>
    <cellStyle name="20% - Accent1 2 5 20 5 2" xfId="2381" xr:uid="{E85C27CF-D25F-4E9D-841C-8BE2DBC51DBB}"/>
    <cellStyle name="20% - Accent1 2 5 20 5_CC1" xfId="53655" xr:uid="{51DC3925-CC8C-483D-9F64-A7DE2A032703}"/>
    <cellStyle name="20% - Accent1 2 5 20 6" xfId="2382" xr:uid="{12E4D091-B7E7-4F00-8A2F-BA54A2DFA2DC}"/>
    <cellStyle name="20% - Accent1 2 5 20 6 2" xfId="2383" xr:uid="{838FE30F-4F2C-4B13-8CCA-85D41A0AA17D}"/>
    <cellStyle name="20% - Accent1 2 5 20 6_CC1" xfId="53656" xr:uid="{959C81F5-AA93-4EC2-B441-4774F2C53875}"/>
    <cellStyle name="20% - Accent1 2 5 20 7" xfId="2384" xr:uid="{52CAA61A-694D-40E5-8377-1DAC77247638}"/>
    <cellStyle name="20% - Accent1 2 5 20 7 2" xfId="2385" xr:uid="{A6144AFE-AC72-4590-9AF2-85DE316CAAA1}"/>
    <cellStyle name="20% - Accent1 2 5 20 7_CC1" xfId="53657" xr:uid="{50C5ADA2-1590-4665-8969-A6E8F942582E}"/>
    <cellStyle name="20% - Accent1 2 5 20 8" xfId="2386" xr:uid="{AE76E526-71CE-4ABF-B082-5CECA1ABA593}"/>
    <cellStyle name="20% - Accent1 2 5 20 8 2" xfId="2387" xr:uid="{7DE70405-2BF3-4491-96F3-6A5B38DD458A}"/>
    <cellStyle name="20% - Accent1 2 5 20 8_CC1" xfId="53658" xr:uid="{7E1D1AEA-40D2-406C-AD66-3D16B9AF8075}"/>
    <cellStyle name="20% - Accent1 2 5 20 9" xfId="2388" xr:uid="{AF88273A-F5FE-44AB-A9EB-0FB4B10365B6}"/>
    <cellStyle name="20% - Accent1 2 5 20 9 2" xfId="2389" xr:uid="{E4C966FC-9245-4A60-9EB1-8B1C96775BD1}"/>
    <cellStyle name="20% - Accent1 2 5 20 9_CC1" xfId="53659" xr:uid="{D973E97D-3A60-4402-913D-9661355FDD70}"/>
    <cellStyle name="20% - Accent1 2 5 20_CC1" xfId="53649" xr:uid="{D2E6E932-3F92-43A8-93FE-CF8C96BD6E31}"/>
    <cellStyle name="20% - Accent1 2 5 21" xfId="2390" xr:uid="{7DD12D37-04BB-400F-BE8E-842C689064CC}"/>
    <cellStyle name="20% - Accent1 2 5 21 10" xfId="2391" xr:uid="{A3A9FF3F-ED83-476C-BA59-36B479DEB73C}"/>
    <cellStyle name="20% - Accent1 2 5 21 10 2" xfId="2392" xr:uid="{08236080-DB5E-4810-9AFE-173C784CA0E7}"/>
    <cellStyle name="20% - Accent1 2 5 21 10_CC1" xfId="53661" xr:uid="{0EC11F7B-A6EB-44D0-A602-7DB6EB37F49A}"/>
    <cellStyle name="20% - Accent1 2 5 21 11" xfId="2393" xr:uid="{BB560A16-F512-4742-8ABA-4158BD1972AA}"/>
    <cellStyle name="20% - Accent1 2 5 21 11 2" xfId="2394" xr:uid="{D0BBD277-8E68-419F-9A58-B3E4A6DAA8CB}"/>
    <cellStyle name="20% - Accent1 2 5 21 11_CC1" xfId="53662" xr:uid="{3EDC2892-E340-4D5E-B3C4-78DADDE20374}"/>
    <cellStyle name="20% - Accent1 2 5 21 12" xfId="2395" xr:uid="{8B4527C5-0428-4022-9A04-4F183C11B517}"/>
    <cellStyle name="20% - Accent1 2 5 21 13" xfId="2396" xr:uid="{65207946-9B70-42B5-83EA-964FA8D8C0C9}"/>
    <cellStyle name="20% - Accent1 2 5 21 14" xfId="2397" xr:uid="{9815E8EF-9936-48CA-BC6C-99426984C5A9}"/>
    <cellStyle name="20% - Accent1 2 5 21 15" xfId="2398" xr:uid="{2CED863C-18A6-49D5-AE88-B282D94F9936}"/>
    <cellStyle name="20% - Accent1 2 5 21 16" xfId="2399" xr:uid="{7A6AD334-C3B1-48E4-82C5-AD4043C7F2C5}"/>
    <cellStyle name="20% - Accent1 2 5 21 17" xfId="2400" xr:uid="{657DD331-278F-42C3-BBB9-68C6F5FF080A}"/>
    <cellStyle name="20% - Accent1 2 5 21 18" xfId="2401" xr:uid="{43D47976-840E-47E3-BB9B-623798287906}"/>
    <cellStyle name="20% - Accent1 2 5 21 2" xfId="2402" xr:uid="{AA64F14B-A0A1-4BAC-8ED1-023A77C7FD7C}"/>
    <cellStyle name="20% - Accent1 2 5 21 2 2" xfId="2403" xr:uid="{3C049922-A8D8-4A75-9B03-2A0F6DFFE662}"/>
    <cellStyle name="20% - Accent1 2 5 21 2 3" xfId="2404" xr:uid="{AD963D13-3057-45A9-BC44-BA72F267D864}"/>
    <cellStyle name="20% - Accent1 2 5 21 2 4" xfId="2405" xr:uid="{FD43077B-AC1F-4057-AAAB-BDFAFB989FD7}"/>
    <cellStyle name="20% - Accent1 2 5 21 2 5" xfId="2406" xr:uid="{3AF57260-3844-46C7-8257-1447BEBE32DC}"/>
    <cellStyle name="20% - Accent1 2 5 21 2 6" xfId="2407" xr:uid="{D78F5DDC-1B04-482D-A592-4AA2E20C3A51}"/>
    <cellStyle name="20% - Accent1 2 5 21 2 7" xfId="2408" xr:uid="{B10162DD-03B0-405D-A50D-6F8B98233487}"/>
    <cellStyle name="20% - Accent1 2 5 21 2 8" xfId="2409" xr:uid="{6F6AD1DC-2611-4FDC-B89D-09E8055D0E1B}"/>
    <cellStyle name="20% - Accent1 2 5 21 2_CC1" xfId="53663" xr:uid="{A13170E8-B20A-44C2-B262-87FB9DB54546}"/>
    <cellStyle name="20% - Accent1 2 5 21 3" xfId="2410" xr:uid="{FA9063F1-4CD0-460F-81B3-F88653D18E07}"/>
    <cellStyle name="20% - Accent1 2 5 21 3 2" xfId="2411" xr:uid="{C01D0F9B-3651-44E8-9520-38A976ADF55B}"/>
    <cellStyle name="20% - Accent1 2 5 21 3 3" xfId="2412" xr:uid="{F2969509-068F-451F-ACED-CACED0748CAE}"/>
    <cellStyle name="20% - Accent1 2 5 21 3 4" xfId="2413" xr:uid="{6977C904-4347-439D-A534-E67881A748AD}"/>
    <cellStyle name="20% - Accent1 2 5 21 3 5" xfId="2414" xr:uid="{CF1EBE30-96CE-46DE-BB13-32B2D83495D1}"/>
    <cellStyle name="20% - Accent1 2 5 21 3 6" xfId="2415" xr:uid="{D0E0D26E-874F-4246-98B8-3B41358DCDD9}"/>
    <cellStyle name="20% - Accent1 2 5 21 3 7" xfId="2416" xr:uid="{25A22FD2-1EFF-42FC-A30B-1373DA825377}"/>
    <cellStyle name="20% - Accent1 2 5 21 3 8" xfId="2417" xr:uid="{9C686E6F-404B-4D0E-B105-EECCD804E1E8}"/>
    <cellStyle name="20% - Accent1 2 5 21 3_CC1" xfId="53664" xr:uid="{3B9A4DF0-4EC6-4AD1-AB51-C4A8595818C6}"/>
    <cellStyle name="20% - Accent1 2 5 21 4" xfId="2418" xr:uid="{15FD0EBF-C9B7-458F-9C27-BC1D690C95B5}"/>
    <cellStyle name="20% - Accent1 2 5 21 4 2" xfId="2419" xr:uid="{02D46B9C-38B5-473B-96FD-BADE529B6F3A}"/>
    <cellStyle name="20% - Accent1 2 5 21 4_CC1" xfId="53665" xr:uid="{72AA3BF0-AE80-41AF-BE56-990F42C0BBC1}"/>
    <cellStyle name="20% - Accent1 2 5 21 5" xfId="2420" xr:uid="{BD4930FC-1110-437B-84FE-62984D78CE84}"/>
    <cellStyle name="20% - Accent1 2 5 21 5 2" xfId="2421" xr:uid="{DA3870D1-18B3-47DD-A60E-B112BE72A493}"/>
    <cellStyle name="20% - Accent1 2 5 21 5_CC1" xfId="53666" xr:uid="{A008A978-3B4B-41CB-9D87-A871C1D196D1}"/>
    <cellStyle name="20% - Accent1 2 5 21 6" xfId="2422" xr:uid="{0DBE6F28-7A4A-4AA8-8BFD-EF31AD7FC268}"/>
    <cellStyle name="20% - Accent1 2 5 21 6 2" xfId="2423" xr:uid="{58039266-F28B-4359-A26F-3DB48955A017}"/>
    <cellStyle name="20% - Accent1 2 5 21 6_CC1" xfId="53667" xr:uid="{4E4539E6-D635-4BF8-9911-75E3DCC8AF3D}"/>
    <cellStyle name="20% - Accent1 2 5 21 7" xfId="2424" xr:uid="{0EAF6069-0EF5-47D6-A43B-1AC3C3458177}"/>
    <cellStyle name="20% - Accent1 2 5 21 7 2" xfId="2425" xr:uid="{5B9DAB9E-EC58-40C0-8C97-D51BBABEA1A2}"/>
    <cellStyle name="20% - Accent1 2 5 21 7_CC1" xfId="53668" xr:uid="{FCE3C220-914D-4260-AA8D-5D3E35C06164}"/>
    <cellStyle name="20% - Accent1 2 5 21 8" xfId="2426" xr:uid="{3143F5F7-94F1-4155-B635-ED876F37365D}"/>
    <cellStyle name="20% - Accent1 2 5 21 8 2" xfId="2427" xr:uid="{4E50877C-45AF-4FC7-9C63-263713DC70F7}"/>
    <cellStyle name="20% - Accent1 2 5 21 8_CC1" xfId="53669" xr:uid="{21AB36AD-913C-4C5D-97EF-E9455A57A388}"/>
    <cellStyle name="20% - Accent1 2 5 21 9" xfId="2428" xr:uid="{5BDE88E9-D32F-4354-9DBE-E05439CC2BD6}"/>
    <cellStyle name="20% - Accent1 2 5 21 9 2" xfId="2429" xr:uid="{FAB8144B-35FD-4EEB-84AD-7C73936B31A3}"/>
    <cellStyle name="20% - Accent1 2 5 21 9_CC1" xfId="53670" xr:uid="{39BC403D-377A-467A-A524-BD089EF6DADC}"/>
    <cellStyle name="20% - Accent1 2 5 21_CC1" xfId="53660" xr:uid="{39122EBF-DF4C-4A03-AED8-C7B2F3681621}"/>
    <cellStyle name="20% - Accent1 2 5 22" xfId="2430" xr:uid="{C762269A-958E-4F3E-96B6-FBDB08AF4357}"/>
    <cellStyle name="20% - Accent1 2 5 22 10" xfId="2431" xr:uid="{0CADE62C-A53E-455D-B913-981D37E0B17A}"/>
    <cellStyle name="20% - Accent1 2 5 22 10 2" xfId="2432" xr:uid="{0D2E3703-4E05-4BB8-B8CC-B9747572E323}"/>
    <cellStyle name="20% - Accent1 2 5 22 10_CC1" xfId="53672" xr:uid="{1291DA2A-4744-4847-BD78-3DE68A6C1F1F}"/>
    <cellStyle name="20% - Accent1 2 5 22 11" xfId="2433" xr:uid="{36847774-A672-42B3-9B71-05BBDFB9EDCC}"/>
    <cellStyle name="20% - Accent1 2 5 22 11 2" xfId="2434" xr:uid="{ECD376EB-42FE-4B43-B115-C544647B1AD5}"/>
    <cellStyle name="20% - Accent1 2 5 22 11_CC1" xfId="53673" xr:uid="{6091C030-ED3C-4F99-948E-7236E05E9089}"/>
    <cellStyle name="20% - Accent1 2 5 22 12" xfId="2435" xr:uid="{030D6570-C42E-4782-989C-88D42597100D}"/>
    <cellStyle name="20% - Accent1 2 5 22 13" xfId="2436" xr:uid="{08EB6632-9654-48EA-A6F7-8AD2F1C0AB91}"/>
    <cellStyle name="20% - Accent1 2 5 22 14" xfId="2437" xr:uid="{0BD12069-B7BA-47DB-92C1-F5029E262BAA}"/>
    <cellStyle name="20% - Accent1 2 5 22 15" xfId="2438" xr:uid="{96F7DF89-9D0B-45DD-8F0F-6CCCD1C36BE7}"/>
    <cellStyle name="20% - Accent1 2 5 22 16" xfId="2439" xr:uid="{33E8A6A4-F7BC-4F56-98D7-221F41FA9420}"/>
    <cellStyle name="20% - Accent1 2 5 22 17" xfId="2440" xr:uid="{38A08135-8D9D-45BA-893E-17D9649A3386}"/>
    <cellStyle name="20% - Accent1 2 5 22 18" xfId="2441" xr:uid="{9402EDEE-BB2B-4F08-866D-F0A75341129B}"/>
    <cellStyle name="20% - Accent1 2 5 22 2" xfId="2442" xr:uid="{055661B3-D8A9-447B-A21A-A5E14F53B57C}"/>
    <cellStyle name="20% - Accent1 2 5 22 2 2" xfId="2443" xr:uid="{299C5556-4872-4E89-9470-318D07B8F37B}"/>
    <cellStyle name="20% - Accent1 2 5 22 2 3" xfId="2444" xr:uid="{E8AFE37E-9C48-472F-B1BD-064F65A390C1}"/>
    <cellStyle name="20% - Accent1 2 5 22 2 4" xfId="2445" xr:uid="{7D1C01E2-8296-43B6-9231-C79C1549AB25}"/>
    <cellStyle name="20% - Accent1 2 5 22 2 5" xfId="2446" xr:uid="{29C0E022-6712-491E-88C1-5ED11F3D467D}"/>
    <cellStyle name="20% - Accent1 2 5 22 2 6" xfId="2447" xr:uid="{6D53C330-EA16-45A8-84A2-3EA47433C276}"/>
    <cellStyle name="20% - Accent1 2 5 22 2 7" xfId="2448" xr:uid="{FD6F8530-4B96-44AA-B045-C2FDAA3D1900}"/>
    <cellStyle name="20% - Accent1 2 5 22 2 8" xfId="2449" xr:uid="{299BBC2E-663D-4087-AF75-25AE3E4438E4}"/>
    <cellStyle name="20% - Accent1 2 5 22 2_CC1" xfId="53674" xr:uid="{88EE97BF-B549-4264-8B5E-C20BDC7D095D}"/>
    <cellStyle name="20% - Accent1 2 5 22 3" xfId="12561" xr:uid="{02C97E3F-BC79-4501-BDFA-ECB84131EC22}"/>
    <cellStyle name="20% - Accent1 2 5 22 3 2" xfId="12562" xr:uid="{6B221C1D-CD79-4C3F-8D4D-3D60A8697195}"/>
    <cellStyle name="20% - Accent1 2 5 22 3 3" xfId="12563" xr:uid="{05587D9B-1C81-49B3-9905-F185F786A444}"/>
    <cellStyle name="20% - Accent1 2 5 22 3 4" xfId="12564" xr:uid="{3876E93B-E0EE-4E07-9824-A5C934B4697E}"/>
    <cellStyle name="20% - Accent1 2 5 22 3 5" xfId="12565" xr:uid="{184FCAF2-4291-4949-8949-6BBC562CA318}"/>
    <cellStyle name="20% - Accent1 2 5 22 3 6" xfId="12566" xr:uid="{123B3207-8115-4330-B3DE-9BFA518BA4C9}"/>
    <cellStyle name="20% - Accent1 2 5 22 3 7" xfId="12567" xr:uid="{483CA6CF-C8F0-4272-8B67-FA4539E2157E}"/>
    <cellStyle name="20% - Accent1 2 5 22 3 8" xfId="12568" xr:uid="{D7BA35B6-F4E9-4801-9F6A-39891CF72F70}"/>
    <cellStyle name="20% - Accent1 2 5 22 4" xfId="12569" xr:uid="{7250357C-A44D-4BA6-9771-C13E272C86D5}"/>
    <cellStyle name="20% - Accent1 2 5 22 4 2" xfId="12570" xr:uid="{424328F5-7647-4EFB-86F6-C19F02C99BBA}"/>
    <cellStyle name="20% - Accent1 2 5 22 5" xfId="12571" xr:uid="{7467CC7F-E7E8-4474-87E7-2465A32864E3}"/>
    <cellStyle name="20% - Accent1 2 5 22 5 2" xfId="12572" xr:uid="{932B7E3C-B5D4-4257-A574-B7F2D620AAD1}"/>
    <cellStyle name="20% - Accent1 2 5 22 6" xfId="12573" xr:uid="{FD993773-7F1C-4FBE-B46C-B239AB8CE8E2}"/>
    <cellStyle name="20% - Accent1 2 5 22 6 2" xfId="12574" xr:uid="{391E1D37-C3DB-4162-B668-0E6EAF2EF41B}"/>
    <cellStyle name="20% - Accent1 2 5 22 7" xfId="12575" xr:uid="{DD3C6E6A-62E1-454D-909B-41AD1A296AF8}"/>
    <cellStyle name="20% - Accent1 2 5 22 7 2" xfId="12576" xr:uid="{84114DB1-92EF-4440-8DD6-45412EC66C74}"/>
    <cellStyle name="20% - Accent1 2 5 22 8" xfId="12577" xr:uid="{506E2208-BE07-452D-A157-5DAFD8BDC971}"/>
    <cellStyle name="20% - Accent1 2 5 22 8 2" xfId="12578" xr:uid="{C57E5693-8B77-467D-A8BC-72F56DD410D6}"/>
    <cellStyle name="20% - Accent1 2 5 22 9" xfId="12579" xr:uid="{52BA3D18-1BE7-4531-8DEB-7BD6B78F4D06}"/>
    <cellStyle name="20% - Accent1 2 5 22 9 2" xfId="12580" xr:uid="{E935707C-0A41-4363-9B62-79993AE185EF}"/>
    <cellStyle name="20% - Accent1 2 5 22_CC1" xfId="53671" xr:uid="{AD55EDE9-F31D-4684-B60A-4086B37F6736}"/>
    <cellStyle name="20% - Accent1 2 5 23" xfId="12581" xr:uid="{495AA3AB-8CF6-4775-B43F-CCA8ABAC8533}"/>
    <cellStyle name="20% - Accent1 2 5 23 2" xfId="12582" xr:uid="{059E3540-4387-4A18-90BA-454DBD3785DD}"/>
    <cellStyle name="20% - Accent1 2 5 23 3" xfId="12583" xr:uid="{136B6D01-2581-4EDC-AD74-51DDF1EBF72E}"/>
    <cellStyle name="20% - Accent1 2 5 23 4" xfId="12584" xr:uid="{4B06DE3F-C603-40DD-8B7D-40FB39F62E08}"/>
    <cellStyle name="20% - Accent1 2 5 23 5" xfId="12585" xr:uid="{C62B1D91-F146-4340-8EC9-F3965A2A3E12}"/>
    <cellStyle name="20% - Accent1 2 5 23 6" xfId="12586" xr:uid="{93F64DE7-F449-43C8-8DB2-93EA00209047}"/>
    <cellStyle name="20% - Accent1 2 5 23 7" xfId="12587" xr:uid="{2B4E2D47-98FD-431B-9A7B-63E0C77B85FF}"/>
    <cellStyle name="20% - Accent1 2 5 23 8" xfId="12588" xr:uid="{96AF3B5F-007F-4AE0-AB5B-FD20F467D9C0}"/>
    <cellStyle name="20% - Accent1 2 5 24" xfId="12589" xr:uid="{86EC276B-3359-4452-AEE6-D40B1A0B4091}"/>
    <cellStyle name="20% - Accent1 2 5 24 2" xfId="12590" xr:uid="{BE17B2F3-CD4B-4E6E-9CCB-2CF69146FC15}"/>
    <cellStyle name="20% - Accent1 2 5 24 3" xfId="12591" xr:uid="{94A6095F-BD1F-4B2E-AD2F-442C721FB3F5}"/>
    <cellStyle name="20% - Accent1 2 5 24 4" xfId="12592" xr:uid="{4E4F3EAA-B386-46D9-9AB3-9E06D15C9CC0}"/>
    <cellStyle name="20% - Accent1 2 5 24 5" xfId="12593" xr:uid="{85EEA6FE-2D0F-4FAD-BCC1-A99307246DE3}"/>
    <cellStyle name="20% - Accent1 2 5 24 6" xfId="12594" xr:uid="{3D83B1D6-E894-47E8-8871-A2F3918522FD}"/>
    <cellStyle name="20% - Accent1 2 5 24 7" xfId="12595" xr:uid="{59D8928C-F69E-4440-90CD-87BA5129DB08}"/>
    <cellStyle name="20% - Accent1 2 5 24 8" xfId="12596" xr:uid="{F7435ED5-E856-47C0-B703-1FD9F342F1A1}"/>
    <cellStyle name="20% - Accent1 2 5 25" xfId="12597" xr:uid="{DA342809-4959-4E3B-9572-90059A74BEC0}"/>
    <cellStyle name="20% - Accent1 2 5 25 2" xfId="12598" xr:uid="{572FCC99-2BA8-4794-A499-00C8C3CACE58}"/>
    <cellStyle name="20% - Accent1 2 5 26" xfId="12599" xr:uid="{C27443CA-B9B7-45CF-85CF-782751497921}"/>
    <cellStyle name="20% - Accent1 2 5 26 2" xfId="12600" xr:uid="{1F6474D4-2024-444F-9265-B4875B0EFE79}"/>
    <cellStyle name="20% - Accent1 2 5 27" xfId="12601" xr:uid="{3CF31076-0CE3-41E0-9308-E13F95E3A92C}"/>
    <cellStyle name="20% - Accent1 2 5 27 2" xfId="12602" xr:uid="{905A5C4C-3FA7-4DB6-90B3-12FED2FAD12B}"/>
    <cellStyle name="20% - Accent1 2 5 28" xfId="12603" xr:uid="{415AC91B-5E79-4417-862C-11B416F6E2BD}"/>
    <cellStyle name="20% - Accent1 2 5 28 2" xfId="12604" xr:uid="{C46E05F8-D0A6-4475-B06B-AF7B27C9E4D6}"/>
    <cellStyle name="20% - Accent1 2 5 29" xfId="12605" xr:uid="{00460AFD-A51C-45E4-8F93-04F131ACE723}"/>
    <cellStyle name="20% - Accent1 2 5 29 2" xfId="12606" xr:uid="{839AA1C3-1B60-499B-849D-256B9AD00502}"/>
    <cellStyle name="20% - Accent1 2 5 3" xfId="12607" xr:uid="{E7A038B0-83CE-4B46-BAE1-4B0C553F8788}"/>
    <cellStyle name="20% - Accent1 2 5 30" xfId="12608" xr:uid="{D0DEA746-F4BD-4679-8DD0-1B6241B6230C}"/>
    <cellStyle name="20% - Accent1 2 5 30 2" xfId="12609" xr:uid="{03E38802-FE5E-46C7-B0E7-A5701E141939}"/>
    <cellStyle name="20% - Accent1 2 5 31" xfId="12610" xr:uid="{C08779F3-E057-4D8E-A251-63A51AE5E3D0}"/>
    <cellStyle name="20% - Accent1 2 5 31 2" xfId="12611" xr:uid="{88A1ADAA-B0E0-4B46-8146-3B303AC33151}"/>
    <cellStyle name="20% - Accent1 2 5 32" xfId="12612" xr:uid="{6969343C-7177-424D-A406-3FF7C2E68A53}"/>
    <cellStyle name="20% - Accent1 2 5 32 2" xfId="12613" xr:uid="{6C903FF6-2326-43D1-A291-A410ED0C8B23}"/>
    <cellStyle name="20% - Accent1 2 5 33" xfId="12614" xr:uid="{58ED86F2-2F64-46F1-BB54-72117C0E07C2}"/>
    <cellStyle name="20% - Accent1 2 5 34" xfId="12615" xr:uid="{6EAB7329-8664-46CA-A39D-38740324DCA3}"/>
    <cellStyle name="20% - Accent1 2 5 35" xfId="12616" xr:uid="{EF8D4A68-7E87-4BE9-B8B6-8C46278B0989}"/>
    <cellStyle name="20% - Accent1 2 5 36" xfId="12617" xr:uid="{D49AF79F-383C-403C-B6C0-BEFD2C883B7B}"/>
    <cellStyle name="20% - Accent1 2 5 37" xfId="12618" xr:uid="{68EFB543-8CE4-44FC-AA82-71DCC03E8F10}"/>
    <cellStyle name="20% - Accent1 2 5 38" xfId="12619" xr:uid="{B5CF648A-37E8-4E7A-B0D4-2F1A837E73E7}"/>
    <cellStyle name="20% - Accent1 2 5 39" xfId="12620" xr:uid="{75B0033F-3419-44FC-BEAA-D480E1D802AD}"/>
    <cellStyle name="20% - Accent1 2 5 4" xfId="12621" xr:uid="{E33953DF-BFF1-41A2-9D6A-755B2C9BD17B}"/>
    <cellStyle name="20% - Accent1 2 5 5" xfId="12622" xr:uid="{4EC8681D-0F8D-45FD-BC6E-84374E860FAB}"/>
    <cellStyle name="20% - Accent1 2 5 6" xfId="12623" xr:uid="{2DF8F8CD-D9DB-4013-B9A9-7E9A51F2E424}"/>
    <cellStyle name="20% - Accent1 2 5 7" xfId="12624" xr:uid="{EA688E17-4176-442B-8931-FBAC35BA6DB4}"/>
    <cellStyle name="20% - Accent1 2 5 8" xfId="12625" xr:uid="{B2C7EA72-732B-4074-9C87-4E43260F6791}"/>
    <cellStyle name="20% - Accent1 2 5 9" xfId="12626" xr:uid="{67E015FD-6203-40B9-9A34-EAA58E3B5AC9}"/>
    <cellStyle name="20% - Accent1 2 5_CC1" xfId="53626" xr:uid="{861B1005-AD7B-4162-816F-F56FE7E3478B}"/>
    <cellStyle name="20% - Accent1 2 6" xfId="12627" xr:uid="{72E77193-6BD3-4723-B443-CAA5F4641389}"/>
    <cellStyle name="20% - Accent1 2 6 10" xfId="12628" xr:uid="{93183061-C46E-4C43-A9D0-CCD7C0636396}"/>
    <cellStyle name="20% - Accent1 2 6 10 2" xfId="12629" xr:uid="{5A5B5DBE-D147-48C4-8749-B953C08B5679}"/>
    <cellStyle name="20% - Accent1 2 6 11" xfId="12630" xr:uid="{07765EC8-971B-45BF-8469-A201162B9133}"/>
    <cellStyle name="20% - Accent1 2 6 11 2" xfId="12631" xr:uid="{7DC6D552-18C0-4A24-9ECA-6278F8BE8CF8}"/>
    <cellStyle name="20% - Accent1 2 6 12" xfId="12632" xr:uid="{C1B44891-0116-44C4-9746-AAF81E53EF58}"/>
    <cellStyle name="20% - Accent1 2 6 12 2" xfId="12633" xr:uid="{763DDF60-191F-4DBE-8732-106AA3922FD0}"/>
    <cellStyle name="20% - Accent1 2 6 13" xfId="12634" xr:uid="{6A9E308C-0D04-4E39-935E-CAA11BD8398A}"/>
    <cellStyle name="20% - Accent1 2 6 13 2" xfId="12635" xr:uid="{30ACB868-8B27-4F20-81C8-1871B5026BEF}"/>
    <cellStyle name="20% - Accent1 2 6 14" xfId="12636" xr:uid="{D37FF635-EDA8-4CB0-B0C1-2A57983C5107}"/>
    <cellStyle name="20% - Accent1 2 6 14 2" xfId="12637" xr:uid="{09E52366-F551-4906-8BCC-3D9BAEB01392}"/>
    <cellStyle name="20% - Accent1 2 6 15" xfId="12638" xr:uid="{26A1FBB7-DE81-49A0-8BB8-E0BC5A8AD7B7}"/>
    <cellStyle name="20% - Accent1 2 6 15 2" xfId="12639" xr:uid="{67D0BECC-3E1E-4327-A26F-24C87FFC1B45}"/>
    <cellStyle name="20% - Accent1 2 6 16" xfId="12640" xr:uid="{A7E573C4-BB3C-4716-8BAB-EDE3C64F23AE}"/>
    <cellStyle name="20% - Accent1 2 6 16 2" xfId="12641" xr:uid="{15D5686F-32FE-4A9A-A57E-3CD2BEA03EBC}"/>
    <cellStyle name="20% - Accent1 2 6 17" xfId="12642" xr:uid="{98B498BF-8E2B-4CC9-931B-D29D937BA949}"/>
    <cellStyle name="20% - Accent1 2 6 18" xfId="12643" xr:uid="{ED9E659E-4407-41B5-A1E1-8159EBB8B805}"/>
    <cellStyle name="20% - Accent1 2 6 19" xfId="12644" xr:uid="{B1A0DCB2-A594-47D1-AFC6-E6B00FC7B177}"/>
    <cellStyle name="20% - Accent1 2 6 2" xfId="12645" xr:uid="{97AE7474-D454-4088-A0FA-1608C2CAC729}"/>
    <cellStyle name="20% - Accent1 2 6 2 10" xfId="12646" xr:uid="{FF48A26C-FA1A-4CCF-BAFA-2EC98C561018}"/>
    <cellStyle name="20% - Accent1 2 6 2 10 2" xfId="12647" xr:uid="{6A2F510A-A588-49F6-812B-3DD7C51F6BB2}"/>
    <cellStyle name="20% - Accent1 2 6 2 11" xfId="12648" xr:uid="{3EEEF994-D02A-4DD3-B1D6-CB129233E7D2}"/>
    <cellStyle name="20% - Accent1 2 6 2 11 2" xfId="12649" xr:uid="{8E49E04D-BA7B-4304-9612-29A774CA20FD}"/>
    <cellStyle name="20% - Accent1 2 6 2 12" xfId="12650" xr:uid="{BF47305A-DD47-46E8-ACA3-E5F193A73DAD}"/>
    <cellStyle name="20% - Accent1 2 6 2 13" xfId="12651" xr:uid="{69597EDE-D8A5-4073-BD81-6B5D0BA2C4D9}"/>
    <cellStyle name="20% - Accent1 2 6 2 14" xfId="12652" xr:uid="{2DFB3D79-471B-4DCD-8494-9D04EE5F6178}"/>
    <cellStyle name="20% - Accent1 2 6 2 15" xfId="12653" xr:uid="{0E5C0317-7B05-4991-B09B-EA371422E663}"/>
    <cellStyle name="20% - Accent1 2 6 2 16" xfId="12654" xr:uid="{B416AD69-100E-4F13-B554-2166016C84EF}"/>
    <cellStyle name="20% - Accent1 2 6 2 17" xfId="12655" xr:uid="{84F88989-CD0F-4CB4-8B21-D7ED8253B8FF}"/>
    <cellStyle name="20% - Accent1 2 6 2 18" xfId="12656" xr:uid="{D8298849-2433-4CCF-9882-817A3DC83A50}"/>
    <cellStyle name="20% - Accent1 2 6 2 2" xfId="12657" xr:uid="{FCC2DD7A-524A-43D3-A171-7BD5F05CE9DA}"/>
    <cellStyle name="20% - Accent1 2 6 2 2 2" xfId="12658" xr:uid="{18FF996E-7591-49AD-9DD9-09C3BDFCAD4A}"/>
    <cellStyle name="20% - Accent1 2 6 2 2 3" xfId="12659" xr:uid="{391A3E78-23DF-4B14-A0D4-694A2D333725}"/>
    <cellStyle name="20% - Accent1 2 6 2 2 4" xfId="12660" xr:uid="{D3FC9D58-E384-438C-9EBF-DC9C0075C7D5}"/>
    <cellStyle name="20% - Accent1 2 6 2 2 5" xfId="12661" xr:uid="{029524BF-C68F-482D-9561-51C310F01FEE}"/>
    <cellStyle name="20% - Accent1 2 6 2 2 6" xfId="12662" xr:uid="{3D762683-E151-45C2-8925-0C8F2919A322}"/>
    <cellStyle name="20% - Accent1 2 6 2 2 7" xfId="12663" xr:uid="{D4C80FD0-5BAB-461F-9D5B-5FB3B3FC8CB5}"/>
    <cellStyle name="20% - Accent1 2 6 2 2 8" xfId="12664" xr:uid="{0105CA24-5D35-464F-93DC-F0340FF50F2A}"/>
    <cellStyle name="20% - Accent1 2 6 2 3" xfId="12665" xr:uid="{3BBFBBB6-CD26-4559-8A36-D0C6A016495F}"/>
    <cellStyle name="20% - Accent1 2 6 2 3 2" xfId="12666" xr:uid="{ACEC7E71-CE10-4E0D-8A96-D70CA9FB9BF8}"/>
    <cellStyle name="20% - Accent1 2 6 2 3 3" xfId="12667" xr:uid="{C61614FC-AA9E-48F0-905B-FA25DE159FC6}"/>
    <cellStyle name="20% - Accent1 2 6 2 3 4" xfId="12668" xr:uid="{91CB41F7-0CA5-4E5D-991A-ADF1309E40D0}"/>
    <cellStyle name="20% - Accent1 2 6 2 3 5" xfId="12669" xr:uid="{361BF5B8-A2F6-4907-8C3E-EA7B00551128}"/>
    <cellStyle name="20% - Accent1 2 6 2 3 6" xfId="12670" xr:uid="{1F07F210-D4B7-43BC-8A91-1CC52F15A558}"/>
    <cellStyle name="20% - Accent1 2 6 2 3 7" xfId="12671" xr:uid="{D863291C-8287-4655-B3B7-7DCAA07D859E}"/>
    <cellStyle name="20% - Accent1 2 6 2 3 8" xfId="12672" xr:uid="{E4167F4E-A6E8-4515-97C5-412081C1AF1B}"/>
    <cellStyle name="20% - Accent1 2 6 2 4" xfId="12673" xr:uid="{09A27669-2196-4A5A-B81C-883A82013B21}"/>
    <cellStyle name="20% - Accent1 2 6 2 4 2" xfId="12674" xr:uid="{EB8A02C9-F26D-4DD5-A97C-4314B8C043E3}"/>
    <cellStyle name="20% - Accent1 2 6 2 5" xfId="12675" xr:uid="{47AAEB06-8352-4910-A392-FF67EA01A9AE}"/>
    <cellStyle name="20% - Accent1 2 6 2 5 2" xfId="12676" xr:uid="{16B7A629-6D75-447E-B574-17CEDD69B5C4}"/>
    <cellStyle name="20% - Accent1 2 6 2 6" xfId="12677" xr:uid="{073C3BF3-D57A-4DA6-A736-918F7F8D0A9F}"/>
    <cellStyle name="20% - Accent1 2 6 2 6 2" xfId="12678" xr:uid="{5E7DE44D-B27D-499D-86E8-C1E84FAE7EB7}"/>
    <cellStyle name="20% - Accent1 2 6 2 7" xfId="12679" xr:uid="{133867FD-10FA-4DB6-A007-80DAB23BBC74}"/>
    <cellStyle name="20% - Accent1 2 6 2 7 2" xfId="12680" xr:uid="{F5FE06D3-37C8-446A-82C4-90E6FED27179}"/>
    <cellStyle name="20% - Accent1 2 6 2 8" xfId="12681" xr:uid="{8B1081E8-F412-4C26-A238-DFC92438BEC1}"/>
    <cellStyle name="20% - Accent1 2 6 2 8 2" xfId="12682" xr:uid="{629E389B-A064-45D4-84A6-5E48A85D2D82}"/>
    <cellStyle name="20% - Accent1 2 6 2 9" xfId="12683" xr:uid="{347676C7-7433-4544-8BE3-11173BCE9363}"/>
    <cellStyle name="20% - Accent1 2 6 2 9 2" xfId="12684" xr:uid="{DE8B0CDE-174C-4944-A481-B33E1D35831D}"/>
    <cellStyle name="20% - Accent1 2 6 20" xfId="12685" xr:uid="{D4E1ACAB-AE08-4C17-B997-D06A024EF2BF}"/>
    <cellStyle name="20% - Accent1 2 6 21" xfId="12686" xr:uid="{9EAEF420-FDE1-42BC-B05F-7F36D9C3D10E}"/>
    <cellStyle name="20% - Accent1 2 6 22" xfId="12687" xr:uid="{C19934C1-0464-43F5-B39E-FC369C5E900B}"/>
    <cellStyle name="20% - Accent1 2 6 23" xfId="12688" xr:uid="{F833645B-5F34-4593-BC43-84534370244A}"/>
    <cellStyle name="20% - Accent1 2 6 3" xfId="12689" xr:uid="{4391B505-A56D-4CD3-B5A8-C0D18FF1D5D2}"/>
    <cellStyle name="20% - Accent1 2 6 3 10" xfId="12690" xr:uid="{744698B6-2226-416E-B0E2-F9ED97DC8B36}"/>
    <cellStyle name="20% - Accent1 2 6 3 10 2" xfId="12691" xr:uid="{BF78B38C-A817-44E5-B3F8-B2F557EC99A0}"/>
    <cellStyle name="20% - Accent1 2 6 3 11" xfId="12692" xr:uid="{02D5A6F5-C8F7-46C7-ADF3-242C641E9151}"/>
    <cellStyle name="20% - Accent1 2 6 3 11 2" xfId="12693" xr:uid="{1B44A962-32A0-42A7-AC91-BEBC64595560}"/>
    <cellStyle name="20% - Accent1 2 6 3 12" xfId="12694" xr:uid="{930900B5-BCA3-4F37-8CF4-BFF82F59C30E}"/>
    <cellStyle name="20% - Accent1 2 6 3 13" xfId="12695" xr:uid="{79B163B1-7E7E-4B94-A99E-02E25958AE9C}"/>
    <cellStyle name="20% - Accent1 2 6 3 14" xfId="12696" xr:uid="{34AE11DC-4F0E-4AC6-A6D3-FDFC1DE08FCC}"/>
    <cellStyle name="20% - Accent1 2 6 3 15" xfId="12697" xr:uid="{5CF74190-6EB9-4FAF-BCD1-970DDBFE6AD6}"/>
    <cellStyle name="20% - Accent1 2 6 3 16" xfId="12698" xr:uid="{8D340657-741B-424E-B31F-309641A83884}"/>
    <cellStyle name="20% - Accent1 2 6 3 17" xfId="12699" xr:uid="{54302457-E545-4903-B014-AE6E1A2620FC}"/>
    <cellStyle name="20% - Accent1 2 6 3 18" xfId="12700" xr:uid="{F2A0DC8D-5035-493A-ABE9-DF5BFB5680FF}"/>
    <cellStyle name="20% - Accent1 2 6 3 2" xfId="12701" xr:uid="{668756E2-3602-4AFA-B5EA-3A85CE9C0162}"/>
    <cellStyle name="20% - Accent1 2 6 3 2 2" xfId="12702" xr:uid="{0EBB2280-4D11-4074-A07C-CFEAD6385B37}"/>
    <cellStyle name="20% - Accent1 2 6 3 2 3" xfId="12703" xr:uid="{B12A9DC1-A283-420A-94AF-DC67C1336A65}"/>
    <cellStyle name="20% - Accent1 2 6 3 2 4" xfId="12704" xr:uid="{4AEA5C35-1FE6-4D53-BE31-25EDAD9D7BCF}"/>
    <cellStyle name="20% - Accent1 2 6 3 2 5" xfId="12705" xr:uid="{7206DE1C-CD06-49DC-BFBD-E978B9151A48}"/>
    <cellStyle name="20% - Accent1 2 6 3 2 6" xfId="12706" xr:uid="{DB0A7D5F-08E1-43CF-AC8B-06FD43570E5E}"/>
    <cellStyle name="20% - Accent1 2 6 3 2 7" xfId="12707" xr:uid="{B08CBF63-AAF7-45F0-9E30-9838E38D6CD9}"/>
    <cellStyle name="20% - Accent1 2 6 3 2 8" xfId="12708" xr:uid="{023F4C5D-142E-4100-B8D2-17C06E5DBB97}"/>
    <cellStyle name="20% - Accent1 2 6 3 3" xfId="12709" xr:uid="{04052A09-1160-4A83-8C90-A7B7B4BED1CC}"/>
    <cellStyle name="20% - Accent1 2 6 3 3 2" xfId="12710" xr:uid="{F7127F77-110F-43E0-AE97-C4A8BAC7CD31}"/>
    <cellStyle name="20% - Accent1 2 6 3 3 3" xfId="12711" xr:uid="{2740435C-225D-4427-A680-FC69868DC53D}"/>
    <cellStyle name="20% - Accent1 2 6 3 3 4" xfId="12712" xr:uid="{67BA2EC6-4605-4802-A102-E42D47B54860}"/>
    <cellStyle name="20% - Accent1 2 6 3 3 5" xfId="12713" xr:uid="{E5A2D47A-3D42-4595-B1FB-BA2408924BD4}"/>
    <cellStyle name="20% - Accent1 2 6 3 3 6" xfId="12714" xr:uid="{CBA19E77-55BA-4825-9A3C-659F6B056452}"/>
    <cellStyle name="20% - Accent1 2 6 3 3 7" xfId="12715" xr:uid="{2E7240BA-D3FE-49BC-AC1F-0E2E186BCD3B}"/>
    <cellStyle name="20% - Accent1 2 6 3 3 8" xfId="12716" xr:uid="{25291273-5DBD-4975-91E0-7A7F3882209D}"/>
    <cellStyle name="20% - Accent1 2 6 3 4" xfId="12717" xr:uid="{B88E3270-E70A-422A-BC0D-9FA298C18142}"/>
    <cellStyle name="20% - Accent1 2 6 3 4 2" xfId="12718" xr:uid="{9AEE18BC-378B-4BCD-A196-2493D6183998}"/>
    <cellStyle name="20% - Accent1 2 6 3 5" xfId="12719" xr:uid="{07F53529-E576-4DB7-B14B-EF770AB48EDD}"/>
    <cellStyle name="20% - Accent1 2 6 3 5 2" xfId="12720" xr:uid="{7720EA90-6731-489F-80C5-37BC531070DD}"/>
    <cellStyle name="20% - Accent1 2 6 3 6" xfId="12721" xr:uid="{C003A676-2C0C-448E-B5D0-6010BF84C440}"/>
    <cellStyle name="20% - Accent1 2 6 3 6 2" xfId="12722" xr:uid="{9FD1B8F6-780C-4773-B9E5-DB6F3B5C1882}"/>
    <cellStyle name="20% - Accent1 2 6 3 7" xfId="12723" xr:uid="{0969C173-B28F-48E3-ABF0-4AEC5E7E9D03}"/>
    <cellStyle name="20% - Accent1 2 6 3 7 2" xfId="12724" xr:uid="{BE660EE5-D2E4-4CED-9AEE-A795A7F20C0C}"/>
    <cellStyle name="20% - Accent1 2 6 3 8" xfId="12725" xr:uid="{0AF645FC-B431-43C6-998E-CBB534D457D1}"/>
    <cellStyle name="20% - Accent1 2 6 3 8 2" xfId="12726" xr:uid="{5AC1E0DA-488B-434C-A372-D312860375BE}"/>
    <cellStyle name="20% - Accent1 2 6 3 9" xfId="12727" xr:uid="{FC541B3A-84FB-4BCE-AA0D-8D8BB446CFF8}"/>
    <cellStyle name="20% - Accent1 2 6 3 9 2" xfId="12728" xr:uid="{14FCC789-4C0A-49FA-8378-EFB1FF79126A}"/>
    <cellStyle name="20% - Accent1 2 6 4" xfId="12729" xr:uid="{DB94533A-5472-4879-B5BD-5B4DE9C50342}"/>
    <cellStyle name="20% - Accent1 2 6 4 10" xfId="12730" xr:uid="{D3CE7AAA-ED98-44F3-A70A-A7C9383B1702}"/>
    <cellStyle name="20% - Accent1 2 6 4 10 2" xfId="12731" xr:uid="{741D386C-DECB-4C56-993D-1C5135F9DC6E}"/>
    <cellStyle name="20% - Accent1 2 6 4 11" xfId="12732" xr:uid="{2072ACE5-7797-4334-A008-2FA7D66021C3}"/>
    <cellStyle name="20% - Accent1 2 6 4 11 2" xfId="12733" xr:uid="{BD8EEDF1-2416-4D56-BEE0-C2529ACC8DE0}"/>
    <cellStyle name="20% - Accent1 2 6 4 12" xfId="12734" xr:uid="{E8847690-6251-4E87-BD66-B725D7003690}"/>
    <cellStyle name="20% - Accent1 2 6 4 13" xfId="12735" xr:uid="{D3C53519-3AFE-4B23-9321-B49511C770B9}"/>
    <cellStyle name="20% - Accent1 2 6 4 14" xfId="12736" xr:uid="{9B91F5DD-8D81-480D-85D0-7FEC23EC69F1}"/>
    <cellStyle name="20% - Accent1 2 6 4 15" xfId="12737" xr:uid="{23D6FD35-A831-40AB-83E5-0B2BF36353E1}"/>
    <cellStyle name="20% - Accent1 2 6 4 16" xfId="12738" xr:uid="{9067761B-54E4-430E-AD36-C0910ACB69AF}"/>
    <cellStyle name="20% - Accent1 2 6 4 17" xfId="12739" xr:uid="{C3134577-5B21-4EDD-9153-3F3E328472EB}"/>
    <cellStyle name="20% - Accent1 2 6 4 18" xfId="12740" xr:uid="{58E4EC95-33C2-4284-9A7C-948CA12EF7F9}"/>
    <cellStyle name="20% - Accent1 2 6 4 2" xfId="12741" xr:uid="{43819025-96B5-4E81-B742-68E74A720496}"/>
    <cellStyle name="20% - Accent1 2 6 4 2 2" xfId="12742" xr:uid="{EFD2644D-D6E7-4E13-8EDC-AA722A8FAF1B}"/>
    <cellStyle name="20% - Accent1 2 6 4 2 3" xfId="12743" xr:uid="{FF15F477-2411-4563-AF55-7A9A0280C130}"/>
    <cellStyle name="20% - Accent1 2 6 4 2 4" xfId="12744" xr:uid="{1453F298-3C73-4F60-ADBB-001630D51F98}"/>
    <cellStyle name="20% - Accent1 2 6 4 2 5" xfId="12745" xr:uid="{2911B46B-C6D7-4606-9DD6-90FC70EA2368}"/>
    <cellStyle name="20% - Accent1 2 6 4 2 6" xfId="12746" xr:uid="{0BB880BB-3317-4E7B-9F07-933D180ADF49}"/>
    <cellStyle name="20% - Accent1 2 6 4 2 7" xfId="12747" xr:uid="{59F11BFC-4715-473D-9769-8676ADFF7A4E}"/>
    <cellStyle name="20% - Accent1 2 6 4 2 8" xfId="12748" xr:uid="{D02813B5-8E83-4428-BE63-B83CAE730E48}"/>
    <cellStyle name="20% - Accent1 2 6 4 3" xfId="12749" xr:uid="{1E42A0B2-7744-415C-B567-50C3342F1E11}"/>
    <cellStyle name="20% - Accent1 2 6 4 3 2" xfId="12750" xr:uid="{35194FE8-0734-46F5-9CC3-03450AC5CA4D}"/>
    <cellStyle name="20% - Accent1 2 6 4 3 3" xfId="12751" xr:uid="{B2DC5F44-DA1D-46B8-B73E-91AAFB67E7A1}"/>
    <cellStyle name="20% - Accent1 2 6 4 3 4" xfId="12752" xr:uid="{AAF27B11-3FEA-4B08-ACD9-390152ECD062}"/>
    <cellStyle name="20% - Accent1 2 6 4 3 5" xfId="12753" xr:uid="{D011D744-A6D8-493E-97A5-657CB341A5BF}"/>
    <cellStyle name="20% - Accent1 2 6 4 3 6" xfId="12754" xr:uid="{AB392E3B-A47B-4C92-ABE8-23FB2F0D7ADF}"/>
    <cellStyle name="20% - Accent1 2 6 4 3 7" xfId="12755" xr:uid="{74A77599-E714-42D0-8474-3C85AB87120C}"/>
    <cellStyle name="20% - Accent1 2 6 4 3 8" xfId="12756" xr:uid="{534FF57C-718C-48ED-B0C8-F7FC03EEC7F0}"/>
    <cellStyle name="20% - Accent1 2 6 4 4" xfId="12757" xr:uid="{F9B8EE10-E052-4150-990C-3B9E2FB552CB}"/>
    <cellStyle name="20% - Accent1 2 6 4 4 2" xfId="12758" xr:uid="{6A5116D0-CC86-4EF8-BFE6-740D4A6D4729}"/>
    <cellStyle name="20% - Accent1 2 6 4 5" xfId="12759" xr:uid="{AB0DA768-FAD1-44D8-92D7-A9B46DEBC3CF}"/>
    <cellStyle name="20% - Accent1 2 6 4 5 2" xfId="12760" xr:uid="{D2C5E6D5-C5B8-4B71-AC7D-B1F2CF794E7A}"/>
    <cellStyle name="20% - Accent1 2 6 4 6" xfId="12761" xr:uid="{50D27D5C-A23D-4087-8BA7-F027EE9F9E17}"/>
    <cellStyle name="20% - Accent1 2 6 4 6 2" xfId="12762" xr:uid="{20BC01C5-CA11-40FB-9F96-CE41405F5EF4}"/>
    <cellStyle name="20% - Accent1 2 6 4 7" xfId="12763" xr:uid="{C3A7A93C-FAD0-4B6C-8978-EEF0813E55E4}"/>
    <cellStyle name="20% - Accent1 2 6 4 7 2" xfId="12764" xr:uid="{1A5D95A6-35AB-4DB4-8D63-7F73796B644A}"/>
    <cellStyle name="20% - Accent1 2 6 4 8" xfId="12765" xr:uid="{7581C5B2-C8B9-4DF2-B002-60EC226A97FB}"/>
    <cellStyle name="20% - Accent1 2 6 4 8 2" xfId="12766" xr:uid="{C3CB8E68-971A-4E0F-A2D0-55F49FF1C9DF}"/>
    <cellStyle name="20% - Accent1 2 6 4 9" xfId="12767" xr:uid="{32E6C749-3896-4AC0-B1D1-951EFBF2D3CA}"/>
    <cellStyle name="20% - Accent1 2 6 4 9 2" xfId="12768" xr:uid="{89CD4E5B-B245-4F95-8A70-2A9C76302F84}"/>
    <cellStyle name="20% - Accent1 2 6 5" xfId="12769" xr:uid="{F2C40DCC-57F1-43AA-A184-B558DD4AE57C}"/>
    <cellStyle name="20% - Accent1 2 6 5 10" xfId="12770" xr:uid="{A23359EE-94AD-496D-A071-625E27093441}"/>
    <cellStyle name="20% - Accent1 2 6 5 10 2" xfId="12771" xr:uid="{73799256-40AE-4824-9AAB-6F112B2070B4}"/>
    <cellStyle name="20% - Accent1 2 6 5 11" xfId="12772" xr:uid="{3A345A66-A72A-4058-8076-07F1CA003741}"/>
    <cellStyle name="20% - Accent1 2 6 5 11 2" xfId="12773" xr:uid="{2208C0BB-C908-48E4-BD6E-A2F0E6BBF603}"/>
    <cellStyle name="20% - Accent1 2 6 5 12" xfId="12774" xr:uid="{FFA32EFC-E060-4BE9-B6DB-BF6F571E7FBA}"/>
    <cellStyle name="20% - Accent1 2 6 5 13" xfId="12775" xr:uid="{5936BEAD-3B3D-4E7F-9EF3-5EDA668D1340}"/>
    <cellStyle name="20% - Accent1 2 6 5 14" xfId="12776" xr:uid="{518CF3AE-A4D7-4F58-A98C-A6FD62C5D65E}"/>
    <cellStyle name="20% - Accent1 2 6 5 15" xfId="12777" xr:uid="{E1A702A6-3E9B-4DBF-92C5-71E18C5044CA}"/>
    <cellStyle name="20% - Accent1 2 6 5 16" xfId="12778" xr:uid="{C55FB325-76A1-46F2-9B75-1EA9086C1BA0}"/>
    <cellStyle name="20% - Accent1 2 6 5 17" xfId="12779" xr:uid="{90066575-FBFD-44CF-B896-C924ED046DBB}"/>
    <cellStyle name="20% - Accent1 2 6 5 18" xfId="12780" xr:uid="{1FD14046-4B78-4315-9556-69FFE8CEBC66}"/>
    <cellStyle name="20% - Accent1 2 6 5 2" xfId="12781" xr:uid="{7F1ED08F-5378-498D-88B9-9A1D3015A616}"/>
    <cellStyle name="20% - Accent1 2 6 5 2 2" xfId="12782" xr:uid="{276EA52C-1AF1-4BEF-B494-01AA69829B6F}"/>
    <cellStyle name="20% - Accent1 2 6 5 2 3" xfId="12783" xr:uid="{ADE216CF-BAF1-49B1-AE32-2446C102280A}"/>
    <cellStyle name="20% - Accent1 2 6 5 2 4" xfId="12784" xr:uid="{7399F879-6486-4EEF-AD62-C6004E738C85}"/>
    <cellStyle name="20% - Accent1 2 6 5 2 5" xfId="12785" xr:uid="{F9E6B964-6A6E-47C2-81B0-6ADBF5F5E4DC}"/>
    <cellStyle name="20% - Accent1 2 6 5 2 6" xfId="12786" xr:uid="{47543D4F-BB93-4C7C-8323-EB283445CF51}"/>
    <cellStyle name="20% - Accent1 2 6 5 2 7" xfId="12787" xr:uid="{CC389A1E-7EA1-45DB-9262-2412ADB92FCC}"/>
    <cellStyle name="20% - Accent1 2 6 5 2 8" xfId="12788" xr:uid="{ACEEBCE6-8F07-4A5C-9595-63D30F47A0DA}"/>
    <cellStyle name="20% - Accent1 2 6 5 3" xfId="12789" xr:uid="{E1BECF5A-C432-4254-86BE-664E770C7CF3}"/>
    <cellStyle name="20% - Accent1 2 6 5 3 2" xfId="12790" xr:uid="{24A3BD24-758A-42AC-A958-318FEB528403}"/>
    <cellStyle name="20% - Accent1 2 6 5 3 3" xfId="12791" xr:uid="{90021456-0B7A-4AC0-B809-E3EAD8A9B1BA}"/>
    <cellStyle name="20% - Accent1 2 6 5 3 4" xfId="12792" xr:uid="{840EDF74-F6E0-45EB-8FA7-8FC47D66F28E}"/>
    <cellStyle name="20% - Accent1 2 6 5 3 5" xfId="12793" xr:uid="{1AE132D7-4211-4BF1-A0A9-3375B6D21354}"/>
    <cellStyle name="20% - Accent1 2 6 5 3 6" xfId="12794" xr:uid="{C43EDDF8-B111-433E-A340-915F4E5DAAEA}"/>
    <cellStyle name="20% - Accent1 2 6 5 3 7" xfId="12795" xr:uid="{3EE9D566-2FD8-46CB-810D-17E6538B03D5}"/>
    <cellStyle name="20% - Accent1 2 6 5 3 8" xfId="12796" xr:uid="{8387425B-497F-48BC-9685-C3ACFF5FBED1}"/>
    <cellStyle name="20% - Accent1 2 6 5 4" xfId="12797" xr:uid="{475D1747-A1AB-4A79-8E3F-E4ABF452CD5F}"/>
    <cellStyle name="20% - Accent1 2 6 5 4 2" xfId="12798" xr:uid="{0DDF5956-CA11-43D4-B3B1-FCD87404B224}"/>
    <cellStyle name="20% - Accent1 2 6 5 5" xfId="12799" xr:uid="{4D4CA968-ADDD-4AC5-B6E5-C70B47015798}"/>
    <cellStyle name="20% - Accent1 2 6 5 5 2" xfId="12800" xr:uid="{A676A2BB-1BDB-4C48-A414-BC4C6B524B04}"/>
    <cellStyle name="20% - Accent1 2 6 5 6" xfId="12801" xr:uid="{F9B71155-87FD-4E0E-B06C-46D4ABA11479}"/>
    <cellStyle name="20% - Accent1 2 6 5 6 2" xfId="12802" xr:uid="{DC07A896-886D-453D-B801-91B4ADAC7CA3}"/>
    <cellStyle name="20% - Accent1 2 6 5 7" xfId="12803" xr:uid="{77B0B49D-710D-474E-8799-D6FB692C97F0}"/>
    <cellStyle name="20% - Accent1 2 6 5 7 2" xfId="12804" xr:uid="{A4E1F2A9-7920-4F62-9AFB-C2A8DF192DBB}"/>
    <cellStyle name="20% - Accent1 2 6 5 8" xfId="12805" xr:uid="{CD11DCA9-1348-4A73-8E80-DC869E8EC0AD}"/>
    <cellStyle name="20% - Accent1 2 6 5 8 2" xfId="12806" xr:uid="{5817B88F-2B2C-47F2-89E5-BE8640C3C0AD}"/>
    <cellStyle name="20% - Accent1 2 6 5 9" xfId="12807" xr:uid="{8EE27245-4B84-40F2-A21C-F242DD3A5A29}"/>
    <cellStyle name="20% - Accent1 2 6 5 9 2" xfId="12808" xr:uid="{0DE888EA-0BF0-433E-9970-E6D39713008D}"/>
    <cellStyle name="20% - Accent1 2 6 6" xfId="12809" xr:uid="{764F6878-0A2C-4E17-923A-8F02D6BCBB0E}"/>
    <cellStyle name="20% - Accent1 2 6 6 10" xfId="12810" xr:uid="{6B720C5E-40B4-4716-8061-8A5641AAFAAA}"/>
    <cellStyle name="20% - Accent1 2 6 6 10 2" xfId="12811" xr:uid="{5B937C29-7A1F-4FB1-B031-D5894B55F940}"/>
    <cellStyle name="20% - Accent1 2 6 6 11" xfId="12812" xr:uid="{1DC17F62-9FA6-43FB-9A9F-91B1436ECF74}"/>
    <cellStyle name="20% - Accent1 2 6 6 11 2" xfId="12813" xr:uid="{09280A0F-A6AA-4C2A-A014-43C9CFF030CD}"/>
    <cellStyle name="20% - Accent1 2 6 6 12" xfId="12814" xr:uid="{6EDFC75D-FF36-4207-B711-79C6FA558918}"/>
    <cellStyle name="20% - Accent1 2 6 6 13" xfId="12815" xr:uid="{F1F4408D-4FD1-46D0-9B22-0C8FADCD7A46}"/>
    <cellStyle name="20% - Accent1 2 6 6 14" xfId="12816" xr:uid="{D4215F53-E03B-4C6D-A961-4D564415C880}"/>
    <cellStyle name="20% - Accent1 2 6 6 15" xfId="12817" xr:uid="{2F52B4D4-B775-41F4-8498-2D57C09BAA8C}"/>
    <cellStyle name="20% - Accent1 2 6 6 16" xfId="12818" xr:uid="{A7B7ACB4-E3CD-4330-BFCB-E4BB06AF2F3C}"/>
    <cellStyle name="20% - Accent1 2 6 6 17" xfId="12819" xr:uid="{E067A4D6-1D4C-4A2C-B642-FCBC7A4A2ECB}"/>
    <cellStyle name="20% - Accent1 2 6 6 18" xfId="12820" xr:uid="{4F905562-A091-40A2-9D17-2B8F8A6C153D}"/>
    <cellStyle name="20% - Accent1 2 6 6 2" xfId="12821" xr:uid="{D7C6C5D8-2DC3-4CBD-B8B0-A274D5D2E1CC}"/>
    <cellStyle name="20% - Accent1 2 6 6 2 2" xfId="12822" xr:uid="{DA02FE63-AFB0-4A0F-B546-279A8C6FE3BC}"/>
    <cellStyle name="20% - Accent1 2 6 6 2 3" xfId="12823" xr:uid="{855000E3-7896-4001-B263-A2AF44D0561F}"/>
    <cellStyle name="20% - Accent1 2 6 6 2 4" xfId="12824" xr:uid="{3E121AF9-E685-4F30-AA88-7DA6FCA25499}"/>
    <cellStyle name="20% - Accent1 2 6 6 2 5" xfId="12825" xr:uid="{55A58C93-8364-43C7-A78B-F864A0EDEFAA}"/>
    <cellStyle name="20% - Accent1 2 6 6 2 6" xfId="12826" xr:uid="{9CE9CD88-8BAD-4DB4-A15B-51D4A4421DC0}"/>
    <cellStyle name="20% - Accent1 2 6 6 2 7" xfId="12827" xr:uid="{4A071E7D-D860-4BBA-AD46-383AC04B2B76}"/>
    <cellStyle name="20% - Accent1 2 6 6 2 8" xfId="12828" xr:uid="{AAE90BE2-0F6F-48A4-850D-9A99AC69F95F}"/>
    <cellStyle name="20% - Accent1 2 6 6 3" xfId="12829" xr:uid="{2377E28E-488F-430A-BBBC-18BB036E1603}"/>
    <cellStyle name="20% - Accent1 2 6 6 3 2" xfId="12830" xr:uid="{593511D7-E48C-4133-8D61-E18DB4E6373E}"/>
    <cellStyle name="20% - Accent1 2 6 6 3 3" xfId="12831" xr:uid="{150DB1F8-10D4-4362-86EF-56BBA09BF70C}"/>
    <cellStyle name="20% - Accent1 2 6 6 3 4" xfId="12832" xr:uid="{C0A75E2C-A06A-4A0C-80DB-9FF927673519}"/>
    <cellStyle name="20% - Accent1 2 6 6 3 5" xfId="12833" xr:uid="{DB303A06-F90F-4245-9743-773261EE4B44}"/>
    <cellStyle name="20% - Accent1 2 6 6 3 6" xfId="12834" xr:uid="{856D9229-2D89-43C3-875C-C9BB1EB89762}"/>
    <cellStyle name="20% - Accent1 2 6 6 3 7" xfId="12835" xr:uid="{E822DA3A-6A65-420E-A926-01D12E53F5D5}"/>
    <cellStyle name="20% - Accent1 2 6 6 3 8" xfId="12836" xr:uid="{49EA6831-5950-4063-AE80-623DC8F562B7}"/>
    <cellStyle name="20% - Accent1 2 6 6 4" xfId="12837" xr:uid="{4DC2824B-475E-4C9D-979A-D26229FBF84D}"/>
    <cellStyle name="20% - Accent1 2 6 6 4 2" xfId="12838" xr:uid="{52F1DFC0-89CD-4E28-B015-3D2176FA8E6D}"/>
    <cellStyle name="20% - Accent1 2 6 6 5" xfId="12839" xr:uid="{231C3559-240B-4FA4-ACDC-D400FD9C9973}"/>
    <cellStyle name="20% - Accent1 2 6 6 5 2" xfId="12840" xr:uid="{F1932211-B94B-4D2C-A2A9-B14C58496854}"/>
    <cellStyle name="20% - Accent1 2 6 6 6" xfId="12841" xr:uid="{88EBEB7A-CFAD-4013-8E03-C88A2363CEF5}"/>
    <cellStyle name="20% - Accent1 2 6 6 6 2" xfId="12842" xr:uid="{0889DDDC-3AB2-46C1-A7A6-CA909DA416A7}"/>
    <cellStyle name="20% - Accent1 2 6 6 7" xfId="12843" xr:uid="{DDB14ED4-35F4-43F3-BE0B-25668F51EF1F}"/>
    <cellStyle name="20% - Accent1 2 6 6 7 2" xfId="12844" xr:uid="{2629C117-0FFF-4D7C-A33A-05C674DA42B1}"/>
    <cellStyle name="20% - Accent1 2 6 6 8" xfId="12845" xr:uid="{020BB437-649D-447C-BB75-A9D29685CDEF}"/>
    <cellStyle name="20% - Accent1 2 6 6 8 2" xfId="12846" xr:uid="{2AED678A-5820-411A-82C9-4A0FEC37C227}"/>
    <cellStyle name="20% - Accent1 2 6 6 9" xfId="12847" xr:uid="{DFA2FD38-AC07-41D2-A81F-385A6C42E283}"/>
    <cellStyle name="20% - Accent1 2 6 6 9 2" xfId="12848" xr:uid="{A01DC846-B48F-454F-A7B9-443CB95E1827}"/>
    <cellStyle name="20% - Accent1 2 6 7" xfId="12849" xr:uid="{BE143378-7FAC-40F9-96C7-4A1E0BA9F4C0}"/>
    <cellStyle name="20% - Accent1 2 6 7 2" xfId="12850" xr:uid="{FB51D279-8CCE-459E-9FAD-83C74012C93E}"/>
    <cellStyle name="20% - Accent1 2 6 7 3" xfId="12851" xr:uid="{26882624-5A85-4691-AD75-8F807285D95C}"/>
    <cellStyle name="20% - Accent1 2 6 7 4" xfId="12852" xr:uid="{00999169-9100-4BB1-9164-80F7C3C2E090}"/>
    <cellStyle name="20% - Accent1 2 6 7 5" xfId="12853" xr:uid="{C28BD076-128B-4F63-9347-22020B4F3B2E}"/>
    <cellStyle name="20% - Accent1 2 6 7 6" xfId="12854" xr:uid="{4308FF7A-AF18-4E50-AD54-C96810C6EBB5}"/>
    <cellStyle name="20% - Accent1 2 6 7 7" xfId="12855" xr:uid="{3E3915A5-DC65-454B-98D0-74B7A279ACE0}"/>
    <cellStyle name="20% - Accent1 2 6 7 8" xfId="12856" xr:uid="{DEEC532F-3936-4814-80E3-7A131DB33EC7}"/>
    <cellStyle name="20% - Accent1 2 6 8" xfId="12857" xr:uid="{9D09F2EC-380A-427B-BFE4-D0099B33EE9D}"/>
    <cellStyle name="20% - Accent1 2 6 8 2" xfId="12858" xr:uid="{01B1D0A0-1C80-46DB-96D1-BA1E4840D3A8}"/>
    <cellStyle name="20% - Accent1 2 6 8 3" xfId="12859" xr:uid="{5998746D-E2D8-4469-8B8C-D4B08E7C00CF}"/>
    <cellStyle name="20% - Accent1 2 6 8 4" xfId="12860" xr:uid="{816B54ED-8589-425D-BAAB-91DABB128A0A}"/>
    <cellStyle name="20% - Accent1 2 6 8 5" xfId="12861" xr:uid="{A5625B6E-5AE6-4F8C-8B86-A3AD1682ED6E}"/>
    <cellStyle name="20% - Accent1 2 6 8 6" xfId="12862" xr:uid="{812FECA8-2AE1-4071-95A5-09C4264BEE1B}"/>
    <cellStyle name="20% - Accent1 2 6 8 7" xfId="12863" xr:uid="{D1E200CB-9A9A-4F77-96F6-462BD1E6C4EA}"/>
    <cellStyle name="20% - Accent1 2 6 8 8" xfId="12864" xr:uid="{C05346A0-0BBB-43F5-A74A-BF18F87C5B87}"/>
    <cellStyle name="20% - Accent1 2 6 9" xfId="12865" xr:uid="{065D8D8A-8681-4E10-B790-769650DB5077}"/>
    <cellStyle name="20% - Accent1 2 6 9 2" xfId="12866" xr:uid="{2AA46324-E699-416C-9D08-EDA525F7FF81}"/>
    <cellStyle name="20% - Accent1 2 7" xfId="12867" xr:uid="{5A4037DA-C222-4F22-9302-8D9E6C3F5933}"/>
    <cellStyle name="20% - Accent1 2 7 10" xfId="12868" xr:uid="{50D6F987-2D6C-4B10-87BE-6CDE7BEFE565}"/>
    <cellStyle name="20% - Accent1 2 7 10 2" xfId="12869" xr:uid="{E0ED5921-D908-4395-AA93-D69C4704AEF1}"/>
    <cellStyle name="20% - Accent1 2 7 11" xfId="12870" xr:uid="{57C5F705-ACE8-4550-8351-1999BE1E86FC}"/>
    <cellStyle name="20% - Accent1 2 7 11 2" xfId="12871" xr:uid="{4B31D9A2-E5FA-4E57-A54E-A20EE9F0B2A0}"/>
    <cellStyle name="20% - Accent1 2 7 12" xfId="12872" xr:uid="{E3988D22-A3ED-4370-97F5-5669442C7BD8}"/>
    <cellStyle name="20% - Accent1 2 7 13" xfId="12873" xr:uid="{CC18822F-936A-4339-8AA7-6900BB22EBAB}"/>
    <cellStyle name="20% - Accent1 2 7 14" xfId="12874" xr:uid="{2F0127F6-E9E4-4D8C-96DD-788354F4F436}"/>
    <cellStyle name="20% - Accent1 2 7 15" xfId="12875" xr:uid="{9FE7A8C6-E90D-4F9C-886D-E7D76F93010C}"/>
    <cellStyle name="20% - Accent1 2 7 16" xfId="12876" xr:uid="{EB75D023-E1A6-4D24-BB9E-79CBB7AB880E}"/>
    <cellStyle name="20% - Accent1 2 7 17" xfId="12877" xr:uid="{B05C0CE0-7440-43AC-BE2A-B2661329F997}"/>
    <cellStyle name="20% - Accent1 2 7 18" xfId="12878" xr:uid="{6582391A-CD1E-417B-9080-858FCD0FFEC8}"/>
    <cellStyle name="20% - Accent1 2 7 2" xfId="12879" xr:uid="{9278B051-CC65-4639-B671-FC820812764B}"/>
    <cellStyle name="20% - Accent1 2 7 2 2" xfId="12880" xr:uid="{418B660E-E8C2-4BF8-A196-F072C34931E2}"/>
    <cellStyle name="20% - Accent1 2 7 2 3" xfId="12881" xr:uid="{2DC7686A-8897-418C-89D1-4807A67166B6}"/>
    <cellStyle name="20% - Accent1 2 7 2 4" xfId="12882" xr:uid="{825982E8-C560-40BA-AFA4-C9C6C0BD908E}"/>
    <cellStyle name="20% - Accent1 2 7 2 5" xfId="12883" xr:uid="{6EC836C5-4BAD-4065-A5ED-197028C31468}"/>
    <cellStyle name="20% - Accent1 2 7 2 6" xfId="12884" xr:uid="{569F946C-AF74-473E-A320-34620FAA6130}"/>
    <cellStyle name="20% - Accent1 2 7 2 7" xfId="12885" xr:uid="{1DCBC5E2-3023-4FA6-8FB9-31CCBD843092}"/>
    <cellStyle name="20% - Accent1 2 7 2 8" xfId="12886" xr:uid="{BEA23292-3BEE-4859-A62E-1DF255B6470D}"/>
    <cellStyle name="20% - Accent1 2 7 3" xfId="12887" xr:uid="{C70E9AD0-D2C5-4414-8C6A-FE576B315423}"/>
    <cellStyle name="20% - Accent1 2 7 3 2" xfId="12888" xr:uid="{76A9DFF5-F8D3-479E-80C5-F515F1F91027}"/>
    <cellStyle name="20% - Accent1 2 7 3 3" xfId="12889" xr:uid="{7572D5EB-6B49-48EC-A49E-4609E7D58581}"/>
    <cellStyle name="20% - Accent1 2 7 3 4" xfId="12890" xr:uid="{321EDAD0-8839-47E4-86E8-60D7BDA18337}"/>
    <cellStyle name="20% - Accent1 2 7 3 5" xfId="12891" xr:uid="{DAFD3989-05C5-4100-A939-60AD1FAA8D98}"/>
    <cellStyle name="20% - Accent1 2 7 3 6" xfId="12892" xr:uid="{6B706F99-8031-45F0-9C92-6599B2A44F23}"/>
    <cellStyle name="20% - Accent1 2 7 3 7" xfId="12893" xr:uid="{5E723757-FAFA-4E7D-B214-2F437FECD3D6}"/>
    <cellStyle name="20% - Accent1 2 7 3 8" xfId="12894" xr:uid="{B3130C17-DEC8-4D03-B3D9-6490115C1224}"/>
    <cellStyle name="20% - Accent1 2 7 4" xfId="12895" xr:uid="{F08695FA-B589-48D8-AD38-B41F60A88FDB}"/>
    <cellStyle name="20% - Accent1 2 7 4 2" xfId="12896" xr:uid="{8834060C-4782-4D7C-ADC6-53C6D47EF7F8}"/>
    <cellStyle name="20% - Accent1 2 7 5" xfId="12897" xr:uid="{7570CDFE-9375-4005-B20D-83039379F962}"/>
    <cellStyle name="20% - Accent1 2 7 5 2" xfId="12898" xr:uid="{E667A110-1DE3-4317-9640-94E268649D7D}"/>
    <cellStyle name="20% - Accent1 2 7 6" xfId="12899" xr:uid="{15252ACF-61F6-4677-A18B-7EF09832133D}"/>
    <cellStyle name="20% - Accent1 2 7 6 2" xfId="12900" xr:uid="{5836CC48-73B2-4894-8BC4-296BE9980614}"/>
    <cellStyle name="20% - Accent1 2 7 7" xfId="12901" xr:uid="{AD6934EF-7A48-40F8-95CC-7216C5117E7C}"/>
    <cellStyle name="20% - Accent1 2 7 7 2" xfId="12902" xr:uid="{E8547B51-BB68-4F49-91F5-D933F792F296}"/>
    <cellStyle name="20% - Accent1 2 7 8" xfId="12903" xr:uid="{7D1F15F6-6881-4668-ABE7-89F8460E0649}"/>
    <cellStyle name="20% - Accent1 2 7 8 2" xfId="12904" xr:uid="{71D19429-153A-4A62-9B03-E86D24C8CAA8}"/>
    <cellStyle name="20% - Accent1 2 7 9" xfId="12905" xr:uid="{82F66249-B530-4E8A-9298-4EB25B117CE0}"/>
    <cellStyle name="20% - Accent1 2 7 9 2" xfId="12906" xr:uid="{EAA580A3-7720-4013-8B66-ED7E5C8A05E6}"/>
    <cellStyle name="20% - Accent1 2 8" xfId="12907" xr:uid="{278385AA-4A2C-497C-94BD-B5DE65BE8935}"/>
    <cellStyle name="20% - Accent1 2 8 10" xfId="12908" xr:uid="{BD24A01D-D651-4466-BED7-D7FD156179AA}"/>
    <cellStyle name="20% - Accent1 2 8 10 2" xfId="12909" xr:uid="{4A16A757-50E6-4DE4-AEB1-CCFE5C2A665E}"/>
    <cellStyle name="20% - Accent1 2 8 11" xfId="12910" xr:uid="{EB6E54C9-FF5A-4A20-8FFC-D8576C61B4FD}"/>
    <cellStyle name="20% - Accent1 2 8 11 2" xfId="12911" xr:uid="{12145027-ABFE-4505-A0B4-4067B7BBDE31}"/>
    <cellStyle name="20% - Accent1 2 8 12" xfId="12912" xr:uid="{031E0229-D377-4FC2-8799-019B2F9F3FF9}"/>
    <cellStyle name="20% - Accent1 2 8 13" xfId="12913" xr:uid="{3BE6EF4E-14DD-4BBC-ADA8-77BD05180FC3}"/>
    <cellStyle name="20% - Accent1 2 8 14" xfId="12914" xr:uid="{EAA9AB3E-5FE6-4953-B5FE-3F3DF8DE2081}"/>
    <cellStyle name="20% - Accent1 2 8 15" xfId="12915" xr:uid="{36E63518-0910-4252-B408-57C4AF3DAA6D}"/>
    <cellStyle name="20% - Accent1 2 8 16" xfId="12916" xr:uid="{A3AE5E3C-3A5D-4A11-A73C-A144631B5301}"/>
    <cellStyle name="20% - Accent1 2 8 17" xfId="12917" xr:uid="{27E9A6C5-C43B-43B1-97AE-F89BBC36E4A2}"/>
    <cellStyle name="20% - Accent1 2 8 18" xfId="12918" xr:uid="{CD5AB58C-AF16-4025-A021-F1174597C721}"/>
    <cellStyle name="20% - Accent1 2 8 2" xfId="12919" xr:uid="{DB29B989-0987-46FE-AF9E-DEB0154503F3}"/>
    <cellStyle name="20% - Accent1 2 8 2 2" xfId="12920" xr:uid="{1934D271-69AC-4B2F-8AF8-DA78769957DA}"/>
    <cellStyle name="20% - Accent1 2 8 2 3" xfId="12921" xr:uid="{1A4384A1-DE9E-490A-A626-E1162E352F21}"/>
    <cellStyle name="20% - Accent1 2 8 2 4" xfId="12922" xr:uid="{11A7C1A9-FB65-4F83-8B0E-0A279012C347}"/>
    <cellStyle name="20% - Accent1 2 8 2 5" xfId="12923" xr:uid="{23E3C4DE-36A6-4493-B96F-0A1894F9A4E5}"/>
    <cellStyle name="20% - Accent1 2 8 2 6" xfId="12924" xr:uid="{60B70B3D-E43F-40F8-9240-7DDA110894F9}"/>
    <cellStyle name="20% - Accent1 2 8 2 7" xfId="12925" xr:uid="{6E31AAF3-2E1D-4FF4-80B7-636BCF8CC53D}"/>
    <cellStyle name="20% - Accent1 2 8 2 8" xfId="12926" xr:uid="{F2BAA3E3-422D-4932-99E5-45FDDA9AE117}"/>
    <cellStyle name="20% - Accent1 2 8 3" xfId="12927" xr:uid="{6ED3C572-2CE5-4D85-81FF-1C7F69830A98}"/>
    <cellStyle name="20% - Accent1 2 8 3 2" xfId="12928" xr:uid="{DF02A0A4-5856-40FB-B76A-738CA3AB6E29}"/>
    <cellStyle name="20% - Accent1 2 8 3 3" xfId="12929" xr:uid="{543FEE0F-68D9-498E-8129-3C2BD79F89F6}"/>
    <cellStyle name="20% - Accent1 2 8 3 4" xfId="12930" xr:uid="{AF2ED7D5-9949-4EA8-B4B3-0CF05BEB4437}"/>
    <cellStyle name="20% - Accent1 2 8 3 5" xfId="12931" xr:uid="{7034CE98-B5E2-441D-ABFF-67CF4CE881C9}"/>
    <cellStyle name="20% - Accent1 2 8 3 6" xfId="12932" xr:uid="{F9299CCE-819E-4323-B43E-EBBEF1124B46}"/>
    <cellStyle name="20% - Accent1 2 8 3 7" xfId="12933" xr:uid="{D0C3311A-7D22-4628-8724-03E2A57EFF70}"/>
    <cellStyle name="20% - Accent1 2 8 3 8" xfId="12934" xr:uid="{A8D4A306-D120-4250-BCE3-ABA684D8BB0E}"/>
    <cellStyle name="20% - Accent1 2 8 4" xfId="12935" xr:uid="{45AFD071-508A-42B0-88FF-BA977CEB9F2B}"/>
    <cellStyle name="20% - Accent1 2 8 4 2" xfId="12936" xr:uid="{A6448075-62FA-4277-B135-289A6AD1994D}"/>
    <cellStyle name="20% - Accent1 2 8 5" xfId="12937" xr:uid="{8F8E71B1-ED81-46DD-942F-9B16D45C040F}"/>
    <cellStyle name="20% - Accent1 2 8 5 2" xfId="12938" xr:uid="{AABCF9EF-392F-40F6-8126-9416A119AE5D}"/>
    <cellStyle name="20% - Accent1 2 8 6" xfId="12939" xr:uid="{71F0761F-CD2E-4C2D-AF4D-5FB2BB2CE8EF}"/>
    <cellStyle name="20% - Accent1 2 8 6 2" xfId="12940" xr:uid="{17940F00-FA19-488C-9E3B-D686A1C8ABF1}"/>
    <cellStyle name="20% - Accent1 2 8 7" xfId="12941" xr:uid="{91CFE98D-4DE4-4EC4-97F6-69308A1E70E2}"/>
    <cellStyle name="20% - Accent1 2 8 7 2" xfId="12942" xr:uid="{CA5F3C9A-9E2F-46C3-A209-63C884A2B598}"/>
    <cellStyle name="20% - Accent1 2 8 8" xfId="12943" xr:uid="{A6594009-C6AC-418D-B8F7-1BBE37D09445}"/>
    <cellStyle name="20% - Accent1 2 8 8 2" xfId="12944" xr:uid="{EC64ADE9-7D3C-4165-BEA2-2A7AC9D84749}"/>
    <cellStyle name="20% - Accent1 2 8 9" xfId="12945" xr:uid="{ED9BD42F-2C43-4EF5-95C3-0125A1C95A3C}"/>
    <cellStyle name="20% - Accent1 2 8 9 2" xfId="12946" xr:uid="{554029B8-E195-4D71-B63F-F2630C5D213A}"/>
    <cellStyle name="20% - Accent1 2 9" xfId="12947" xr:uid="{569C8367-5CA4-4303-AB32-FF1D07F52818}"/>
    <cellStyle name="20% - Accent1 2 9 10" xfId="12948" xr:uid="{392BE1EB-2CDE-4322-8C9E-EFBC8496C246}"/>
    <cellStyle name="20% - Accent1 2 9 10 2" xfId="12949" xr:uid="{BC103BC3-F78A-4917-91A6-632618FD80B0}"/>
    <cellStyle name="20% - Accent1 2 9 11" xfId="12950" xr:uid="{4B9ECAF4-4248-45E4-9F70-8D8F38898058}"/>
    <cellStyle name="20% - Accent1 2 9 11 2" xfId="12951" xr:uid="{261727D1-6C18-48F8-B1F1-CB17B4FCD811}"/>
    <cellStyle name="20% - Accent1 2 9 12" xfId="12952" xr:uid="{51424FB9-78E8-4C38-95D7-EA1F186B80D9}"/>
    <cellStyle name="20% - Accent1 2 9 13" xfId="12953" xr:uid="{DC1D8F92-3AAF-4BF8-AF43-15FB93AF25E9}"/>
    <cellStyle name="20% - Accent1 2 9 14" xfId="12954" xr:uid="{77A6D986-0616-4F88-8B5D-C37ED17308A3}"/>
    <cellStyle name="20% - Accent1 2 9 15" xfId="12955" xr:uid="{49EF933D-28B8-409F-806C-F67E18A43F3B}"/>
    <cellStyle name="20% - Accent1 2 9 16" xfId="12956" xr:uid="{66E74498-041E-4A9C-A384-11B48BA3C147}"/>
    <cellStyle name="20% - Accent1 2 9 17" xfId="12957" xr:uid="{9103F123-9370-4F42-A6BD-ACD7B5CC9EC9}"/>
    <cellStyle name="20% - Accent1 2 9 18" xfId="12958" xr:uid="{06340FF8-EF3A-474B-896C-6A9C3B4FFA2A}"/>
    <cellStyle name="20% - Accent1 2 9 2" xfId="12959" xr:uid="{457549C4-9E4C-4EC2-BC75-A616ED132A94}"/>
    <cellStyle name="20% - Accent1 2 9 2 2" xfId="12960" xr:uid="{B8C3ED2B-72B3-40D0-885D-6A3B6DAA3FA9}"/>
    <cellStyle name="20% - Accent1 2 9 2 3" xfId="12961" xr:uid="{28D87676-8EC0-47DD-9D9D-29DA966A146B}"/>
    <cellStyle name="20% - Accent1 2 9 2 4" xfId="12962" xr:uid="{78FA56AC-B05D-4077-9759-67C8237D359D}"/>
    <cellStyle name="20% - Accent1 2 9 2 5" xfId="12963" xr:uid="{DFF51162-667C-4C36-B9AC-B7FBFF9BC28C}"/>
    <cellStyle name="20% - Accent1 2 9 2 6" xfId="12964" xr:uid="{6998F1CB-642D-43DE-AAD2-104915166F10}"/>
    <cellStyle name="20% - Accent1 2 9 2 7" xfId="12965" xr:uid="{D5A80F93-FD1F-4265-83AB-013EB995E820}"/>
    <cellStyle name="20% - Accent1 2 9 2 8" xfId="12966" xr:uid="{012E8DFB-7B82-43BD-9E39-63347231FC2D}"/>
    <cellStyle name="20% - Accent1 2 9 3" xfId="12967" xr:uid="{DCB13C34-BD8A-44D9-AEC0-122C82EC69F9}"/>
    <cellStyle name="20% - Accent1 2 9 3 2" xfId="12968" xr:uid="{AC040F65-5128-44F8-BB00-37559FC61948}"/>
    <cellStyle name="20% - Accent1 2 9 3 3" xfId="12969" xr:uid="{E7F4C6C3-398E-4203-A796-F1533D943DD3}"/>
    <cellStyle name="20% - Accent1 2 9 3 4" xfId="12970" xr:uid="{B86B703B-322D-4F15-9F83-CD986FECFC21}"/>
    <cellStyle name="20% - Accent1 2 9 3 5" xfId="12971" xr:uid="{2BDF3325-DE32-49E4-B379-89F9C5AD9C40}"/>
    <cellStyle name="20% - Accent1 2 9 3 6" xfId="12972" xr:uid="{88D1C782-3F20-4AB3-9361-A219EF3E1D9D}"/>
    <cellStyle name="20% - Accent1 2 9 3 7" xfId="12973" xr:uid="{7D435066-3760-42CA-AD62-06A5ACC6CF90}"/>
    <cellStyle name="20% - Accent1 2 9 3 8" xfId="12974" xr:uid="{B7E70461-68BC-4336-88E5-1B3A0770288C}"/>
    <cellStyle name="20% - Accent1 2 9 4" xfId="12975" xr:uid="{D42219F9-C065-4507-8A64-EC021E1AB8EB}"/>
    <cellStyle name="20% - Accent1 2 9 4 2" xfId="12976" xr:uid="{7F13F989-4284-44C2-B93F-FC9288E0B152}"/>
    <cellStyle name="20% - Accent1 2 9 5" xfId="12977" xr:uid="{5D75221E-C223-424A-8FEC-5C31B21AF3C2}"/>
    <cellStyle name="20% - Accent1 2 9 5 2" xfId="12978" xr:uid="{589B63F2-2283-42C9-8017-21E6623A0814}"/>
    <cellStyle name="20% - Accent1 2 9 6" xfId="12979" xr:uid="{466D045A-63D2-45AB-9658-306015C9AA8C}"/>
    <cellStyle name="20% - Accent1 2 9 6 2" xfId="12980" xr:uid="{8F0C59B5-C168-40CE-B076-F4D84FADA0C0}"/>
    <cellStyle name="20% - Accent1 2 9 7" xfId="12981" xr:uid="{9B99630F-07C8-4CFE-A8B8-8D1783692576}"/>
    <cellStyle name="20% - Accent1 2 9 7 2" xfId="12982" xr:uid="{2D020A67-F3C0-4B3D-94FC-1C588E4CEB38}"/>
    <cellStyle name="20% - Accent1 2 9 8" xfId="12983" xr:uid="{31253C81-BF48-4792-A1DA-A5D46BFF3BCD}"/>
    <cellStyle name="20% - Accent1 2 9 8 2" xfId="12984" xr:uid="{97AEA9B3-8072-45A0-B1BE-BEC4372A38F4}"/>
    <cellStyle name="20% - Accent1 2 9 9" xfId="12985" xr:uid="{3C558825-C65C-41D5-89F0-52DCF32969CA}"/>
    <cellStyle name="20% - Accent1 2 9 9 2" xfId="12986" xr:uid="{4182D212-2D18-4F77-A7A1-0D4E7D82E6E0}"/>
    <cellStyle name="20% - Accent1 2_4 manuell" xfId="53675" xr:uid="{65217A64-4558-4F2A-AD99-7B3566DE07A1}"/>
    <cellStyle name="20% - Accent1 20" xfId="12987" xr:uid="{DCCB8CFA-E3C1-47FC-B4EF-732B5CB87BFA}"/>
    <cellStyle name="20% - Accent1 20 2" xfId="12988" xr:uid="{D4A3C965-09D0-4D0C-B0E4-ADA0CCAB632D}"/>
    <cellStyle name="20% - Accent1 21" xfId="12989" xr:uid="{03BA8AFA-9139-430E-8295-2BF5615753F7}"/>
    <cellStyle name="20% - Accent1 22" xfId="12990" xr:uid="{4472C064-01FD-41A7-A677-D855B782D4A2}"/>
    <cellStyle name="20% - Accent1 23" xfId="12991" xr:uid="{F47F31F0-1A25-4C5B-BDB7-1869D7822439}"/>
    <cellStyle name="20% - Accent1 24" xfId="12992" xr:uid="{D82B5492-B43A-4AE5-8FC7-FB10B6222E62}"/>
    <cellStyle name="20% - Accent1 25" xfId="12993" xr:uid="{A606A716-3504-459A-84B1-86E74A62240D}"/>
    <cellStyle name="20% - Accent1 26" xfId="12994" xr:uid="{EFD4BB34-BB5B-439E-9AC4-D8D8C1E20F18}"/>
    <cellStyle name="20% - Accent1 27" xfId="12995" xr:uid="{A2443517-CDEC-4882-877A-87B264C759F5}"/>
    <cellStyle name="20% - Accent1 27 2" xfId="12996" xr:uid="{F65689DC-8995-4992-AB2B-77D918810A0D}"/>
    <cellStyle name="20% - Accent1 27 3" xfId="12997" xr:uid="{B60B49A1-2510-404A-88B2-20E5ED1F2657}"/>
    <cellStyle name="20% - Accent1 27_AVA DVA EL" xfId="12998" xr:uid="{F0EFB9A4-6174-40C0-A81C-5C5666C37838}"/>
    <cellStyle name="20% - Accent1 28" xfId="12999" xr:uid="{1B2C71A1-AAFD-4809-B2C6-6AE72E949200}"/>
    <cellStyle name="20% - Accent1 28 2" xfId="13000" xr:uid="{98FCCDAB-098D-4427-9EC6-0E6F99DFB635}"/>
    <cellStyle name="20% - Accent1 28 3" xfId="13001" xr:uid="{0CF4F93B-6C4D-44B5-9485-1A58D6A97C68}"/>
    <cellStyle name="20% - Accent1 28_AVA DVA EL" xfId="13002" xr:uid="{D4C0050E-B2EE-4C99-852D-E9CFAA91A777}"/>
    <cellStyle name="20% - Accent1 29" xfId="13003" xr:uid="{17A2C01E-B23C-45EA-B51B-099285A217DB}"/>
    <cellStyle name="20% - Accent1 29 2" xfId="13004" xr:uid="{399C00CD-A015-45AC-8158-E2657003889D}"/>
    <cellStyle name="20% - Accent1 29 3" xfId="13005" xr:uid="{FFDDBCEB-46BE-4E27-8A9E-B9986D902859}"/>
    <cellStyle name="20% - Accent1 29_AVA DVA EL" xfId="13006" xr:uid="{F26739BA-8B64-4878-B54B-3114EDC6A287}"/>
    <cellStyle name="20% - Accent1 3" xfId="2450" xr:uid="{5DB07D90-F7F2-424A-80E8-8411D44E4762}"/>
    <cellStyle name="20% - Accent1 3 10" xfId="13007" xr:uid="{6F8268B7-311B-4460-B325-2EDDF31814D2}"/>
    <cellStyle name="20% - Accent1 3 10 10" xfId="13008" xr:uid="{A7745ADA-37A3-4B8E-9923-22121C3F94FC}"/>
    <cellStyle name="20% - Accent1 3 10 10 2" xfId="13009" xr:uid="{79287E99-269C-4085-B045-EA13FFBEAD0E}"/>
    <cellStyle name="20% - Accent1 3 10 11" xfId="13010" xr:uid="{549C8402-4BF0-4730-98A2-4649800A2A09}"/>
    <cellStyle name="20% - Accent1 3 10 11 2" xfId="13011" xr:uid="{B7A58A0F-2E51-4AFF-9C82-2701719BDA02}"/>
    <cellStyle name="20% - Accent1 3 10 12" xfId="13012" xr:uid="{0D86A436-7700-4CD8-9CD2-F1CEADFEB371}"/>
    <cellStyle name="20% - Accent1 3 10 13" xfId="13013" xr:uid="{E698E68A-CA8F-4063-8237-EF6960E49E3D}"/>
    <cellStyle name="20% - Accent1 3 10 14" xfId="13014" xr:uid="{C3B37CCB-F845-44B9-B937-2274AB949DD9}"/>
    <cellStyle name="20% - Accent1 3 10 15" xfId="13015" xr:uid="{81FB2A07-0732-4C2A-B3A0-E9AA0FA17621}"/>
    <cellStyle name="20% - Accent1 3 10 16" xfId="13016" xr:uid="{121E3094-5A4B-4D1D-BA82-1E41C905EF2B}"/>
    <cellStyle name="20% - Accent1 3 10 17" xfId="13017" xr:uid="{E1302674-F547-4A4F-9613-A598037528EC}"/>
    <cellStyle name="20% - Accent1 3 10 18" xfId="13018" xr:uid="{F864B1CA-CBC8-4355-A238-38E1B3E146E6}"/>
    <cellStyle name="20% - Accent1 3 10 2" xfId="13019" xr:uid="{7C8BCF91-B037-48FB-BACE-B1D3280999FA}"/>
    <cellStyle name="20% - Accent1 3 10 2 2" xfId="13020" xr:uid="{DB9AE6BA-420F-45D5-91C4-A9614CB0D904}"/>
    <cellStyle name="20% - Accent1 3 10 2 3" xfId="13021" xr:uid="{80297BC4-EBEA-4C33-82E4-A02CCED18D4D}"/>
    <cellStyle name="20% - Accent1 3 10 2 4" xfId="13022" xr:uid="{1C3C34C6-5D11-4AD0-9714-9DEEC3A53B13}"/>
    <cellStyle name="20% - Accent1 3 10 2 5" xfId="13023" xr:uid="{06D6F242-ED90-419C-A3EA-A5881C547B2F}"/>
    <cellStyle name="20% - Accent1 3 10 2 6" xfId="13024" xr:uid="{2C09EA0F-47E2-4FAC-80CA-C2BDA254FCC9}"/>
    <cellStyle name="20% - Accent1 3 10 2 7" xfId="13025" xr:uid="{35E57C5B-1DF6-4A06-8EE8-996B2EB3F5B5}"/>
    <cellStyle name="20% - Accent1 3 10 2 8" xfId="13026" xr:uid="{0B4F0AC8-A504-45A4-BCA7-F5F98440B3F5}"/>
    <cellStyle name="20% - Accent1 3 10 3" xfId="13027" xr:uid="{C2FAB4F3-9E0B-4772-A9B8-F9AB13C0510C}"/>
    <cellStyle name="20% - Accent1 3 10 3 2" xfId="13028" xr:uid="{D627CAAE-68D0-4359-9BB9-4C3947B63E94}"/>
    <cellStyle name="20% - Accent1 3 10 3 3" xfId="13029" xr:uid="{3A9814A2-D3BF-4FE9-AA0E-E45CBF86D85D}"/>
    <cellStyle name="20% - Accent1 3 10 3 4" xfId="13030" xr:uid="{47C8AA87-D55D-40F9-B8C8-99BBD05A2E2A}"/>
    <cellStyle name="20% - Accent1 3 10 3 5" xfId="13031" xr:uid="{EAF1E5B4-DF51-4C2D-9EE2-FC2ABE545772}"/>
    <cellStyle name="20% - Accent1 3 10 3 6" xfId="13032" xr:uid="{BFFFE743-BCC2-4FF6-884D-C85B022C6EEC}"/>
    <cellStyle name="20% - Accent1 3 10 3 7" xfId="13033" xr:uid="{B8D8FD28-3EA7-4996-84C4-E868010EEEC9}"/>
    <cellStyle name="20% - Accent1 3 10 3 8" xfId="13034" xr:uid="{33DE6BEB-5F93-4204-8136-662B3510CEF6}"/>
    <cellStyle name="20% - Accent1 3 10 4" xfId="13035" xr:uid="{21C1ADC8-35E6-4807-91AA-658AC0D2C20D}"/>
    <cellStyle name="20% - Accent1 3 10 4 2" xfId="13036" xr:uid="{3C213798-F214-41AF-B798-8CC1B33636FD}"/>
    <cellStyle name="20% - Accent1 3 10 5" xfId="13037" xr:uid="{58420962-D44E-42E1-AFB0-DB6F64DAE5C5}"/>
    <cellStyle name="20% - Accent1 3 10 5 2" xfId="13038" xr:uid="{D3F9EC1E-715B-425C-B640-390FFA030B87}"/>
    <cellStyle name="20% - Accent1 3 10 6" xfId="13039" xr:uid="{4B0EDA57-827B-473C-B8B1-9307BC7FA8C7}"/>
    <cellStyle name="20% - Accent1 3 10 6 2" xfId="13040" xr:uid="{D1B16F44-DAF2-4A70-B6E9-E6BDEF5DB74C}"/>
    <cellStyle name="20% - Accent1 3 10 7" xfId="13041" xr:uid="{097363E6-5E87-47F2-B845-BA5380FF34C9}"/>
    <cellStyle name="20% - Accent1 3 10 7 2" xfId="13042" xr:uid="{28205DC4-44F7-49E7-938E-E1CDCA0EFA92}"/>
    <cellStyle name="20% - Accent1 3 10 8" xfId="13043" xr:uid="{119BA176-99EE-4FB3-82FA-8688296C186F}"/>
    <cellStyle name="20% - Accent1 3 10 8 2" xfId="13044" xr:uid="{113614AA-9AFD-4100-9428-6EEF5F5A87C3}"/>
    <cellStyle name="20% - Accent1 3 10 9" xfId="13045" xr:uid="{C5EBEED9-7972-45EF-8377-9422260553E6}"/>
    <cellStyle name="20% - Accent1 3 10 9 2" xfId="13046" xr:uid="{7860DB12-176D-4344-B020-DBF9F211B234}"/>
    <cellStyle name="20% - Accent1 3 11" xfId="13047" xr:uid="{0196AD46-A764-48C8-81CA-BB1656CF7092}"/>
    <cellStyle name="20% - Accent1 3 11 10" xfId="13048" xr:uid="{ACAB4117-9420-48D1-BEC3-F7641D635271}"/>
    <cellStyle name="20% - Accent1 3 11 10 2" xfId="13049" xr:uid="{0EFC59ED-D1FB-4C32-A9B3-CEA56F8E9AE6}"/>
    <cellStyle name="20% - Accent1 3 11 11" xfId="13050" xr:uid="{23A90957-D34F-46AA-908F-CFA33E2E07B4}"/>
    <cellStyle name="20% - Accent1 3 11 11 2" xfId="13051" xr:uid="{B2B30647-2C4A-4B49-AC96-917A2B546E5B}"/>
    <cellStyle name="20% - Accent1 3 11 12" xfId="13052" xr:uid="{04C46968-8FBF-4D8E-8C53-F344BC0CC6B4}"/>
    <cellStyle name="20% - Accent1 3 11 13" xfId="13053" xr:uid="{F46592F8-9D1C-4909-B394-7618AA6E53F9}"/>
    <cellStyle name="20% - Accent1 3 11 14" xfId="13054" xr:uid="{0BFA59C3-CCD1-46A2-A78D-CCF410376165}"/>
    <cellStyle name="20% - Accent1 3 11 15" xfId="13055" xr:uid="{56091B3C-639D-4CA9-9133-7A85E28DD8F1}"/>
    <cellStyle name="20% - Accent1 3 11 16" xfId="13056" xr:uid="{EA68D2CA-D92B-47EF-9D2A-FA2C99309122}"/>
    <cellStyle name="20% - Accent1 3 11 17" xfId="13057" xr:uid="{AB5C668B-2F74-40A0-8474-49321767CA8F}"/>
    <cellStyle name="20% - Accent1 3 11 18" xfId="13058" xr:uid="{B814B8B4-D547-42B8-BBBF-821A1E6A4430}"/>
    <cellStyle name="20% - Accent1 3 11 2" xfId="13059" xr:uid="{E8938384-8A94-4EB2-94F4-150054BC6D82}"/>
    <cellStyle name="20% - Accent1 3 11 2 2" xfId="13060" xr:uid="{4A5CFB8B-E64F-4E8A-9743-9BA7F681B992}"/>
    <cellStyle name="20% - Accent1 3 11 2 3" xfId="13061" xr:uid="{36FB0AB6-EC74-45E2-B0D1-E124697DD5AD}"/>
    <cellStyle name="20% - Accent1 3 11 2 4" xfId="13062" xr:uid="{4B4F9A7C-3F2F-419A-96B5-80BFC3D5300E}"/>
    <cellStyle name="20% - Accent1 3 11 2 5" xfId="13063" xr:uid="{6F2780C2-2948-4A35-9B30-CC93650BC567}"/>
    <cellStyle name="20% - Accent1 3 11 2 6" xfId="13064" xr:uid="{4BE820D4-6637-4CA6-9E3A-08105E6DACC4}"/>
    <cellStyle name="20% - Accent1 3 11 2 7" xfId="13065" xr:uid="{12950231-3880-4496-8FF2-4B65DE32A895}"/>
    <cellStyle name="20% - Accent1 3 11 2 8" xfId="13066" xr:uid="{FCDA8F5D-CEFB-4BC0-9318-F82377CE0DA2}"/>
    <cellStyle name="20% - Accent1 3 11 3" xfId="13067" xr:uid="{72E0E955-B116-4A91-8D3E-59FB82D53EE3}"/>
    <cellStyle name="20% - Accent1 3 11 3 2" xfId="13068" xr:uid="{22FC6056-DA0F-4FC9-B783-FB516A0E1614}"/>
    <cellStyle name="20% - Accent1 3 11 3 3" xfId="13069" xr:uid="{9C8568D8-02BB-4232-80F0-C8D6E12D9FB2}"/>
    <cellStyle name="20% - Accent1 3 11 3 4" xfId="13070" xr:uid="{473D4CC7-C851-44A1-B2B5-7460876C1E65}"/>
    <cellStyle name="20% - Accent1 3 11 3 5" xfId="13071" xr:uid="{5FAA4BAF-100E-43D6-9336-07D653B24273}"/>
    <cellStyle name="20% - Accent1 3 11 3 6" xfId="13072" xr:uid="{5D418C31-DE8B-40D6-87C1-8C6CC94A1FC3}"/>
    <cellStyle name="20% - Accent1 3 11 3 7" xfId="13073" xr:uid="{06FC7769-1FC9-4BBA-9880-9AB8FE7871BA}"/>
    <cellStyle name="20% - Accent1 3 11 3 8" xfId="13074" xr:uid="{24F94F18-CDF6-4CA9-9AAD-C396D8DA8194}"/>
    <cellStyle name="20% - Accent1 3 11 4" xfId="13075" xr:uid="{3A193EB7-3B85-4384-8D4B-EC518692F713}"/>
    <cellStyle name="20% - Accent1 3 11 4 2" xfId="13076" xr:uid="{F5CFEC07-D9B8-41A1-B8FC-805509353D38}"/>
    <cellStyle name="20% - Accent1 3 11 5" xfId="13077" xr:uid="{0886859D-EEAA-43E5-82D1-17640665A4AF}"/>
    <cellStyle name="20% - Accent1 3 11 5 2" xfId="13078" xr:uid="{82DDE09A-A318-446E-A7A6-7F53609E746D}"/>
    <cellStyle name="20% - Accent1 3 11 6" xfId="13079" xr:uid="{5AB2D780-C5CB-43D1-B3C3-197DB867D130}"/>
    <cellStyle name="20% - Accent1 3 11 6 2" xfId="13080" xr:uid="{D2C8B79F-7048-43AF-B3F3-97798BB85AA9}"/>
    <cellStyle name="20% - Accent1 3 11 7" xfId="13081" xr:uid="{F2DF6ECC-238E-482D-89C4-28AC5F11A898}"/>
    <cellStyle name="20% - Accent1 3 11 7 2" xfId="13082" xr:uid="{4BA2A6DE-9D6A-4F7F-B073-57817A25E4A1}"/>
    <cellStyle name="20% - Accent1 3 11 8" xfId="13083" xr:uid="{922FE261-648E-486A-901C-95D4F98B4F43}"/>
    <cellStyle name="20% - Accent1 3 11 8 2" xfId="13084" xr:uid="{41327296-091B-4F2E-871F-2E7320E3A02A}"/>
    <cellStyle name="20% - Accent1 3 11 9" xfId="13085" xr:uid="{31F1F3BF-C8E5-4A6B-867A-050581F563BA}"/>
    <cellStyle name="20% - Accent1 3 11 9 2" xfId="13086" xr:uid="{B9EBFF27-B0F0-48C7-BA8F-5BA1B7686BF3}"/>
    <cellStyle name="20% - Accent1 3 12" xfId="13087" xr:uid="{14A71C19-3C12-4633-8D8B-4B9D42EFB885}"/>
    <cellStyle name="20% - Accent1 3 12 10" xfId="13088" xr:uid="{A8DB3EFB-9C2F-4B9C-B8F4-4415BDA91923}"/>
    <cellStyle name="20% - Accent1 3 12 10 2" xfId="13089" xr:uid="{1077D7D3-598C-4DCB-83F3-4E3D587A599F}"/>
    <cellStyle name="20% - Accent1 3 12 11" xfId="13090" xr:uid="{BD46B769-18C4-49D3-ADD2-7DB997C9B121}"/>
    <cellStyle name="20% - Accent1 3 12 11 2" xfId="13091" xr:uid="{67CD5293-57B8-4A12-9E70-B19FAC2833A4}"/>
    <cellStyle name="20% - Accent1 3 12 12" xfId="13092" xr:uid="{8CE124E5-5400-45FC-9AD1-4E80F4E846D5}"/>
    <cellStyle name="20% - Accent1 3 12 13" xfId="13093" xr:uid="{980D1C20-72EC-4391-BFD2-725A43FC32C0}"/>
    <cellStyle name="20% - Accent1 3 12 14" xfId="13094" xr:uid="{28A2BB33-07CF-4731-BF70-46381F32C32C}"/>
    <cellStyle name="20% - Accent1 3 12 15" xfId="13095" xr:uid="{3448BB63-B9F7-4932-9939-7BF53DCB7000}"/>
    <cellStyle name="20% - Accent1 3 12 16" xfId="13096" xr:uid="{7C5E4CED-CAD8-42FD-BBA3-880C44E98AB8}"/>
    <cellStyle name="20% - Accent1 3 12 17" xfId="13097" xr:uid="{DB98272F-7AC6-4A84-A81C-95218F5B979E}"/>
    <cellStyle name="20% - Accent1 3 12 18" xfId="13098" xr:uid="{8A47B6F2-1B30-480A-8A4E-780485BAE997}"/>
    <cellStyle name="20% - Accent1 3 12 2" xfId="13099" xr:uid="{D279F339-CC2D-4264-9573-95090B29E441}"/>
    <cellStyle name="20% - Accent1 3 12 2 2" xfId="13100" xr:uid="{8D056706-AC2C-4DE7-B2F8-10503363BB27}"/>
    <cellStyle name="20% - Accent1 3 12 2 3" xfId="13101" xr:uid="{202D3A36-D3ED-46D7-BAC0-C48D826B7F17}"/>
    <cellStyle name="20% - Accent1 3 12 2 4" xfId="13102" xr:uid="{D9FBC04B-CF76-44F8-B505-B3E4EAEAA714}"/>
    <cellStyle name="20% - Accent1 3 12 2 5" xfId="13103" xr:uid="{CBD9FA29-0840-4EFD-97F3-3B5280149E3E}"/>
    <cellStyle name="20% - Accent1 3 12 2 6" xfId="13104" xr:uid="{6A29A276-B066-4DC6-9A0E-4F28FD8CAAE6}"/>
    <cellStyle name="20% - Accent1 3 12 2 7" xfId="13105" xr:uid="{FC9BDFC6-CB6D-4F9F-9C55-16D2CFB890B6}"/>
    <cellStyle name="20% - Accent1 3 12 2 8" xfId="13106" xr:uid="{CCCE1285-0973-470B-B41D-91A63E256278}"/>
    <cellStyle name="20% - Accent1 3 12 3" xfId="13107" xr:uid="{6D03DB1F-982D-4B30-BDAA-768DF944AEE4}"/>
    <cellStyle name="20% - Accent1 3 12 3 2" xfId="13108" xr:uid="{BF3C4FAA-D5DF-4C6B-90AB-980E59AB1845}"/>
    <cellStyle name="20% - Accent1 3 12 3 3" xfId="13109" xr:uid="{A270E32F-9D9D-4792-8199-4A653C2C24B1}"/>
    <cellStyle name="20% - Accent1 3 12 3 4" xfId="13110" xr:uid="{2E738DB5-D733-481A-AE6E-9344F8FA6744}"/>
    <cellStyle name="20% - Accent1 3 12 3 5" xfId="13111" xr:uid="{F023818D-DDC9-43D5-949B-F7CAE0CA18F9}"/>
    <cellStyle name="20% - Accent1 3 12 3 6" xfId="13112" xr:uid="{472E32F4-B214-47C5-A609-6AF31BE52668}"/>
    <cellStyle name="20% - Accent1 3 12 3 7" xfId="13113" xr:uid="{E44BCD9F-9242-42DF-BE9F-4F7985752AF7}"/>
    <cellStyle name="20% - Accent1 3 12 3 8" xfId="13114" xr:uid="{67DA2775-33E6-4998-88FF-485257C37ACD}"/>
    <cellStyle name="20% - Accent1 3 12 4" xfId="13115" xr:uid="{13265539-3F57-49C7-B424-F5E6B4BDDE30}"/>
    <cellStyle name="20% - Accent1 3 12 4 2" xfId="13116" xr:uid="{3A9D776C-C1D1-41F6-AC12-C540D0930369}"/>
    <cellStyle name="20% - Accent1 3 12 5" xfId="13117" xr:uid="{3DA033C1-F078-4219-96E5-4D52F79A63D8}"/>
    <cellStyle name="20% - Accent1 3 12 5 2" xfId="13118" xr:uid="{62EEDEC9-5BC8-4C7D-B787-1222200D91BA}"/>
    <cellStyle name="20% - Accent1 3 12 6" xfId="13119" xr:uid="{6276B1D4-578D-429C-A05B-9B9507B1B13C}"/>
    <cellStyle name="20% - Accent1 3 12 6 2" xfId="13120" xr:uid="{B62FF78B-EF2A-4A57-A818-CC7EE801DFC5}"/>
    <cellStyle name="20% - Accent1 3 12 7" xfId="13121" xr:uid="{8607C78A-E0E1-4343-B837-8DD47A33E7B7}"/>
    <cellStyle name="20% - Accent1 3 12 7 2" xfId="13122" xr:uid="{0F14274F-FA94-4381-AF5F-B2C869DAFC8A}"/>
    <cellStyle name="20% - Accent1 3 12 8" xfId="13123" xr:uid="{51DEC617-5346-42EF-B6EA-B1C998BC6EF7}"/>
    <cellStyle name="20% - Accent1 3 12 8 2" xfId="13124" xr:uid="{6BD58C12-7912-43A6-BA63-6D15F12E497B}"/>
    <cellStyle name="20% - Accent1 3 12 9" xfId="13125" xr:uid="{2A813E3F-7605-4DDE-9BA2-205E4917FFCE}"/>
    <cellStyle name="20% - Accent1 3 12 9 2" xfId="13126" xr:uid="{6E70DC55-9E06-4D4E-846E-58E9CE021C84}"/>
    <cellStyle name="20% - Accent1 3 13" xfId="13127" xr:uid="{2C6A5BE3-CF56-4D48-B2E6-B7ECBCF181D4}"/>
    <cellStyle name="20% - Accent1 3 13 10" xfId="13128" xr:uid="{D28FC62B-730E-4E92-AE59-1757A1BB3A1C}"/>
    <cellStyle name="20% - Accent1 3 13 10 2" xfId="13129" xr:uid="{937CA6DF-0B3A-464B-B36A-68508F471925}"/>
    <cellStyle name="20% - Accent1 3 13 11" xfId="13130" xr:uid="{579A2311-A80F-4239-8FA7-03BF6974FDF3}"/>
    <cellStyle name="20% - Accent1 3 13 11 2" xfId="13131" xr:uid="{50D954DD-AA87-4758-9F32-FF46A7FDF560}"/>
    <cellStyle name="20% - Accent1 3 13 12" xfId="13132" xr:uid="{1169E1F0-D25D-4D6E-9CF1-915435261333}"/>
    <cellStyle name="20% - Accent1 3 13 13" xfId="13133" xr:uid="{3054A6BB-0F39-4433-8E10-FF87C33680F7}"/>
    <cellStyle name="20% - Accent1 3 13 14" xfId="13134" xr:uid="{8CB2FE96-6F04-4ABD-9B0E-66AB1A23FB84}"/>
    <cellStyle name="20% - Accent1 3 13 15" xfId="13135" xr:uid="{C774F938-9DED-499A-8FE3-3C6B2AFC3428}"/>
    <cellStyle name="20% - Accent1 3 13 16" xfId="13136" xr:uid="{FD278538-A4C3-437B-913F-70F8AE8174A4}"/>
    <cellStyle name="20% - Accent1 3 13 17" xfId="13137" xr:uid="{C3B04954-8B57-4CC4-A629-345CD466D4FA}"/>
    <cellStyle name="20% - Accent1 3 13 18" xfId="13138" xr:uid="{5F207D57-A2D3-4836-8A41-1FD4C855F7B1}"/>
    <cellStyle name="20% - Accent1 3 13 2" xfId="13139" xr:uid="{3106611D-6F5F-4B9D-8608-48277CCD70E2}"/>
    <cellStyle name="20% - Accent1 3 13 2 2" xfId="13140" xr:uid="{B1E1A0DE-14BE-4F4A-8E0D-A043392B179C}"/>
    <cellStyle name="20% - Accent1 3 13 2 3" xfId="13141" xr:uid="{E11651BD-74F1-4984-8B43-3432651B26A7}"/>
    <cellStyle name="20% - Accent1 3 13 2 4" xfId="13142" xr:uid="{8880551A-7352-4FAE-B7CA-0093ADDE442E}"/>
    <cellStyle name="20% - Accent1 3 13 2 5" xfId="13143" xr:uid="{2FAD3803-00CD-4C17-8F52-F3E725F28996}"/>
    <cellStyle name="20% - Accent1 3 13 2 6" xfId="13144" xr:uid="{0210F6FA-27F3-4718-8016-52AE5BA85BA5}"/>
    <cellStyle name="20% - Accent1 3 13 2 7" xfId="13145" xr:uid="{EEFBC13B-8C6A-4C49-AB08-F56EEBBC3E2F}"/>
    <cellStyle name="20% - Accent1 3 13 2 8" xfId="13146" xr:uid="{963E216A-8A0D-496C-9D6F-CF5282EC51E1}"/>
    <cellStyle name="20% - Accent1 3 13 3" xfId="13147" xr:uid="{3351980F-7D5B-454B-B111-853C45C4B817}"/>
    <cellStyle name="20% - Accent1 3 13 3 2" xfId="13148" xr:uid="{16791CA0-BA3D-4AA1-8428-549E681CD3C4}"/>
    <cellStyle name="20% - Accent1 3 13 3 3" xfId="13149" xr:uid="{2F0D7D11-8DBD-4BEF-B7E5-8F0A9EB87680}"/>
    <cellStyle name="20% - Accent1 3 13 3 4" xfId="13150" xr:uid="{5C2AC094-3DA9-4A29-B8CB-C33A043CE385}"/>
    <cellStyle name="20% - Accent1 3 13 3 5" xfId="13151" xr:uid="{50638C90-51F6-4008-8BB6-5128214D0601}"/>
    <cellStyle name="20% - Accent1 3 13 3 6" xfId="13152" xr:uid="{D557CA97-C1F5-48FF-8FD0-8CA87A239E30}"/>
    <cellStyle name="20% - Accent1 3 13 3 7" xfId="13153" xr:uid="{6AEA3F55-C6CF-4B7C-86EF-139E5F775E63}"/>
    <cellStyle name="20% - Accent1 3 13 3 8" xfId="13154" xr:uid="{C30184FE-94E4-490A-97F3-1BAFC3698C0C}"/>
    <cellStyle name="20% - Accent1 3 13 4" xfId="13155" xr:uid="{E3A56774-59EA-49A5-9E07-0805E1798428}"/>
    <cellStyle name="20% - Accent1 3 13 4 2" xfId="13156" xr:uid="{43EE44CE-E680-40B8-8233-C103A71EBF6A}"/>
    <cellStyle name="20% - Accent1 3 13 5" xfId="13157" xr:uid="{5FC09690-7981-42AE-B618-639D022C881B}"/>
    <cellStyle name="20% - Accent1 3 13 5 2" xfId="13158" xr:uid="{E6BA0AF0-189E-45DD-91FC-015C7A502754}"/>
    <cellStyle name="20% - Accent1 3 13 6" xfId="13159" xr:uid="{524E87C4-954F-4D6B-BCAE-3A2AA1A2F9CB}"/>
    <cellStyle name="20% - Accent1 3 13 6 2" xfId="13160" xr:uid="{7EB38687-5C3F-4617-8CA1-C6A9DB58CB9D}"/>
    <cellStyle name="20% - Accent1 3 13 7" xfId="13161" xr:uid="{7F3E0056-0741-4720-97BB-6981D86427D8}"/>
    <cellStyle name="20% - Accent1 3 13 7 2" xfId="13162" xr:uid="{13901B1B-0714-4645-9ABC-5C2D9E973C89}"/>
    <cellStyle name="20% - Accent1 3 13 8" xfId="13163" xr:uid="{CCA80260-D031-474F-88B9-BD553C74EDE5}"/>
    <cellStyle name="20% - Accent1 3 13 8 2" xfId="13164" xr:uid="{44A16D96-50A7-4C05-9345-41531FD40699}"/>
    <cellStyle name="20% - Accent1 3 13 9" xfId="13165" xr:uid="{6F109377-E8C5-445E-8B94-4DAEA749B362}"/>
    <cellStyle name="20% - Accent1 3 13 9 2" xfId="13166" xr:uid="{D07ECDD2-D8DF-40B9-B158-DF346AB3AF70}"/>
    <cellStyle name="20% - Accent1 3 14" xfId="13167" xr:uid="{B143EA92-7EF6-4E9E-8BBA-0BBEE9C5171C}"/>
    <cellStyle name="20% - Accent1 3 14 10" xfId="13168" xr:uid="{9F11FC44-812A-40B1-AD3F-1404F9245445}"/>
    <cellStyle name="20% - Accent1 3 14 10 2" xfId="13169" xr:uid="{4042D7CB-E13E-4127-986F-CCB55370F2C5}"/>
    <cellStyle name="20% - Accent1 3 14 11" xfId="13170" xr:uid="{D56FDA0B-87F6-4105-988E-162DF24E9563}"/>
    <cellStyle name="20% - Accent1 3 14 11 2" xfId="13171" xr:uid="{65263129-EE28-4CF1-986A-3B8449FFCB9E}"/>
    <cellStyle name="20% - Accent1 3 14 12" xfId="13172" xr:uid="{D18867B6-9E8C-4C7F-B62B-26986575DDF6}"/>
    <cellStyle name="20% - Accent1 3 14 13" xfId="13173" xr:uid="{DB421384-1272-4E26-9333-CDE84937628D}"/>
    <cellStyle name="20% - Accent1 3 14 14" xfId="13174" xr:uid="{97155003-31D7-426C-AD8D-5701AC965801}"/>
    <cellStyle name="20% - Accent1 3 14 15" xfId="13175" xr:uid="{986189C6-9282-433A-AD59-52E7556FFC2D}"/>
    <cellStyle name="20% - Accent1 3 14 16" xfId="13176" xr:uid="{B2241B9C-8B4C-4857-9EC5-E1774C9C315B}"/>
    <cellStyle name="20% - Accent1 3 14 17" xfId="13177" xr:uid="{82006854-515B-4B40-BA22-D1E7FF530D5B}"/>
    <cellStyle name="20% - Accent1 3 14 18" xfId="13178" xr:uid="{3DB6C02B-72D0-4450-8E53-A0A5865D7420}"/>
    <cellStyle name="20% - Accent1 3 14 2" xfId="13179" xr:uid="{488D67C9-B413-456C-AED6-01919F87E2EC}"/>
    <cellStyle name="20% - Accent1 3 14 2 2" xfId="13180" xr:uid="{DE2B881B-98FF-4CAB-A1B3-4A1991CFD668}"/>
    <cellStyle name="20% - Accent1 3 14 2 3" xfId="13181" xr:uid="{BBF5F71A-9B02-43F2-A891-9D69E8BD7FCE}"/>
    <cellStyle name="20% - Accent1 3 14 2 4" xfId="13182" xr:uid="{A8F016E5-E5DF-4E24-B31F-94501FEDA81A}"/>
    <cellStyle name="20% - Accent1 3 14 2 5" xfId="13183" xr:uid="{D36A10FA-5DAD-4622-8BEE-A7B583CA5B90}"/>
    <cellStyle name="20% - Accent1 3 14 2 6" xfId="13184" xr:uid="{61003895-6D9E-47B8-BF32-5156D20E6EB6}"/>
    <cellStyle name="20% - Accent1 3 14 2 7" xfId="13185" xr:uid="{17DF24BC-D47E-4380-9AF0-D6ADC2AB0599}"/>
    <cellStyle name="20% - Accent1 3 14 2 8" xfId="13186" xr:uid="{EF1F587D-014B-49DE-B3A3-4AB2031AFCF1}"/>
    <cellStyle name="20% - Accent1 3 14 3" xfId="13187" xr:uid="{6816C0B1-0F49-4B16-9571-665BA04ED26C}"/>
    <cellStyle name="20% - Accent1 3 14 3 2" xfId="13188" xr:uid="{86C77FBA-E19B-43A9-B38A-854CD9292DE3}"/>
    <cellStyle name="20% - Accent1 3 14 3 3" xfId="13189" xr:uid="{120C79EF-CB93-47FE-A9CC-E1F6A36FB237}"/>
    <cellStyle name="20% - Accent1 3 14 3 4" xfId="13190" xr:uid="{4B8D5E6E-164B-4191-A45B-CE9FE802D258}"/>
    <cellStyle name="20% - Accent1 3 14 3 5" xfId="13191" xr:uid="{A662B781-ADF9-4A14-82C2-2DB811AF48A1}"/>
    <cellStyle name="20% - Accent1 3 14 3 6" xfId="13192" xr:uid="{96403B45-9F20-445A-AB24-3AB3238DACF2}"/>
    <cellStyle name="20% - Accent1 3 14 3 7" xfId="13193" xr:uid="{BA95D5CD-9DE9-4C72-A07A-538E587D3735}"/>
    <cellStyle name="20% - Accent1 3 14 3 8" xfId="13194" xr:uid="{071E2AF6-3EDB-4D02-8845-F12217FAF473}"/>
    <cellStyle name="20% - Accent1 3 14 4" xfId="13195" xr:uid="{60424E46-6DEB-45C1-A113-E4068E93DFA7}"/>
    <cellStyle name="20% - Accent1 3 14 4 2" xfId="13196" xr:uid="{AE3604AB-E1C1-4DCA-8D92-B0CD889F6D44}"/>
    <cellStyle name="20% - Accent1 3 14 5" xfId="13197" xr:uid="{5FA6CDFC-FADE-4C4F-981F-81F1BDBC9B87}"/>
    <cellStyle name="20% - Accent1 3 14 5 2" xfId="13198" xr:uid="{E8B5F1A3-1BC1-4C1F-8468-EAAB1381144B}"/>
    <cellStyle name="20% - Accent1 3 14 6" xfId="13199" xr:uid="{DA842A74-EB56-4A7E-AA69-FAC1E4549085}"/>
    <cellStyle name="20% - Accent1 3 14 6 2" xfId="13200" xr:uid="{8D7792A1-BB23-4A34-BA03-7025CD253EC5}"/>
    <cellStyle name="20% - Accent1 3 14 7" xfId="13201" xr:uid="{29E8722C-B03A-47D8-AB6F-F738DE59793B}"/>
    <cellStyle name="20% - Accent1 3 14 7 2" xfId="13202" xr:uid="{85DBD6EF-376E-49AE-933B-78ED62113C0C}"/>
    <cellStyle name="20% - Accent1 3 14 8" xfId="13203" xr:uid="{9043605D-5BAA-404E-A7C4-F04FA5FD5913}"/>
    <cellStyle name="20% - Accent1 3 14 8 2" xfId="13204" xr:uid="{B6566139-5834-4C0F-8733-923C9FB63C89}"/>
    <cellStyle name="20% - Accent1 3 14 9" xfId="13205" xr:uid="{E6853DC3-EAF9-44AB-A99D-876C483EFCAC}"/>
    <cellStyle name="20% - Accent1 3 14 9 2" xfId="13206" xr:uid="{33487562-3DD4-4F3E-8477-90D2F996FB90}"/>
    <cellStyle name="20% - Accent1 3 15" xfId="13207" xr:uid="{CEB5B8DA-96EA-4661-88B1-0D4E686CC201}"/>
    <cellStyle name="20% - Accent1 3 15 10" xfId="13208" xr:uid="{D3EAFBA4-E95F-4ABD-B613-12E3A4D32D44}"/>
    <cellStyle name="20% - Accent1 3 15 10 2" xfId="13209" xr:uid="{080D6E00-9992-4EB5-BE5A-6EFD39BEB867}"/>
    <cellStyle name="20% - Accent1 3 15 11" xfId="13210" xr:uid="{B8C054BA-2116-4B60-AA0A-86DB271DA1E2}"/>
    <cellStyle name="20% - Accent1 3 15 11 2" xfId="13211" xr:uid="{A5F589A6-F656-41E1-8624-5E06FAD8F8FA}"/>
    <cellStyle name="20% - Accent1 3 15 12" xfId="13212" xr:uid="{DF1CAB07-84E4-4724-917A-D39DFCFB8577}"/>
    <cellStyle name="20% - Accent1 3 15 13" xfId="13213" xr:uid="{C17F6C6D-B4D3-458B-B367-5B0BD48832B3}"/>
    <cellStyle name="20% - Accent1 3 15 14" xfId="13214" xr:uid="{878B0BE6-137D-43A9-AA0B-D046B279EDFE}"/>
    <cellStyle name="20% - Accent1 3 15 15" xfId="13215" xr:uid="{20FFAB21-9C18-4A33-B220-3C4B1E705384}"/>
    <cellStyle name="20% - Accent1 3 15 16" xfId="13216" xr:uid="{373647B0-7BBB-4A51-8DBA-ACB5193A89B9}"/>
    <cellStyle name="20% - Accent1 3 15 17" xfId="13217" xr:uid="{16CD75AB-9AC5-43B2-B001-663FB3DFAB38}"/>
    <cellStyle name="20% - Accent1 3 15 18" xfId="13218" xr:uid="{A508922A-872C-4205-96ED-AE12700B3E3C}"/>
    <cellStyle name="20% - Accent1 3 15 2" xfId="13219" xr:uid="{049D2EC9-D82C-4FA5-9545-71D744546B44}"/>
    <cellStyle name="20% - Accent1 3 15 2 2" xfId="13220" xr:uid="{95243A3C-0697-410F-905E-9F6AA419B69E}"/>
    <cellStyle name="20% - Accent1 3 15 2 3" xfId="13221" xr:uid="{2EA085D5-1E8F-49E3-AB55-21E176EB8C5C}"/>
    <cellStyle name="20% - Accent1 3 15 2 4" xfId="13222" xr:uid="{A8F3D955-66C3-46A3-9C3E-282E2DF0C82F}"/>
    <cellStyle name="20% - Accent1 3 15 2 5" xfId="13223" xr:uid="{48894DE0-3ED1-46F7-A90F-CA3032598B3B}"/>
    <cellStyle name="20% - Accent1 3 15 2 6" xfId="13224" xr:uid="{85E004F2-ABE1-4A7B-A3B9-CBBA10F99ECA}"/>
    <cellStyle name="20% - Accent1 3 15 2 7" xfId="13225" xr:uid="{416E04A4-905A-4A3D-83D8-A81BAC050844}"/>
    <cellStyle name="20% - Accent1 3 15 2 8" xfId="13226" xr:uid="{9245601E-B5D9-4D8B-A303-E0D493D76BF0}"/>
    <cellStyle name="20% - Accent1 3 15 3" xfId="13227" xr:uid="{8A26DFEE-45F4-42FD-B501-D0B1E1E29C78}"/>
    <cellStyle name="20% - Accent1 3 15 3 2" xfId="13228" xr:uid="{67EDD01B-57CE-420F-813E-E7FBEDC1EC25}"/>
    <cellStyle name="20% - Accent1 3 15 3 3" xfId="13229" xr:uid="{E434A7E9-394E-4A15-9101-A51119290F36}"/>
    <cellStyle name="20% - Accent1 3 15 3 4" xfId="13230" xr:uid="{FD06EB17-D27E-47CA-A183-A8371CFA97A8}"/>
    <cellStyle name="20% - Accent1 3 15 3 5" xfId="13231" xr:uid="{99BB22E7-93F9-4059-880D-D5729458B94E}"/>
    <cellStyle name="20% - Accent1 3 15 3 6" xfId="13232" xr:uid="{B55F08B0-3BB0-4BCE-B159-2293842CA418}"/>
    <cellStyle name="20% - Accent1 3 15 3 7" xfId="13233" xr:uid="{ABE6F938-D59C-4A3D-A78B-BDACF73DBD63}"/>
    <cellStyle name="20% - Accent1 3 15 3 8" xfId="13234" xr:uid="{D6D8BBA3-60C5-4CCB-80AC-B82C44EDE3C2}"/>
    <cellStyle name="20% - Accent1 3 15 4" xfId="13235" xr:uid="{680EBDDD-F249-45BA-8AC8-7C590973B094}"/>
    <cellStyle name="20% - Accent1 3 15 4 2" xfId="13236" xr:uid="{1C666532-7ECA-46A2-B2EB-4983B8FC33E1}"/>
    <cellStyle name="20% - Accent1 3 15 5" xfId="13237" xr:uid="{59499D2B-15EB-415D-831C-35852987082D}"/>
    <cellStyle name="20% - Accent1 3 15 5 2" xfId="13238" xr:uid="{1890C43C-B5AF-4D82-9AC5-3CDBC30D165C}"/>
    <cellStyle name="20% - Accent1 3 15 6" xfId="13239" xr:uid="{49BD370A-D7F8-4EE7-A588-9F64FDDF4791}"/>
    <cellStyle name="20% - Accent1 3 15 6 2" xfId="13240" xr:uid="{6235A2AB-A0D5-4538-A84C-5EA251B0AC82}"/>
    <cellStyle name="20% - Accent1 3 15 7" xfId="13241" xr:uid="{32FF26C5-9F71-4149-95CE-7B52BB786D8C}"/>
    <cellStyle name="20% - Accent1 3 15 7 2" xfId="13242" xr:uid="{8A46A4FC-01AE-4148-8858-7538E2D0E291}"/>
    <cellStyle name="20% - Accent1 3 15 8" xfId="13243" xr:uid="{43116CC9-6975-4AC4-9B3C-DFC1C8BB7FB5}"/>
    <cellStyle name="20% - Accent1 3 15 8 2" xfId="13244" xr:uid="{85547096-7E5C-4FD5-8DA3-C05D379A9147}"/>
    <cellStyle name="20% - Accent1 3 15 9" xfId="13245" xr:uid="{ECC1E8BA-63D0-40B5-AAA7-C1E01EEBE220}"/>
    <cellStyle name="20% - Accent1 3 15 9 2" xfId="13246" xr:uid="{0673B2B1-53C1-49EE-BA40-8E644D3C8B34}"/>
    <cellStyle name="20% - Accent1 3 16" xfId="13247" xr:uid="{3C01D63B-E4FF-46B9-B1F6-C397D86F7672}"/>
    <cellStyle name="20% - Accent1 3 16 10" xfId="13248" xr:uid="{2F5A909A-D934-4B0F-82D2-0B21F8BEE882}"/>
    <cellStyle name="20% - Accent1 3 16 10 2" xfId="13249" xr:uid="{0427C69E-F912-4C2C-A0BE-E5970FAAED41}"/>
    <cellStyle name="20% - Accent1 3 16 11" xfId="13250" xr:uid="{6DC87B4A-A13E-4F00-AA92-071257693C9F}"/>
    <cellStyle name="20% - Accent1 3 16 11 2" xfId="13251" xr:uid="{F09AB507-3DD1-47D4-BFCD-6AC8D1071D8A}"/>
    <cellStyle name="20% - Accent1 3 16 12" xfId="13252" xr:uid="{D03DB3F8-E246-4ACA-8DC2-F4BDD92CCA68}"/>
    <cellStyle name="20% - Accent1 3 16 13" xfId="13253" xr:uid="{C2CD4D6C-1D61-49A3-A8AC-210DE0620AB5}"/>
    <cellStyle name="20% - Accent1 3 16 14" xfId="13254" xr:uid="{6FB4969E-9FD1-4720-9E22-3AC1BC34F351}"/>
    <cellStyle name="20% - Accent1 3 16 15" xfId="13255" xr:uid="{56F986DD-C9FC-457B-B2A0-615070C10F43}"/>
    <cellStyle name="20% - Accent1 3 16 16" xfId="13256" xr:uid="{04E9FC8A-E7EA-416D-964F-95D8BB55E064}"/>
    <cellStyle name="20% - Accent1 3 16 17" xfId="13257" xr:uid="{6789ECA4-0897-40FB-A0A0-C562A5218AD8}"/>
    <cellStyle name="20% - Accent1 3 16 18" xfId="13258" xr:uid="{95A4A5B1-044C-4BC1-B288-78DEE0A8EDD6}"/>
    <cellStyle name="20% - Accent1 3 16 2" xfId="13259" xr:uid="{1925E7DE-8E34-4F5A-BC31-1AA330B93C46}"/>
    <cellStyle name="20% - Accent1 3 16 2 2" xfId="13260" xr:uid="{28BFEADF-BFF0-487A-ADB4-F5B5921A4B17}"/>
    <cellStyle name="20% - Accent1 3 16 2 3" xfId="13261" xr:uid="{B35A4D3F-CB53-4ABF-B8BA-D177B27DB637}"/>
    <cellStyle name="20% - Accent1 3 16 2 4" xfId="13262" xr:uid="{1A61B4E3-A7CC-4CE3-895E-8F6632DB2A9D}"/>
    <cellStyle name="20% - Accent1 3 16 2 5" xfId="13263" xr:uid="{99910B82-0532-4581-BCC1-1F0BD79CA662}"/>
    <cellStyle name="20% - Accent1 3 16 2 6" xfId="13264" xr:uid="{E466F6B7-686C-4F5E-B108-7AF4B978E88A}"/>
    <cellStyle name="20% - Accent1 3 16 2 7" xfId="13265" xr:uid="{2ADAB594-DE9F-4924-843E-F8991C27373D}"/>
    <cellStyle name="20% - Accent1 3 16 2 8" xfId="13266" xr:uid="{2193D564-79F4-4E0A-8A1C-F30CC10A2D9E}"/>
    <cellStyle name="20% - Accent1 3 16 3" xfId="13267" xr:uid="{A5335EAD-A6E2-4B41-9505-1B3384D94ECF}"/>
    <cellStyle name="20% - Accent1 3 16 3 2" xfId="13268" xr:uid="{523EA461-C3C3-42A9-B6C6-1E340C747DEF}"/>
    <cellStyle name="20% - Accent1 3 16 3 3" xfId="13269" xr:uid="{FC88E9F6-A444-4832-9E9B-CC0FCB92598F}"/>
    <cellStyle name="20% - Accent1 3 16 3 4" xfId="13270" xr:uid="{4206FF1E-0904-4F05-9BC9-DE7D29C3F9DE}"/>
    <cellStyle name="20% - Accent1 3 16 3 5" xfId="13271" xr:uid="{1C09BC05-91AB-4EDB-AEE2-FFF1D3C6EA16}"/>
    <cellStyle name="20% - Accent1 3 16 3 6" xfId="13272" xr:uid="{A86E0862-2E12-4EF5-A7BB-162B13FF34AC}"/>
    <cellStyle name="20% - Accent1 3 16 3 7" xfId="13273" xr:uid="{32C485A9-91DD-4C75-AACE-3F3CD17F84B7}"/>
    <cellStyle name="20% - Accent1 3 16 3 8" xfId="13274" xr:uid="{212ADE56-8459-4CEE-B997-9B64F7878194}"/>
    <cellStyle name="20% - Accent1 3 16 4" xfId="13275" xr:uid="{2DCF5001-D1C3-4C82-8EAC-AFEE8764EB87}"/>
    <cellStyle name="20% - Accent1 3 16 4 2" xfId="13276" xr:uid="{F0337ED8-05D2-42EE-B23E-53510EEBB25A}"/>
    <cellStyle name="20% - Accent1 3 16 5" xfId="13277" xr:uid="{DF1835B3-FBFD-4EDE-9D07-905C46DB0E26}"/>
    <cellStyle name="20% - Accent1 3 16 5 2" xfId="13278" xr:uid="{8FC70F7C-F193-4CD5-BF38-16273CED2503}"/>
    <cellStyle name="20% - Accent1 3 16 6" xfId="13279" xr:uid="{A98F279C-02AB-4568-8672-A25F74FA113D}"/>
    <cellStyle name="20% - Accent1 3 16 6 2" xfId="13280" xr:uid="{F529160E-E912-438E-A7A0-59D368CE58DC}"/>
    <cellStyle name="20% - Accent1 3 16 7" xfId="13281" xr:uid="{15AAF585-265A-4A51-BE0B-0E04F7AD1426}"/>
    <cellStyle name="20% - Accent1 3 16 7 2" xfId="13282" xr:uid="{92B3C37D-D7FC-40B3-8A03-6968E88C64C8}"/>
    <cellStyle name="20% - Accent1 3 16 8" xfId="13283" xr:uid="{4B6B3F27-F36B-44D0-9AE9-56438C803937}"/>
    <cellStyle name="20% - Accent1 3 16 8 2" xfId="13284" xr:uid="{71136792-E3B3-4611-B101-6E3B34FCA98B}"/>
    <cellStyle name="20% - Accent1 3 16 9" xfId="13285" xr:uid="{2199AC02-044A-4000-AFC7-DB31CDF27FA7}"/>
    <cellStyle name="20% - Accent1 3 16 9 2" xfId="13286" xr:uid="{3D317E4C-B9A3-4C1D-A815-8B4E7EC37F68}"/>
    <cellStyle name="20% - Accent1 3 17" xfId="13287" xr:uid="{E3633E20-AC17-4324-B2A5-2DD9F1291CAB}"/>
    <cellStyle name="20% - Accent1 3 17 10" xfId="13288" xr:uid="{1F8D65A5-1F38-4E84-9B94-D239B6910DC6}"/>
    <cellStyle name="20% - Accent1 3 17 10 2" xfId="13289" xr:uid="{B177DCE2-BDD4-42B9-AE4C-7AD0F4DDAB56}"/>
    <cellStyle name="20% - Accent1 3 17 11" xfId="13290" xr:uid="{BB3468FA-FE32-44DD-AA73-33A7FEE1AD51}"/>
    <cellStyle name="20% - Accent1 3 17 11 2" xfId="13291" xr:uid="{82C04EFA-4AB0-4D75-9675-3832BB9C7B40}"/>
    <cellStyle name="20% - Accent1 3 17 12" xfId="13292" xr:uid="{C3E33E2D-BA16-4BE8-9772-46E244A18D81}"/>
    <cellStyle name="20% - Accent1 3 17 13" xfId="13293" xr:uid="{F322B305-8771-4179-8A46-FE6B260CBE4A}"/>
    <cellStyle name="20% - Accent1 3 17 14" xfId="13294" xr:uid="{5C9BB5B9-2F05-427D-AC27-8EC5A5451D61}"/>
    <cellStyle name="20% - Accent1 3 17 15" xfId="13295" xr:uid="{456F64E3-2854-4DDA-AE98-4D2162FD1954}"/>
    <cellStyle name="20% - Accent1 3 17 16" xfId="13296" xr:uid="{A4E8F801-7EA2-42EF-8062-C70C11F5012A}"/>
    <cellStyle name="20% - Accent1 3 17 17" xfId="13297" xr:uid="{7433132F-E05B-4577-8803-7E647EFDAEC6}"/>
    <cellStyle name="20% - Accent1 3 17 18" xfId="13298" xr:uid="{C9D0868C-E10C-451D-BDE5-9AEC05F5D2FE}"/>
    <cellStyle name="20% - Accent1 3 17 2" xfId="13299" xr:uid="{1A456920-B892-431D-8191-B1D73557A718}"/>
    <cellStyle name="20% - Accent1 3 17 2 2" xfId="13300" xr:uid="{42BD3BCC-D2F1-43D6-97E4-9633BABF4FC2}"/>
    <cellStyle name="20% - Accent1 3 17 2 3" xfId="13301" xr:uid="{DA04E3D0-42F1-43E1-A02C-F10A493B8CFC}"/>
    <cellStyle name="20% - Accent1 3 17 2 4" xfId="13302" xr:uid="{F33BDA04-6203-4791-A4D1-A7545288C724}"/>
    <cellStyle name="20% - Accent1 3 17 2 5" xfId="13303" xr:uid="{ADDB6EC9-C1DA-4377-8539-85B2FD874FFB}"/>
    <cellStyle name="20% - Accent1 3 17 2 6" xfId="13304" xr:uid="{C42388D8-3237-4C85-AE34-7806D93C0A91}"/>
    <cellStyle name="20% - Accent1 3 17 2 7" xfId="13305" xr:uid="{53C1C673-2153-43C3-AECE-B20E48B8B038}"/>
    <cellStyle name="20% - Accent1 3 17 2 8" xfId="13306" xr:uid="{22D82D06-3A44-4A42-B4C7-3FBE28FB50C6}"/>
    <cellStyle name="20% - Accent1 3 17 3" xfId="13307" xr:uid="{F59892ED-DD72-4706-834B-D19D177DFD12}"/>
    <cellStyle name="20% - Accent1 3 17 3 2" xfId="13308" xr:uid="{CD57960E-D53E-40AE-AEE5-3DB25544DAB3}"/>
    <cellStyle name="20% - Accent1 3 17 3 3" xfId="13309" xr:uid="{1E10F669-BFA0-4224-9656-23844DF87D9D}"/>
    <cellStyle name="20% - Accent1 3 17 3 4" xfId="13310" xr:uid="{A593785B-B4D7-4340-8410-5CC87A2F8C2D}"/>
    <cellStyle name="20% - Accent1 3 17 3 5" xfId="13311" xr:uid="{F9999457-429C-41E5-9C3B-4FC361259BDA}"/>
    <cellStyle name="20% - Accent1 3 17 3 6" xfId="13312" xr:uid="{B7DD2936-7C81-45AD-8B82-D695279FC166}"/>
    <cellStyle name="20% - Accent1 3 17 3 7" xfId="13313" xr:uid="{1069862A-7C77-46ED-9183-4E78CE77393B}"/>
    <cellStyle name="20% - Accent1 3 17 3 8" xfId="13314" xr:uid="{899E7F59-EC74-4E83-80EE-DA81754CC406}"/>
    <cellStyle name="20% - Accent1 3 17 4" xfId="13315" xr:uid="{79760972-06B2-4E0E-B5CE-37AD26EC4FEE}"/>
    <cellStyle name="20% - Accent1 3 17 4 2" xfId="13316" xr:uid="{8345DB87-B377-456F-B7E5-6410C03143A9}"/>
    <cellStyle name="20% - Accent1 3 17 5" xfId="13317" xr:uid="{5C8F4898-B597-47FE-B705-56D4BB5A6EA8}"/>
    <cellStyle name="20% - Accent1 3 17 5 2" xfId="13318" xr:uid="{35C7842A-15B3-4490-8CBF-CC7426766A44}"/>
    <cellStyle name="20% - Accent1 3 17 6" xfId="13319" xr:uid="{0C262FB7-A84F-433C-864E-4CF4BF57A231}"/>
    <cellStyle name="20% - Accent1 3 17 6 2" xfId="13320" xr:uid="{32B457F5-66A7-4B84-9F18-66086C45F286}"/>
    <cellStyle name="20% - Accent1 3 17 7" xfId="13321" xr:uid="{74D9BD8B-44E0-4543-9B62-05B6B7B22310}"/>
    <cellStyle name="20% - Accent1 3 17 7 2" xfId="13322" xr:uid="{A92C24F3-406E-49F9-A0C0-4874B126BE8E}"/>
    <cellStyle name="20% - Accent1 3 17 8" xfId="13323" xr:uid="{451B715F-03D5-4E89-8F9F-0D4A5C845FC4}"/>
    <cellStyle name="20% - Accent1 3 17 8 2" xfId="13324" xr:uid="{7923A107-4B99-48A4-AD24-F16C83D93F8B}"/>
    <cellStyle name="20% - Accent1 3 17 9" xfId="13325" xr:uid="{8E67DD78-73F0-4356-B04C-9BB9412046BE}"/>
    <cellStyle name="20% - Accent1 3 17 9 2" xfId="13326" xr:uid="{2A73834D-B2BD-404A-8AC2-DEC6CF4AAD37}"/>
    <cellStyle name="20% - Accent1 3 18" xfId="13327" xr:uid="{9A50A469-4C8C-4A38-9B64-2A376F3432A2}"/>
    <cellStyle name="20% - Accent1 3 18 10" xfId="13328" xr:uid="{23020AB3-6710-4B32-8D3E-CB013D7F70B8}"/>
    <cellStyle name="20% - Accent1 3 18 10 2" xfId="13329" xr:uid="{88242CBE-7C64-43AE-B7F5-C1A9352C8072}"/>
    <cellStyle name="20% - Accent1 3 18 11" xfId="13330" xr:uid="{EDE2E8BF-6711-49C8-83AF-E2B014FBF0F0}"/>
    <cellStyle name="20% - Accent1 3 18 11 2" xfId="13331" xr:uid="{AF56FA70-6BB7-47D6-B5DB-6D38D51FB2BC}"/>
    <cellStyle name="20% - Accent1 3 18 12" xfId="13332" xr:uid="{D8845409-A84A-41E6-AD7A-41CAF760E770}"/>
    <cellStyle name="20% - Accent1 3 18 13" xfId="13333" xr:uid="{F109464B-9F93-4882-A8F5-8C68BE70667D}"/>
    <cellStyle name="20% - Accent1 3 18 14" xfId="13334" xr:uid="{DD593C42-D6EC-4BBB-B98E-3BE5CB8E101D}"/>
    <cellStyle name="20% - Accent1 3 18 15" xfId="13335" xr:uid="{9E642C87-E154-426A-9895-7F98596AD587}"/>
    <cellStyle name="20% - Accent1 3 18 16" xfId="13336" xr:uid="{83CB834B-EA98-45A0-8406-15123CE85504}"/>
    <cellStyle name="20% - Accent1 3 18 17" xfId="13337" xr:uid="{7F9E215A-0802-45DF-A0B5-E32362C4F85F}"/>
    <cellStyle name="20% - Accent1 3 18 18" xfId="13338" xr:uid="{2908DB26-C235-4C7F-BA8E-953B9D55E385}"/>
    <cellStyle name="20% - Accent1 3 18 2" xfId="13339" xr:uid="{2B71AE89-A455-48AB-9817-19D25C5765F0}"/>
    <cellStyle name="20% - Accent1 3 18 2 2" xfId="13340" xr:uid="{42301862-ECD9-43A3-9B75-B47CCF74A1FD}"/>
    <cellStyle name="20% - Accent1 3 18 2 3" xfId="13341" xr:uid="{80250CD6-DFA0-4BC9-A7D4-7ABCDBC622B4}"/>
    <cellStyle name="20% - Accent1 3 18 2 4" xfId="13342" xr:uid="{A38B5728-FD03-4BB5-B8D8-76E8ED1A843B}"/>
    <cellStyle name="20% - Accent1 3 18 2 5" xfId="13343" xr:uid="{1D7DB2F5-8423-445C-A581-1465BC14E865}"/>
    <cellStyle name="20% - Accent1 3 18 2 6" xfId="13344" xr:uid="{F0B5EAD1-A642-4308-B310-1912DD2CC8B3}"/>
    <cellStyle name="20% - Accent1 3 18 2 7" xfId="13345" xr:uid="{69840090-EF6F-4CA0-9295-E2F461EA31A9}"/>
    <cellStyle name="20% - Accent1 3 18 2 8" xfId="13346" xr:uid="{DC1790BD-1D45-4259-8224-3CDE38D6DE87}"/>
    <cellStyle name="20% - Accent1 3 18 3" xfId="13347" xr:uid="{BE8A9313-78AC-4776-A6F3-CE91E556F89C}"/>
    <cellStyle name="20% - Accent1 3 18 3 2" xfId="13348" xr:uid="{634DC1B9-8D77-45CF-B005-9E42E7BDBCFA}"/>
    <cellStyle name="20% - Accent1 3 18 3 3" xfId="13349" xr:uid="{7FFBF9E7-7D67-4907-88C2-1E99B8F46998}"/>
    <cellStyle name="20% - Accent1 3 18 3 4" xfId="13350" xr:uid="{4839CED2-E0FB-4515-9456-A529B43A6C1D}"/>
    <cellStyle name="20% - Accent1 3 18 3 5" xfId="13351" xr:uid="{0F272E5C-34F5-4EFD-80F6-21E3B9E9E3C2}"/>
    <cellStyle name="20% - Accent1 3 18 3 6" xfId="13352" xr:uid="{1232E76D-2660-4FD6-A909-DA48833C5173}"/>
    <cellStyle name="20% - Accent1 3 18 3 7" xfId="13353" xr:uid="{CFB2F032-8F9A-4C65-87E4-3DE3E4EDD9C5}"/>
    <cellStyle name="20% - Accent1 3 18 3 8" xfId="13354" xr:uid="{5B0310E0-D7CF-4E7F-9F51-9210AA08A414}"/>
    <cellStyle name="20% - Accent1 3 18 4" xfId="13355" xr:uid="{1E7F371C-AEB2-4F4E-894C-9F9A0F21240D}"/>
    <cellStyle name="20% - Accent1 3 18 4 2" xfId="13356" xr:uid="{22752A94-E882-40C4-9A27-4E91C9D3E431}"/>
    <cellStyle name="20% - Accent1 3 18 5" xfId="13357" xr:uid="{A39484F6-671D-449B-B1BA-8CD71751EA0C}"/>
    <cellStyle name="20% - Accent1 3 18 5 2" xfId="13358" xr:uid="{5937997F-5FC3-4B1A-89C6-8837F7394D96}"/>
    <cellStyle name="20% - Accent1 3 18 6" xfId="13359" xr:uid="{B2578E9C-9D9B-4222-907F-5013A60092F7}"/>
    <cellStyle name="20% - Accent1 3 18 6 2" xfId="13360" xr:uid="{E0B2FF20-3762-4202-997F-915308445D7D}"/>
    <cellStyle name="20% - Accent1 3 18 7" xfId="13361" xr:uid="{B205E3AB-D218-4ED3-88AD-6AE29BF0B681}"/>
    <cellStyle name="20% - Accent1 3 18 7 2" xfId="13362" xr:uid="{6701018A-E383-482B-928F-159D47FCE32D}"/>
    <cellStyle name="20% - Accent1 3 18 8" xfId="13363" xr:uid="{5A6DD892-83A3-43AA-8BFA-E640ED4CA65A}"/>
    <cellStyle name="20% - Accent1 3 18 8 2" xfId="13364" xr:uid="{54509035-B17C-41F3-B76D-E039B9C70F0C}"/>
    <cellStyle name="20% - Accent1 3 18 9" xfId="13365" xr:uid="{F7201888-5140-46E4-95CB-4BC739B5DBC5}"/>
    <cellStyle name="20% - Accent1 3 18 9 2" xfId="13366" xr:uid="{80B7FE80-85EE-4284-A3C5-0CBDD89A3B72}"/>
    <cellStyle name="20% - Accent1 3 19" xfId="13367" xr:uid="{1367B000-0202-46B8-BEF6-0FC4CF822AD8}"/>
    <cellStyle name="20% - Accent1 3 19 10" xfId="13368" xr:uid="{0FCC4130-24E9-4BAC-89AB-F00F31A4D6D9}"/>
    <cellStyle name="20% - Accent1 3 19 10 2" xfId="13369" xr:uid="{288E5E46-418A-425B-B3B7-0BC78D25DB99}"/>
    <cellStyle name="20% - Accent1 3 19 11" xfId="13370" xr:uid="{B9749D64-9240-4CC4-876B-9CB752E409BD}"/>
    <cellStyle name="20% - Accent1 3 19 11 2" xfId="13371" xr:uid="{C85716AF-678C-4F5F-A7A6-46D9D4013C91}"/>
    <cellStyle name="20% - Accent1 3 19 12" xfId="13372" xr:uid="{D859D7CC-69C2-4967-9753-9DB2B14835D5}"/>
    <cellStyle name="20% - Accent1 3 19 13" xfId="13373" xr:uid="{B8D8D566-A002-4BF8-84F5-DFFD24ED3EA2}"/>
    <cellStyle name="20% - Accent1 3 19 14" xfId="13374" xr:uid="{C11C175D-4541-49DD-A8A0-AD3667E4BEF9}"/>
    <cellStyle name="20% - Accent1 3 19 15" xfId="13375" xr:uid="{C8213DAE-C4AD-4D0D-A09B-F3AC8B842486}"/>
    <cellStyle name="20% - Accent1 3 19 16" xfId="13376" xr:uid="{DFCD9335-2746-4670-A628-67D881C51E68}"/>
    <cellStyle name="20% - Accent1 3 19 17" xfId="13377" xr:uid="{FE5830D2-FA3C-45BB-9BED-B723785FE327}"/>
    <cellStyle name="20% - Accent1 3 19 18" xfId="13378" xr:uid="{99886551-355A-4F2B-8204-ECC5085E51CC}"/>
    <cellStyle name="20% - Accent1 3 19 2" xfId="13379" xr:uid="{151CC637-291D-49D0-9ACA-49E481E553F7}"/>
    <cellStyle name="20% - Accent1 3 19 2 2" xfId="13380" xr:uid="{5CAA1314-75C6-431A-A53E-FDB19A5CB084}"/>
    <cellStyle name="20% - Accent1 3 19 2 3" xfId="13381" xr:uid="{04ED8000-A408-4978-A711-925830D94870}"/>
    <cellStyle name="20% - Accent1 3 19 2 4" xfId="13382" xr:uid="{7CBC9D73-50E7-48A0-ACED-2455C32E2547}"/>
    <cellStyle name="20% - Accent1 3 19 2 5" xfId="13383" xr:uid="{3D29E893-0DAC-49E8-A8F9-B43D7587A0C5}"/>
    <cellStyle name="20% - Accent1 3 19 2 6" xfId="13384" xr:uid="{B6DC2F0A-22C3-463D-93B6-24B7BE72C28F}"/>
    <cellStyle name="20% - Accent1 3 19 2 7" xfId="13385" xr:uid="{71CA5570-754D-468C-8A43-3EB7EC0C9460}"/>
    <cellStyle name="20% - Accent1 3 19 2 8" xfId="13386" xr:uid="{995D4311-74EB-4B98-9564-C86A3174704C}"/>
    <cellStyle name="20% - Accent1 3 19 3" xfId="13387" xr:uid="{1D1CAD4D-A780-4ACB-99DD-95D11D3210CF}"/>
    <cellStyle name="20% - Accent1 3 19 3 2" xfId="13388" xr:uid="{BD3DC921-4CEC-4F49-8758-F4B9E4B996A0}"/>
    <cellStyle name="20% - Accent1 3 19 3 3" xfId="13389" xr:uid="{53C612D0-62BE-43C7-9DD4-FA604CE6202E}"/>
    <cellStyle name="20% - Accent1 3 19 3 4" xfId="13390" xr:uid="{2257C2DE-A490-49A0-8B60-C82955439050}"/>
    <cellStyle name="20% - Accent1 3 19 3 5" xfId="13391" xr:uid="{91E8B3E2-BD1D-4A8D-BAD6-D062D7E93A04}"/>
    <cellStyle name="20% - Accent1 3 19 3 6" xfId="13392" xr:uid="{B19461B4-30A6-491F-B08B-E2DF8E66F666}"/>
    <cellStyle name="20% - Accent1 3 19 3 7" xfId="13393" xr:uid="{76F14F27-BFE1-483D-88E3-E8FFB8B29896}"/>
    <cellStyle name="20% - Accent1 3 19 3 8" xfId="13394" xr:uid="{FF7650AD-E1F7-4F8F-87C3-B68A72C5D597}"/>
    <cellStyle name="20% - Accent1 3 19 4" xfId="13395" xr:uid="{A4696CD4-4036-417D-B3AD-FA315EDC27B4}"/>
    <cellStyle name="20% - Accent1 3 19 4 2" xfId="13396" xr:uid="{45D3A94F-6C1F-4FD9-BD5A-520D35989261}"/>
    <cellStyle name="20% - Accent1 3 19 5" xfId="13397" xr:uid="{F767B21A-9BAB-427E-A983-6CE4D82754D5}"/>
    <cellStyle name="20% - Accent1 3 19 5 2" xfId="13398" xr:uid="{BC7B7D88-C274-4E6E-B9FD-454B546EDA43}"/>
    <cellStyle name="20% - Accent1 3 19 6" xfId="13399" xr:uid="{22E9404A-FA49-4F0C-9601-4476100B572D}"/>
    <cellStyle name="20% - Accent1 3 19 6 2" xfId="13400" xr:uid="{FFDFBC70-4B4A-461E-8D09-17B55E1A86BE}"/>
    <cellStyle name="20% - Accent1 3 19 7" xfId="13401" xr:uid="{1EA01806-EA8B-48F3-AB82-93CAC618DCC0}"/>
    <cellStyle name="20% - Accent1 3 19 7 2" xfId="13402" xr:uid="{FD30FA38-13C5-4274-93B4-448651454256}"/>
    <cellStyle name="20% - Accent1 3 19 8" xfId="13403" xr:uid="{D46BBEE7-350C-49A5-9DAD-56072E215606}"/>
    <cellStyle name="20% - Accent1 3 19 8 2" xfId="13404" xr:uid="{0CC444D3-DB2F-46B0-B3CF-155BBEA99402}"/>
    <cellStyle name="20% - Accent1 3 19 9" xfId="13405" xr:uid="{1C93DD16-F667-48F7-93EC-AAFC19F566C7}"/>
    <cellStyle name="20% - Accent1 3 19 9 2" xfId="13406" xr:uid="{4EC517B5-88CF-40D1-B69C-5343729C962D}"/>
    <cellStyle name="20% - Accent1 3 2" xfId="13407" xr:uid="{F961619C-B101-4AF9-97DF-8700C1084A25}"/>
    <cellStyle name="20% - Accent1 3 2 10" xfId="13408" xr:uid="{DF2C6567-3AD4-4FB8-92E2-DBA9F1734760}"/>
    <cellStyle name="20% - Accent1 3 2 10 2" xfId="13409" xr:uid="{9D339A18-B47A-4BA3-9D9C-19CCE7F38E82}"/>
    <cellStyle name="20% - Accent1 3 2 11" xfId="13410" xr:uid="{605C9392-4E85-47FA-9A09-0BAD7180E4B4}"/>
    <cellStyle name="20% - Accent1 3 2 11 2" xfId="13411" xr:uid="{B3A08BE3-DADC-4F32-A570-95DC1EEAD4A2}"/>
    <cellStyle name="20% - Accent1 3 2 12" xfId="13412" xr:uid="{B18F8DF8-E2A5-492C-9CEE-BD62BB67BBDC}"/>
    <cellStyle name="20% - Accent1 3 2 13" xfId="13413" xr:uid="{31105F75-1EC9-408A-803B-26ED8859B73C}"/>
    <cellStyle name="20% - Accent1 3 2 14" xfId="13414" xr:uid="{09229609-1200-4AC7-A751-532C4561AAC5}"/>
    <cellStyle name="20% - Accent1 3 2 15" xfId="13415" xr:uid="{98E165C9-625C-4C1F-BFDF-5D5B58424983}"/>
    <cellStyle name="20% - Accent1 3 2 16" xfId="13416" xr:uid="{EF4442FE-D820-4508-929F-314B7C695426}"/>
    <cellStyle name="20% - Accent1 3 2 17" xfId="13417" xr:uid="{7AF74B64-7504-4565-8DE1-6C7FDFC4AA33}"/>
    <cellStyle name="20% - Accent1 3 2 18" xfId="13418" xr:uid="{95726EBB-610B-4EC4-96E7-18FC93C43599}"/>
    <cellStyle name="20% - Accent1 3 2 2" xfId="13419" xr:uid="{CB871429-206C-43C9-8010-5965C8540276}"/>
    <cellStyle name="20% - Accent1 3 2 2 2" xfId="13420" xr:uid="{10680D39-60AC-4501-AB9F-9274B767725F}"/>
    <cellStyle name="20% - Accent1 3 2 2 3" xfId="13421" xr:uid="{508B3D49-D60E-4E12-B9E7-BB755B6F90B9}"/>
    <cellStyle name="20% - Accent1 3 2 2 4" xfId="13422" xr:uid="{7B2C97E3-A8DC-4F0F-83DE-095E27C7251F}"/>
    <cellStyle name="20% - Accent1 3 2 2 5" xfId="13423" xr:uid="{57F745A9-9F9E-4E1C-ADE4-59FA3D590D32}"/>
    <cellStyle name="20% - Accent1 3 2 2 6" xfId="13424" xr:uid="{FBFCCE25-6CE2-4FF9-B0B0-A6D52855A775}"/>
    <cellStyle name="20% - Accent1 3 2 2 7" xfId="13425" xr:uid="{B93F4FE2-0C63-45C5-A6CC-7D8F6EB50E61}"/>
    <cellStyle name="20% - Accent1 3 2 2 8" xfId="13426" xr:uid="{741CB657-3DA3-4AC0-B242-8D3B7646DBA7}"/>
    <cellStyle name="20% - Accent1 3 2 3" xfId="13427" xr:uid="{D02F4317-E639-4C93-A9C7-E761DF054DB6}"/>
    <cellStyle name="20% - Accent1 3 2 3 2" xfId="13428" xr:uid="{06DF2747-5A5F-482B-AA2D-444B72CDEB9A}"/>
    <cellStyle name="20% - Accent1 3 2 3 3" xfId="13429" xr:uid="{1D9E3AD0-C58D-45F5-8987-A1C9EBCAF1AC}"/>
    <cellStyle name="20% - Accent1 3 2 3 4" xfId="13430" xr:uid="{B806E782-C137-4E2A-B09B-987724A10E9B}"/>
    <cellStyle name="20% - Accent1 3 2 3 5" xfId="13431" xr:uid="{0FF7D14C-1783-4ECA-95B5-473D2CD8C574}"/>
    <cellStyle name="20% - Accent1 3 2 3 6" xfId="13432" xr:uid="{495FDDD8-87BC-42A0-B959-0DD91ADC0E82}"/>
    <cellStyle name="20% - Accent1 3 2 3 7" xfId="13433" xr:uid="{3839128D-E168-40BD-8C08-057BADDAD69C}"/>
    <cellStyle name="20% - Accent1 3 2 3 8" xfId="13434" xr:uid="{A98832D8-E774-4C2D-A474-61DABE0820D4}"/>
    <cellStyle name="20% - Accent1 3 2 4" xfId="13435" xr:uid="{557B746B-27CA-4D66-A091-F0EA5403667A}"/>
    <cellStyle name="20% - Accent1 3 2 4 2" xfId="13436" xr:uid="{F502C88D-E527-4221-B607-48BB52DF221D}"/>
    <cellStyle name="20% - Accent1 3 2 5" xfId="13437" xr:uid="{6708197B-3E23-4EFF-BA43-88CF2620589E}"/>
    <cellStyle name="20% - Accent1 3 2 5 2" xfId="13438" xr:uid="{6DCC25D1-B930-4CDB-B525-56C1F00DE66E}"/>
    <cellStyle name="20% - Accent1 3 2 6" xfId="13439" xr:uid="{DD322CA3-1C8D-4BD9-9004-167B65BEA684}"/>
    <cellStyle name="20% - Accent1 3 2 6 2" xfId="13440" xr:uid="{1D531C3A-EF56-4910-86DB-BAB1EEDA4A61}"/>
    <cellStyle name="20% - Accent1 3 2 7" xfId="13441" xr:uid="{4F71E7DA-A3F7-4CEA-AEC5-F59002D7FDA4}"/>
    <cellStyle name="20% - Accent1 3 2 7 2" xfId="13442" xr:uid="{7B5079BD-46F1-4711-B809-2FBA5F291EEA}"/>
    <cellStyle name="20% - Accent1 3 2 8" xfId="13443" xr:uid="{67C6A66D-9EA7-46AC-AE0D-C37D5A8749AE}"/>
    <cellStyle name="20% - Accent1 3 2 8 2" xfId="13444" xr:uid="{07C3A733-2513-4638-91C3-49E320D6581B}"/>
    <cellStyle name="20% - Accent1 3 2 9" xfId="13445" xr:uid="{85F47000-659A-4FC0-A500-25495D7A458E}"/>
    <cellStyle name="20% - Accent1 3 2 9 2" xfId="13446" xr:uid="{CC02398C-A7B4-4BE2-B57F-A7B5C44E90AF}"/>
    <cellStyle name="20% - Accent1 3 20" xfId="13447" xr:uid="{AED8C1ED-0E5C-48ED-9177-6067199B593A}"/>
    <cellStyle name="20% - Accent1 3 20 10" xfId="13448" xr:uid="{27677AE0-87E6-45C6-88F3-16438FC43C80}"/>
    <cellStyle name="20% - Accent1 3 20 10 2" xfId="13449" xr:uid="{5E07F63A-553A-405F-AEF4-7ADE799B678B}"/>
    <cellStyle name="20% - Accent1 3 20 11" xfId="13450" xr:uid="{6287DC70-C71C-4349-B061-D43035746A51}"/>
    <cellStyle name="20% - Accent1 3 20 11 2" xfId="13451" xr:uid="{BC89C700-19C0-46A1-BDBC-3EE48456D8C4}"/>
    <cellStyle name="20% - Accent1 3 20 12" xfId="13452" xr:uid="{85B3D163-805D-4154-BAD7-91FA4D289C60}"/>
    <cellStyle name="20% - Accent1 3 20 13" xfId="13453" xr:uid="{2ACE03D8-E0B9-4DDA-BAB7-557CB76E3974}"/>
    <cellStyle name="20% - Accent1 3 20 14" xfId="13454" xr:uid="{39917CB9-78D5-4FB1-AF1D-44A03C20A4ED}"/>
    <cellStyle name="20% - Accent1 3 20 15" xfId="13455" xr:uid="{2F1A360A-E86B-4BEF-9A8D-0FAD1DBA6BEF}"/>
    <cellStyle name="20% - Accent1 3 20 16" xfId="13456" xr:uid="{6B0B8CF3-A8E4-4D4F-8ED0-91D8E4606317}"/>
    <cellStyle name="20% - Accent1 3 20 17" xfId="13457" xr:uid="{BF6B9E82-2959-42A8-AA31-D44905D771AE}"/>
    <cellStyle name="20% - Accent1 3 20 18" xfId="13458" xr:uid="{A348AEB1-3FC8-4BBD-9BAE-F2461100BFBE}"/>
    <cellStyle name="20% - Accent1 3 20 2" xfId="13459" xr:uid="{6AFBA5B1-659E-4D37-91C5-CF7074E9E8B0}"/>
    <cellStyle name="20% - Accent1 3 20 2 2" xfId="13460" xr:uid="{96E71FBE-0E71-4D57-B155-93830E136DD5}"/>
    <cellStyle name="20% - Accent1 3 20 2 3" xfId="13461" xr:uid="{14DC16B7-1ED4-4F98-82BB-E0919E8F399C}"/>
    <cellStyle name="20% - Accent1 3 20 2 4" xfId="13462" xr:uid="{8CB29470-B2A1-44D3-B74C-BE07C616A2CF}"/>
    <cellStyle name="20% - Accent1 3 20 2 5" xfId="13463" xr:uid="{591B7EC9-0C79-4F06-B362-BBD61D5C5479}"/>
    <cellStyle name="20% - Accent1 3 20 2 6" xfId="13464" xr:uid="{4CE21724-3B1E-4127-AA7E-3692E9FE7525}"/>
    <cellStyle name="20% - Accent1 3 20 2 7" xfId="13465" xr:uid="{2D60DC23-2FBC-4D3C-829D-14735A8F6BE6}"/>
    <cellStyle name="20% - Accent1 3 20 2 8" xfId="13466" xr:uid="{46FD8AD3-358B-4F18-8067-93572A040386}"/>
    <cellStyle name="20% - Accent1 3 20 3" xfId="13467" xr:uid="{4804BE41-B199-42DC-A04E-8EB27B3E7F35}"/>
    <cellStyle name="20% - Accent1 3 20 3 2" xfId="13468" xr:uid="{505699DD-0ED9-4ECE-8E00-B8DA0CEC5A85}"/>
    <cellStyle name="20% - Accent1 3 20 3 3" xfId="13469" xr:uid="{212183A9-F8F0-4FFB-BD5F-AF23A5502B63}"/>
    <cellStyle name="20% - Accent1 3 20 3 4" xfId="13470" xr:uid="{D932A6E5-1185-415C-9814-964375CD1857}"/>
    <cellStyle name="20% - Accent1 3 20 3 5" xfId="13471" xr:uid="{12DF29F1-AFDF-4F40-81AA-538A7775336C}"/>
    <cellStyle name="20% - Accent1 3 20 3 6" xfId="13472" xr:uid="{BEB688F0-CAFD-4503-BAB5-A51209811D44}"/>
    <cellStyle name="20% - Accent1 3 20 3 7" xfId="13473" xr:uid="{BDECA150-78BC-4EAA-88B0-55592F961F71}"/>
    <cellStyle name="20% - Accent1 3 20 3 8" xfId="13474" xr:uid="{1A012F28-5A35-4FDD-BE01-2F868C50589C}"/>
    <cellStyle name="20% - Accent1 3 20 4" xfId="13475" xr:uid="{FF71FA72-4A8D-49DE-93AC-E605BBE97751}"/>
    <cellStyle name="20% - Accent1 3 20 4 2" xfId="13476" xr:uid="{0844BB2A-AA1A-46D2-9924-666FAB529D3D}"/>
    <cellStyle name="20% - Accent1 3 20 5" xfId="13477" xr:uid="{EDBDDBB6-3F92-493C-997D-34AE5CC62CE2}"/>
    <cellStyle name="20% - Accent1 3 20 5 2" xfId="13478" xr:uid="{0ABA7FCC-5B1E-43BE-A28F-791436661433}"/>
    <cellStyle name="20% - Accent1 3 20 6" xfId="13479" xr:uid="{788E1BFF-DE16-4089-BA22-2A3E3852B3EB}"/>
    <cellStyle name="20% - Accent1 3 20 6 2" xfId="13480" xr:uid="{6A5E7309-9F00-46B6-B4CC-5AD544C18E29}"/>
    <cellStyle name="20% - Accent1 3 20 7" xfId="13481" xr:uid="{6081874C-17BB-4F08-9DDE-5570EA488820}"/>
    <cellStyle name="20% - Accent1 3 20 7 2" xfId="13482" xr:uid="{AF65EA44-D403-45F9-B481-F90FEB1E044C}"/>
    <cellStyle name="20% - Accent1 3 20 8" xfId="13483" xr:uid="{5A62B830-9A65-4AD0-B893-F76F7D1B5B37}"/>
    <cellStyle name="20% - Accent1 3 20 8 2" xfId="13484" xr:uid="{BCFEF0AB-03B6-45E2-BEFF-9395E51B0839}"/>
    <cellStyle name="20% - Accent1 3 20 9" xfId="13485" xr:uid="{099709C2-6EA8-4EAF-8F6D-74FB4E4F8725}"/>
    <cellStyle name="20% - Accent1 3 20 9 2" xfId="13486" xr:uid="{479D6B0F-6D1B-436E-B736-E4EFABD185CA}"/>
    <cellStyle name="20% - Accent1 3 21" xfId="13487" xr:uid="{1C820B8A-D3A4-4175-A6E1-7C3FE72493D2}"/>
    <cellStyle name="20% - Accent1 3 21 10" xfId="13488" xr:uid="{642B9E65-EFB5-4AE9-B347-F18A62858E3B}"/>
    <cellStyle name="20% - Accent1 3 21 10 2" xfId="13489" xr:uid="{716154AF-59AB-4406-83FA-CD67250CB684}"/>
    <cellStyle name="20% - Accent1 3 21 11" xfId="13490" xr:uid="{F6FD9129-3CE5-48AA-8879-053928D995A3}"/>
    <cellStyle name="20% - Accent1 3 21 11 2" xfId="13491" xr:uid="{EF8BC95D-2F8D-4874-B7AD-8490DA1573FA}"/>
    <cellStyle name="20% - Accent1 3 21 12" xfId="13492" xr:uid="{DB82257C-3829-4CA5-9148-D4E22614AB70}"/>
    <cellStyle name="20% - Accent1 3 21 13" xfId="13493" xr:uid="{ED2B2853-73C7-40A3-8420-ACF7D58AAF06}"/>
    <cellStyle name="20% - Accent1 3 21 14" xfId="13494" xr:uid="{56AE77C4-462E-4F55-B8C8-B5A5151731FE}"/>
    <cellStyle name="20% - Accent1 3 21 15" xfId="13495" xr:uid="{03F6DEFD-E979-48A2-836C-A1515A8CD728}"/>
    <cellStyle name="20% - Accent1 3 21 16" xfId="13496" xr:uid="{C81947FC-5D14-4525-A69A-B366D912985C}"/>
    <cellStyle name="20% - Accent1 3 21 17" xfId="13497" xr:uid="{4323EFE3-7D97-4FA2-9EE6-F22A6D8F2EC3}"/>
    <cellStyle name="20% - Accent1 3 21 18" xfId="13498" xr:uid="{E527C756-8549-48E3-B393-606FA0BB2162}"/>
    <cellStyle name="20% - Accent1 3 21 2" xfId="13499" xr:uid="{79EED068-4ED7-4A3A-AD8F-DFFA2561320F}"/>
    <cellStyle name="20% - Accent1 3 21 2 2" xfId="13500" xr:uid="{E0249944-0BB7-4DA5-8A8D-DD91083709BC}"/>
    <cellStyle name="20% - Accent1 3 21 2 3" xfId="13501" xr:uid="{4C303332-CCC2-40D8-9E34-0B1A0EE7693E}"/>
    <cellStyle name="20% - Accent1 3 21 2 4" xfId="13502" xr:uid="{2661C27A-B390-416D-8032-CAC6F84445E8}"/>
    <cellStyle name="20% - Accent1 3 21 2 5" xfId="13503" xr:uid="{F26D4AF3-DE84-4268-9E42-B792C640F2E6}"/>
    <cellStyle name="20% - Accent1 3 21 2 6" xfId="13504" xr:uid="{5BF250E0-458C-4448-819A-BD9DE3709E79}"/>
    <cellStyle name="20% - Accent1 3 21 2 7" xfId="13505" xr:uid="{29307A1C-2E55-4250-96D6-DA40ADCF7A1C}"/>
    <cellStyle name="20% - Accent1 3 21 2 8" xfId="13506" xr:uid="{A82BB3F9-C2C1-42A9-9542-22C016DA0E7B}"/>
    <cellStyle name="20% - Accent1 3 21 3" xfId="13507" xr:uid="{5ADCB696-0442-4175-9BC4-BFF0457026C8}"/>
    <cellStyle name="20% - Accent1 3 21 3 2" xfId="13508" xr:uid="{266B8FDC-DA4A-436B-9917-C6E3EBF018D0}"/>
    <cellStyle name="20% - Accent1 3 21 3 3" xfId="13509" xr:uid="{9EA4040E-0CBE-4376-A17A-4F0B9740EB36}"/>
    <cellStyle name="20% - Accent1 3 21 3 4" xfId="13510" xr:uid="{C713FE52-A74D-4B96-B455-79F767258BA0}"/>
    <cellStyle name="20% - Accent1 3 21 3 5" xfId="13511" xr:uid="{19247BDE-92E2-4531-A265-C5D8F106B0A2}"/>
    <cellStyle name="20% - Accent1 3 21 3 6" xfId="13512" xr:uid="{8F6DC12B-F44C-48DB-BE10-D67E12154747}"/>
    <cellStyle name="20% - Accent1 3 21 3 7" xfId="13513" xr:uid="{8E0B9315-B085-4B64-913A-6916086E3CBE}"/>
    <cellStyle name="20% - Accent1 3 21 3 8" xfId="13514" xr:uid="{D254A642-2E3D-4C56-AC8D-5081B635C62F}"/>
    <cellStyle name="20% - Accent1 3 21 4" xfId="13515" xr:uid="{BBCFC4D8-F0B2-4C84-8EC2-3004446E19ED}"/>
    <cellStyle name="20% - Accent1 3 21 4 2" xfId="13516" xr:uid="{6767E967-A926-438B-AC89-12655B999F3C}"/>
    <cellStyle name="20% - Accent1 3 21 5" xfId="13517" xr:uid="{284305FA-F523-4306-A442-B1FB7145BE79}"/>
    <cellStyle name="20% - Accent1 3 21 5 2" xfId="13518" xr:uid="{BB9AF5DF-74C8-4462-AF44-A94B73FB8FBA}"/>
    <cellStyle name="20% - Accent1 3 21 6" xfId="13519" xr:uid="{84AD8639-36DA-4FA4-BD5F-9455A498DAE1}"/>
    <cellStyle name="20% - Accent1 3 21 6 2" xfId="13520" xr:uid="{7F2A16AB-5444-4F10-9FB7-3E1235AD898C}"/>
    <cellStyle name="20% - Accent1 3 21 7" xfId="13521" xr:uid="{074AEF43-311B-4BCC-92F8-2ECEAB1CCE42}"/>
    <cellStyle name="20% - Accent1 3 21 7 2" xfId="13522" xr:uid="{33FBA542-5871-4C77-B1DC-3C5800E15C06}"/>
    <cellStyle name="20% - Accent1 3 21 8" xfId="13523" xr:uid="{D9AE9581-C970-4187-A284-C1B6108C8F14}"/>
    <cellStyle name="20% - Accent1 3 21 8 2" xfId="13524" xr:uid="{C460A978-76DA-4A10-820A-D24F5F351D45}"/>
    <cellStyle name="20% - Accent1 3 21 9" xfId="13525" xr:uid="{D34EDE13-5E31-48B6-BE5A-566C53D15137}"/>
    <cellStyle name="20% - Accent1 3 21 9 2" xfId="13526" xr:uid="{386B0935-3F7A-472C-8AFC-25A0017DDDA7}"/>
    <cellStyle name="20% - Accent1 3 22" xfId="13527" xr:uid="{FA499F92-6627-487B-8D69-7954A080AC77}"/>
    <cellStyle name="20% - Accent1 3 22 10" xfId="13528" xr:uid="{5E29F973-D2B9-4097-BB7A-F81987E35E60}"/>
    <cellStyle name="20% - Accent1 3 22 10 2" xfId="13529" xr:uid="{6918A37F-B59B-49F7-863D-8DFA00313154}"/>
    <cellStyle name="20% - Accent1 3 22 11" xfId="13530" xr:uid="{7334A677-A788-491E-8F7D-E6BFC6337706}"/>
    <cellStyle name="20% - Accent1 3 22 11 2" xfId="13531" xr:uid="{E2210EBE-A256-4AF3-96A1-59FB18022452}"/>
    <cellStyle name="20% - Accent1 3 22 12" xfId="13532" xr:uid="{C2B293A2-6E4C-48BD-B597-DDC9221A83BE}"/>
    <cellStyle name="20% - Accent1 3 22 13" xfId="13533" xr:uid="{94DAAAB1-BA92-4442-BC94-0D48319DE274}"/>
    <cellStyle name="20% - Accent1 3 22 14" xfId="13534" xr:uid="{DE187BAA-636C-47F2-9C99-06163BD01030}"/>
    <cellStyle name="20% - Accent1 3 22 15" xfId="13535" xr:uid="{F1787C01-C7A4-4C80-AB42-074A4ECAC97C}"/>
    <cellStyle name="20% - Accent1 3 22 16" xfId="13536" xr:uid="{B773E84C-5255-4DB1-9D26-F82311026603}"/>
    <cellStyle name="20% - Accent1 3 22 17" xfId="13537" xr:uid="{D2709A63-9D34-4A1A-A5A3-C908A2318F03}"/>
    <cellStyle name="20% - Accent1 3 22 18" xfId="13538" xr:uid="{6697A645-ABD5-4609-9292-278A6CA02F4F}"/>
    <cellStyle name="20% - Accent1 3 22 2" xfId="13539" xr:uid="{37A9A8C8-B9C9-4D4C-B3D9-FE5764F4F99E}"/>
    <cellStyle name="20% - Accent1 3 22 2 2" xfId="13540" xr:uid="{A05E8181-D89E-47CF-AAA2-E7E05CA260E8}"/>
    <cellStyle name="20% - Accent1 3 22 2 3" xfId="13541" xr:uid="{2DE78FA1-F1D4-4FB8-91A5-D54288B1CE5D}"/>
    <cellStyle name="20% - Accent1 3 22 2 4" xfId="13542" xr:uid="{0CDE6AB9-995F-4322-ABDA-74B025FC3DFC}"/>
    <cellStyle name="20% - Accent1 3 22 2 5" xfId="13543" xr:uid="{C727A0C7-544A-4CFF-A4BB-D304388CC767}"/>
    <cellStyle name="20% - Accent1 3 22 2 6" xfId="13544" xr:uid="{55A5FB9A-1966-4589-8D99-314ADF31FFD6}"/>
    <cellStyle name="20% - Accent1 3 22 2 7" xfId="13545" xr:uid="{DCC0D85B-2290-44F0-A42B-90B9732A8AF3}"/>
    <cellStyle name="20% - Accent1 3 22 2 8" xfId="13546" xr:uid="{3BCDA5EB-B96E-4DE8-8917-39604DE2023E}"/>
    <cellStyle name="20% - Accent1 3 22 3" xfId="13547" xr:uid="{32CCD53D-D2B1-4434-8B94-5EF68820A6D6}"/>
    <cellStyle name="20% - Accent1 3 22 3 2" xfId="13548" xr:uid="{E89A7EC8-BB45-4CA8-A99B-D68139ECA558}"/>
    <cellStyle name="20% - Accent1 3 22 3 3" xfId="13549" xr:uid="{61160146-F9FD-467C-92C8-A60C79142696}"/>
    <cellStyle name="20% - Accent1 3 22 3 4" xfId="13550" xr:uid="{C76EA1E5-7798-454E-BB66-6990B6D04D25}"/>
    <cellStyle name="20% - Accent1 3 22 3 5" xfId="13551" xr:uid="{1A3732DD-4798-4351-901E-78825FE927D7}"/>
    <cellStyle name="20% - Accent1 3 22 3 6" xfId="13552" xr:uid="{1798893B-790E-4C9B-96AE-737F71C1BBAA}"/>
    <cellStyle name="20% - Accent1 3 22 3 7" xfId="13553" xr:uid="{78978331-7288-440A-8981-1F41298A6065}"/>
    <cellStyle name="20% - Accent1 3 22 3 8" xfId="13554" xr:uid="{CC38D55D-4433-4D25-B548-86FDEAC60449}"/>
    <cellStyle name="20% - Accent1 3 22 4" xfId="13555" xr:uid="{5D3B3B59-B4FB-4E7C-95C3-7AED538C5742}"/>
    <cellStyle name="20% - Accent1 3 22 4 2" xfId="13556" xr:uid="{D30EE622-E611-4557-99DF-5B65B779DBC8}"/>
    <cellStyle name="20% - Accent1 3 22 5" xfId="13557" xr:uid="{21AB1AFD-3C6B-4A55-A719-12ED290A9CCA}"/>
    <cellStyle name="20% - Accent1 3 22 5 2" xfId="13558" xr:uid="{40A21A0C-1582-4362-9CC4-F66F9C7075B0}"/>
    <cellStyle name="20% - Accent1 3 22 6" xfId="13559" xr:uid="{1B1748E9-2BE4-4538-9761-8B90DF9D522D}"/>
    <cellStyle name="20% - Accent1 3 22 6 2" xfId="13560" xr:uid="{E88D9660-CC67-44D0-9861-ABB5697F9406}"/>
    <cellStyle name="20% - Accent1 3 22 7" xfId="13561" xr:uid="{C0B6D353-2B75-42B7-B2FD-C238F0AF6484}"/>
    <cellStyle name="20% - Accent1 3 22 7 2" xfId="13562" xr:uid="{A8386EDC-6DC9-4FE8-B521-0FEFDBC19E4F}"/>
    <cellStyle name="20% - Accent1 3 22 8" xfId="13563" xr:uid="{43ABD803-8A71-4F8F-8247-D8E20B27A623}"/>
    <cellStyle name="20% - Accent1 3 22 8 2" xfId="13564" xr:uid="{AAB77C29-29C7-4814-8CCB-852BA19EB069}"/>
    <cellStyle name="20% - Accent1 3 22 9" xfId="13565" xr:uid="{C1B6ECA8-3AB1-42B6-91F0-7F7AEED02C09}"/>
    <cellStyle name="20% - Accent1 3 22 9 2" xfId="13566" xr:uid="{4C8B587F-1E2D-4932-B487-5E2BD1EEADB4}"/>
    <cellStyle name="20% - Accent1 3 23" xfId="13567" xr:uid="{68D91FD8-CB2F-42B8-A9CA-37E04F0B10B9}"/>
    <cellStyle name="20% - Accent1 3 23 2" xfId="13568" xr:uid="{8291298D-18D7-467B-8085-3AABF1957B53}"/>
    <cellStyle name="20% - Accent1 3 23 3" xfId="13569" xr:uid="{91FA4231-0E95-41F5-9429-D4A46FD1A191}"/>
    <cellStyle name="20% - Accent1 3 23 4" xfId="13570" xr:uid="{27D4C96B-B16C-4033-8EBE-B7F5F1880E37}"/>
    <cellStyle name="20% - Accent1 3 23 5" xfId="13571" xr:uid="{B36B1266-3963-42CA-87CB-4179CAAF50B1}"/>
    <cellStyle name="20% - Accent1 3 23 6" xfId="13572" xr:uid="{0903CC47-1E21-498D-9A46-993AEAC68F97}"/>
    <cellStyle name="20% - Accent1 3 23 7" xfId="13573" xr:uid="{943076D8-1A93-4709-98DE-519BFBA72A4A}"/>
    <cellStyle name="20% - Accent1 3 23 8" xfId="13574" xr:uid="{5EFB006D-7B1D-4D4B-8B17-789BCBB4605B}"/>
    <cellStyle name="20% - Accent1 3 24" xfId="13575" xr:uid="{2E0D56F2-F5BB-4F19-95D5-1970BE911C24}"/>
    <cellStyle name="20% - Accent1 3 24 2" xfId="13576" xr:uid="{C161375E-77D5-4FC6-9427-9E711006257F}"/>
    <cellStyle name="20% - Accent1 3 24 3" xfId="13577" xr:uid="{C2B2FFEE-166F-4911-B218-12D2DA33A646}"/>
    <cellStyle name="20% - Accent1 3 24 4" xfId="13578" xr:uid="{D872CB16-DA18-4E05-8C64-BB662ADD3E58}"/>
    <cellStyle name="20% - Accent1 3 24 5" xfId="13579" xr:uid="{FE0E82E7-FA15-455D-AEE5-C00D7B8B798C}"/>
    <cellStyle name="20% - Accent1 3 24 6" xfId="13580" xr:uid="{FEB1FEBC-BAEB-44B6-B551-184C31214957}"/>
    <cellStyle name="20% - Accent1 3 24 7" xfId="13581" xr:uid="{8B1C2953-D144-455D-B198-2824B49A58BE}"/>
    <cellStyle name="20% - Accent1 3 24 8" xfId="13582" xr:uid="{8E43B24C-214B-43A3-B433-CFBCA0C2716B}"/>
    <cellStyle name="20% - Accent1 3 25" xfId="13583" xr:uid="{878FF045-035A-419E-91A9-E78A9FB2920D}"/>
    <cellStyle name="20% - Accent1 3 25 2" xfId="13584" xr:uid="{E98A79C8-4164-498C-9BB5-4E9DC8AC3F11}"/>
    <cellStyle name="20% - Accent1 3 26" xfId="13585" xr:uid="{B79AF5FA-2F90-4B28-82F3-6DCB9AA40198}"/>
    <cellStyle name="20% - Accent1 3 26 2" xfId="13586" xr:uid="{7BE7D895-D378-4FDD-BED4-C0F9FEC9C123}"/>
    <cellStyle name="20% - Accent1 3 27" xfId="13587" xr:uid="{5CAB08A1-E5BA-4F51-A84C-FF25AD860C6A}"/>
    <cellStyle name="20% - Accent1 3 27 2" xfId="13588" xr:uid="{D33828B8-E517-4C69-839E-B2A6709732CA}"/>
    <cellStyle name="20% - Accent1 3 28" xfId="13589" xr:uid="{37093920-7B44-46E5-9DD0-E6F7C47C868A}"/>
    <cellStyle name="20% - Accent1 3 28 2" xfId="13590" xr:uid="{0F0BF1CD-B21C-41D8-B8CB-64761A84F5EC}"/>
    <cellStyle name="20% - Accent1 3 29" xfId="13591" xr:uid="{2F6E6592-34FF-45E0-9EEA-D8B45F202F42}"/>
    <cellStyle name="20% - Accent1 3 29 2" xfId="13592" xr:uid="{3529A711-A7D7-47FA-B250-3D251758C4B4}"/>
    <cellStyle name="20% - Accent1 3 3" xfId="13593" xr:uid="{890E839F-99F7-4293-BE1B-AA7A5D767016}"/>
    <cellStyle name="20% - Accent1 3 3 10" xfId="13594" xr:uid="{2A301AC7-0DB8-4A6C-A24A-FBE9A055452E}"/>
    <cellStyle name="20% - Accent1 3 3 10 2" xfId="13595" xr:uid="{52E1429E-279F-4C43-A99E-ABDC7D151DDB}"/>
    <cellStyle name="20% - Accent1 3 3 11" xfId="13596" xr:uid="{2BF558C2-BC73-4395-96C2-186B687CEC85}"/>
    <cellStyle name="20% - Accent1 3 3 11 2" xfId="13597" xr:uid="{9E27153E-41F5-4729-ADDB-1E5F4F7E8538}"/>
    <cellStyle name="20% - Accent1 3 3 12" xfId="13598" xr:uid="{70A82B21-FF31-42D8-9335-E56AD5D09D15}"/>
    <cellStyle name="20% - Accent1 3 3 13" xfId="13599" xr:uid="{2E7177DE-D375-4E89-9650-558E7956BBC4}"/>
    <cellStyle name="20% - Accent1 3 3 14" xfId="13600" xr:uid="{DEC2634D-BFB8-4A17-BAAD-4BB6CE587C97}"/>
    <cellStyle name="20% - Accent1 3 3 15" xfId="13601" xr:uid="{29DB456E-DD8F-4C7C-ABBC-D6AE80DBBF19}"/>
    <cellStyle name="20% - Accent1 3 3 16" xfId="13602" xr:uid="{70259512-56E2-43E6-8E23-7DE9F28BD682}"/>
    <cellStyle name="20% - Accent1 3 3 17" xfId="13603" xr:uid="{7B19100E-7CA4-4682-ACB8-276271318838}"/>
    <cellStyle name="20% - Accent1 3 3 18" xfId="13604" xr:uid="{662DACF1-90BC-4E4C-BBE3-4D8971E12C33}"/>
    <cellStyle name="20% - Accent1 3 3 2" xfId="13605" xr:uid="{CC5CEA36-4830-4021-A1BA-9DB50778F1AB}"/>
    <cellStyle name="20% - Accent1 3 3 2 2" xfId="13606" xr:uid="{16DC3C48-326E-4B62-8AEC-C39CE9813C9E}"/>
    <cellStyle name="20% - Accent1 3 3 2 3" xfId="13607" xr:uid="{51C929A7-596B-4C18-85AD-54A3C761F0AC}"/>
    <cellStyle name="20% - Accent1 3 3 2 4" xfId="13608" xr:uid="{924D27C7-B628-482B-9C2D-836BCE156D35}"/>
    <cellStyle name="20% - Accent1 3 3 2 5" xfId="13609" xr:uid="{388C4B67-4F55-474F-A2EB-ADE82B54DBE1}"/>
    <cellStyle name="20% - Accent1 3 3 2 6" xfId="13610" xr:uid="{21CAC89A-614A-4CF9-9715-28A6ECC9B1B5}"/>
    <cellStyle name="20% - Accent1 3 3 2 7" xfId="13611" xr:uid="{E5794BD9-FFC8-4C84-A78E-D9D7DD378278}"/>
    <cellStyle name="20% - Accent1 3 3 2 8" xfId="13612" xr:uid="{397C2FCB-19D3-487E-BCE6-560F4A56C842}"/>
    <cellStyle name="20% - Accent1 3 3 3" xfId="13613" xr:uid="{34D296CF-026C-4566-9D5A-52F37EE67372}"/>
    <cellStyle name="20% - Accent1 3 3 3 2" xfId="13614" xr:uid="{F957D976-7E82-4F52-8F20-6E1EF222BBB2}"/>
    <cellStyle name="20% - Accent1 3 3 3 3" xfId="13615" xr:uid="{D67296F6-ACAB-4184-AC8A-57D2DEFCFEF4}"/>
    <cellStyle name="20% - Accent1 3 3 3 4" xfId="13616" xr:uid="{811F1BB6-D4B8-4D93-9975-87773F6B9E44}"/>
    <cellStyle name="20% - Accent1 3 3 3 5" xfId="13617" xr:uid="{F73AFA0B-51AE-4E69-ADD2-5241595FCF3A}"/>
    <cellStyle name="20% - Accent1 3 3 3 6" xfId="13618" xr:uid="{B1C26001-9F5E-46C3-8C22-F32E3D7529A7}"/>
    <cellStyle name="20% - Accent1 3 3 3 7" xfId="13619" xr:uid="{5765D54C-C448-4D92-956E-ACB21F3CCB6A}"/>
    <cellStyle name="20% - Accent1 3 3 3 8" xfId="13620" xr:uid="{8E05CE4C-5AFB-4047-A7EE-8CF6DABD1D16}"/>
    <cellStyle name="20% - Accent1 3 3 4" xfId="13621" xr:uid="{101BDC3E-0018-48D5-B266-BA5D8ED7BA9F}"/>
    <cellStyle name="20% - Accent1 3 3 4 2" xfId="13622" xr:uid="{C20FE345-AD5B-4678-BE61-9171E4FA9A05}"/>
    <cellStyle name="20% - Accent1 3 3 5" xfId="13623" xr:uid="{84D77D06-AAF7-461A-853C-9AE6B4219F1D}"/>
    <cellStyle name="20% - Accent1 3 3 5 2" xfId="13624" xr:uid="{B053C034-3339-40E5-B9B4-B58D1BC22E9D}"/>
    <cellStyle name="20% - Accent1 3 3 6" xfId="13625" xr:uid="{1115E50E-387C-4561-ADB0-6E6BB04E126B}"/>
    <cellStyle name="20% - Accent1 3 3 6 2" xfId="13626" xr:uid="{46669003-F3E2-41DB-92BA-E66DA1B8AF05}"/>
    <cellStyle name="20% - Accent1 3 3 7" xfId="13627" xr:uid="{8D05EE83-AEB9-4DEB-BCA8-CBB2929FB36C}"/>
    <cellStyle name="20% - Accent1 3 3 7 2" xfId="13628" xr:uid="{7EA60457-0F78-4FF2-AF97-A7C9E89288A6}"/>
    <cellStyle name="20% - Accent1 3 3 8" xfId="13629" xr:uid="{BA7D77B5-7797-47EA-95BD-49B1B10170C2}"/>
    <cellStyle name="20% - Accent1 3 3 8 2" xfId="13630" xr:uid="{819F9E5E-1DB8-4113-A480-8DE81DD09414}"/>
    <cellStyle name="20% - Accent1 3 3 9" xfId="13631" xr:uid="{884C949E-0E96-4694-9111-D27C962F86AF}"/>
    <cellStyle name="20% - Accent1 3 3 9 2" xfId="13632" xr:uid="{9FFE27CE-D742-46C3-8B62-449F4217F31D}"/>
    <cellStyle name="20% - Accent1 3 30" xfId="13633" xr:uid="{EF8FAD0D-1D7E-4B9C-95B5-DB1C7B815071}"/>
    <cellStyle name="20% - Accent1 3 30 2" xfId="13634" xr:uid="{CE6ED4E5-B12C-4B61-BE02-A9BC44A266DF}"/>
    <cellStyle name="20% - Accent1 3 31" xfId="13635" xr:uid="{0958FF7C-7BC8-47E0-9B38-8FE5B98DE044}"/>
    <cellStyle name="20% - Accent1 3 31 2" xfId="13636" xr:uid="{55F60D9D-4D3C-4272-8F35-720D3ADD668C}"/>
    <cellStyle name="20% - Accent1 3 32" xfId="13637" xr:uid="{EA608D83-D104-45DD-A106-EC9D996E426D}"/>
    <cellStyle name="20% - Accent1 3 32 2" xfId="13638" xr:uid="{B0EE6A8C-0E33-483F-B5A0-6939563455C9}"/>
    <cellStyle name="20% - Accent1 3 33" xfId="13639" xr:uid="{008674A6-77F6-4291-8ADE-BD72D3526C49}"/>
    <cellStyle name="20% - Accent1 3 34" xfId="13640" xr:uid="{93575651-DAF4-4A88-BA4E-09602DF35E17}"/>
    <cellStyle name="20% - Accent1 3 35" xfId="13641" xr:uid="{69AB3991-1FD5-45D7-94EC-A317030FC240}"/>
    <cellStyle name="20% - Accent1 3 36" xfId="13642" xr:uid="{A8643DA9-A1C2-40E6-A68D-17FFD45E824B}"/>
    <cellStyle name="20% - Accent1 3 37" xfId="13643" xr:uid="{FB086E23-6625-4DE8-87D6-D97E26DEB8D6}"/>
    <cellStyle name="20% - Accent1 3 38" xfId="13644" xr:uid="{07EF8BFB-B61B-480C-B354-61804BA1ECE1}"/>
    <cellStyle name="20% - Accent1 3 39" xfId="13645" xr:uid="{FE7A5A7D-6517-4BFD-A541-EF5F3D47DD3F}"/>
    <cellStyle name="20% - Accent1 3 4" xfId="13646" xr:uid="{F4F9D045-0D60-455D-A9EE-A341406604FD}"/>
    <cellStyle name="20% - Accent1 3 4 10" xfId="13647" xr:uid="{037CF2DE-0B24-41A5-B2CB-97A84CF7538D}"/>
    <cellStyle name="20% - Accent1 3 4 10 2" xfId="13648" xr:uid="{EC6C1346-7A69-4253-B864-A1F51D8207C6}"/>
    <cellStyle name="20% - Accent1 3 4 11" xfId="13649" xr:uid="{1D27B023-913C-478E-834E-DC29EFA89486}"/>
    <cellStyle name="20% - Accent1 3 4 11 2" xfId="13650" xr:uid="{AEA9A7C3-CF09-4C1E-917A-3E8FB7E9B16E}"/>
    <cellStyle name="20% - Accent1 3 4 12" xfId="13651" xr:uid="{36247694-EEC1-43B6-9FE9-B1B781F94671}"/>
    <cellStyle name="20% - Accent1 3 4 13" xfId="13652" xr:uid="{4FA33A3F-9DFB-497F-A8C3-B4F798B504A9}"/>
    <cellStyle name="20% - Accent1 3 4 14" xfId="13653" xr:uid="{72E93AFC-A53F-42AA-950B-370B5FC8E96D}"/>
    <cellStyle name="20% - Accent1 3 4 15" xfId="13654" xr:uid="{86A86C63-795D-4385-8EA2-14226BE5C987}"/>
    <cellStyle name="20% - Accent1 3 4 16" xfId="13655" xr:uid="{1A0967F6-EDBB-42C9-8D14-E8A996305FE7}"/>
    <cellStyle name="20% - Accent1 3 4 17" xfId="13656" xr:uid="{893D9948-59B3-4D9E-993A-7DF9FCD6638B}"/>
    <cellStyle name="20% - Accent1 3 4 18" xfId="13657" xr:uid="{8067DFDA-645F-4C1C-B68E-FE020BAC878A}"/>
    <cellStyle name="20% - Accent1 3 4 2" xfId="13658" xr:uid="{73947F2F-7712-4206-8040-56CC259B2258}"/>
    <cellStyle name="20% - Accent1 3 4 2 2" xfId="13659" xr:uid="{4B162068-7337-4BEB-B9CB-49D1F03BA09E}"/>
    <cellStyle name="20% - Accent1 3 4 2 3" xfId="13660" xr:uid="{F08E607C-FD6E-4D38-822B-F96131349B8F}"/>
    <cellStyle name="20% - Accent1 3 4 2 4" xfId="13661" xr:uid="{E8B2E51D-E287-46F7-9ADA-4EF80428645A}"/>
    <cellStyle name="20% - Accent1 3 4 2 5" xfId="13662" xr:uid="{91E5A828-941F-461F-BCBA-156014E35F3F}"/>
    <cellStyle name="20% - Accent1 3 4 2 6" xfId="13663" xr:uid="{401088AF-F8D6-4520-8EF4-0B3AB869DB64}"/>
    <cellStyle name="20% - Accent1 3 4 2 7" xfId="13664" xr:uid="{5047A0BD-0465-4587-B18A-A4D7C1592E49}"/>
    <cellStyle name="20% - Accent1 3 4 2 8" xfId="13665" xr:uid="{C8D387E7-8B7F-4189-A3FA-B56721C8E8E0}"/>
    <cellStyle name="20% - Accent1 3 4 3" xfId="13666" xr:uid="{747C2D72-7CB8-4807-806B-F1B191992ACD}"/>
    <cellStyle name="20% - Accent1 3 4 3 2" xfId="13667" xr:uid="{B9A2796D-3DD6-4EC7-AC42-3E64E96D45D0}"/>
    <cellStyle name="20% - Accent1 3 4 3 3" xfId="13668" xr:uid="{EB9167DC-AC56-495C-A0CD-FCEF67D80A76}"/>
    <cellStyle name="20% - Accent1 3 4 3 4" xfId="13669" xr:uid="{C50782B5-837B-48DF-A193-AC2457389FCD}"/>
    <cellStyle name="20% - Accent1 3 4 3 5" xfId="13670" xr:uid="{D719B7F5-22F9-467A-AB1E-542A29902A56}"/>
    <cellStyle name="20% - Accent1 3 4 3 6" xfId="13671" xr:uid="{29972261-2FC4-4AF5-A3F3-AB0C963B9750}"/>
    <cellStyle name="20% - Accent1 3 4 3 7" xfId="13672" xr:uid="{13FFDCF2-553E-40E3-BA18-EC23CA30B794}"/>
    <cellStyle name="20% - Accent1 3 4 3 8" xfId="13673" xr:uid="{D7890AF4-DD9B-4A17-9168-B7F11B0FF860}"/>
    <cellStyle name="20% - Accent1 3 4 4" xfId="13674" xr:uid="{DEFFFF40-03C7-42A1-975D-42B64EF82400}"/>
    <cellStyle name="20% - Accent1 3 4 4 2" xfId="13675" xr:uid="{EC0579AC-EC8C-47C9-BD24-40B6A746369E}"/>
    <cellStyle name="20% - Accent1 3 4 5" xfId="13676" xr:uid="{0EAC1384-1220-48C7-99BA-A0528E4132FE}"/>
    <cellStyle name="20% - Accent1 3 4 5 2" xfId="13677" xr:uid="{E1863F63-80EA-4C35-82F5-2FA6F265C142}"/>
    <cellStyle name="20% - Accent1 3 4 6" xfId="13678" xr:uid="{38639218-35E6-4DAB-ABD1-1B02BD10C2D2}"/>
    <cellStyle name="20% - Accent1 3 4 6 2" xfId="13679" xr:uid="{3B9F1FA0-35B7-4A4E-8867-8202FEA89666}"/>
    <cellStyle name="20% - Accent1 3 4 7" xfId="13680" xr:uid="{ECC06DA1-FDD8-42FA-AAB1-7F275A1A21F3}"/>
    <cellStyle name="20% - Accent1 3 4 7 2" xfId="13681" xr:uid="{D0DAEDD1-DD22-4748-87A6-CE81725DA35F}"/>
    <cellStyle name="20% - Accent1 3 4 8" xfId="13682" xr:uid="{701DD720-913F-4DDC-A320-F0254A46806E}"/>
    <cellStyle name="20% - Accent1 3 4 8 2" xfId="13683" xr:uid="{175639B9-9ED9-4287-858D-4F49588869EB}"/>
    <cellStyle name="20% - Accent1 3 4 9" xfId="13684" xr:uid="{C286DD58-C5C4-494A-A786-3C0C3FDB4322}"/>
    <cellStyle name="20% - Accent1 3 4 9 2" xfId="13685" xr:uid="{9C8A81F2-C1C0-44FE-A6EC-16ADA227F2AD}"/>
    <cellStyle name="20% - Accent1 3 40" xfId="13686" xr:uid="{94C8EC43-D3FF-4F14-8135-1EC3EBD5BFD8}"/>
    <cellStyle name="20% - Accent1 3 40 2" xfId="13687" xr:uid="{8C17F68D-530F-4BCA-837A-13785DF82597}"/>
    <cellStyle name="20% - Accent1 3 40 2 2" xfId="13688" xr:uid="{94C95E68-46CF-4C6F-99B0-2203C085BAA9}"/>
    <cellStyle name="20% - Accent1 3 40 2 3" xfId="13689" xr:uid="{743F8E3B-B4B7-4AEE-AE7B-5D5AD6356E34}"/>
    <cellStyle name="20% - Accent1 3 40 3" xfId="13690" xr:uid="{22271C15-DCB5-4923-B8EC-6386585D1A62}"/>
    <cellStyle name="20% - Accent1 3 40 4" xfId="13691" xr:uid="{C7EEC026-D8DE-4F1B-846E-63EFAF1ED3CF}"/>
    <cellStyle name="20% - Accent1 3 40 5" xfId="13692" xr:uid="{67D78265-03F2-4671-B49C-DB73043AA5AD}"/>
    <cellStyle name="20% - Accent1 3 40 6" xfId="13693" xr:uid="{383B7E5E-A3C3-4B87-89E2-407FB3424778}"/>
    <cellStyle name="20% - Accent1 3 40 7" xfId="13694" xr:uid="{77BED4E9-0021-4EF8-8275-7835C720A320}"/>
    <cellStyle name="20% - Accent1 3 40 8" xfId="13695" xr:uid="{148898E8-8196-493D-8B98-97DFC92AC40E}"/>
    <cellStyle name="20% - Accent1 3 40 9" xfId="13696" xr:uid="{53474314-2A56-4E96-9CF2-3BB3670EB580}"/>
    <cellStyle name="20% - Accent1 3 41" xfId="13697" xr:uid="{523F9BFC-030C-43EA-B6A7-71525AFF92BA}"/>
    <cellStyle name="20% - Accent1 3 41 2" xfId="13698" xr:uid="{181B0E93-164C-4D62-828C-294D0093BB28}"/>
    <cellStyle name="20% - Accent1 3 41 3" xfId="13699" xr:uid="{C9B80E99-F74D-4593-987D-2A638E56C842}"/>
    <cellStyle name="20% - Accent1 3 42" xfId="13700" xr:uid="{4548B772-704B-4096-A412-2D8D17C21777}"/>
    <cellStyle name="20% - Accent1 3 42 2" xfId="13701" xr:uid="{CCBAC233-A6CC-4499-90AA-B2CE92F63E30}"/>
    <cellStyle name="20% - Accent1 3 42 3" xfId="13702" xr:uid="{06CB18DA-698A-4D8D-BF34-DB4F1A1CCAEE}"/>
    <cellStyle name="20% - Accent1 3 43" xfId="13703" xr:uid="{9CFB9CFE-7A96-4E0A-B9BC-881E0AFED4AE}"/>
    <cellStyle name="20% - Accent1 3 44" xfId="13704" xr:uid="{B310EF47-85E4-4077-80E3-90EC97E84C3A}"/>
    <cellStyle name="20% - Accent1 3 45" xfId="13705" xr:uid="{B239E961-32F5-4E08-A6AA-655C8FB96033}"/>
    <cellStyle name="20% - Accent1 3 46" xfId="13706" xr:uid="{D4EF5AF1-A5BB-4C14-8AF3-B829C5B4B6A9}"/>
    <cellStyle name="20% - Accent1 3 47" xfId="13707" xr:uid="{8421C89E-937E-4554-95C8-01955CACFBEA}"/>
    <cellStyle name="20% - Accent1 3 48" xfId="13708" xr:uid="{947BBD03-4BAA-4EB0-B678-7705576338B4}"/>
    <cellStyle name="20% - Accent1 3 49" xfId="43156" xr:uid="{0F07C387-053E-4962-A3CD-27E4E0AFC791}"/>
    <cellStyle name="20% - Accent1 3 5" xfId="13709" xr:uid="{8607BF97-36F5-4D18-B9D7-EE0BE012FB31}"/>
    <cellStyle name="20% - Accent1 3 5 10" xfId="13710" xr:uid="{9A6A337C-7C20-4DC8-A5B8-05C485E552FA}"/>
    <cellStyle name="20% - Accent1 3 5 10 2" xfId="13711" xr:uid="{2ED0BC4B-09EB-4CF8-8AB7-589457C5987D}"/>
    <cellStyle name="20% - Accent1 3 5 11" xfId="13712" xr:uid="{1E2DA856-3838-40E7-AEE4-DFAA0AE33096}"/>
    <cellStyle name="20% - Accent1 3 5 11 2" xfId="13713" xr:uid="{F720962D-FFCF-4BAC-A264-062149EA9FDF}"/>
    <cellStyle name="20% - Accent1 3 5 12" xfId="13714" xr:uid="{C8EAB55C-75AA-4FB3-B3B0-CACB65C3F4D2}"/>
    <cellStyle name="20% - Accent1 3 5 13" xfId="13715" xr:uid="{A285A45F-A828-4F2F-B8D5-1A1C5FC751E2}"/>
    <cellStyle name="20% - Accent1 3 5 14" xfId="13716" xr:uid="{DE5ACDE5-EC36-42AC-AF83-22D0B278BBF5}"/>
    <cellStyle name="20% - Accent1 3 5 15" xfId="13717" xr:uid="{7235A812-3CC7-456A-B6D3-F9D8536D809F}"/>
    <cellStyle name="20% - Accent1 3 5 16" xfId="13718" xr:uid="{4BC9DC36-1B6D-45D6-AAF7-46837E12520E}"/>
    <cellStyle name="20% - Accent1 3 5 17" xfId="13719" xr:uid="{8AF516AF-6A14-459B-8853-7991B5E47930}"/>
    <cellStyle name="20% - Accent1 3 5 18" xfId="13720" xr:uid="{4D9B9BB4-ECFB-4830-82C0-AF7B58691E98}"/>
    <cellStyle name="20% - Accent1 3 5 2" xfId="13721" xr:uid="{B351E765-62D1-4C34-B027-B2B7D8C59598}"/>
    <cellStyle name="20% - Accent1 3 5 2 2" xfId="13722" xr:uid="{CA8BAAC0-704A-4BDF-BC36-306F2245BE0A}"/>
    <cellStyle name="20% - Accent1 3 5 2 3" xfId="13723" xr:uid="{87C5ED3F-41A8-4A88-A58E-1507182DBBBD}"/>
    <cellStyle name="20% - Accent1 3 5 2 4" xfId="13724" xr:uid="{A5AED10D-CB67-4041-B839-6630DF336DD9}"/>
    <cellStyle name="20% - Accent1 3 5 2 5" xfId="13725" xr:uid="{6E68BEC1-EF0A-4E61-99E5-863495AB4818}"/>
    <cellStyle name="20% - Accent1 3 5 2 6" xfId="13726" xr:uid="{63E7B338-54C2-4D92-824E-086896818241}"/>
    <cellStyle name="20% - Accent1 3 5 2 7" xfId="13727" xr:uid="{A83A83D8-7EA5-4E89-B1AE-2618690141C5}"/>
    <cellStyle name="20% - Accent1 3 5 2 8" xfId="13728" xr:uid="{7B63827E-3F70-4FC1-96BA-07D69CF00308}"/>
    <cellStyle name="20% - Accent1 3 5 3" xfId="13729" xr:uid="{F6271C25-BD20-4091-8951-D83BB2259FCF}"/>
    <cellStyle name="20% - Accent1 3 5 3 2" xfId="13730" xr:uid="{AC3C1F2C-609E-46B4-83F8-E0D6E8F00CD5}"/>
    <cellStyle name="20% - Accent1 3 5 3 3" xfId="13731" xr:uid="{7E8F8CA4-6454-497A-8128-91A56B5DC8AD}"/>
    <cellStyle name="20% - Accent1 3 5 3 4" xfId="13732" xr:uid="{898F4959-0E34-4F79-AEBF-114978050B26}"/>
    <cellStyle name="20% - Accent1 3 5 3 5" xfId="13733" xr:uid="{1D705D27-9754-4CE8-BF9F-E3146193BB7D}"/>
    <cellStyle name="20% - Accent1 3 5 3 6" xfId="13734" xr:uid="{BC7427F2-6AF2-4F2E-B83B-8C6828216925}"/>
    <cellStyle name="20% - Accent1 3 5 3 7" xfId="13735" xr:uid="{B904476F-04FE-47CD-8B4C-1C4BF70D1FB0}"/>
    <cellStyle name="20% - Accent1 3 5 3 8" xfId="13736" xr:uid="{E92DC876-4DED-4895-8C98-E2A6CFD0DC3C}"/>
    <cellStyle name="20% - Accent1 3 5 4" xfId="13737" xr:uid="{5E6D1E13-438C-4A27-8EEA-50B2BB43ED7A}"/>
    <cellStyle name="20% - Accent1 3 5 4 2" xfId="13738" xr:uid="{7B97B7F1-C986-4251-B304-EBC13DA7CB59}"/>
    <cellStyle name="20% - Accent1 3 5 5" xfId="13739" xr:uid="{E1C6475C-969F-451B-9A96-589CE53366C7}"/>
    <cellStyle name="20% - Accent1 3 5 5 2" xfId="13740" xr:uid="{29910737-58DC-4869-A1E3-AFC502D5B985}"/>
    <cellStyle name="20% - Accent1 3 5 6" xfId="13741" xr:uid="{6E7FE346-DF9E-44B8-ABBE-4870877DEA3A}"/>
    <cellStyle name="20% - Accent1 3 5 6 2" xfId="13742" xr:uid="{866E447D-BFD4-425C-84A5-D07EB3F5C6CA}"/>
    <cellStyle name="20% - Accent1 3 5 7" xfId="13743" xr:uid="{0ACACC40-95DB-4E69-B82D-E0A0542D7A52}"/>
    <cellStyle name="20% - Accent1 3 5 7 2" xfId="13744" xr:uid="{75E860D6-3618-4462-8B9E-A4C959919513}"/>
    <cellStyle name="20% - Accent1 3 5 8" xfId="13745" xr:uid="{452A4248-0C70-4AC2-B567-705874E5AAE9}"/>
    <cellStyle name="20% - Accent1 3 5 8 2" xfId="13746" xr:uid="{969A41C4-4A1A-4ADF-93F9-E6CEC6C37574}"/>
    <cellStyle name="20% - Accent1 3 5 9" xfId="13747" xr:uid="{5C435E23-5063-4360-BDDE-1C81603EC99C}"/>
    <cellStyle name="20% - Accent1 3 5 9 2" xfId="13748" xr:uid="{F8891EA7-398E-48C4-BF60-0D2C18986EAC}"/>
    <cellStyle name="20% - Accent1 3 6" xfId="13749" xr:uid="{038F519B-39BB-43AA-8E1A-2A1FC08318CD}"/>
    <cellStyle name="20% - Accent1 3 6 10" xfId="13750" xr:uid="{91C018AD-1AC5-409F-ADA1-531649FDB930}"/>
    <cellStyle name="20% - Accent1 3 6 10 2" xfId="13751" xr:uid="{D41988F7-E1A2-447E-91C2-C20774ED93BC}"/>
    <cellStyle name="20% - Accent1 3 6 11" xfId="13752" xr:uid="{7AA58712-97A0-48E9-A732-1E5810FF0963}"/>
    <cellStyle name="20% - Accent1 3 6 11 2" xfId="13753" xr:uid="{F835A317-BF76-4E8B-8047-0F9707C990A7}"/>
    <cellStyle name="20% - Accent1 3 6 12" xfId="13754" xr:uid="{1A82A4C8-8F70-494D-A917-D935C8FC292A}"/>
    <cellStyle name="20% - Accent1 3 6 13" xfId="13755" xr:uid="{945AC8D0-C58C-4346-A463-7460664CA77E}"/>
    <cellStyle name="20% - Accent1 3 6 14" xfId="13756" xr:uid="{528C260B-7D08-4EA2-B0F4-5258B6FE16EA}"/>
    <cellStyle name="20% - Accent1 3 6 15" xfId="13757" xr:uid="{0B0C1EF2-A845-4886-8136-0E5B0066E523}"/>
    <cellStyle name="20% - Accent1 3 6 16" xfId="13758" xr:uid="{07BCBCD3-7255-44F6-B0E3-FF3756140BC6}"/>
    <cellStyle name="20% - Accent1 3 6 17" xfId="13759" xr:uid="{35958D8B-95C4-4CE8-81B6-C9471E3BC55D}"/>
    <cellStyle name="20% - Accent1 3 6 18" xfId="13760" xr:uid="{8EC82488-0F62-4207-86A7-7405B3E03C03}"/>
    <cellStyle name="20% - Accent1 3 6 2" xfId="13761" xr:uid="{E7A0CBE8-35AC-4AD5-8179-E2D60DFF1421}"/>
    <cellStyle name="20% - Accent1 3 6 2 2" xfId="13762" xr:uid="{021D0797-89E2-4BC2-AECC-AA936563309A}"/>
    <cellStyle name="20% - Accent1 3 6 2 3" xfId="13763" xr:uid="{D88D5532-B0EC-4238-B38C-421DC1B5314E}"/>
    <cellStyle name="20% - Accent1 3 6 2 4" xfId="13764" xr:uid="{85C7276B-ABBF-4E98-AAA8-B3A7EDD7876C}"/>
    <cellStyle name="20% - Accent1 3 6 2 5" xfId="13765" xr:uid="{5B609F60-1A77-4CA6-8C23-8E5DAA5872D4}"/>
    <cellStyle name="20% - Accent1 3 6 2 6" xfId="13766" xr:uid="{69A8C03A-12A0-4A9C-836E-A990D1239214}"/>
    <cellStyle name="20% - Accent1 3 6 2 7" xfId="13767" xr:uid="{6BD9F38C-C21F-453B-8BC3-B3B634033079}"/>
    <cellStyle name="20% - Accent1 3 6 2 8" xfId="13768" xr:uid="{13A42DA9-ADF7-407E-B3BF-43D59EBCE0B3}"/>
    <cellStyle name="20% - Accent1 3 6 3" xfId="13769" xr:uid="{638AD0EC-97C6-45AD-9C8B-D8602D98B213}"/>
    <cellStyle name="20% - Accent1 3 6 3 2" xfId="13770" xr:uid="{78A8C7DA-D139-4EF7-9873-1A124C9B53D0}"/>
    <cellStyle name="20% - Accent1 3 6 3 3" xfId="13771" xr:uid="{5A3EE960-D0E7-4D61-A26F-2F27BCE36F70}"/>
    <cellStyle name="20% - Accent1 3 6 3 4" xfId="13772" xr:uid="{B88803A5-1633-4F5E-BB2F-8FF263C2B64E}"/>
    <cellStyle name="20% - Accent1 3 6 3 5" xfId="13773" xr:uid="{B29E5A6E-B67F-462E-97CA-6B3F4FFDF742}"/>
    <cellStyle name="20% - Accent1 3 6 3 6" xfId="13774" xr:uid="{0C16BF6C-2F2F-4DD0-9395-187A0A1D7EF8}"/>
    <cellStyle name="20% - Accent1 3 6 3 7" xfId="13775" xr:uid="{30B19063-C7A6-4067-93CB-2241A9B07DF0}"/>
    <cellStyle name="20% - Accent1 3 6 3 8" xfId="13776" xr:uid="{D0C864EF-8126-4D6C-9EB5-AC32EACB7357}"/>
    <cellStyle name="20% - Accent1 3 6 4" xfId="13777" xr:uid="{6CE658DC-D437-4F1D-96F7-7DBAB60BDD46}"/>
    <cellStyle name="20% - Accent1 3 6 4 2" xfId="13778" xr:uid="{637B11E6-0BB7-4D81-AF2C-04C48C8FD8AE}"/>
    <cellStyle name="20% - Accent1 3 6 5" xfId="13779" xr:uid="{E21396EA-7DA9-42C7-AFD8-0A4F89F46454}"/>
    <cellStyle name="20% - Accent1 3 6 5 2" xfId="13780" xr:uid="{E797BD8C-644B-4F0E-AE24-066E94D04FB8}"/>
    <cellStyle name="20% - Accent1 3 6 6" xfId="13781" xr:uid="{8FDD7154-6F6B-4775-B6CD-9932E1AD33DB}"/>
    <cellStyle name="20% - Accent1 3 6 6 2" xfId="13782" xr:uid="{5032FECE-BBCC-496E-8399-341A95F07504}"/>
    <cellStyle name="20% - Accent1 3 6 7" xfId="13783" xr:uid="{8B5E9224-6089-4419-B518-A6D47B5B9511}"/>
    <cellStyle name="20% - Accent1 3 6 7 2" xfId="13784" xr:uid="{9AF74B00-2670-4634-B5B6-FEC94542F7B9}"/>
    <cellStyle name="20% - Accent1 3 6 8" xfId="13785" xr:uid="{B8D5AC4C-1DE4-4AB4-AD7D-B14EBFA674FD}"/>
    <cellStyle name="20% - Accent1 3 6 8 2" xfId="13786" xr:uid="{BA67DE1F-7ED1-4363-BF69-C40D5322C281}"/>
    <cellStyle name="20% - Accent1 3 6 9" xfId="13787" xr:uid="{04D9FCCF-CABE-445C-8B46-B3A7C5646D6D}"/>
    <cellStyle name="20% - Accent1 3 6 9 2" xfId="13788" xr:uid="{F3078375-E757-4B47-BF72-A9861FF35BB2}"/>
    <cellStyle name="20% - Accent1 3 7" xfId="13789" xr:uid="{A4D187FD-D7E2-4EF9-ADE2-2D9A9F75514F}"/>
    <cellStyle name="20% - Accent1 3 7 10" xfId="13790" xr:uid="{72FB4704-6763-4D55-83EB-00A945DF7225}"/>
    <cellStyle name="20% - Accent1 3 7 10 2" xfId="13791" xr:uid="{B48B244A-AC83-4C6B-B11E-5CC55938D2A3}"/>
    <cellStyle name="20% - Accent1 3 7 11" xfId="13792" xr:uid="{C103F32E-35EF-4348-A40C-A09B0F3B8449}"/>
    <cellStyle name="20% - Accent1 3 7 11 2" xfId="13793" xr:uid="{BF0DB8F2-EE97-462B-A0FD-6E833361A197}"/>
    <cellStyle name="20% - Accent1 3 7 12" xfId="13794" xr:uid="{DE0AC34C-29DB-4AB5-A8CC-03D98CBB7A14}"/>
    <cellStyle name="20% - Accent1 3 7 13" xfId="13795" xr:uid="{1B252B21-3C46-4212-AE57-5CB89651A662}"/>
    <cellStyle name="20% - Accent1 3 7 14" xfId="13796" xr:uid="{C463E981-D21B-4A73-866A-10DEBF112293}"/>
    <cellStyle name="20% - Accent1 3 7 15" xfId="13797" xr:uid="{DBAB2CCC-79F3-4C1D-858A-2510E65580C2}"/>
    <cellStyle name="20% - Accent1 3 7 16" xfId="13798" xr:uid="{72A6D011-9705-45E4-8DFF-4CB7F3FB65A5}"/>
    <cellStyle name="20% - Accent1 3 7 17" xfId="13799" xr:uid="{8756F346-FC5B-4D5B-A960-D38C5D57F3B5}"/>
    <cellStyle name="20% - Accent1 3 7 18" xfId="13800" xr:uid="{F07969FC-91EF-410E-8540-2A80F9E441C2}"/>
    <cellStyle name="20% - Accent1 3 7 2" xfId="13801" xr:uid="{F8A1B8F9-4A63-4229-B6B1-EA12A1850487}"/>
    <cellStyle name="20% - Accent1 3 7 2 2" xfId="13802" xr:uid="{FEBFEB93-2A97-49C0-BE7A-F785647000E9}"/>
    <cellStyle name="20% - Accent1 3 7 2 3" xfId="13803" xr:uid="{2116E729-77F5-4C9E-A9A4-DA58E8D2B1BA}"/>
    <cellStyle name="20% - Accent1 3 7 2 4" xfId="13804" xr:uid="{A45A7323-BC34-4AF6-86A4-0FC547C641D3}"/>
    <cellStyle name="20% - Accent1 3 7 2 5" xfId="13805" xr:uid="{A7082077-F285-4E24-AF3E-874F07877D3B}"/>
    <cellStyle name="20% - Accent1 3 7 2 6" xfId="13806" xr:uid="{48140572-6949-4173-BF20-82004519B909}"/>
    <cellStyle name="20% - Accent1 3 7 2 7" xfId="13807" xr:uid="{EAA12B67-3726-47D9-93E3-3AA02D6AA85F}"/>
    <cellStyle name="20% - Accent1 3 7 2 8" xfId="13808" xr:uid="{55E9725D-78E0-4C95-838A-6FE8F110491B}"/>
    <cellStyle name="20% - Accent1 3 7 3" xfId="13809" xr:uid="{BAD77B99-C77B-4CF8-BCA5-10305D9AEE2D}"/>
    <cellStyle name="20% - Accent1 3 7 3 2" xfId="13810" xr:uid="{D0905AC3-6A36-4162-A35B-A0FD2A097261}"/>
    <cellStyle name="20% - Accent1 3 7 3 3" xfId="13811" xr:uid="{6D6370E1-3260-4ADB-B927-1979F80F1FF7}"/>
    <cellStyle name="20% - Accent1 3 7 3 4" xfId="13812" xr:uid="{0CC2E7AF-91E8-4CEC-9CC5-E0DFF3ADA5D1}"/>
    <cellStyle name="20% - Accent1 3 7 3 5" xfId="13813" xr:uid="{461EB53D-C873-45F4-A676-1E6D95236E0F}"/>
    <cellStyle name="20% - Accent1 3 7 3 6" xfId="13814" xr:uid="{C3CDDBB6-5BB7-4E40-9C1B-32ABAA98FF5F}"/>
    <cellStyle name="20% - Accent1 3 7 3 7" xfId="13815" xr:uid="{82E1D388-F641-460F-B4B5-DBD768BAC678}"/>
    <cellStyle name="20% - Accent1 3 7 3 8" xfId="13816" xr:uid="{09EEFBB3-964C-4F89-B7C8-5FFE51B561FC}"/>
    <cellStyle name="20% - Accent1 3 7 4" xfId="13817" xr:uid="{29324F2E-1A6B-4968-8B70-21DDBB611508}"/>
    <cellStyle name="20% - Accent1 3 7 4 2" xfId="13818" xr:uid="{6A758D72-4EFB-40C4-844A-5E33E13FBB9D}"/>
    <cellStyle name="20% - Accent1 3 7 5" xfId="13819" xr:uid="{25D117B3-CEA0-4921-8C6D-7A62101290FF}"/>
    <cellStyle name="20% - Accent1 3 7 5 2" xfId="13820" xr:uid="{67538270-A04C-46B0-8E93-72696469C068}"/>
    <cellStyle name="20% - Accent1 3 7 6" xfId="13821" xr:uid="{7B29CD9F-78FC-4F1F-AC9C-7E49FF7D4D09}"/>
    <cellStyle name="20% - Accent1 3 7 6 2" xfId="13822" xr:uid="{3B96798A-4803-4CBB-A8B4-786335C201AA}"/>
    <cellStyle name="20% - Accent1 3 7 7" xfId="13823" xr:uid="{7BA8F2C8-BA70-44EA-B211-D30B2DFAD60E}"/>
    <cellStyle name="20% - Accent1 3 7 7 2" xfId="13824" xr:uid="{BEE34818-F732-48E7-9886-F07680726893}"/>
    <cellStyle name="20% - Accent1 3 7 8" xfId="13825" xr:uid="{F29B86A9-E6C0-4DD7-8FE3-5BA8C3D06194}"/>
    <cellStyle name="20% - Accent1 3 7 8 2" xfId="13826" xr:uid="{953363B3-E620-449C-82A6-3A4F00FEB143}"/>
    <cellStyle name="20% - Accent1 3 7 9" xfId="13827" xr:uid="{8B6D6651-8657-4191-BD93-8E0454244F20}"/>
    <cellStyle name="20% - Accent1 3 7 9 2" xfId="13828" xr:uid="{CDBDCB37-8DF8-49C1-BB7C-F190B81B287C}"/>
    <cellStyle name="20% - Accent1 3 8" xfId="13829" xr:uid="{DBDF9F9C-C28D-4CBE-B12E-CAB329DEE538}"/>
    <cellStyle name="20% - Accent1 3 8 10" xfId="13830" xr:uid="{D04CD7D6-FF30-4CAC-B503-2477F490823F}"/>
    <cellStyle name="20% - Accent1 3 8 10 2" xfId="13831" xr:uid="{412D3248-2678-4991-9889-8020246259D8}"/>
    <cellStyle name="20% - Accent1 3 8 11" xfId="13832" xr:uid="{F14B6A5E-881D-4D7A-8612-6CE4DD927ACD}"/>
    <cellStyle name="20% - Accent1 3 8 11 2" xfId="13833" xr:uid="{F75C16DC-F171-4FDE-A1F4-4CD6760AEFFC}"/>
    <cellStyle name="20% - Accent1 3 8 12" xfId="13834" xr:uid="{E70C89F6-0AF0-4C94-A9C3-56C01A4A12CB}"/>
    <cellStyle name="20% - Accent1 3 8 13" xfId="13835" xr:uid="{4545059F-26FC-414B-988A-68DF5896A552}"/>
    <cellStyle name="20% - Accent1 3 8 14" xfId="13836" xr:uid="{69846816-0A9D-4AAA-B7D8-3A5D839E587B}"/>
    <cellStyle name="20% - Accent1 3 8 15" xfId="13837" xr:uid="{76F4B12C-6EBC-4C96-ADE3-D8AE82D32055}"/>
    <cellStyle name="20% - Accent1 3 8 16" xfId="13838" xr:uid="{F7AE6134-2914-44C7-A071-F1E8084359EB}"/>
    <cellStyle name="20% - Accent1 3 8 17" xfId="13839" xr:uid="{C7601533-D765-4DC4-8C14-5327A2CD08D4}"/>
    <cellStyle name="20% - Accent1 3 8 18" xfId="13840" xr:uid="{9164ED3E-641C-4BD1-8844-3AF7F559F8E1}"/>
    <cellStyle name="20% - Accent1 3 8 2" xfId="13841" xr:uid="{72233F1C-94A2-4ACD-9FAA-1358016D8984}"/>
    <cellStyle name="20% - Accent1 3 8 2 2" xfId="13842" xr:uid="{F0FDCE03-9D6A-4A4E-9A13-00000BD794DA}"/>
    <cellStyle name="20% - Accent1 3 8 2 3" xfId="13843" xr:uid="{3388C766-90B0-46C2-ADD2-499D41D2D8C5}"/>
    <cellStyle name="20% - Accent1 3 8 2 4" xfId="13844" xr:uid="{51E0A030-49C0-4249-B674-340B16A50BF8}"/>
    <cellStyle name="20% - Accent1 3 8 2 5" xfId="13845" xr:uid="{5EED4025-4E44-4AF1-9BD7-01FCCE44B79E}"/>
    <cellStyle name="20% - Accent1 3 8 2 6" xfId="13846" xr:uid="{361258C4-051F-43B5-B17B-1AEF49026998}"/>
    <cellStyle name="20% - Accent1 3 8 2 7" xfId="13847" xr:uid="{73E752C1-163A-42F2-AFCA-0C9EB90D1108}"/>
    <cellStyle name="20% - Accent1 3 8 2 8" xfId="13848" xr:uid="{BEC9B49C-2B4B-4BE1-B7ED-3EC52A9EC812}"/>
    <cellStyle name="20% - Accent1 3 8 3" xfId="13849" xr:uid="{704B6EC5-B4D5-4DAF-B262-69BF37B2A3CA}"/>
    <cellStyle name="20% - Accent1 3 8 3 2" xfId="13850" xr:uid="{491FF88F-EE9A-4A28-ADFF-FCF9880E5506}"/>
    <cellStyle name="20% - Accent1 3 8 3 3" xfId="13851" xr:uid="{834D4CD6-89CE-4CFD-BA3F-8BB676C7C922}"/>
    <cellStyle name="20% - Accent1 3 8 3 4" xfId="13852" xr:uid="{C903014C-488A-4ECB-BBDC-5ECF2B1AB59C}"/>
    <cellStyle name="20% - Accent1 3 8 3 5" xfId="13853" xr:uid="{7CA835DF-2C6E-4875-AC4F-7BDC3C0966F5}"/>
    <cellStyle name="20% - Accent1 3 8 3 6" xfId="13854" xr:uid="{7A92B52C-96E1-42E8-8030-E8F14E8EE0F9}"/>
    <cellStyle name="20% - Accent1 3 8 3 7" xfId="13855" xr:uid="{842EE399-12D5-4267-B6F4-585C51B398A0}"/>
    <cellStyle name="20% - Accent1 3 8 3 8" xfId="13856" xr:uid="{3A7C7DAF-E3A8-440B-A1AE-5DF855376D52}"/>
    <cellStyle name="20% - Accent1 3 8 4" xfId="13857" xr:uid="{7BE9512B-9DE7-4A02-8BC3-4FD9FE594D08}"/>
    <cellStyle name="20% - Accent1 3 8 4 2" xfId="13858" xr:uid="{40472019-579F-41CA-836D-F2F44F3CE3EC}"/>
    <cellStyle name="20% - Accent1 3 8 5" xfId="13859" xr:uid="{052A6B60-F87A-4DF1-943F-29D1AA9CC8FC}"/>
    <cellStyle name="20% - Accent1 3 8 5 2" xfId="13860" xr:uid="{8B0A5B3B-8DD4-4D58-83C2-18316600E479}"/>
    <cellStyle name="20% - Accent1 3 8 6" xfId="13861" xr:uid="{D1070F01-80BE-4193-8699-76548D15DB63}"/>
    <cellStyle name="20% - Accent1 3 8 6 2" xfId="13862" xr:uid="{24AD84EC-7F05-4660-9F71-D3958F8B50F3}"/>
    <cellStyle name="20% - Accent1 3 8 7" xfId="13863" xr:uid="{40571F2E-DC43-4077-8F20-F15BA6B93924}"/>
    <cellStyle name="20% - Accent1 3 8 7 2" xfId="13864" xr:uid="{C60392B0-FF76-4DEA-8A69-DB1FFF85970A}"/>
    <cellStyle name="20% - Accent1 3 8 8" xfId="13865" xr:uid="{296F1971-5AB4-489E-8E20-273C77A95FD7}"/>
    <cellStyle name="20% - Accent1 3 8 8 2" xfId="13866" xr:uid="{CDBCCE73-F755-40F7-9782-4B257D58F0E2}"/>
    <cellStyle name="20% - Accent1 3 8 9" xfId="13867" xr:uid="{10F20082-0286-4332-8424-B607095D628C}"/>
    <cellStyle name="20% - Accent1 3 8 9 2" xfId="13868" xr:uid="{0629B27D-E7A6-4D2D-ACCA-F7D9F6DBACAA}"/>
    <cellStyle name="20% - Accent1 3 9" xfId="13869" xr:uid="{F50D0AB6-CC7E-4B05-8355-CD13C49D7672}"/>
    <cellStyle name="20% - Accent1 3 9 10" xfId="13870" xr:uid="{DAE38E7C-2CF0-42A6-B992-0597F51FFC79}"/>
    <cellStyle name="20% - Accent1 3 9 10 2" xfId="13871" xr:uid="{3C11999C-8585-4472-979F-A0B5B010238D}"/>
    <cellStyle name="20% - Accent1 3 9 11" xfId="13872" xr:uid="{42001843-5DF9-4A09-A5AF-D4428F26BCFE}"/>
    <cellStyle name="20% - Accent1 3 9 11 2" xfId="13873" xr:uid="{46FE9E3B-DD7E-4C9A-8B53-EDB695BC16EE}"/>
    <cellStyle name="20% - Accent1 3 9 12" xfId="13874" xr:uid="{7EC89959-D44F-464E-A096-7DD4CC2A29FA}"/>
    <cellStyle name="20% - Accent1 3 9 13" xfId="13875" xr:uid="{4CC2F691-17B4-4419-ACD5-A7F3BB918B78}"/>
    <cellStyle name="20% - Accent1 3 9 14" xfId="13876" xr:uid="{4C0FC924-23AB-47CA-8F1D-F66EBE03677D}"/>
    <cellStyle name="20% - Accent1 3 9 15" xfId="13877" xr:uid="{9BC68CE2-158D-4DBB-A0D3-6052D91675E0}"/>
    <cellStyle name="20% - Accent1 3 9 16" xfId="13878" xr:uid="{4049BBED-CA6B-41CD-9CB4-33A588A1C8CE}"/>
    <cellStyle name="20% - Accent1 3 9 17" xfId="13879" xr:uid="{5402AC0C-B3CD-4D52-9ABB-A2E1171C5AD3}"/>
    <cellStyle name="20% - Accent1 3 9 18" xfId="13880" xr:uid="{F8E99078-515B-4CCE-9642-37218C478373}"/>
    <cellStyle name="20% - Accent1 3 9 2" xfId="13881" xr:uid="{08BE03B5-1463-4A01-9FAC-9C543EA8B6CC}"/>
    <cellStyle name="20% - Accent1 3 9 2 2" xfId="13882" xr:uid="{BCCD1315-A3F7-4B77-B235-42D94AFCCE02}"/>
    <cellStyle name="20% - Accent1 3 9 2 3" xfId="13883" xr:uid="{39992EEA-66F4-40E8-88FD-541AA19FB1A5}"/>
    <cellStyle name="20% - Accent1 3 9 2 4" xfId="13884" xr:uid="{C56B60CA-FEF5-4131-8122-4C3D4D2CB713}"/>
    <cellStyle name="20% - Accent1 3 9 2 5" xfId="13885" xr:uid="{EB5A03DE-664B-4A95-9746-EB953A957665}"/>
    <cellStyle name="20% - Accent1 3 9 2 6" xfId="13886" xr:uid="{24CCAD94-5DA6-412B-A146-F741C1672EFD}"/>
    <cellStyle name="20% - Accent1 3 9 2 7" xfId="13887" xr:uid="{E4A9D2F8-A9A6-46A8-8E08-58A99DC545B8}"/>
    <cellStyle name="20% - Accent1 3 9 2 8" xfId="13888" xr:uid="{73E3CF0C-D209-4452-8D9F-B4899E33EA0A}"/>
    <cellStyle name="20% - Accent1 3 9 3" xfId="13889" xr:uid="{8D88FC2C-4948-4FE5-9E75-F3CE17CF007D}"/>
    <cellStyle name="20% - Accent1 3 9 3 2" xfId="13890" xr:uid="{D7A806E6-CC66-4B5F-928C-8F914AAABFA7}"/>
    <cellStyle name="20% - Accent1 3 9 3 3" xfId="13891" xr:uid="{D695A110-E706-414B-B3AB-B03A338F1FB5}"/>
    <cellStyle name="20% - Accent1 3 9 3 4" xfId="13892" xr:uid="{09C8A6C3-1337-40FD-9450-313D73B5C15D}"/>
    <cellStyle name="20% - Accent1 3 9 3 5" xfId="13893" xr:uid="{16750F00-0A8C-4776-BA72-8ED552D8ABD0}"/>
    <cellStyle name="20% - Accent1 3 9 3 6" xfId="13894" xr:uid="{2ACAD258-235B-47BA-8C5F-AA5127F2ABF7}"/>
    <cellStyle name="20% - Accent1 3 9 3 7" xfId="13895" xr:uid="{2D5B065D-9D53-40CA-A725-9BD2D33C6BC0}"/>
    <cellStyle name="20% - Accent1 3 9 3 8" xfId="13896" xr:uid="{64D1ED9D-439E-42A0-AAE1-1C227D2C2858}"/>
    <cellStyle name="20% - Accent1 3 9 4" xfId="13897" xr:uid="{89B01C6E-67F3-42D4-973A-2FDAFB50A909}"/>
    <cellStyle name="20% - Accent1 3 9 4 2" xfId="13898" xr:uid="{05D86089-D15B-4683-BD01-1011ED79032C}"/>
    <cellStyle name="20% - Accent1 3 9 5" xfId="13899" xr:uid="{D3F2A31D-9868-49AC-B66A-F2A70FD21375}"/>
    <cellStyle name="20% - Accent1 3 9 5 2" xfId="13900" xr:uid="{35D18122-7A1B-4DD0-B7BD-9548BBABB44A}"/>
    <cellStyle name="20% - Accent1 3 9 6" xfId="13901" xr:uid="{1924CF0F-94CF-46CA-8AD6-07113FDE47A9}"/>
    <cellStyle name="20% - Accent1 3 9 6 2" xfId="13902" xr:uid="{D56DF9E2-0679-4DD8-8AF6-BC6CD67DD306}"/>
    <cellStyle name="20% - Accent1 3 9 7" xfId="13903" xr:uid="{24C41383-D514-4A90-A22D-80E96A7608DB}"/>
    <cellStyle name="20% - Accent1 3 9 7 2" xfId="13904" xr:uid="{6B3FF794-A42C-40EF-B591-30A123D238C5}"/>
    <cellStyle name="20% - Accent1 3 9 8" xfId="13905" xr:uid="{0FF66EB9-5CD8-4982-8AEF-780726D77926}"/>
    <cellStyle name="20% - Accent1 3 9 8 2" xfId="13906" xr:uid="{AA9DC265-3304-4791-83B0-263384D5E85B}"/>
    <cellStyle name="20% - Accent1 3 9 9" xfId="13907" xr:uid="{AFEE999A-55A4-4F12-8426-98025CB7BCE7}"/>
    <cellStyle name="20% - Accent1 3 9 9 2" xfId="13908" xr:uid="{CA420943-0B9D-4DA5-81D4-4BB2FADEE132}"/>
    <cellStyle name="20% - Accent1 3_4 manuell" xfId="53676" xr:uid="{175E45B0-423B-4547-AA83-65FD877B9AC2}"/>
    <cellStyle name="20% - Accent1 30" xfId="13909" xr:uid="{E3937AC8-7CD0-4D98-9B6E-E8ACC06A0E58}"/>
    <cellStyle name="20% - Accent1 31" xfId="13910" xr:uid="{8F03848E-DF30-4470-AAEA-B76EB9E8BD0D}"/>
    <cellStyle name="20% - Accent1 32" xfId="37173" xr:uid="{9A952D64-DCCE-469E-A5F9-8BC3829D8385}"/>
    <cellStyle name="20% - Accent1 33" xfId="43157" xr:uid="{0E8D067C-0246-44D9-9A1C-DCA398711639}"/>
    <cellStyle name="20% - Accent1 34" xfId="43158" xr:uid="{7773D84A-A570-4AE1-8B9A-4CE817B625D8}"/>
    <cellStyle name="20% - Accent1 35" xfId="43159" xr:uid="{B8206523-FF0A-4F97-B739-7E2B76E1BDF0}"/>
    <cellStyle name="20% - Accent1 36" xfId="43160" xr:uid="{85654514-0785-493B-80A0-843C1EB74879}"/>
    <cellStyle name="20% - Accent1 37" xfId="631" xr:uid="{338AC566-B663-4EAA-BF7E-38A24E15087C}"/>
    <cellStyle name="20% - Accent1 4" xfId="2451" xr:uid="{E5DB32D5-60CD-4B65-9247-18FE5C95AF94}"/>
    <cellStyle name="20% - Accent1 4 10" xfId="13911" xr:uid="{96925D3F-664C-4439-9F13-24662C4847B6}"/>
    <cellStyle name="20% - Accent1 4 10 10" xfId="13912" xr:uid="{03EE1702-7631-4269-AB92-0271B32B3785}"/>
    <cellStyle name="20% - Accent1 4 10 10 2" xfId="13913" xr:uid="{C6E0A747-7411-42BC-AB5A-82A751202CC7}"/>
    <cellStyle name="20% - Accent1 4 10 11" xfId="13914" xr:uid="{75620E9E-DBD5-42F3-AB15-AD2ADEA5AEEE}"/>
    <cellStyle name="20% - Accent1 4 10 11 2" xfId="13915" xr:uid="{5D472F00-0D9C-49CF-8719-DA0EC94EE1C9}"/>
    <cellStyle name="20% - Accent1 4 10 12" xfId="13916" xr:uid="{2DD0FFEA-B633-4F2D-AAE4-093CDF401484}"/>
    <cellStyle name="20% - Accent1 4 10 13" xfId="13917" xr:uid="{CDD16B95-F394-44E0-8209-458FF56C800C}"/>
    <cellStyle name="20% - Accent1 4 10 14" xfId="13918" xr:uid="{97EC878E-F8DE-4113-8834-6FF1B85E020E}"/>
    <cellStyle name="20% - Accent1 4 10 15" xfId="13919" xr:uid="{9F7A0505-B62B-4EB5-A3C3-6F4C141BC0E2}"/>
    <cellStyle name="20% - Accent1 4 10 16" xfId="13920" xr:uid="{D30462F5-6801-4B90-BD74-77D0936B3FF5}"/>
    <cellStyle name="20% - Accent1 4 10 17" xfId="13921" xr:uid="{42AD4708-CE0E-440B-B880-2C370B7E89EF}"/>
    <cellStyle name="20% - Accent1 4 10 18" xfId="13922" xr:uid="{0A672255-61CC-4E56-83D6-3616D8231DCD}"/>
    <cellStyle name="20% - Accent1 4 10 2" xfId="13923" xr:uid="{36560ADB-236D-4C20-AF6D-7CBA33B3C8DD}"/>
    <cellStyle name="20% - Accent1 4 10 2 2" xfId="13924" xr:uid="{8C6DC64F-1EDD-4D72-BE64-1C848C53FE26}"/>
    <cellStyle name="20% - Accent1 4 10 2 3" xfId="13925" xr:uid="{59E5D944-4A39-4BC5-8E67-58C515BAB1BC}"/>
    <cellStyle name="20% - Accent1 4 10 2 4" xfId="13926" xr:uid="{E6FE42AC-EAC1-40C8-A7EF-33BA15E0743C}"/>
    <cellStyle name="20% - Accent1 4 10 2 5" xfId="13927" xr:uid="{62D1C946-2D36-436B-90E0-FC3C2067890C}"/>
    <cellStyle name="20% - Accent1 4 10 2 6" xfId="13928" xr:uid="{94E30654-9D5C-48B5-8A26-CCFD423767D1}"/>
    <cellStyle name="20% - Accent1 4 10 2 7" xfId="13929" xr:uid="{C1B9A8A9-FB24-4EA1-B9EA-5D83D3FB593A}"/>
    <cellStyle name="20% - Accent1 4 10 2 8" xfId="13930" xr:uid="{6C20C90F-870B-4877-8FD1-B9CB6CEBB098}"/>
    <cellStyle name="20% - Accent1 4 10 3" xfId="13931" xr:uid="{8A61DDCF-8019-4789-8D1B-15F29AB0FBA0}"/>
    <cellStyle name="20% - Accent1 4 10 3 2" xfId="13932" xr:uid="{2A97AAEC-83A7-4264-ABC8-889EC71CA4CD}"/>
    <cellStyle name="20% - Accent1 4 10 3 3" xfId="13933" xr:uid="{8842A618-EBBD-400E-9286-5B354D70522C}"/>
    <cellStyle name="20% - Accent1 4 10 3 4" xfId="13934" xr:uid="{92A7AFE8-4C5C-44AE-B9BB-8C897E786C5C}"/>
    <cellStyle name="20% - Accent1 4 10 3 5" xfId="13935" xr:uid="{5B80F135-A78A-4D1F-AE18-0141B31CBAA7}"/>
    <cellStyle name="20% - Accent1 4 10 3 6" xfId="13936" xr:uid="{D40DBD53-2D72-409F-87ED-3B2DA9D12E2F}"/>
    <cellStyle name="20% - Accent1 4 10 3 7" xfId="13937" xr:uid="{848DA5D5-9B28-4011-A634-2FB09DA5DA5D}"/>
    <cellStyle name="20% - Accent1 4 10 3 8" xfId="13938" xr:uid="{4A65818F-1792-476A-8E3E-8F920CE22BA8}"/>
    <cellStyle name="20% - Accent1 4 10 4" xfId="13939" xr:uid="{AF5C7F52-D5F9-4620-A65B-5F858B09EA2A}"/>
    <cellStyle name="20% - Accent1 4 10 4 2" xfId="13940" xr:uid="{20BEFEAD-EC21-4D4C-BDE4-5BB5DB893E5C}"/>
    <cellStyle name="20% - Accent1 4 10 5" xfId="13941" xr:uid="{8262D509-01BC-4375-A89E-15EF98109EFB}"/>
    <cellStyle name="20% - Accent1 4 10 5 2" xfId="13942" xr:uid="{656530D4-7AC4-49B7-9D04-1DD50E098D6F}"/>
    <cellStyle name="20% - Accent1 4 10 6" xfId="13943" xr:uid="{0BFCA450-2CE6-4F24-A2AD-94E84DA5281B}"/>
    <cellStyle name="20% - Accent1 4 10 6 2" xfId="13944" xr:uid="{0DBE74A3-AB0A-46EB-8977-BABF9D23F06F}"/>
    <cellStyle name="20% - Accent1 4 10 7" xfId="13945" xr:uid="{F427D98E-42CE-4B56-8A84-DD56A88C0413}"/>
    <cellStyle name="20% - Accent1 4 10 7 2" xfId="13946" xr:uid="{EB2A35EB-6AFA-4B55-AD1F-CA3ADF2440D8}"/>
    <cellStyle name="20% - Accent1 4 10 8" xfId="13947" xr:uid="{139B6440-444C-49EA-8A27-4921F22BC90A}"/>
    <cellStyle name="20% - Accent1 4 10 8 2" xfId="13948" xr:uid="{BC3BF842-D61E-4456-9C40-1825B17AEF4B}"/>
    <cellStyle name="20% - Accent1 4 10 9" xfId="13949" xr:uid="{32625617-AA53-4191-B160-D6E50667A2E1}"/>
    <cellStyle name="20% - Accent1 4 10 9 2" xfId="13950" xr:uid="{4F6593E5-EAC9-4945-B1A3-3BDB6C9A1CBB}"/>
    <cellStyle name="20% - Accent1 4 11" xfId="13951" xr:uid="{798209DD-97A9-4728-8A54-5D00B0121D24}"/>
    <cellStyle name="20% - Accent1 4 11 10" xfId="13952" xr:uid="{5CC1C6B4-791A-4355-B84C-5E2E48EB6A4B}"/>
    <cellStyle name="20% - Accent1 4 11 10 2" xfId="13953" xr:uid="{95150838-BB7A-459F-9740-87073880B5A4}"/>
    <cellStyle name="20% - Accent1 4 11 11" xfId="13954" xr:uid="{B65D45B1-FC6B-44ED-B17C-41E92A3094B8}"/>
    <cellStyle name="20% - Accent1 4 11 11 2" xfId="13955" xr:uid="{D0BF3300-D6E8-4982-84B5-EAD02ADACD43}"/>
    <cellStyle name="20% - Accent1 4 11 12" xfId="13956" xr:uid="{9F232F74-BE80-4AE9-B979-BBD10B4A079A}"/>
    <cellStyle name="20% - Accent1 4 11 13" xfId="13957" xr:uid="{D501C739-B626-4867-AD12-BD221C882E70}"/>
    <cellStyle name="20% - Accent1 4 11 14" xfId="13958" xr:uid="{C9B88C40-2B4F-4BE4-9C31-7AA08FC15D93}"/>
    <cellStyle name="20% - Accent1 4 11 15" xfId="13959" xr:uid="{E4FCAC8E-D9C9-422F-B7DE-8769F98C733A}"/>
    <cellStyle name="20% - Accent1 4 11 16" xfId="13960" xr:uid="{FDAB5C62-F377-40D4-8B7C-40FFD335B695}"/>
    <cellStyle name="20% - Accent1 4 11 17" xfId="13961" xr:uid="{A1469A38-6D1E-4433-927B-6F153419B384}"/>
    <cellStyle name="20% - Accent1 4 11 18" xfId="13962" xr:uid="{99BE1ADB-57CE-41CA-A041-6C41DF5EA3B4}"/>
    <cellStyle name="20% - Accent1 4 11 2" xfId="13963" xr:uid="{10243AB2-5FF0-4684-A3C0-BEFA3CBF89F7}"/>
    <cellStyle name="20% - Accent1 4 11 2 2" xfId="13964" xr:uid="{03AF8A8B-D7DF-4BE7-9A85-8F3E8AB5F68B}"/>
    <cellStyle name="20% - Accent1 4 11 2 3" xfId="13965" xr:uid="{D08BA802-180E-4F0A-9FF1-6DFC45372168}"/>
    <cellStyle name="20% - Accent1 4 11 2 4" xfId="13966" xr:uid="{BC2C0D77-9013-4E62-86A3-A495E15D171E}"/>
    <cellStyle name="20% - Accent1 4 11 2 5" xfId="13967" xr:uid="{026547FA-C433-4C19-B9BC-347FAFDD28AE}"/>
    <cellStyle name="20% - Accent1 4 11 2 6" xfId="13968" xr:uid="{A43EC216-3A9B-4658-BAEC-F4ED6A651408}"/>
    <cellStyle name="20% - Accent1 4 11 2 7" xfId="13969" xr:uid="{0EF71506-3F0D-45CA-B3E9-7B36DBD960C8}"/>
    <cellStyle name="20% - Accent1 4 11 2 8" xfId="13970" xr:uid="{1891345F-E0BE-4F3C-AE69-E9F0386EB1FB}"/>
    <cellStyle name="20% - Accent1 4 11 3" xfId="13971" xr:uid="{2836F80D-4F71-4244-80C4-28D4EED81A36}"/>
    <cellStyle name="20% - Accent1 4 11 3 2" xfId="13972" xr:uid="{34C07809-7E23-4AB2-8737-238B3C6503AF}"/>
    <cellStyle name="20% - Accent1 4 11 3 3" xfId="13973" xr:uid="{2FF54473-13F9-42E9-80E3-90A22170D292}"/>
    <cellStyle name="20% - Accent1 4 11 3 4" xfId="13974" xr:uid="{6B07D4AB-FFAF-4C8A-96C3-BC904A98C1CA}"/>
    <cellStyle name="20% - Accent1 4 11 3 5" xfId="13975" xr:uid="{8313413D-8784-4C61-98FC-C35F1DEAB2BC}"/>
    <cellStyle name="20% - Accent1 4 11 3 6" xfId="13976" xr:uid="{3CDEE49E-5EBA-47CB-9593-D8C9B24E9A20}"/>
    <cellStyle name="20% - Accent1 4 11 3 7" xfId="13977" xr:uid="{850ABF11-6AC1-4DC0-826D-02DFB033680C}"/>
    <cellStyle name="20% - Accent1 4 11 3 8" xfId="13978" xr:uid="{07C18244-1C95-409A-B649-FE183950B217}"/>
    <cellStyle name="20% - Accent1 4 11 4" xfId="13979" xr:uid="{7E46F79C-FBB9-4EA6-813A-E9C2C9AA9EEE}"/>
    <cellStyle name="20% - Accent1 4 11 4 2" xfId="13980" xr:uid="{435146F1-CCA3-4F8C-BB88-00CACE2D7DBD}"/>
    <cellStyle name="20% - Accent1 4 11 5" xfId="13981" xr:uid="{E00EFCEB-3DDA-41B8-9588-31B6194433FD}"/>
    <cellStyle name="20% - Accent1 4 11 5 2" xfId="13982" xr:uid="{DA8FD839-B7F0-46DD-8ADF-2E0230BE94D6}"/>
    <cellStyle name="20% - Accent1 4 11 6" xfId="13983" xr:uid="{A11E0067-4DAD-41ED-9209-AA3B5048414C}"/>
    <cellStyle name="20% - Accent1 4 2" xfId="13984" xr:uid="{F2CF5051-2898-4BD3-A25D-91D4B6DC8B3F}"/>
    <cellStyle name="20% - Accent1 4_A01" xfId="35654" xr:uid="{D2694D6B-66D3-4B73-98C2-5952A35BBFCF}"/>
    <cellStyle name="20% - Accent1 5" xfId="2452" xr:uid="{A47888C9-77F1-40CB-9686-C8445B39CE6C}"/>
    <cellStyle name="20% - Accent1 5 2" xfId="13985" xr:uid="{1423B77F-5F75-4D8A-9F67-A704DAA8C5ED}"/>
    <cellStyle name="20% - Accent1 5 3" xfId="13986" xr:uid="{A2FBD9E3-7EBE-4328-A8E7-2AE3E4F059EF}"/>
    <cellStyle name="20% - Accent1 5 4" xfId="13987" xr:uid="{EE7A5973-122B-450E-9F10-8081DC0C36C6}"/>
    <cellStyle name="20% - Accent1 5_A01" xfId="35655" xr:uid="{C5DBBF7E-B1EE-44FE-BE99-4DF3F9AEF142}"/>
    <cellStyle name="20% - Accent1 6" xfId="2453" xr:uid="{06D9989E-85D0-461F-ABFD-F91A08D501A0}"/>
    <cellStyle name="20% - Accent1 6 2" xfId="13988" xr:uid="{6DAD5ACE-5EF7-461B-BA5E-B194BBAFFEFF}"/>
    <cellStyle name="20% - Accent1 6 3" xfId="13989" xr:uid="{CED4DC0C-274B-49E6-9159-84DE0484B470}"/>
    <cellStyle name="20% - Accent1 6 4" xfId="13990" xr:uid="{77FFD069-E83B-4A53-A355-BCED0A4CDA54}"/>
    <cellStyle name="20% - Accent1 6_A01" xfId="35656" xr:uid="{7CE540DB-5707-4C04-B218-59A7496D7C8A}"/>
    <cellStyle name="20% - Accent1 7" xfId="2454" xr:uid="{E2EB99F5-0588-4216-8EEF-7DF9B1829967}"/>
    <cellStyle name="20% - Accent1 7 2" xfId="13991" xr:uid="{604BCE9E-A66C-419B-9C62-5FBC02825B9C}"/>
    <cellStyle name="20% - Accent1 7_A01" xfId="35657" xr:uid="{2907F097-32AD-40A4-A004-6FB112D7FA50}"/>
    <cellStyle name="20% - Accent1 8" xfId="2455" xr:uid="{6CFF60BE-4C7E-4CEA-9ABC-997C84E48953}"/>
    <cellStyle name="20% - Accent1 8 2" xfId="13992" xr:uid="{1ED159D6-0167-49CB-ABDA-08F0787365A5}"/>
    <cellStyle name="20% - Accent1 8_A01" xfId="35658" xr:uid="{C9281F3C-89E5-44FD-B50B-63AAF1642F1C}"/>
    <cellStyle name="20% - Accent1 9" xfId="2456" xr:uid="{775D11B0-EE3E-4BBA-B96D-E9BE3E188D00}"/>
    <cellStyle name="20% - Accent1 9 2" xfId="13993" xr:uid="{A74F5204-8256-47F3-B930-454A96537B49}"/>
    <cellStyle name="20% - Accent1 9 2 2" xfId="13994" xr:uid="{55C3A8C5-DE42-4D45-9DFC-2626F76F321E}"/>
    <cellStyle name="20% - Accent1 9 2 3" xfId="13995" xr:uid="{9DDC9014-81A8-4396-8E06-FFBD15A2A97A}"/>
    <cellStyle name="20% - Accent1 9 2_AVA DVA EL" xfId="13996" xr:uid="{D7A9F33D-49B5-4357-A926-DB00FA9D0F78}"/>
    <cellStyle name="20% - Accent1 9_A01" xfId="35659" xr:uid="{578718C6-DBEF-41C6-8B68-9E56BA676204}"/>
    <cellStyle name="20% - Accent2 10" xfId="2458" xr:uid="{A9CFD61E-EBEB-4FA2-BF94-A125AA42CDD1}"/>
    <cellStyle name="20% - Accent2 10 2" xfId="13997" xr:uid="{C09CA520-ECE4-4062-B137-729FEFCE9E1D}"/>
    <cellStyle name="20% - Accent2 10 2 2" xfId="13998" xr:uid="{9B668057-8DDB-433B-B7B7-24DDEE3DA4EF}"/>
    <cellStyle name="20% - Accent2 10 2 3" xfId="13999" xr:uid="{50059733-CB6A-43B7-ADD9-AA847287D57D}"/>
    <cellStyle name="20% - Accent2 10 2_AVA DVA EL" xfId="14000" xr:uid="{F233C529-3242-403C-9D28-BCD730401305}"/>
    <cellStyle name="20% - Accent2 10 3" xfId="14001" xr:uid="{D1EA6EC0-877C-4060-92CC-23CF11F555BC}"/>
    <cellStyle name="20% - Accent2 10 4" xfId="14002" xr:uid="{4B941021-B61B-4CEE-83AE-8D602798EDA9}"/>
    <cellStyle name="20% - Accent2 10_AVA DVA EL" xfId="14003" xr:uid="{18FC7757-C435-48F5-A1C4-704F17C29424}"/>
    <cellStyle name="20% - Accent2 11" xfId="2459" xr:uid="{5FB1C3D4-8366-435E-9648-900E43F3A1E5}"/>
    <cellStyle name="20% - Accent2 11 2" xfId="14004" xr:uid="{3465DCAB-E847-4E15-8DB3-FF80639D64DA}"/>
    <cellStyle name="20% - Accent2 11 2 2" xfId="14005" xr:uid="{F46E31F4-BF73-4CFE-9B1A-C051CDC5F9D6}"/>
    <cellStyle name="20% - Accent2 11 2 3" xfId="14006" xr:uid="{1AB5B5FF-51B7-4A0C-BCBD-BB27FB6EFAD8}"/>
    <cellStyle name="20% - Accent2 11 2_AVA DVA EL" xfId="14007" xr:uid="{3F4D38CD-FA1F-4D80-A44D-9AC6081148D4}"/>
    <cellStyle name="20% - Accent2 11 3" xfId="14008" xr:uid="{14875EB8-4FCC-45F8-BC3B-C363BB958221}"/>
    <cellStyle name="20% - Accent2 11 4" xfId="14009" xr:uid="{21DA81D5-4090-446E-A7CD-8BB40572F168}"/>
    <cellStyle name="20% - Accent2 11_AVA DVA EL" xfId="14010" xr:uid="{E013A2AC-B1C2-4535-805A-ABF366EE4CC0}"/>
    <cellStyle name="20% - Accent2 12" xfId="2460" xr:uid="{1F68FAEF-1D50-4434-AE65-325AC3A851C9}"/>
    <cellStyle name="20% - Accent2 12 2" xfId="14011" xr:uid="{499D2722-C88C-4096-99F9-EBDE3C50EB5C}"/>
    <cellStyle name="20% - Accent2 12 2 2" xfId="14012" xr:uid="{8BAFFEAF-19DB-4959-84D1-96B1A50D9C89}"/>
    <cellStyle name="20% - Accent2 12 2 3" xfId="14013" xr:uid="{BA61B835-B09C-4DAD-92A4-718D3050E529}"/>
    <cellStyle name="20% - Accent2 12 2_AVA DVA EL" xfId="14014" xr:uid="{BF955E44-54F4-42DC-BAD5-4E828289F110}"/>
    <cellStyle name="20% - Accent2 12 3" xfId="14015" xr:uid="{C97AAE4C-8E9F-480E-BF03-5AFD91C9BA70}"/>
    <cellStyle name="20% - Accent2 12 4" xfId="14016" xr:uid="{899177A3-75DE-4085-AEF3-F723E29530D7}"/>
    <cellStyle name="20% - Accent2 12_AVA DVA EL" xfId="14017" xr:uid="{6623FF55-0F9F-4048-B0C8-1990EA65D958}"/>
    <cellStyle name="20% - Accent2 13" xfId="14018" xr:uid="{E4368198-EC3C-46B1-AE12-8E572BC66984}"/>
    <cellStyle name="20% - Accent2 13 2" xfId="14019" xr:uid="{2C6DA0F4-487A-468F-98F9-F70261EE8809}"/>
    <cellStyle name="20% - Accent2 13 3" xfId="14020" xr:uid="{FCE263CD-9959-48AA-BAD1-3EAE4C89FC2C}"/>
    <cellStyle name="20% - Accent2 13_AVA DVA EL" xfId="14021" xr:uid="{6A565E2C-AE53-4F8B-B0CF-CA9033E7DC8A}"/>
    <cellStyle name="20% - Accent2 14" xfId="14022" xr:uid="{F8C6D207-7AEC-4BF4-87C6-04B1499F1184}"/>
    <cellStyle name="20% - Accent2 14 2" xfId="14023" xr:uid="{5A8D09EA-7260-4131-ABB7-7F4A44D10CA5}"/>
    <cellStyle name="20% - Accent2 14 3" xfId="14024" xr:uid="{C0D16F50-3F9C-4B4C-963F-5C09983F4100}"/>
    <cellStyle name="20% - Accent2 14_AVA DVA EL" xfId="14025" xr:uid="{5BD6F7DF-7145-4E53-BB6B-B1453D0A2D1A}"/>
    <cellStyle name="20% - Accent2 15" xfId="14026" xr:uid="{B861C8C2-5357-44D0-BAB4-1EFE9234179C}"/>
    <cellStyle name="20% - Accent2 15 2" xfId="14027" xr:uid="{38FFC9F0-D8E0-4342-9228-F3DA95FA71C6}"/>
    <cellStyle name="20% - Accent2 15 3" xfId="14028" xr:uid="{81AB241E-46F5-4FBD-8B99-EC13B020C4FF}"/>
    <cellStyle name="20% - Accent2 15_AVA DVA EL" xfId="14029" xr:uid="{81F57E5F-8B3D-4E72-9771-3BF9FF040598}"/>
    <cellStyle name="20% - Accent2 16" xfId="14030" xr:uid="{6E3724BC-102E-4A38-A84C-DBCC1A43D724}"/>
    <cellStyle name="20% - Accent2 17" xfId="43161" xr:uid="{ED059827-A004-4DDD-B27D-65D04FDE541C}"/>
    <cellStyle name="20% - Accent2 18" xfId="43162" xr:uid="{9EBB6ABF-46FA-48A2-90E2-D3B86835B0CD}"/>
    <cellStyle name="20% - Accent2 19" xfId="43163" xr:uid="{211D5DDC-8B5D-4B8E-BE71-196CC7F17CF5}"/>
    <cellStyle name="20% - Accent2 2" xfId="2461" xr:uid="{FBE6F75F-E6A9-4272-8A9A-B5E7A74BE667}"/>
    <cellStyle name="20% - Accent2 2 2" xfId="2462" xr:uid="{38017AB1-E0FB-4849-9A5C-6A8701C07E95}"/>
    <cellStyle name="20% - Accent2 2 2 2" xfId="2463" xr:uid="{58F463BC-1889-47A3-B9D1-B8D8763C193B}"/>
    <cellStyle name="20% - Accent2 2 2 3" xfId="14031" xr:uid="{43DE037B-02F5-4C19-8318-F659D3240DFA}"/>
    <cellStyle name="20% - Accent2 2 2 4" xfId="14032" xr:uid="{36B1D9EC-F10D-4812-BEEC-CBA06B71DD69}"/>
    <cellStyle name="20% - Accent2 2 2 5" xfId="14033" xr:uid="{A8A88E96-7F5E-4513-8493-32827D148FC0}"/>
    <cellStyle name="20% - Accent2 2 2 6" xfId="14034" xr:uid="{34E086FF-787F-4B62-9F77-42626741F468}"/>
    <cellStyle name="20% - Accent2 2 2 7" xfId="14035" xr:uid="{6A9E60F8-A5FD-4BA3-B252-6142B6130649}"/>
    <cellStyle name="20% - Accent2 2 2 8" xfId="43164" xr:uid="{A6A3DD77-A0DE-4D40-BAB7-DF0516E34642}"/>
    <cellStyle name="20% - Accent2 2 2_A01" xfId="12434" xr:uid="{E6021F79-49F9-4940-A5C5-EC54795E3414}"/>
    <cellStyle name="20% - Accent2 2 3" xfId="2464" xr:uid="{CBB97050-0FCC-41FD-9D1B-0247BC5293F3}"/>
    <cellStyle name="20% - Accent2 2 3 2" xfId="2465" xr:uid="{F892A5FC-DB88-4F4B-BE98-B35A6CF9F431}"/>
    <cellStyle name="20% - Accent2 2 3 2 2" xfId="43165" xr:uid="{02C7A9EC-E224-43BE-BA97-A252D70996D4}"/>
    <cellStyle name="20% - Accent2 2 3 2_CC1" xfId="53677" xr:uid="{210802A6-5612-4C04-B828-EFB8A42432B3}"/>
    <cellStyle name="20% - Accent2 2 3 3" xfId="14036" xr:uid="{422FC4B5-71E6-42E1-8895-F07A66CF58F8}"/>
    <cellStyle name="20% - Accent2 2 3 3 2" xfId="43166" xr:uid="{1D1234BE-1DE8-460C-9C30-35C5796D66DD}"/>
    <cellStyle name="20% - Accent2 2 3 4" xfId="43167" xr:uid="{A54FEE22-F9B6-41E5-8ED0-0559AD6AB481}"/>
    <cellStyle name="20% - Accent2 2 3 5" xfId="43168" xr:uid="{5505876A-BFB4-4B19-956C-311A12A0D6E8}"/>
    <cellStyle name="20% - Accent2 2 3 6" xfId="43169" xr:uid="{A8019FAD-120F-49F7-9C2B-812C52AE3FFA}"/>
    <cellStyle name="20% - Accent2 2 3_A01" xfId="12435" xr:uid="{018B60A0-380F-43C2-BC6F-9150BD92A989}"/>
    <cellStyle name="20% - Accent2 2 4" xfId="2466" xr:uid="{28AE9634-66D2-4A5C-BCF5-2D6AAC767C59}"/>
    <cellStyle name="20% - Accent2 2 4 2" xfId="14037" xr:uid="{48EE7DA7-151B-4B8F-AD83-7B4CC5AD0438}"/>
    <cellStyle name="20% - Accent2 2 4 3" xfId="43170" xr:uid="{58284995-E2D4-448B-BD92-27506060DC90}"/>
    <cellStyle name="20% - Accent2 2 4_AVA DVA EL" xfId="43171" xr:uid="{E575EC06-DFA6-47C2-BC95-F5A25DD08170}"/>
    <cellStyle name="20% - Accent2 2 5" xfId="14038" xr:uid="{FB28423E-BFB1-470D-A041-1C6A7EDA991C}"/>
    <cellStyle name="20% - Accent2 2 6" xfId="14039" xr:uid="{45779431-D7C2-4857-B535-228728FD0D1B}"/>
    <cellStyle name="20% - Accent2 2 7" xfId="14040" xr:uid="{BD5E686F-5A2C-45C6-97A7-D29E55D12744}"/>
    <cellStyle name="20% - Accent2 2 8" xfId="43172" xr:uid="{85DAB5C0-1F84-4BD7-81C6-2482E668EE6D}"/>
    <cellStyle name="20% - Accent2 2_4 manuell" xfId="53678" xr:uid="{1DDF05FF-31EA-414A-B3BA-035C434E4508}"/>
    <cellStyle name="20% - Accent2 20" xfId="43173" xr:uid="{54F3283A-FE9E-4808-8AE0-471B5BA15D9B}"/>
    <cellStyle name="20% - Accent2 21" xfId="2457" xr:uid="{FC492DFE-6E52-435D-BFB6-FCC06EA8A228}"/>
    <cellStyle name="20% - Accent2 3" xfId="2467" xr:uid="{4898E0DB-5485-47FE-9C84-FE18F9CE7791}"/>
    <cellStyle name="20% - Accent2 3 2" xfId="14041" xr:uid="{892009EA-07DF-41B5-A7E8-D5725A00B97E}"/>
    <cellStyle name="20% - Accent2 3 3" xfId="43174" xr:uid="{EC58E264-D49E-47EF-8FC7-3E4CAC956B5B}"/>
    <cellStyle name="20% - Accent2 3_4 manuell" xfId="53679" xr:uid="{F294A20E-18AC-4558-BBB8-FD40A131C0C1}"/>
    <cellStyle name="20% - Accent2 4" xfId="2468" xr:uid="{152B4418-37A1-408F-87FF-FCF5B5145FC8}"/>
    <cellStyle name="20% - Accent2 4 2" xfId="14042" xr:uid="{25CDF015-3762-4955-9129-80135A1F9A8C}"/>
    <cellStyle name="20% - Accent2 4 3" xfId="14043" xr:uid="{BD257048-F002-4FC7-8171-64103117B43A}"/>
    <cellStyle name="20% - Accent2 4 4" xfId="14044" xr:uid="{E1C61DE0-7C8B-48C6-946F-6AC3D8024EC3}"/>
    <cellStyle name="20% - Accent2 4_A01" xfId="35660" xr:uid="{00E62A49-AF37-4F8E-87E5-A9B00BF4DE48}"/>
    <cellStyle name="20% - Accent2 5" xfId="2469" xr:uid="{E6B64630-2464-45E5-9528-A08317FB5893}"/>
    <cellStyle name="20% - Accent2 5 2" xfId="14045" xr:uid="{D6AF7695-93F7-4C7B-8BB9-9BADA45E14CB}"/>
    <cellStyle name="20% - Accent2 5_A01" xfId="35661" xr:uid="{2DEF7E5D-249A-434F-B74D-325FD34DC034}"/>
    <cellStyle name="20% - Accent2 6" xfId="2470" xr:uid="{1571B37E-EC9D-4D63-969A-72D8391B23B5}"/>
    <cellStyle name="20% - Accent2 6 2" xfId="14046" xr:uid="{82839B9E-CEFC-45B6-95F9-F0F3EC3722A5}"/>
    <cellStyle name="20% - Accent2 6_A01" xfId="35662" xr:uid="{73027456-A600-4DE3-B470-4AAEA40A2999}"/>
    <cellStyle name="20% - Accent2 7" xfId="2471" xr:uid="{17C1270A-8238-4BCE-84B0-842B74CAC776}"/>
    <cellStyle name="20% - Accent2 7 2" xfId="14047" xr:uid="{3E77F900-7B90-4B87-BDB0-B62CC7A06BE1}"/>
    <cellStyle name="20% - Accent2 7 2 2" xfId="14048" xr:uid="{C9C20080-A767-431D-88C9-074D918B1305}"/>
    <cellStyle name="20% - Accent2 7 2 3" xfId="14049" xr:uid="{6FD4A2C1-5AA1-4840-8D61-6043A4D74611}"/>
    <cellStyle name="20% - Accent2 7 2_AVA DVA EL" xfId="14050" xr:uid="{2B5F763C-F460-4786-A1E9-AC2BEB34D567}"/>
    <cellStyle name="20% - Accent2 7 3" xfId="14051" xr:uid="{E86B562B-8790-4F8B-8636-C121365A6110}"/>
    <cellStyle name="20% - Accent2 7 3 2" xfId="14052" xr:uid="{91D2311B-C973-4C6B-891A-8A3A59FBAC1C}"/>
    <cellStyle name="20% - Accent2 7 3 3" xfId="14053" xr:uid="{BA981C4F-48C1-4E01-A626-995FFEC6EAAA}"/>
    <cellStyle name="20% - Accent2 7 3_AVA DVA EL" xfId="14054" xr:uid="{F0F77223-7046-44B9-A4F0-FEBCEE40F501}"/>
    <cellStyle name="20% - Accent2 7_A01" xfId="35663" xr:uid="{A02BCCF2-32A0-48C7-AA1E-920FF4BA8EA3}"/>
    <cellStyle name="20% - Accent2 8" xfId="2472" xr:uid="{7807B024-59F1-4F31-B4F4-A37EE3A80349}"/>
    <cellStyle name="20% - Accent2 8 2" xfId="14055" xr:uid="{951492E8-22D8-417D-AD18-5C1B126118D1}"/>
    <cellStyle name="20% - Accent2 8 2 2" xfId="14056" xr:uid="{2C7DAD8A-E25F-49B6-AF3E-EBC7102EF0C6}"/>
    <cellStyle name="20% - Accent2 8 2 3" xfId="14057" xr:uid="{A9B18D38-8610-4380-B628-04603F774A18}"/>
    <cellStyle name="20% - Accent2 8 2_AVA DVA EL" xfId="14058" xr:uid="{3CE1A577-4311-481C-B1DF-E90BAA88E971}"/>
    <cellStyle name="20% - Accent2 8 3" xfId="14059" xr:uid="{DF8A6006-FC7D-43B4-9AC7-7CE6587E726B}"/>
    <cellStyle name="20% - Accent2 8 3 2" xfId="14060" xr:uid="{4B53AEC5-586A-42F1-B3B3-BBC9A332E59E}"/>
    <cellStyle name="20% - Accent2 8 3 3" xfId="14061" xr:uid="{6724640F-38FB-40EA-BD15-B0D87C0FDC83}"/>
    <cellStyle name="20% - Accent2 8 3_AVA DVA EL" xfId="14062" xr:uid="{4015DF02-DCF6-494E-B32A-1F8FECA04872}"/>
    <cellStyle name="20% - Accent2 8_A01" xfId="35664" xr:uid="{DEB9391D-A42E-4769-A653-9F6E7466DE4E}"/>
    <cellStyle name="20% - Accent2 9" xfId="2473" xr:uid="{74A16440-C118-44BD-844D-222DD910B698}"/>
    <cellStyle name="20% - Accent2 9 2" xfId="14063" xr:uid="{7DB58F5E-0D85-4415-9DC0-EF6B8C650749}"/>
    <cellStyle name="20% - Accent2 9 2 2" xfId="14064" xr:uid="{D09F474B-2719-4CCA-A48B-5F9266602A22}"/>
    <cellStyle name="20% - Accent2 9 2 3" xfId="14065" xr:uid="{C7F3FA7C-D712-41AF-ACF1-51CD6FAC4626}"/>
    <cellStyle name="20% - Accent2 9 2_AVA DVA EL" xfId="14066" xr:uid="{B50D2E14-B55D-44D0-9F83-533DD5572286}"/>
    <cellStyle name="20% - Accent2 9 3" xfId="14067" xr:uid="{DF43EC7F-EF31-4787-A039-A4707D4E91A8}"/>
    <cellStyle name="20% - Accent2 9 3 2" xfId="14068" xr:uid="{4C3CD974-F39B-4AFC-9653-324DECCFD8CA}"/>
    <cellStyle name="20% - Accent2 9 3 3" xfId="14069" xr:uid="{FF32512A-8F75-47B1-B3CA-AFF14C1470B2}"/>
    <cellStyle name="20% - Accent2 9 3_AVA DVA EL" xfId="14070" xr:uid="{23C743B9-819A-4ED0-9948-FC756D9FA5AB}"/>
    <cellStyle name="20% - Accent2 9_A01" xfId="35665" xr:uid="{30A51004-B99F-4999-9FC9-BFECA8255027}"/>
    <cellStyle name="20% - Accent3 10" xfId="2475" xr:uid="{A1496FF6-649C-48A3-A17F-705135EB3F60}"/>
    <cellStyle name="20% - Accent3 10 2" xfId="14071" xr:uid="{E292D133-75A1-4C41-BE6E-E7E7DCF3D5E1}"/>
    <cellStyle name="20% - Accent3 10 2 2" xfId="14072" xr:uid="{2B38CB42-C8C5-4296-90A8-8B1C21258F8C}"/>
    <cellStyle name="20% - Accent3 10 2 3" xfId="14073" xr:uid="{41879228-D6AF-4B1A-B13E-0037216D9BF1}"/>
    <cellStyle name="20% - Accent3 10 2_AVA DVA EL" xfId="14074" xr:uid="{E066FF13-FCEC-4D5A-AC82-CBE3089CEBFF}"/>
    <cellStyle name="20% - Accent3 10 3" xfId="14075" xr:uid="{621471D7-E75F-4C12-9C0E-EE47CF7FD8D8}"/>
    <cellStyle name="20% - Accent3 10 4" xfId="14076" xr:uid="{E00B6D23-8D50-45AE-AEDD-F287FA412AE4}"/>
    <cellStyle name="20% - Accent3 10_AVA DVA EL" xfId="14077" xr:uid="{5D126E35-AAD9-4204-ACDE-137477B2BEA4}"/>
    <cellStyle name="20% - Accent3 11" xfId="2476" xr:uid="{4E489ED1-5569-48C1-AF1A-78005CB661EC}"/>
    <cellStyle name="20% - Accent3 11 2" xfId="14078" xr:uid="{589E845E-5A49-4693-8DAA-40D6F36543D8}"/>
    <cellStyle name="20% - Accent3 11 2 2" xfId="14079" xr:uid="{97DDBF21-5A05-4EB6-A676-0B6A851C3E85}"/>
    <cellStyle name="20% - Accent3 11 2 3" xfId="14080" xr:uid="{D7BB2F75-1FC8-4C5A-83C1-3FDCC0A354B0}"/>
    <cellStyle name="20% - Accent3 11 2_AVA DVA EL" xfId="14081" xr:uid="{9872E6CE-B15A-4FEC-9E7B-8C07DC2B0EDF}"/>
    <cellStyle name="20% - Accent3 11 3" xfId="14082" xr:uid="{1993D266-B86A-4CF6-9309-FA610105BCD8}"/>
    <cellStyle name="20% - Accent3 11 4" xfId="14083" xr:uid="{9A38F58A-F497-4FC7-AAF4-04A4A145AAD8}"/>
    <cellStyle name="20% - Accent3 11_AVA DVA EL" xfId="14084" xr:uid="{8BF168E2-5CC6-4A6F-8E0B-FE79FC520C18}"/>
    <cellStyle name="20% - Accent3 12" xfId="2477" xr:uid="{42997BD2-D8BB-4D7E-B476-EFEEBE206DEA}"/>
    <cellStyle name="20% - Accent3 12 2" xfId="14085" xr:uid="{9B565042-C062-4695-BFAB-60879CAF6100}"/>
    <cellStyle name="20% - Accent3 12 2 2" xfId="14086" xr:uid="{BEE4B5E2-2B3D-4960-AF51-B15771C5058C}"/>
    <cellStyle name="20% - Accent3 12 2 3" xfId="14087" xr:uid="{A59CF7C6-19AE-44FB-829D-69A5143E90FF}"/>
    <cellStyle name="20% - Accent3 12 2_AVA DVA EL" xfId="14088" xr:uid="{D072BF2E-40D1-446B-9941-53FFFEC74F41}"/>
    <cellStyle name="20% - Accent3 12 3" xfId="14089" xr:uid="{10F91569-5F1C-49B7-B9E1-97F6A3BF7CF4}"/>
    <cellStyle name="20% - Accent3 12 4" xfId="14090" xr:uid="{3EFF073D-E524-43F5-8CF0-F8A9B9613232}"/>
    <cellStyle name="20% - Accent3 12_AVA DVA EL" xfId="14091" xr:uid="{3704BFEA-BB55-4C65-A95F-CBE3187BE353}"/>
    <cellStyle name="20% - Accent3 13" xfId="14092" xr:uid="{9A61C698-5740-4268-BECA-1E8E657F70F5}"/>
    <cellStyle name="20% - Accent3 13 2" xfId="14093" xr:uid="{5E91BC5C-DFD5-4109-B736-1D4D3494FEF1}"/>
    <cellStyle name="20% - Accent3 13 3" xfId="14094" xr:uid="{232A840C-7836-41B5-A481-9ADC5E44769F}"/>
    <cellStyle name="20% - Accent3 13_AVA DVA EL" xfId="14095" xr:uid="{0B298937-6551-49EB-A85A-91F72C6BAEC7}"/>
    <cellStyle name="20% - Accent3 14" xfId="14096" xr:uid="{F2A5DF7E-F186-4CD2-8DB4-82F114DFAD82}"/>
    <cellStyle name="20% - Accent3 14 2" xfId="14097" xr:uid="{367F64E1-A3EF-49E8-AE93-B8DA32654FB9}"/>
    <cellStyle name="20% - Accent3 14 3" xfId="14098" xr:uid="{0B4CCE6E-C736-4CF0-B545-AFCFF43341A9}"/>
    <cellStyle name="20% - Accent3 14_AVA DVA EL" xfId="14099" xr:uid="{4FC825EC-07E3-43D2-AF59-45EF0F5EE1A9}"/>
    <cellStyle name="20% - Accent3 15" xfId="14100" xr:uid="{39C43445-6163-4AC3-8880-C09BC72DDE5D}"/>
    <cellStyle name="20% - Accent3 15 2" xfId="14101" xr:uid="{FB07CD72-604E-4F77-8FAC-5A6C9CB8DAFA}"/>
    <cellStyle name="20% - Accent3 15 3" xfId="14102" xr:uid="{411C2793-A4C5-4F05-83E2-8B3E84C5EA69}"/>
    <cellStyle name="20% - Accent3 15_AVA DVA EL" xfId="14103" xr:uid="{188E2DE9-1AFB-40D9-9C4D-87881A8A9BC7}"/>
    <cellStyle name="20% - Accent3 16" xfId="14104" xr:uid="{F0B1C9E0-F51E-40FF-A625-36E505CB42C1}"/>
    <cellStyle name="20% - Accent3 17" xfId="14105" xr:uid="{F6E641E7-9353-41BC-83A3-C92E0DF76008}"/>
    <cellStyle name="20% - Accent3 18" xfId="37174" xr:uid="{7F4BBEB0-240E-49A6-BC76-8578D381FDEE}"/>
    <cellStyle name="20% - Accent3 19" xfId="43175" xr:uid="{02AA3B18-93FF-480C-A4EB-DDD448F227CA}"/>
    <cellStyle name="20% - Accent3 2" xfId="2478" xr:uid="{F748FC55-9D79-46EC-8705-8A2D2B07425E}"/>
    <cellStyle name="20% - Accent3 2 2" xfId="2479" xr:uid="{8705BC60-DF2C-4B57-8BB8-5C610EE54286}"/>
    <cellStyle name="20% - Accent3 2 2 2" xfId="2480" xr:uid="{A745DE70-54E2-49D1-B6F6-8925E9C39DE5}"/>
    <cellStyle name="20% - Accent3 2 2 3" xfId="14106" xr:uid="{EB90005F-1E40-48FD-88BE-50E6AB433E40}"/>
    <cellStyle name="20% - Accent3 2 2 4" xfId="43176" xr:uid="{0EE42F2D-990F-43EE-A67E-0A4504C66CCA}"/>
    <cellStyle name="20% - Accent3 2 2_A01" xfId="12436" xr:uid="{32D3D40A-5B1F-462C-945E-95B6C13BAD37}"/>
    <cellStyle name="20% - Accent3 2 3" xfId="2481" xr:uid="{996E2C2A-E559-4D90-82BC-B4E0DCF4530E}"/>
    <cellStyle name="20% - Accent3 2 3 2" xfId="2482" xr:uid="{FA0E8770-5C30-463B-9E89-5F0EC493548E}"/>
    <cellStyle name="20% - Accent3 2 3 2 2" xfId="43177" xr:uid="{DF1B9C97-59FE-46F7-8BF4-DC87DE3C60A5}"/>
    <cellStyle name="20% - Accent3 2 3 2_CC1" xfId="53680" xr:uid="{B15F4684-9BC4-49A5-A50D-321A7ED15AB2}"/>
    <cellStyle name="20% - Accent3 2 3 3" xfId="14107" xr:uid="{0B23F367-09EA-4D26-A1AD-7FAFB1A46696}"/>
    <cellStyle name="20% - Accent3 2 3 3 2" xfId="43178" xr:uid="{D4499A34-8A8C-4074-922B-8750A7D7123D}"/>
    <cellStyle name="20% - Accent3 2 3 4" xfId="43179" xr:uid="{A97038D0-CE9C-4FC9-907A-678CB3FB02FA}"/>
    <cellStyle name="20% - Accent3 2 3 5" xfId="43180" xr:uid="{91A61C84-9467-440A-B41D-B5A92305ED53}"/>
    <cellStyle name="20% - Accent3 2 3 6" xfId="43181" xr:uid="{613B7284-45AA-4E24-8126-0D93A9BBFD85}"/>
    <cellStyle name="20% - Accent3 2 3_A01" xfId="12437" xr:uid="{2A01A189-BFBB-461E-A1E9-0B484C655644}"/>
    <cellStyle name="20% - Accent3 2 4" xfId="2483" xr:uid="{04B27DFB-2BF5-458C-A4CE-993E7C635DA0}"/>
    <cellStyle name="20% - Accent3 2 4 2" xfId="14108" xr:uid="{A4A8BE56-E096-4D79-986A-C50CAFCF44D0}"/>
    <cellStyle name="20% - Accent3 2 4 3" xfId="43182" xr:uid="{E195C5B1-1118-462B-B06D-50E626701A86}"/>
    <cellStyle name="20% - Accent3 2 4_AVA DVA EL" xfId="43183" xr:uid="{74D5E8B3-0AFE-4284-9C43-853022C1C3B5}"/>
    <cellStyle name="20% - Accent3 2 5" xfId="14109" xr:uid="{845D724C-1E7D-4723-AEB3-90B880AE0C2F}"/>
    <cellStyle name="20% - Accent3 2 6" xfId="14110" xr:uid="{BAE18315-B82A-46BA-B35E-41475F215792}"/>
    <cellStyle name="20% - Accent3 2 7" xfId="14111" xr:uid="{2E077B52-EBBD-45B5-8133-A0C967E4747F}"/>
    <cellStyle name="20% - Accent3 2 8" xfId="43184" xr:uid="{4C83753B-ACB8-4521-9ACC-F13DD49616AD}"/>
    <cellStyle name="20% - Accent3 2_4 manuell" xfId="53681" xr:uid="{573552FB-14B6-4480-9532-8C461F8D2FA4}"/>
    <cellStyle name="20% - Accent3 20" xfId="43185" xr:uid="{23C23204-392D-4561-A8ED-7663C059D8FB}"/>
    <cellStyle name="20% - Accent3 21" xfId="2474" xr:uid="{30974451-A3F7-4C49-AB80-5964848D0FAC}"/>
    <cellStyle name="20% - Accent3 3" xfId="2484" xr:uid="{ED5AB265-7A53-4371-9D39-717EC3AE2490}"/>
    <cellStyle name="20% - Accent3 3 2" xfId="14112" xr:uid="{42B651A7-FC2F-458C-B14E-6D57F1C6F20E}"/>
    <cellStyle name="20% - Accent3 3 3" xfId="43186" xr:uid="{6EB95C4C-FC7A-4CD2-92AB-9DDAB25F119A}"/>
    <cellStyle name="20% - Accent3 3_4 manuell" xfId="53682" xr:uid="{41CAE753-750E-4D7C-A721-B2C99834E588}"/>
    <cellStyle name="20% - Accent3 4" xfId="2485" xr:uid="{2164E4E6-E404-40B4-838A-34C3ACD4EC24}"/>
    <cellStyle name="20% - Accent3 4 2" xfId="14113" xr:uid="{A41358B6-7FB8-4885-AFE3-6A05D02F0DCA}"/>
    <cellStyle name="20% - Accent3 4 3" xfId="14114" xr:uid="{FAF033A9-6605-45E5-8816-250633B3BA70}"/>
    <cellStyle name="20% - Accent3 4 4" xfId="14115" xr:uid="{3624EBEC-A2CA-491B-B4CF-CA1611127338}"/>
    <cellStyle name="20% - Accent3 4_A01" xfId="35666" xr:uid="{1518DB4E-823F-43D1-82DD-977FC670A22A}"/>
    <cellStyle name="20% - Accent3 5" xfId="2486" xr:uid="{21430BD9-DB06-450E-9CFC-D87601698FE7}"/>
    <cellStyle name="20% - Accent3 5 2" xfId="14116" xr:uid="{9CCFF9F8-69DB-4065-BE75-7AB8C21DDA4D}"/>
    <cellStyle name="20% - Accent3 5_A01" xfId="35667" xr:uid="{2B129C8C-C9AA-45CF-988E-7B9A1EF61445}"/>
    <cellStyle name="20% - Accent3 6" xfId="2487" xr:uid="{AD96FFD0-A3B4-45CD-B56C-D51EAF911C3C}"/>
    <cellStyle name="20% - Accent3 6 2" xfId="14117" xr:uid="{B2C80CBD-73A3-474A-803F-14A3E7D4C4D0}"/>
    <cellStyle name="20% - Accent3 6_A01" xfId="35668" xr:uid="{644EA436-0254-4DED-8114-3430814FAEDF}"/>
    <cellStyle name="20% - Accent3 7" xfId="2488" xr:uid="{7504DA2F-34E9-4B15-9284-EB2F8F28FCC5}"/>
    <cellStyle name="20% - Accent3 7 2" xfId="14118" xr:uid="{13B01F39-46D2-4015-AC67-92B231A65D5C}"/>
    <cellStyle name="20% - Accent3 7 2 2" xfId="14119" xr:uid="{2D5D28EE-3D02-440E-AB5E-8B14FB94DE53}"/>
    <cellStyle name="20% - Accent3 7 2 3" xfId="14120" xr:uid="{CA261073-44E7-4D08-BF20-DA489D02D3CA}"/>
    <cellStyle name="20% - Accent3 7 2_AVA DVA EL" xfId="14121" xr:uid="{19790309-D55D-4CFA-A830-98C5E4A8F9B5}"/>
    <cellStyle name="20% - Accent3 7 3" xfId="14122" xr:uid="{D5E5C912-7B10-4419-855D-AACF1DF7B288}"/>
    <cellStyle name="20% - Accent3 7 3 2" xfId="14123" xr:uid="{C9D9B484-E9E7-4DC4-8299-8914B428D305}"/>
    <cellStyle name="20% - Accent3 7 3 3" xfId="14124" xr:uid="{4C500A26-6FFA-465B-8FE7-6346F120CA78}"/>
    <cellStyle name="20% - Accent3 7 3_AVA DVA EL" xfId="14125" xr:uid="{7DE1B4FB-0346-4C03-83B0-9BBF5302A01D}"/>
    <cellStyle name="20% - Accent3 7_A01" xfId="35669" xr:uid="{6AC58B42-76FA-4A15-8457-EB2ADE3CA07A}"/>
    <cellStyle name="20% - Accent3 8" xfId="2489" xr:uid="{44641721-ED89-41C5-B560-B61C26D60571}"/>
    <cellStyle name="20% - Accent3 8 2" xfId="14126" xr:uid="{801844BA-100D-4FB7-B2B6-00A52741FB13}"/>
    <cellStyle name="20% - Accent3 8 2 2" xfId="14127" xr:uid="{BB0775CF-5FE2-4C49-A772-B03A7329C2FA}"/>
    <cellStyle name="20% - Accent3 8 2 3" xfId="14128" xr:uid="{364C84B7-8458-4D14-B462-E6900FF107FE}"/>
    <cellStyle name="20% - Accent3 8 2_AVA DVA EL" xfId="14129" xr:uid="{9ED0493C-D459-4720-BE49-51599E6EC592}"/>
    <cellStyle name="20% - Accent3 8 3" xfId="14130" xr:uid="{8026E510-9212-4E64-AED4-F3A8345ACAE5}"/>
    <cellStyle name="20% - Accent3 8 3 2" xfId="14131" xr:uid="{5E9AE232-C69C-4469-A82C-1C7A0B058A81}"/>
    <cellStyle name="20% - Accent3 8 3 3" xfId="14132" xr:uid="{D945EAF7-8410-41A5-ACD3-3156ECA51418}"/>
    <cellStyle name="20% - Accent3 8 3_AVA DVA EL" xfId="14133" xr:uid="{29C97004-0AC8-421B-BABC-D3DD1501F1B9}"/>
    <cellStyle name="20% - Accent3 8_A01" xfId="35670" xr:uid="{E6B6EF51-4E60-411D-A9E3-4DAD348F6AB7}"/>
    <cellStyle name="20% - Accent3 9" xfId="2490" xr:uid="{DCED322C-006C-4865-A2BE-1CCE6DFC98D5}"/>
    <cellStyle name="20% - Accent3 9 2" xfId="14134" xr:uid="{CA898009-6B84-48BB-880B-882755DC95C1}"/>
    <cellStyle name="20% - Accent3 9 2 2" xfId="14135" xr:uid="{F15DFCF7-380C-4EC8-8724-6FF587046686}"/>
    <cellStyle name="20% - Accent3 9 2 3" xfId="14136" xr:uid="{2FA76836-D666-440F-AB8C-ACF4D2F600C6}"/>
    <cellStyle name="20% - Accent3 9 2_AVA DVA EL" xfId="14137" xr:uid="{F28838DA-AE5F-413F-97D2-B2CD5F670E3F}"/>
    <cellStyle name="20% - Accent3 9 3" xfId="14138" xr:uid="{118CEB84-DEFD-4534-B410-003A9E077742}"/>
    <cellStyle name="20% - Accent3 9 3 2" xfId="14139" xr:uid="{7925E081-9322-422E-BED2-5B4CCA13BE07}"/>
    <cellStyle name="20% - Accent3 9 3 3" xfId="14140" xr:uid="{034FDC96-8151-4623-8DA9-91EEACC3AA17}"/>
    <cellStyle name="20% - Accent3 9 3_AVA DVA EL" xfId="14141" xr:uid="{ACCB2196-C4DC-4F9C-B2EF-B576B630DD5E}"/>
    <cellStyle name="20% - Accent3 9_A01" xfId="35671" xr:uid="{21277A79-3D31-4B91-963C-4A0FCC4BC994}"/>
    <cellStyle name="20% - Accent4 10" xfId="2492" xr:uid="{4A47EE95-3A47-480D-B1E3-2DC849999E92}"/>
    <cellStyle name="20% - Accent4 10 2" xfId="14142" xr:uid="{780D622E-2DE4-46DB-83BD-BF49D7B780A0}"/>
    <cellStyle name="20% - Accent4 10 2 2" xfId="14143" xr:uid="{5A11BCB2-9A48-4847-81E5-2D78B129AFA4}"/>
    <cellStyle name="20% - Accent4 10 2 3" xfId="14144" xr:uid="{6ACE44F8-4DDC-4A8E-989B-3F5C3A0C0D3A}"/>
    <cellStyle name="20% - Accent4 10 2_AVA DVA EL" xfId="14145" xr:uid="{936032D4-71AB-4867-BD33-F4844F512ED5}"/>
    <cellStyle name="20% - Accent4 10 3" xfId="14146" xr:uid="{E52B2DC0-17A3-44C5-BC8B-69E9D40B46CA}"/>
    <cellStyle name="20% - Accent4 10 4" xfId="14147" xr:uid="{74FB322B-E792-42ED-982E-35DDDFB07274}"/>
    <cellStyle name="20% - Accent4 10_AVA DVA EL" xfId="14148" xr:uid="{95E594A7-F4FF-4FCA-8851-C9A1B92DFB58}"/>
    <cellStyle name="20% - Accent4 11" xfId="2493" xr:uid="{9352DE41-89C9-4DA1-800F-B400EED2DE78}"/>
    <cellStyle name="20% - Accent4 11 2" xfId="14149" xr:uid="{E7BDF637-A4ED-48BB-91A7-8F657EEBFB71}"/>
    <cellStyle name="20% - Accent4 11 2 2" xfId="14150" xr:uid="{3FA6C3D6-9023-47BE-82A2-6D586C5507D3}"/>
    <cellStyle name="20% - Accent4 11 2 2 2" xfId="14151" xr:uid="{7E1E1922-9D09-4678-8F5D-84EEEFA284C9}"/>
    <cellStyle name="20% - Accent4 11 2 2_AVA DVA EL" xfId="14152" xr:uid="{85E8F828-918C-455D-90EE-68A204ACCD94}"/>
    <cellStyle name="20% - Accent4 11 2 3" xfId="14153" xr:uid="{CFB044DF-230A-472C-911B-25D42A30512F}"/>
    <cellStyle name="20% - Accent4 11 2_AVA DVA EL" xfId="14154" xr:uid="{570F7729-12F1-4E21-98AE-2104297D25AD}"/>
    <cellStyle name="20% - Accent4 11 3" xfId="14155" xr:uid="{13A64528-0D85-455B-A0EC-DEEE17284D38}"/>
    <cellStyle name="20% - Accent4 11 3 2" xfId="14156" xr:uid="{6BAC688A-6E57-4E88-83AF-C9468A6A2A83}"/>
    <cellStyle name="20% - Accent4 11 3_AVA DVA EL" xfId="14157" xr:uid="{57FE11FC-5C90-4237-BBC9-332CCAB74660}"/>
    <cellStyle name="20% - Accent4 11 4" xfId="14158" xr:uid="{38E09106-E3C1-41D6-8953-461B844833C5}"/>
    <cellStyle name="20% - Accent4 11_AVA DVA EL" xfId="14159" xr:uid="{C76B9107-FD43-4217-8938-C1D86833C341}"/>
    <cellStyle name="20% - Accent4 12" xfId="2494" xr:uid="{9DA37E97-89CD-4D75-AA5E-7B40F8DE83DA}"/>
    <cellStyle name="20% - Accent4 12 2" xfId="14160" xr:uid="{CF50CB35-58D4-4CED-A273-D7252C48DCA0}"/>
    <cellStyle name="20% - Accent4 12 2 2" xfId="14161" xr:uid="{AD0CE83C-7A37-478C-B7E6-194DF063200E}"/>
    <cellStyle name="20% - Accent4 12 2 2 2" xfId="14162" xr:uid="{F93BDB78-C826-421E-8D91-3154F20A194D}"/>
    <cellStyle name="20% - Accent4 12 2 2_AVA DVA EL" xfId="14163" xr:uid="{832F7EB1-0A0A-48BA-8158-BAD7EBF3931E}"/>
    <cellStyle name="20% - Accent4 12 2 3" xfId="14164" xr:uid="{5A590F45-8860-4123-B6AA-E3B9A242AEFB}"/>
    <cellStyle name="20% - Accent4 12 2_AVA DVA EL" xfId="14165" xr:uid="{0AC4AF3A-3578-4F98-BB7A-CDBC85C8A4CC}"/>
    <cellStyle name="20% - Accent4 12 3" xfId="14166" xr:uid="{B4062310-03F2-4177-946E-0CFD351A793C}"/>
    <cellStyle name="20% - Accent4 12 3 2" xfId="14167" xr:uid="{43A2CA76-897C-4C3E-A3DA-FC6A6E65F543}"/>
    <cellStyle name="20% - Accent4 12 3_AVA DVA EL" xfId="14168" xr:uid="{825AC4B6-F4BD-4C22-AB3B-01AB7EB4BFC2}"/>
    <cellStyle name="20% - Accent4 12 4" xfId="14169" xr:uid="{31A3EC30-0827-4A0A-B891-4BA5D9E2C11A}"/>
    <cellStyle name="20% - Accent4 12_AVA DVA EL" xfId="14170" xr:uid="{59154580-F58D-438D-A45B-63AC56CEEEDF}"/>
    <cellStyle name="20% - Accent4 13" xfId="14171" xr:uid="{4442C49B-60E7-40A7-8335-6D6CA8D77C65}"/>
    <cellStyle name="20% - Accent4 13 2" xfId="14172" xr:uid="{E9D3AAF5-90AA-48AD-B3EE-C10CF78BA8F6}"/>
    <cellStyle name="20% - Accent4 13 2 2" xfId="14173" xr:uid="{0441D351-EDFA-453E-BA9F-CAD13591D7FF}"/>
    <cellStyle name="20% - Accent4 13 2_AVA DVA EL" xfId="14174" xr:uid="{260EE858-32B3-46CD-97C9-E367F893EAE7}"/>
    <cellStyle name="20% - Accent4 13 3" xfId="14175" xr:uid="{2D4EA8DA-34F3-4E87-934C-BE6DAD828EFA}"/>
    <cellStyle name="20% - Accent4 13_AVA DVA EL" xfId="14176" xr:uid="{8777A2D5-124D-425A-9AF8-C73E118DDEA2}"/>
    <cellStyle name="20% - Accent4 14" xfId="14177" xr:uid="{1881418D-0473-4B03-9154-7FD00C24DC2D}"/>
    <cellStyle name="20% - Accent4 14 2" xfId="14178" xr:uid="{357EE52F-218D-4E01-8A13-69EA0FADE6C9}"/>
    <cellStyle name="20% - Accent4 14 2 2" xfId="14179" xr:uid="{431DFBCE-0321-40A5-9818-219ACB01D73F}"/>
    <cellStyle name="20% - Accent4 14 2_AVA DVA EL" xfId="14180" xr:uid="{B3395B22-A9A6-45F4-ABA4-FC0D46BFF5F9}"/>
    <cellStyle name="20% - Accent4 14 3" xfId="14181" xr:uid="{BBFFDF00-B4DD-4FF4-A9B6-F29AB98875F2}"/>
    <cellStyle name="20% - Accent4 14_AVA DVA EL" xfId="14182" xr:uid="{EE6E5A47-D011-4D92-8D76-D9D12618CFF2}"/>
    <cellStyle name="20% - Accent4 15" xfId="14183" xr:uid="{453CCBD8-C916-46EB-AD79-52A8D1517296}"/>
    <cellStyle name="20% - Accent4 15 2" xfId="14184" xr:uid="{7CBBC915-117F-48EB-95F9-D36EC37C93CC}"/>
    <cellStyle name="20% - Accent4 15 2 2" xfId="14185" xr:uid="{D0091095-AE8D-4C88-8D79-4B81B30FF3A2}"/>
    <cellStyle name="20% - Accent4 15 2_AVA DVA EL" xfId="14186" xr:uid="{B9A33DAE-7795-4CB4-AFAE-C6F3C85601AE}"/>
    <cellStyle name="20% - Accent4 15 3" xfId="14187" xr:uid="{1DAB8ACE-28E9-4EAF-96FB-92B3276544B8}"/>
    <cellStyle name="20% - Accent4 15_AVA DVA EL" xfId="14188" xr:uid="{BF9DC0C9-FE46-48F0-BACA-B99A8EEC651E}"/>
    <cellStyle name="20% - Accent4 16" xfId="14189" xr:uid="{CB8F25FE-C70B-43DC-8E20-A6D379F0318B}"/>
    <cellStyle name="20% - Accent4 17" xfId="14190" xr:uid="{C0A5AB36-5D70-4BAE-BAC8-A3558F813ADF}"/>
    <cellStyle name="20% - Accent4 18" xfId="37175" xr:uid="{66C61948-A56A-404F-8693-B4A4F9579446}"/>
    <cellStyle name="20% - Accent4 19" xfId="43187" xr:uid="{0D631263-A5A9-40D9-BBFA-70D7A1F35623}"/>
    <cellStyle name="20% - Accent4 2" xfId="2495" xr:uid="{3083552B-265E-455C-B773-8197E1E42C24}"/>
    <cellStyle name="20% - Accent4 2 2" xfId="2496" xr:uid="{F823CAFF-3094-4C5A-B549-C29F82F51365}"/>
    <cellStyle name="20% - Accent4 2 2 2" xfId="2497" xr:uid="{1E292FB5-2659-4D34-AA21-83232462EFB9}"/>
    <cellStyle name="20% - Accent4 2 2 2 2" xfId="14191" xr:uid="{67F9A187-E0CC-4052-A187-4C0585A14B4C}"/>
    <cellStyle name="20% - Accent4 2 2 2_AVA DVA EL" xfId="14192" xr:uid="{0A09F1DD-EEBB-4AA7-A0F8-C142C9978922}"/>
    <cellStyle name="20% - Accent4 2 2 3" xfId="14193" xr:uid="{341DFC69-0720-47F5-A0DA-2E4CB9290F8A}"/>
    <cellStyle name="20% - Accent4 2 2 3 2" xfId="14194" xr:uid="{707DED97-06C6-4A15-B2E5-DCE553CACB83}"/>
    <cellStyle name="20% - Accent4 2 2 3_AVA DVA EL" xfId="14195" xr:uid="{266120DA-EBB9-4E0F-8E73-33FD8DBC08E5}"/>
    <cellStyle name="20% - Accent4 2 2 4" xfId="14196" xr:uid="{43788C5C-576A-47C3-86C1-3A9C52394044}"/>
    <cellStyle name="20% - Accent4 2 2 4 2" xfId="14197" xr:uid="{7A9EDE62-5BCA-46C8-83B8-E73F0EC09453}"/>
    <cellStyle name="20% - Accent4 2 2 4_AVA DVA EL" xfId="14198" xr:uid="{9CA3B112-67C5-457A-B480-DB895E209463}"/>
    <cellStyle name="20% - Accent4 2 2 5" xfId="14199" xr:uid="{C8F172CA-F9AD-49BA-A405-82CBCEF7A9C2}"/>
    <cellStyle name="20% - Accent4 2 2 5 2" xfId="14200" xr:uid="{B377D912-A94F-4900-A38D-97C616B491B8}"/>
    <cellStyle name="20% - Accent4 2 2 5_AVA DVA EL" xfId="14201" xr:uid="{F1A18488-2888-49FA-BEBA-2EB87B72C8E4}"/>
    <cellStyle name="20% - Accent4 2 2 6" xfId="14202" xr:uid="{3931BA90-1740-44BE-8BEE-24CC0BCDC30B}"/>
    <cellStyle name="20% - Accent4 2 2 6 2" xfId="14203" xr:uid="{EBE88EEC-9EDC-4951-BF64-727C29B9C2FB}"/>
    <cellStyle name="20% - Accent4 2 2 6_AVA DVA EL" xfId="14204" xr:uid="{D5EFCF60-74E6-427F-8CAC-32B9B83E3FC7}"/>
    <cellStyle name="20% - Accent4 2 2 7" xfId="14205" xr:uid="{21B01888-5B19-475F-A9FF-129D17BA71D8}"/>
    <cellStyle name="20% - Accent4 2 2 7 2" xfId="14206" xr:uid="{E56D85C4-36E1-44A9-9813-BC141F167CC3}"/>
    <cellStyle name="20% - Accent4 2 2 7_AVA DVA EL" xfId="14207" xr:uid="{433CBC8B-3A6C-42D6-AD57-F052BE950625}"/>
    <cellStyle name="20% - Accent4 2 2 8" xfId="43188" xr:uid="{7E6F81CD-CF36-4D3A-835B-F1B47F105977}"/>
    <cellStyle name="20% - Accent4 2 2_A01" xfId="12438" xr:uid="{31F92051-A437-4156-B5B8-7D17A7793288}"/>
    <cellStyle name="20% - Accent4 2 3" xfId="2498" xr:uid="{69019302-6C30-4D01-B05E-C90E182AB013}"/>
    <cellStyle name="20% - Accent4 2 3 2" xfId="2499" xr:uid="{87EE56D4-F7EB-42A8-B6BA-899FDC04C80C}"/>
    <cellStyle name="20% - Accent4 2 3 2 2" xfId="14208" xr:uid="{DDF6B4D7-6457-42E7-A793-B0B94DC8B479}"/>
    <cellStyle name="20% - Accent4 2 3 2 3" xfId="43189" xr:uid="{F3EAC6AB-67AD-4024-9BA6-4BBE3531485F}"/>
    <cellStyle name="20% - Accent4 2 3 2_AVA DVA EL" xfId="14209" xr:uid="{35820C2A-AFA8-4A1D-B056-952A53E2BF42}"/>
    <cellStyle name="20% - Accent4 2 3 3" xfId="14210" xr:uid="{FD85B588-5E09-495A-A4A2-73C172A0C8B9}"/>
    <cellStyle name="20% - Accent4 2 3 3 2" xfId="14211" xr:uid="{6BF687F8-9E87-4BA4-BE8B-26D635D7E2AA}"/>
    <cellStyle name="20% - Accent4 2 3 3 3" xfId="43190" xr:uid="{18D84AE4-2998-4BE7-90FC-2F35F0A2EBB9}"/>
    <cellStyle name="20% - Accent4 2 3 3_AVA DVA EL" xfId="14212" xr:uid="{C176EAF1-62EB-48C5-A2D9-AB40BD4589FF}"/>
    <cellStyle name="20% - Accent4 2 3 4" xfId="43191" xr:uid="{2BE18B18-A08D-4C8D-8A31-7BA3C31CEE74}"/>
    <cellStyle name="20% - Accent4 2 3 5" xfId="43192" xr:uid="{E92C917D-F48F-491E-8C25-2DA552B3F39E}"/>
    <cellStyle name="20% - Accent4 2 3 6" xfId="43193" xr:uid="{4B573208-BF64-4DA0-B6F3-4E035DE7EE2D}"/>
    <cellStyle name="20% - Accent4 2 3_A01" xfId="12439" xr:uid="{8AA6CA89-C2E4-4A11-B908-5271886B2BAD}"/>
    <cellStyle name="20% - Accent4 2 4" xfId="2500" xr:uid="{AD0CF659-9229-4B82-9366-DC12CE4078BC}"/>
    <cellStyle name="20% - Accent4 2 4 2" xfId="14213" xr:uid="{DDDDBE5C-1007-463A-A942-5CF73C9B1A9E}"/>
    <cellStyle name="20% - Accent4 2 4 2 2" xfId="14214" xr:uid="{62397409-C097-4F92-926A-7D45ABDB8CD5}"/>
    <cellStyle name="20% - Accent4 2 4 2_AVA DVA EL" xfId="14215" xr:uid="{21833CBF-1E99-45BE-B74E-C2D2C47C8C56}"/>
    <cellStyle name="20% - Accent4 2 4 3" xfId="14216" xr:uid="{9E25993A-9437-47BD-AC3F-84205186876B}"/>
    <cellStyle name="20% - Accent4 2 4 4" xfId="43194" xr:uid="{95F5F04E-28A8-4ED5-9B65-F8E4BB16A82C}"/>
    <cellStyle name="20% - Accent4 2 4_AVA DVA EL" xfId="14217" xr:uid="{13611541-CF9B-4C5B-96AA-6D8B2145A0BA}"/>
    <cellStyle name="20% - Accent4 2 5" xfId="14218" xr:uid="{DF23E8AB-A9CA-4065-A14E-D16305CA64B0}"/>
    <cellStyle name="20% - Accent4 2 5 2" xfId="14219" xr:uid="{60EA480D-B651-4E2A-99DB-AD2E2DF2A298}"/>
    <cellStyle name="20% - Accent4 2 5_AVA DVA EL" xfId="14220" xr:uid="{0E81938D-C83D-4A35-B6F4-3C49FD0FA3BA}"/>
    <cellStyle name="20% - Accent4 2 6" xfId="14221" xr:uid="{E9DDECE6-B744-45BF-AEEE-F548DD82D2B3}"/>
    <cellStyle name="20% - Accent4 2 6 2" xfId="14222" xr:uid="{0D7AEC57-C7E9-4D3C-B9F8-F4FEC43AA647}"/>
    <cellStyle name="20% - Accent4 2 6_AVA DVA EL" xfId="14223" xr:uid="{5E392473-13B9-4814-8D61-48B106A5C1AC}"/>
    <cellStyle name="20% - Accent4 2 7" xfId="14224" xr:uid="{BB2CBFC4-553C-4A1E-BB78-0A6C62A5CD1B}"/>
    <cellStyle name="20% - Accent4 2 7 2" xfId="14225" xr:uid="{4061E7CE-CF72-45EF-B6FE-B3FF03FBEA6B}"/>
    <cellStyle name="20% - Accent4 2 7_AVA DVA EL" xfId="14226" xr:uid="{2FCAA360-8D3B-4B97-AF75-DEF4C307563A}"/>
    <cellStyle name="20% - Accent4 2 8" xfId="43195" xr:uid="{662ED2A1-E3C4-4E59-AD6E-A34E08A1292D}"/>
    <cellStyle name="20% - Accent4 2_4 manuell" xfId="53683" xr:uid="{0D12D1B3-6026-49F7-99A9-2F59D02D8948}"/>
    <cellStyle name="20% - Accent4 20" xfId="43196" xr:uid="{9FFC5EFA-104F-40C4-80AE-36983A1E3937}"/>
    <cellStyle name="20% - Accent4 21" xfId="2491" xr:uid="{BE7A945A-1C7B-46A5-9249-0B5A2C9D7AB0}"/>
    <cellStyle name="20% - Accent4 3" xfId="2501" xr:uid="{2E7D6F99-AF4C-494B-85AD-57F137E43945}"/>
    <cellStyle name="20% - Accent4 3 2" xfId="14227" xr:uid="{7253DB56-FA1D-4AE1-8789-E0D9C16EF606}"/>
    <cellStyle name="20% - Accent4 3 2 2" xfId="14228" xr:uid="{D884FD2D-E14A-4B57-BAE1-4E63C9EC9029}"/>
    <cellStyle name="20% - Accent4 3 2_AVA DVA EL" xfId="14229" xr:uid="{0391723D-6B0D-4F52-8907-475829FBDD4A}"/>
    <cellStyle name="20% - Accent4 3 3" xfId="43197" xr:uid="{E25E156F-574E-40BD-B28A-01DF4A4AA0F8}"/>
    <cellStyle name="20% - Accent4 3_4 manuell" xfId="53684" xr:uid="{5F4A9150-D850-4946-AE64-95A0254E5AED}"/>
    <cellStyle name="20% - Accent4 4" xfId="2502" xr:uid="{C86CBAB3-3492-4FF2-88FB-DB60B414D379}"/>
    <cellStyle name="20% - Accent4 4 2" xfId="14230" xr:uid="{73F45B10-DC69-4A34-A15B-22F1E11B0B6E}"/>
    <cellStyle name="20% - Accent4 4 2 2" xfId="14231" xr:uid="{846A01A5-D4DB-41F6-8C07-02B2FF163C1F}"/>
    <cellStyle name="20% - Accent4 4 2_AVA DVA EL" xfId="14232" xr:uid="{15B7A8E1-4DFB-4DE0-BF6B-5B13AA6A94DD}"/>
    <cellStyle name="20% - Accent4 4 3" xfId="14233" xr:uid="{BF245F0F-9059-41B9-9D13-62059BBB4CB5}"/>
    <cellStyle name="20% - Accent4 4 3 2" xfId="14234" xr:uid="{2395B090-5527-41A8-A784-936615F602FC}"/>
    <cellStyle name="20% - Accent4 4 3_AVA DVA EL" xfId="14235" xr:uid="{88C54E7C-9567-4428-B3BF-DFC05C55DF21}"/>
    <cellStyle name="20% - Accent4 4 4" xfId="14236" xr:uid="{647A0BAA-DD18-4A63-B036-1CD130E2EB21}"/>
    <cellStyle name="20% - Accent4 4 4 2" xfId="14237" xr:uid="{75AF4CD8-1DC9-4539-85A8-1A8A591F5206}"/>
    <cellStyle name="20% - Accent4 4 4_AVA DVA EL" xfId="14238" xr:uid="{DBD6B4BB-CBC1-404D-B4C3-EE555338F6B3}"/>
    <cellStyle name="20% - Accent4 4_A01" xfId="35672" xr:uid="{9F43C5FF-ED35-41A3-BF7D-E6D7161AB3CC}"/>
    <cellStyle name="20% - Accent4 5" xfId="2503" xr:uid="{84445C4E-881A-430D-BC4B-5013DBB21BC6}"/>
    <cellStyle name="20% - Accent4 5 2" xfId="14239" xr:uid="{CC8DC0E6-C27D-4C5B-9961-864E8F9057E7}"/>
    <cellStyle name="20% - Accent4 5 2 2" xfId="14240" xr:uid="{34747414-1486-47FD-AF28-44F0FEC6524C}"/>
    <cellStyle name="20% - Accent4 5 2_AVA DVA EL" xfId="14241" xr:uid="{255D5921-35B1-4CA9-9F70-3FDBB3C83D80}"/>
    <cellStyle name="20% - Accent4 5_A01" xfId="35673" xr:uid="{420C8D6C-7A67-4983-82CD-08B00AFD83DD}"/>
    <cellStyle name="20% - Accent4 6" xfId="2504" xr:uid="{3F4F43A9-FFA0-4411-AFFE-0340AD16C808}"/>
    <cellStyle name="20% - Accent4 6 2" xfId="14242" xr:uid="{1E758F7B-F468-4AD2-B8A0-28768660D431}"/>
    <cellStyle name="20% - Accent4 6 2 2" xfId="14243" xr:uid="{827899BB-06CE-46DC-917C-DCDC5A281B6A}"/>
    <cellStyle name="20% - Accent4 6 2_AVA DVA EL" xfId="14244" xr:uid="{89B6404E-4969-439D-900F-41035533A8A1}"/>
    <cellStyle name="20% - Accent4 6_A01" xfId="35674" xr:uid="{95EFC7C9-E5BC-4ED2-A238-05936228E3BD}"/>
    <cellStyle name="20% - Accent4 7" xfId="2505" xr:uid="{A0C36663-F60A-4575-AB6E-BC311E99B0AF}"/>
    <cellStyle name="20% - Accent4 7 2" xfId="14245" xr:uid="{0FDDBC5A-71C9-4C4E-9F63-67C954D2D529}"/>
    <cellStyle name="20% - Accent4 7 2 2" xfId="14246" xr:uid="{A14C4F0F-83A9-4813-91ED-9EC178B3DB4A}"/>
    <cellStyle name="20% - Accent4 7 2 2 2" xfId="14247" xr:uid="{80472BCE-751C-4DC3-B882-AF34F96772CF}"/>
    <cellStyle name="20% - Accent4 7 2 2_AVA DVA EL" xfId="14248" xr:uid="{62B88F5E-3152-417B-8A4C-5D4B7E06FC82}"/>
    <cellStyle name="20% - Accent4 7 2 3" xfId="14249" xr:uid="{0A95D114-2744-4D51-945B-2DF3BB6538C9}"/>
    <cellStyle name="20% - Accent4 7 2_AVA DVA EL" xfId="14250" xr:uid="{F7C59CF7-7124-4906-9470-A93FDC7A1DA2}"/>
    <cellStyle name="20% - Accent4 7 3" xfId="14251" xr:uid="{F5A60CE8-2199-45B0-8CD1-E23964F2573A}"/>
    <cellStyle name="20% - Accent4 7 3 2" xfId="14252" xr:uid="{61A302AC-F4D1-4742-BECE-4570C02A1637}"/>
    <cellStyle name="20% - Accent4 7 3 2 2" xfId="14253" xr:uid="{43744E15-8145-421F-B8FD-C1B253B776EE}"/>
    <cellStyle name="20% - Accent4 7 3 2_AVA DVA EL" xfId="14254" xr:uid="{F723D4C1-4C63-425E-8F34-44C96698CC48}"/>
    <cellStyle name="20% - Accent4 7 3 3" xfId="14255" xr:uid="{0CBCC58F-7BD3-4505-BB2D-A4301A3DA188}"/>
    <cellStyle name="20% - Accent4 7 3_AVA DVA EL" xfId="14256" xr:uid="{AD60CF76-72DC-47AA-8315-1F6BBFC7BCB9}"/>
    <cellStyle name="20% - Accent4 7_A01" xfId="35675" xr:uid="{90E97928-2A66-48DA-BC10-6925F125CA7C}"/>
    <cellStyle name="20% - Accent4 8" xfId="2506" xr:uid="{B4650F5B-CF8F-47F4-9428-525D8AE1D1B3}"/>
    <cellStyle name="20% - Accent4 8 2" xfId="14257" xr:uid="{F01D19E2-D7A9-4AFF-B806-FFC96AD4E0F2}"/>
    <cellStyle name="20% - Accent4 8 2 2" xfId="14258" xr:uid="{A674C6F8-BFCE-4A26-AA3C-DBD8168778B5}"/>
    <cellStyle name="20% - Accent4 8 2 2 2" xfId="14259" xr:uid="{38619C4A-2DD7-4A5D-AD7F-B09566F2FFBF}"/>
    <cellStyle name="20% - Accent4 8 2 2_AVA DVA EL" xfId="14260" xr:uid="{7A648A90-7B2D-4225-ABDF-299FA8EA4FC8}"/>
    <cellStyle name="20% - Accent4 8 2 3" xfId="14261" xr:uid="{83059D55-3364-46E7-AE91-8E88835A0089}"/>
    <cellStyle name="20% - Accent4 8 2_AVA DVA EL" xfId="14262" xr:uid="{28BEAD6A-6650-4CC2-B956-1B4A524A2602}"/>
    <cellStyle name="20% - Accent4 8 3" xfId="14263" xr:uid="{1B8E1577-3819-4540-8D5F-082712755A2F}"/>
    <cellStyle name="20% - Accent4 8 3 2" xfId="14264" xr:uid="{D2AB093E-2691-4A4E-998B-9AADDAE58B55}"/>
    <cellStyle name="20% - Accent4 8 3 2 2" xfId="14265" xr:uid="{936D0EC4-7254-430C-8A6A-3FA6A4E542C8}"/>
    <cellStyle name="20% - Accent4 8 3 2_AVA DVA EL" xfId="14266" xr:uid="{6997351B-FE0F-4159-A2A0-94DC0F82169D}"/>
    <cellStyle name="20% - Accent4 8 3 3" xfId="14267" xr:uid="{0CDBED81-3B01-4761-9DBA-B952EE99C54F}"/>
    <cellStyle name="20% - Accent4 8 3_AVA DVA EL" xfId="14268" xr:uid="{02D739D3-9C80-4B86-AF13-1CFD7FC9AF37}"/>
    <cellStyle name="20% - Accent4 8_A01" xfId="35676" xr:uid="{C4F20909-2F5E-41CA-A733-8BB8DAD02FBE}"/>
    <cellStyle name="20% - Accent4 9" xfId="2507" xr:uid="{8FAEE54A-EFE2-4A64-905F-CFDE313CDE77}"/>
    <cellStyle name="20% - Accent4 9 2" xfId="14269" xr:uid="{2D1734E8-FA7D-4ADB-BA39-2C7334A65B73}"/>
    <cellStyle name="20% - Accent4 9 2 2" xfId="14270" xr:uid="{2CCB32B5-F0B0-4C47-9F28-D10AF3B6419C}"/>
    <cellStyle name="20% - Accent4 9 2 2 2" xfId="14271" xr:uid="{DD545814-2D11-4267-8DD3-8F5770D5AB94}"/>
    <cellStyle name="20% - Accent4 9 2 2_AVA DVA EL" xfId="14272" xr:uid="{185BB093-E1F2-4A3A-8F84-C11D8F77531E}"/>
    <cellStyle name="20% - Accent4 9 2 3" xfId="14273" xr:uid="{128AED7C-B5FF-44DF-821D-B5216F9063A0}"/>
    <cellStyle name="20% - Accent4 9 2_AVA DVA EL" xfId="14274" xr:uid="{ABE02582-A537-49C2-8CA0-46954D8115C3}"/>
    <cellStyle name="20% - Accent4 9 3" xfId="14275" xr:uid="{B84EDE07-EB7F-4972-ABFC-E86A80A632EC}"/>
    <cellStyle name="20% - Accent4 9 3 2" xfId="14276" xr:uid="{298BC6D2-D105-43E8-B302-C80F4E68120B}"/>
    <cellStyle name="20% - Accent4 9 3 2 2" xfId="14277" xr:uid="{D309E4B9-575A-451A-BEEB-6007DA9C90DC}"/>
    <cellStyle name="20% - Accent4 9 3 2_AVA DVA EL" xfId="14278" xr:uid="{3AB33F52-B49B-4BB6-B35A-8A58988C085A}"/>
    <cellStyle name="20% - Accent4 9 3 3" xfId="14279" xr:uid="{F8040207-8C0F-428E-B12F-BEAEEDA0BC5B}"/>
    <cellStyle name="20% - Accent4 9 3_AVA DVA EL" xfId="14280" xr:uid="{C51750EE-DF86-42B6-B49F-D62D9D312D4A}"/>
    <cellStyle name="20% - Accent4 9_A01" xfId="35677" xr:uid="{AD09730A-B139-4AFD-ADB3-54A1F45D5FE0}"/>
    <cellStyle name="20% - Accent5 10" xfId="2509" xr:uid="{D40148A6-92E6-4581-8E87-A4AD3C296B66}"/>
    <cellStyle name="20% - Accent5 10 2" xfId="14281" xr:uid="{9ACA231F-68CB-4B77-9401-AD0AF6F641A9}"/>
    <cellStyle name="20% - Accent5 10 3" xfId="14282" xr:uid="{06A98680-82AF-412D-AEFF-749576A6BAD9}"/>
    <cellStyle name="20% - Accent5 10_AVA DVA EL" xfId="14283" xr:uid="{C6CE82FE-A666-4E76-B9D1-57031D1FEF05}"/>
    <cellStyle name="20% - Accent5 11" xfId="2510" xr:uid="{1C3FF132-EE45-4736-9748-866390F65E85}"/>
    <cellStyle name="20% - Accent5 12" xfId="2511" xr:uid="{D4B141A4-51E4-4CBC-8B13-A17190C5799F}"/>
    <cellStyle name="20% - Accent5 13" xfId="37176" xr:uid="{A7BB1F0D-C3E1-4525-8B48-6940D101497C}"/>
    <cellStyle name="20% - Accent5 14" xfId="43198" xr:uid="{D7C99BCF-C504-4993-8A9F-C54879ADB173}"/>
    <cellStyle name="20% - Accent5 15" xfId="43199" xr:uid="{EFD37461-98A7-42A1-90BE-9DF32536337B}"/>
    <cellStyle name="20% - Accent5 16" xfId="43200" xr:uid="{C047913C-B1A7-42AF-999C-3394D8FCEF10}"/>
    <cellStyle name="20% - Accent5 17" xfId="2508" xr:uid="{C5A0FCA0-DD02-4439-BA1F-B7006C16B817}"/>
    <cellStyle name="20% - Accent5 2" xfId="2512" xr:uid="{9CB0EF3D-FB9B-4BBD-8495-46CA6C0AFA8E}"/>
    <cellStyle name="20% - Accent5 2 2" xfId="2513" xr:uid="{E63DE514-5C09-484F-AD0D-1434D15E1244}"/>
    <cellStyle name="20% - Accent5 2 2 2" xfId="2514" xr:uid="{6D5D6567-D139-4BA8-91EE-CEC725833621}"/>
    <cellStyle name="20% - Accent5 2 2 2 2" xfId="14284" xr:uid="{DF2C20EF-555B-4ACE-AEE4-697361BF0308}"/>
    <cellStyle name="20% - Accent5 2 2 2 3" xfId="14285" xr:uid="{E4E3182D-D231-4C8E-8D3D-09FCFCC0AC55}"/>
    <cellStyle name="20% - Accent5 2 2 2_AVA DVA EL" xfId="14286" xr:uid="{D43D7FE6-6D89-4656-AE62-905534391C6B}"/>
    <cellStyle name="20% - Accent5 2 2 3" xfId="14287" xr:uid="{1221E8F5-2AE5-43C4-9283-F32C8F49F498}"/>
    <cellStyle name="20% - Accent5 2 2 4" xfId="43201" xr:uid="{4193D239-A428-4B22-B31A-5CEBCE17ADD2}"/>
    <cellStyle name="20% - Accent5 2 2_A01" xfId="12440" xr:uid="{B151E0C6-02F2-4259-AABB-C42F9640AB57}"/>
    <cellStyle name="20% - Accent5 2 3" xfId="2515" xr:uid="{58C1876C-904D-480A-9B8D-4C3801E68499}"/>
    <cellStyle name="20% - Accent5 2 3 2" xfId="2516" xr:uid="{10268130-09BA-4EC0-93B4-6FE134DE4EF6}"/>
    <cellStyle name="20% - Accent5 2 3 2 2" xfId="14288" xr:uid="{F17DAA85-A392-42A9-A409-41EA51C70B0B}"/>
    <cellStyle name="20% - Accent5 2 3 2 3" xfId="14289" xr:uid="{050EDAAA-EE13-4AA5-AECC-6F7CCB024A92}"/>
    <cellStyle name="20% - Accent5 2 3 2_AVA DVA EL" xfId="14290" xr:uid="{62753469-D19C-4B9F-9B52-13AD72AD3C3A}"/>
    <cellStyle name="20% - Accent5 2 3 3" xfId="14291" xr:uid="{C61CBB92-5883-4287-BE35-BF28F823F17D}"/>
    <cellStyle name="20% - Accent5 2 3_A01" xfId="12441" xr:uid="{D231C586-10E1-4328-9B93-077950C53C0D}"/>
    <cellStyle name="20% - Accent5 2 4" xfId="2517" xr:uid="{05013483-754A-4E6C-8937-5F4E727EFD9A}"/>
    <cellStyle name="20% - Accent5 2 4 2" xfId="14292" xr:uid="{979D92DE-E1F2-4F7D-ABD0-8863D566765D}"/>
    <cellStyle name="20% - Accent5 2 4 3" xfId="14293" xr:uid="{136D7785-8AD9-43FE-AD15-3C514AB9626F}"/>
    <cellStyle name="20% - Accent5 2 4_AVA DVA EL" xfId="14294" xr:uid="{CE21899B-BB18-45C5-8C53-ADE96FC29592}"/>
    <cellStyle name="20% - Accent5 2 5" xfId="14295" xr:uid="{E881EDC9-C17B-4A27-97A4-AAC687B8A7A6}"/>
    <cellStyle name="20% - Accent5 2 5 2" xfId="14296" xr:uid="{2E988A74-5F59-42F8-992E-09FEB8D4CC83}"/>
    <cellStyle name="20% - Accent5 2 5 3" xfId="14297" xr:uid="{94200FD4-357B-432A-9EB4-48060C8DE6FF}"/>
    <cellStyle name="20% - Accent5 2 5_AVA DVA EL" xfId="14298" xr:uid="{003F3086-E866-48D3-B6C5-31417E9332DA}"/>
    <cellStyle name="20% - Accent5 2 6" xfId="14299" xr:uid="{D47AF576-B66E-46C9-9D28-30EAB0480F80}"/>
    <cellStyle name="20% - Accent5 2 7" xfId="43202" xr:uid="{F535929B-65E4-49DC-AEED-EDDA44DD9CF7}"/>
    <cellStyle name="20% - Accent5 2_4 manuell" xfId="53685" xr:uid="{98F34F9B-B9FE-4761-B53D-5B3A40C4EE55}"/>
    <cellStyle name="20% - Accent5 3" xfId="2518" xr:uid="{82D9731A-69B3-478B-91D8-B3AEBB2ACE61}"/>
    <cellStyle name="20% - Accent5 3 2" xfId="14300" xr:uid="{70896B05-6922-4751-BA1D-ABDE61B8B7B5}"/>
    <cellStyle name="20% - Accent5 3 2 2" xfId="14301" xr:uid="{7A7F9ADB-C99A-4FC8-87CB-70F5CC847924}"/>
    <cellStyle name="20% - Accent5 3 2 3" xfId="14302" xr:uid="{B149D336-2AF9-4330-9E38-EDA2ACAF2854}"/>
    <cellStyle name="20% - Accent5 3 2_AVA DVA EL" xfId="14303" xr:uid="{3004EFCF-55C3-4FA5-AB16-F770CBAC0C56}"/>
    <cellStyle name="20% - Accent5 3 3" xfId="14304" xr:uid="{9A3CBF3A-2CDA-4C66-9F92-A7214EE6D3B7}"/>
    <cellStyle name="20% - Accent5 3 4" xfId="43203" xr:uid="{7E69C5E4-7316-430D-A9CF-F00C91C356BD}"/>
    <cellStyle name="20% - Accent5 3_4 manuell" xfId="53686" xr:uid="{C379C328-E2EC-46D6-B60F-4B4103908CF3}"/>
    <cellStyle name="20% - Accent5 4" xfId="2519" xr:uid="{81402D2A-AB2D-4D32-A9B9-E4D0D7E908D2}"/>
    <cellStyle name="20% - Accent5 4 2" xfId="14305" xr:uid="{68E9DC0A-99F0-4A2A-AA42-A989F17C9D5E}"/>
    <cellStyle name="20% - Accent5 4 2 2" xfId="14306" xr:uid="{02AFB167-5672-4C2D-BE51-B112095F7B4E}"/>
    <cellStyle name="20% - Accent5 4 2 3" xfId="14307" xr:uid="{3921E4F1-F6FB-497D-8E8E-EFB28415F193}"/>
    <cellStyle name="20% - Accent5 4 2_AVA DVA EL" xfId="14308" xr:uid="{9412E1A0-734A-4326-B3A0-2987C499715C}"/>
    <cellStyle name="20% - Accent5 4 3" xfId="14309" xr:uid="{DC334586-0508-410E-9560-C3566EE4F2DC}"/>
    <cellStyle name="20% - Accent5 4 3 2" xfId="14310" xr:uid="{6C2C836C-4FAC-4B86-96D5-733CDB428710}"/>
    <cellStyle name="20% - Accent5 4 3 3" xfId="14311" xr:uid="{1E9EFCF3-3FDE-49CA-AEC5-DF4EC3CFEACD}"/>
    <cellStyle name="20% - Accent5 4 3_AVA DVA EL" xfId="14312" xr:uid="{7BB47EFC-6A7C-47CE-8B9B-587A1E2500F7}"/>
    <cellStyle name="20% - Accent5 4 4" xfId="14313" xr:uid="{881EACFD-92CA-42A4-AD45-CB16561855CD}"/>
    <cellStyle name="20% - Accent5 4 4 2" xfId="14314" xr:uid="{B606D450-94ED-434A-9434-F60702E51809}"/>
    <cellStyle name="20% - Accent5 4 4 3" xfId="14315" xr:uid="{E1D1702D-8D50-4F97-9B97-4B5245253146}"/>
    <cellStyle name="20% - Accent5 4 4_AVA DVA EL" xfId="14316" xr:uid="{EECD9416-565C-4554-A30B-6C110A11BFA5}"/>
    <cellStyle name="20% - Accent5 4 5" xfId="14317" xr:uid="{B9958C03-4973-4E0C-8AC5-40BE013CFFED}"/>
    <cellStyle name="20% - Accent5 4_A01" xfId="35678" xr:uid="{C0D3F045-8143-409C-AE34-F26DE359DFF2}"/>
    <cellStyle name="20% - Accent5 5" xfId="2520" xr:uid="{3C09E57D-4671-4A26-BF17-83D795388EF7}"/>
    <cellStyle name="20% - Accent5 5 2" xfId="14318" xr:uid="{A2A18590-6191-4A3B-B265-8E6AB7C1C4C4}"/>
    <cellStyle name="20% - Accent5 5 2 2" xfId="14319" xr:uid="{7B2139EC-EFA6-4E90-A9BA-741644D147C9}"/>
    <cellStyle name="20% - Accent5 5 2 3" xfId="14320" xr:uid="{D4010400-2A1E-4D02-B90A-020991F59DD7}"/>
    <cellStyle name="20% - Accent5 5 2_AVA DVA EL" xfId="14321" xr:uid="{B61E4B22-36D5-4A67-AC96-B13938F4F0C2}"/>
    <cellStyle name="20% - Accent5 5 3" xfId="14322" xr:uid="{DE5A427B-1DBF-476E-AC33-5F3B3BC8DC12}"/>
    <cellStyle name="20% - Accent5 5_A01" xfId="35679" xr:uid="{421C23C8-2039-4D7A-97D9-7211FCC5BB32}"/>
    <cellStyle name="20% - Accent5 6" xfId="2521" xr:uid="{2149EB76-818A-4991-BA40-D7319AB38C95}"/>
    <cellStyle name="20% - Accent5 6 2" xfId="14323" xr:uid="{BFD8563E-18CA-4AA9-BE99-2E4430B3C176}"/>
    <cellStyle name="20% - Accent5 6 2 2" xfId="14324" xr:uid="{09043A09-408A-40F5-9284-86934B0EF777}"/>
    <cellStyle name="20% - Accent5 6 2 3" xfId="14325" xr:uid="{1952B20C-9A5D-46F9-9A20-A9B53062435B}"/>
    <cellStyle name="20% - Accent5 6 2_AVA DVA EL" xfId="14326" xr:uid="{A7906922-F30D-414C-A8A3-CB60C1F443E2}"/>
    <cellStyle name="20% - Accent5 6 3" xfId="14327" xr:uid="{FEECDF1A-3CA6-4BC6-95F7-E98DAA48069F}"/>
    <cellStyle name="20% - Accent5 6_A01" xfId="35680" xr:uid="{5836ED1E-1C46-4CC1-AFCC-FD229AB18AAE}"/>
    <cellStyle name="20% - Accent5 7" xfId="2522" xr:uid="{098F9F59-8EBB-494F-9083-1762D8BA86C9}"/>
    <cellStyle name="20% - Accent5 7 2" xfId="14328" xr:uid="{8866A67D-EEFB-484D-9EFE-7A964E4F9846}"/>
    <cellStyle name="20% - Accent5 7 2 2" xfId="14329" xr:uid="{DD3CCEB1-7406-40C5-9237-FAF7D7251A39}"/>
    <cellStyle name="20% - Accent5 7 2 3" xfId="14330" xr:uid="{92CFB0BB-DF30-4493-9C2D-8E5AE4DC4957}"/>
    <cellStyle name="20% - Accent5 7 2_AVA DVA EL" xfId="14331" xr:uid="{C4076DF5-28D0-4817-9AA5-CFCA3B583FB0}"/>
    <cellStyle name="20% - Accent5 7 3" xfId="14332" xr:uid="{F6850506-7D18-42A6-87DA-50CA92B96E24}"/>
    <cellStyle name="20% - Accent5 7_A01" xfId="35681" xr:uid="{B093DFAE-A61D-480C-9ED3-63F6843AA404}"/>
    <cellStyle name="20% - Accent5 8" xfId="2523" xr:uid="{34ADADDF-1461-4009-8421-3B5F6E938511}"/>
    <cellStyle name="20% - Accent5 8 2" xfId="14333" xr:uid="{4C9476C1-7CBF-492F-8761-C6960A3D19E2}"/>
    <cellStyle name="20% - Accent5 8 2 2" xfId="14334" xr:uid="{B6A03B20-EBA2-491C-B280-E0E52433686D}"/>
    <cellStyle name="20% - Accent5 8 2 3" xfId="14335" xr:uid="{0304ABE0-AD08-488F-8D8A-D35F789F5A2A}"/>
    <cellStyle name="20% - Accent5 8 2_AVA DVA EL" xfId="14336" xr:uid="{FF210921-463B-43B6-AA90-2FD969FDA3F3}"/>
    <cellStyle name="20% - Accent5 8 3" xfId="14337" xr:uid="{69895806-283D-42D8-A208-FFBEAF8581F0}"/>
    <cellStyle name="20% - Accent5 8_A01" xfId="35682" xr:uid="{7C9C037D-33A0-4593-B992-7CC7730B86DE}"/>
    <cellStyle name="20% - Accent5 9" xfId="2524" xr:uid="{20B9D989-5B58-4DF7-8506-02686C23EB92}"/>
    <cellStyle name="20% - Accent5 9 2" xfId="14338" xr:uid="{AFC10D6E-EB16-426D-9A59-23CCA1688038}"/>
    <cellStyle name="20% - Accent5 9 2 2" xfId="14339" xr:uid="{2A378834-D749-42EA-93C3-EDFB18699C0B}"/>
    <cellStyle name="20% - Accent5 9 2 3" xfId="14340" xr:uid="{1A2D4363-2D64-4FF3-B22E-F63A79FC3F43}"/>
    <cellStyle name="20% - Accent5 9 2_AVA DVA EL" xfId="14341" xr:uid="{62AF6DF2-2039-4C7A-828C-A546D93B9820}"/>
    <cellStyle name="20% - Accent5 9 3" xfId="14342" xr:uid="{51169F2B-2F6D-4DD5-9E68-93B8A5AC2301}"/>
    <cellStyle name="20% - Accent5 9_A01" xfId="35683" xr:uid="{E5E8E749-3BCF-47CD-B827-ADC77D815C67}"/>
    <cellStyle name="20% - Accent6 10" xfId="2526" xr:uid="{B8DEC010-8059-4324-8E54-D6EEC401A3A2}"/>
    <cellStyle name="20% - Accent6 10 2" xfId="14343" xr:uid="{2BD4DEB5-D7D0-4F00-A3D4-921275B84D10}"/>
    <cellStyle name="20% - Accent6 10 3" xfId="14344" xr:uid="{14C2F972-E9A3-46ED-B0F9-6BB552C83DC3}"/>
    <cellStyle name="20% - Accent6 10_AVA DVA EL" xfId="14345" xr:uid="{89B88A8A-2D19-46F4-92A6-BE0FC6D45DC1}"/>
    <cellStyle name="20% - Accent6 11" xfId="2527" xr:uid="{3EAF2520-A364-45BB-BDE0-4CCED44BFA4C}"/>
    <cellStyle name="20% - Accent6 12" xfId="2528" xr:uid="{6DE2DD2C-B17E-467C-846D-48EE844C3C4F}"/>
    <cellStyle name="20% - Accent6 13" xfId="43204" xr:uid="{34D505AD-1D32-4751-BD4E-4B329C8F4CAD}"/>
    <cellStyle name="20% - Accent6 14" xfId="43205" xr:uid="{15EEED4D-0479-4B9E-B11B-39DD92E48333}"/>
    <cellStyle name="20% - Accent6 15" xfId="43206" xr:uid="{1A95D9DA-CB92-4C22-BB6F-068392B739AB}"/>
    <cellStyle name="20% - Accent6 16" xfId="43207" xr:uid="{7B4CE7B0-9629-4FC3-A81D-4999B1DAF13A}"/>
    <cellStyle name="20% - Accent6 17" xfId="2525" xr:uid="{3C680A72-D249-47A9-8117-9E2DA0CB0FB7}"/>
    <cellStyle name="20% - Accent6 2" xfId="2529" xr:uid="{574A0AE0-118A-43F7-A5FB-D9355A74CF37}"/>
    <cellStyle name="20% - Accent6 2 10" xfId="43208" xr:uid="{0D4F473F-F861-4A3B-8424-EEE96F1812AF}"/>
    <cellStyle name="20% - Accent6 2 2" xfId="2530" xr:uid="{4458BB09-F8CC-4B33-B681-0EFC271CB0C7}"/>
    <cellStyle name="20% - Accent6 2 2 2" xfId="2531" xr:uid="{9257CFD5-B877-4C35-95A4-253DE59B2710}"/>
    <cellStyle name="20% - Accent6 2 2 2 2" xfId="14346" xr:uid="{4C595C35-EC64-4D46-9E56-45BD17DCB126}"/>
    <cellStyle name="20% - Accent6 2 2 2 3" xfId="14347" xr:uid="{0CBE16BB-E1A6-4D78-B12F-F0379C180C12}"/>
    <cellStyle name="20% - Accent6 2 2 2_AVA DVA EL" xfId="14348" xr:uid="{EE0FCBAB-9A02-433D-955D-7C60923D01A9}"/>
    <cellStyle name="20% - Accent6 2 2 3" xfId="14349" xr:uid="{83010777-B973-45BA-B4CD-A4B75798061E}"/>
    <cellStyle name="20% - Accent6 2 2 3 2" xfId="14350" xr:uid="{45B77B87-FD5C-475D-BBEA-32AF2770415A}"/>
    <cellStyle name="20% - Accent6 2 2 3 3" xfId="14351" xr:uid="{37F72B0B-B461-4DFE-9E2E-900D9850C1A5}"/>
    <cellStyle name="20% - Accent6 2 2 3_AVA DVA EL" xfId="14352" xr:uid="{2615A6E8-68D5-4967-AE93-0EDD81C8D4D7}"/>
    <cellStyle name="20% - Accent6 2 2 4" xfId="14353" xr:uid="{2891F8FF-81DB-42E7-8BA9-51EB447A6BFF}"/>
    <cellStyle name="20% - Accent6 2 2 4 2" xfId="14354" xr:uid="{745B36A6-72D8-4AFB-B7FC-09FD482BEC82}"/>
    <cellStyle name="20% - Accent6 2 2 4 3" xfId="14355" xr:uid="{4D5F4B62-75C4-4A1A-933C-920C64513C52}"/>
    <cellStyle name="20% - Accent6 2 2 4_AVA DVA EL" xfId="14356" xr:uid="{5E23AF4D-A261-49BB-A18B-E8A75E4FFCCB}"/>
    <cellStyle name="20% - Accent6 2 2 5" xfId="14357" xr:uid="{F35D81F4-ADAE-40CB-9D3F-D407C2050527}"/>
    <cellStyle name="20% - Accent6 2 2 5 2" xfId="14358" xr:uid="{A309640B-D8A6-4254-9D70-FF5A6562DF23}"/>
    <cellStyle name="20% - Accent6 2 2 5 3" xfId="14359" xr:uid="{645DDFB0-4FAE-412F-A01B-907F82F1BBE3}"/>
    <cellStyle name="20% - Accent6 2 2 5_AVA DVA EL" xfId="14360" xr:uid="{4D75CD89-B84F-4709-A064-72125AECE7C6}"/>
    <cellStyle name="20% - Accent6 2 2 6" xfId="14361" xr:uid="{96D5CFBD-A1D5-4F1F-9EC3-3D3083639FF1}"/>
    <cellStyle name="20% - Accent6 2 2 6 2" xfId="14362" xr:uid="{47D2FFDD-4545-44C0-8022-6A4232A957CD}"/>
    <cellStyle name="20% - Accent6 2 2 6 3" xfId="14363" xr:uid="{8BE115B9-5DA7-4B68-8A34-E08977509650}"/>
    <cellStyle name="20% - Accent6 2 2 6_AVA DVA EL" xfId="14364" xr:uid="{0CDD9EB7-D9DB-45F9-9D22-C468D862C4C8}"/>
    <cellStyle name="20% - Accent6 2 2 7" xfId="14365" xr:uid="{CEE8EA91-FFFC-4F63-A3ED-5A65F775F827}"/>
    <cellStyle name="20% - Accent6 2 2 8" xfId="43209" xr:uid="{636CE8DF-2A48-40E4-9BD8-1BE41C7D073E}"/>
    <cellStyle name="20% - Accent6 2 2_A01" xfId="12442" xr:uid="{6B779BBB-0088-45A0-90F2-D80407DC6620}"/>
    <cellStyle name="20% - Accent6 2 3" xfId="2532" xr:uid="{F8B2082B-27FE-4E5E-A2AE-76EF97799868}"/>
    <cellStyle name="20% - Accent6 2 3 2" xfId="2533" xr:uid="{7D1E038C-BA92-4CDA-B592-1ABD43E2542E}"/>
    <cellStyle name="20% - Accent6 2 3 2 2" xfId="14366" xr:uid="{0C7558EB-CA4F-4867-8BC8-ED37E3D63CF6}"/>
    <cellStyle name="20% - Accent6 2 3 2 3" xfId="14367" xr:uid="{EF8ABB93-9102-4F38-AB2A-69DBB647D2A7}"/>
    <cellStyle name="20% - Accent6 2 3 2_AVA DVA EL" xfId="14368" xr:uid="{A0CEB598-9DCF-4144-B7F5-E53C8DE73D7C}"/>
    <cellStyle name="20% - Accent6 2 3 3" xfId="14369" xr:uid="{0EF1D351-F3C1-4D79-ADFB-55051AD28AF5}"/>
    <cellStyle name="20% - Accent6 2 3_A01" xfId="12443" xr:uid="{0000BBB7-1F8C-4023-8BF2-ECCE7CA10337}"/>
    <cellStyle name="20% - Accent6 2 4" xfId="2534" xr:uid="{F9688BE3-4194-472F-B849-E37CD1A9D1EC}"/>
    <cellStyle name="20% - Accent6 2 4 2" xfId="14370" xr:uid="{4EC9524F-6EB2-46D9-968A-E2E36A959486}"/>
    <cellStyle name="20% - Accent6 2 4 2 2" xfId="14371" xr:uid="{DE9CA8DC-C2DB-46B1-8E1F-59477EED0CE2}"/>
    <cellStyle name="20% - Accent6 2 4 2 3" xfId="14372" xr:uid="{87F0E5EE-C414-4257-B499-F441FC5E41DB}"/>
    <cellStyle name="20% - Accent6 2 4 2_AVA DVA EL" xfId="14373" xr:uid="{C84B519D-18E8-4C72-9CA5-BF21005184A6}"/>
    <cellStyle name="20% - Accent6 2 4 3" xfId="14374" xr:uid="{2E7D06A7-6B02-4A04-9516-E9D449EE3478}"/>
    <cellStyle name="20% - Accent6 2 4 4" xfId="14375" xr:uid="{661D309A-DB57-4620-986D-3EFEAA3A46DC}"/>
    <cellStyle name="20% - Accent6 2 4_AVA DVA EL" xfId="14376" xr:uid="{CAA14F01-D012-49B1-9042-6639B4EF733D}"/>
    <cellStyle name="20% - Accent6 2 5" xfId="14377" xr:uid="{372CCCC6-BC28-4F39-B9E6-AC6A70819236}"/>
    <cellStyle name="20% - Accent6 2 5 2" xfId="14378" xr:uid="{DFD38E9F-2D48-4A2C-B777-7152DA4748E0}"/>
    <cellStyle name="20% - Accent6 2 5 3" xfId="14379" xr:uid="{9D25DC7C-CF52-4F02-A5E8-3EF19277F5A9}"/>
    <cellStyle name="20% - Accent6 2 5_AVA DVA EL" xfId="14380" xr:uid="{F29F5AE5-2B0F-47F0-B9A6-9ABE8ED64130}"/>
    <cellStyle name="20% - Accent6 2 6" xfId="14381" xr:uid="{5671E465-B7C7-40B9-A660-39E13B2EC349}"/>
    <cellStyle name="20% - Accent6 2 6 2" xfId="14382" xr:uid="{08F15CF2-2ABD-432D-A28D-9098E39F86F6}"/>
    <cellStyle name="20% - Accent6 2 6 3" xfId="14383" xr:uid="{30E17D14-0BF4-48FD-86CB-864B858DDD52}"/>
    <cellStyle name="20% - Accent6 2 6_AVA DVA EL" xfId="14384" xr:uid="{5702C3AC-A410-42E9-B552-A4C505EF3DF3}"/>
    <cellStyle name="20% - Accent6 2 7" xfId="14385" xr:uid="{2B2F82D1-6002-45E3-9134-0EE5C546A9A5}"/>
    <cellStyle name="20% - Accent6 2 7 2" xfId="14386" xr:uid="{E2CFD5EA-5ADF-4CB2-9730-0FF25FA5A248}"/>
    <cellStyle name="20% - Accent6 2 7 3" xfId="14387" xr:uid="{7A91EDF4-FF67-4B68-AFEE-14316CCBEF33}"/>
    <cellStyle name="20% - Accent6 2 7_AVA DVA EL" xfId="14388" xr:uid="{E5562507-A8B1-412B-B7BE-48D9FA7FEA2E}"/>
    <cellStyle name="20% - Accent6 2 8" xfId="14389" xr:uid="{3D3C44D3-10D5-4542-8159-A1B11A092CA4}"/>
    <cellStyle name="20% - Accent6 2 9" xfId="14390" xr:uid="{E0C83D62-92B9-415D-BEE3-3785E058BB88}"/>
    <cellStyle name="20% - Accent6 2_4 manuell" xfId="53687" xr:uid="{63AD911D-A144-4891-A1A0-D2529001AFED}"/>
    <cellStyle name="20% - Accent6 3" xfId="2535" xr:uid="{8AA18CAC-93DB-4A97-9CDA-7625BE454544}"/>
    <cellStyle name="20% - Accent6 3 2" xfId="14391" xr:uid="{3A6A8776-EECF-4D45-84CC-D83C0479203F}"/>
    <cellStyle name="20% - Accent6 3 2 2" xfId="14392" xr:uid="{B609507E-DF78-42D6-82BC-58FC3EA2F171}"/>
    <cellStyle name="20% - Accent6 3 2 3" xfId="14393" xr:uid="{555622DE-1C8C-46CF-B412-0C125D5D56E4}"/>
    <cellStyle name="20% - Accent6 3 2_AVA DVA EL" xfId="14394" xr:uid="{58C626C7-0746-4064-A671-398F6D7D0289}"/>
    <cellStyle name="20% - Accent6 3 3" xfId="14395" xr:uid="{B2135E13-594A-49A8-8F7E-EC2756BF3753}"/>
    <cellStyle name="20% - Accent6 3 4" xfId="43210" xr:uid="{06D0A2AB-48B0-40CA-9567-2CB05941C94F}"/>
    <cellStyle name="20% - Accent6 3_4 manuell" xfId="53688" xr:uid="{B5AA8BE1-9E4A-42BC-A70B-A1AE16B62867}"/>
    <cellStyle name="20% - Accent6 4" xfId="2536" xr:uid="{0ED153CB-8D51-4866-B50A-99F3F07D7721}"/>
    <cellStyle name="20% - Accent6 4 2" xfId="14396" xr:uid="{B2DCF41C-AEE8-4B78-B31F-779794EF12D2}"/>
    <cellStyle name="20% - Accent6 4 2 2" xfId="14397" xr:uid="{C9B4BCA0-0CA2-4672-BAE6-4BAA75FDE9A9}"/>
    <cellStyle name="20% - Accent6 4 2 3" xfId="14398" xr:uid="{6D19D2C5-0041-4126-89FC-DB086F9A262C}"/>
    <cellStyle name="20% - Accent6 4 2_AVA DVA EL" xfId="14399" xr:uid="{ADC319BA-D983-428F-BAF9-F1A810ACB97F}"/>
    <cellStyle name="20% - Accent6 4 3" xfId="14400" xr:uid="{3969647D-000B-4854-A4D5-F4093DBE8232}"/>
    <cellStyle name="20% - Accent6 4 3 2" xfId="14401" xr:uid="{29B9946D-DA30-42D2-B379-3696BF1A9FB7}"/>
    <cellStyle name="20% - Accent6 4 3 3" xfId="14402" xr:uid="{466F373E-6B55-40F8-9C22-82798E3B7849}"/>
    <cellStyle name="20% - Accent6 4 3_AVA DVA EL" xfId="14403" xr:uid="{7B7C08C4-80D0-4C63-A99B-4F083FFDBFE3}"/>
    <cellStyle name="20% - Accent6 4 4" xfId="14404" xr:uid="{2702BA27-AAFB-40BC-8764-90D185FC89CF}"/>
    <cellStyle name="20% - Accent6 4 4 2" xfId="14405" xr:uid="{8816607C-A4A3-4978-BF06-FD48BC8DF52D}"/>
    <cellStyle name="20% - Accent6 4 4 3" xfId="14406" xr:uid="{02E4690F-86F2-4ABF-AFDC-826D24448A69}"/>
    <cellStyle name="20% - Accent6 4 4_AVA DVA EL" xfId="14407" xr:uid="{502046A5-66AB-4234-B6CF-86CD46ED91CF}"/>
    <cellStyle name="20% - Accent6 4 5" xfId="14408" xr:uid="{7A59C3FD-6A40-464E-99C6-E32992F81F1B}"/>
    <cellStyle name="20% - Accent6 4_A01" xfId="35684" xr:uid="{43BEF4F1-0493-49C0-B321-5C6388F9C1E6}"/>
    <cellStyle name="20% - Accent6 5" xfId="2537" xr:uid="{4370C7AB-23FE-4BFC-B3F6-7B86C655156D}"/>
    <cellStyle name="20% - Accent6 5 2" xfId="14409" xr:uid="{42AA90E6-6B62-49B0-91DA-3829387A8FCA}"/>
    <cellStyle name="20% - Accent6 5_A01" xfId="35685" xr:uid="{65DDE253-0E67-463B-AFC2-6AC74F441C37}"/>
    <cellStyle name="20% - Accent6 6" xfId="2538" xr:uid="{CD6CC4A4-2A8B-4E5F-A8EC-2240E7671E29}"/>
    <cellStyle name="20% - Accent6 6 2" xfId="14410" xr:uid="{7820A156-CCB8-4BD0-9FFE-5A851C6A5C63}"/>
    <cellStyle name="20% - Accent6 6_A01" xfId="35686" xr:uid="{6599DBC6-2D9D-4341-8935-ACDBDDDAD0D9}"/>
    <cellStyle name="20% - Accent6 7" xfId="2539" xr:uid="{F5900D42-61F7-4E5A-9BAC-C7E0715EA3F9}"/>
    <cellStyle name="20% - Accent6 7 2" xfId="14411" xr:uid="{4AD5FB3F-621C-44A5-B8AA-6CC11BDB57FA}"/>
    <cellStyle name="20% - Accent6 7 2 2" xfId="14412" xr:uid="{4F016BFF-E53F-4B22-89DF-BDBD57984D07}"/>
    <cellStyle name="20% - Accent6 7 2 3" xfId="14413" xr:uid="{8A470BF2-C3E1-4881-B6F4-E4FCFFDC4842}"/>
    <cellStyle name="20% - Accent6 7 2_AVA DVA EL" xfId="14414" xr:uid="{EF6374DF-6560-4AA1-8088-A54920F89C32}"/>
    <cellStyle name="20% - Accent6 7 3" xfId="14415" xr:uid="{69EF5F0B-DB3F-45AC-A4FC-5ED1A724043D}"/>
    <cellStyle name="20% - Accent6 7_A01" xfId="35687" xr:uid="{C1520CCF-1D8C-4B67-816D-291FDD4D7CFA}"/>
    <cellStyle name="20% - Accent6 8" xfId="2540" xr:uid="{285EE486-6F47-4D44-98F5-F77BD6D26EA8}"/>
    <cellStyle name="20% - Accent6 8 2" xfId="14416" xr:uid="{2D54B46D-586A-456A-9B45-F70204DFB767}"/>
    <cellStyle name="20% - Accent6 8 2 2" xfId="14417" xr:uid="{18949ACD-3781-46BA-A244-34EA83EDC32F}"/>
    <cellStyle name="20% - Accent6 8 2 3" xfId="14418" xr:uid="{A90A2B42-84A4-46F4-81BA-A520A677FDA1}"/>
    <cellStyle name="20% - Accent6 8 2_AVA DVA EL" xfId="14419" xr:uid="{CD73E17E-9247-4CAD-891A-B2D8CAA0D4B4}"/>
    <cellStyle name="20% - Accent6 8 3" xfId="14420" xr:uid="{CEA352DF-0831-48EF-A29B-EF72524B9C94}"/>
    <cellStyle name="20% - Accent6 8_A01" xfId="35688" xr:uid="{7CEF5E75-D669-4CF9-98BF-A9B436EE26CE}"/>
    <cellStyle name="20% - Accent6 9" xfId="2541" xr:uid="{F47E003E-F6CD-488F-8271-2E2DF1AD04F7}"/>
    <cellStyle name="20% - Accent6 9 2" xfId="14421" xr:uid="{202D2A06-E15A-488B-BA34-E27B3CD06520}"/>
    <cellStyle name="20% - Accent6 9 2 2" xfId="14422" xr:uid="{42AFA4BA-588F-4BD8-B093-F9E4036D9C45}"/>
    <cellStyle name="20% - Accent6 9 2 3" xfId="14423" xr:uid="{DAB16AA9-4D15-4183-BEC2-0A529279E36F}"/>
    <cellStyle name="20% - Accent6 9 2_AVA DVA EL" xfId="14424" xr:uid="{5C4F9FF8-79F6-410A-B176-A5EBD91CF179}"/>
    <cellStyle name="20% - Accent6 9 3" xfId="14425" xr:uid="{6C87794C-5591-451C-A35D-66C92D7368D7}"/>
    <cellStyle name="20% - Accent6 9_A01" xfId="35689" xr:uid="{8638E2D7-16AC-4624-9070-8F7DFF8FE9C1}"/>
    <cellStyle name="20% - akcent 1" xfId="14426" xr:uid="{90A869D2-40E8-4194-BAE5-8905ECAA6BE5}"/>
    <cellStyle name="20% - akcent 1 2" xfId="14427" xr:uid="{ACC0DC49-CD80-48A7-839D-88AD054386B2}"/>
    <cellStyle name="20% - akcent 1 3" xfId="14428" xr:uid="{0ABD8E98-9088-4686-AD2F-BAE348F5DAFF}"/>
    <cellStyle name="20% - akcent 1 4" xfId="37177" xr:uid="{371DCEF0-85A8-47D2-B1A0-04CBE8A0D241}"/>
    <cellStyle name="20% - akcent 1_AVA DVA EL" xfId="14429" xr:uid="{14EA64B2-91DC-45E4-87BF-50A66CBC8169}"/>
    <cellStyle name="20% - akcent 2" xfId="14430" xr:uid="{FCC77176-895D-4C17-94E6-BD63EE3F9441}"/>
    <cellStyle name="20% - akcent 2 2" xfId="14431" xr:uid="{FD5CF8B8-7BB6-4D29-839F-F945C4E99441}"/>
    <cellStyle name="20% - akcent 2 3" xfId="14432" xr:uid="{F6F59AB1-8EAA-46E2-8418-F80580B10CE6}"/>
    <cellStyle name="20% - akcent 2 4" xfId="37178" xr:uid="{936C1FF8-B7E8-4EDC-B3C6-68EFBF817ED1}"/>
    <cellStyle name="20% - akcent 2_AVA DVA EL" xfId="14433" xr:uid="{25AC9E90-E975-4324-8BF8-ED9884D841C8}"/>
    <cellStyle name="20% - akcent 3" xfId="14434" xr:uid="{CB65E960-5FF0-48E8-B22E-0475835B0913}"/>
    <cellStyle name="20% - akcent 3 2" xfId="14435" xr:uid="{9FA59BFB-7FDC-4029-A487-D8BC6301E856}"/>
    <cellStyle name="20% - akcent 3 3" xfId="14436" xr:uid="{457E2305-6957-4901-9614-5DBC321194CD}"/>
    <cellStyle name="20% - akcent 3 4" xfId="37179" xr:uid="{9831895F-79FA-4343-8287-2EA4C0D022AA}"/>
    <cellStyle name="20% - akcent 3_AVA DVA EL" xfId="14437" xr:uid="{940CBFE8-2452-4929-A22C-0A1C05D3BAD1}"/>
    <cellStyle name="20% - akcent 4" xfId="14438" xr:uid="{411778C3-B29F-4152-8E46-783E291436A7}"/>
    <cellStyle name="20% - akcent 4 2" xfId="14439" xr:uid="{FB8B4E59-DDF6-46C2-8ED7-6E92FAE8D0DC}"/>
    <cellStyle name="20% - akcent 4 3" xfId="14440" xr:uid="{CD837C15-82AA-4970-8128-C58691EF8813}"/>
    <cellStyle name="20% - akcent 4 4" xfId="37180" xr:uid="{BFDB280D-42D3-49BE-BD62-23C91FDD938D}"/>
    <cellStyle name="20% - akcent 4_AVA DVA EL" xfId="14441" xr:uid="{6A046EEB-BC46-4843-AB44-464BF6088CD6}"/>
    <cellStyle name="20% - akcent 5" xfId="14442" xr:uid="{D47C6188-5805-41DC-AD8D-F1E4E3185FF5}"/>
    <cellStyle name="20% - akcent 5 2" xfId="14443" xr:uid="{D0C7BFC1-0F5C-4040-B1B4-D8C5A82531AF}"/>
    <cellStyle name="20% - akcent 5 3" xfId="14444" xr:uid="{035168EA-5C87-43FD-8C7A-4B7E0882A4CB}"/>
    <cellStyle name="20% - akcent 5 4" xfId="37181" xr:uid="{E1109CC0-0E23-4D0E-B703-68EFB1C98B16}"/>
    <cellStyle name="20% - akcent 5_AVA DVA EL" xfId="14445" xr:uid="{2CAEFD08-B6D2-4919-ACE1-AC9185C1BB31}"/>
    <cellStyle name="20% - akcent 6" xfId="14446" xr:uid="{A28F44A1-B505-49C4-AE76-7A834534A46A}"/>
    <cellStyle name="20% - akcent 6 2" xfId="14447" xr:uid="{290CEA66-9604-4619-A94D-0C5DFC6E62C3}"/>
    <cellStyle name="20% - akcent 6 3" xfId="14448" xr:uid="{821BB5BE-CFAF-4057-9965-BAE2ACFA889D}"/>
    <cellStyle name="20% - akcent 6 4" xfId="37182" xr:uid="{DB13C8F8-BC58-4F1F-B68E-93BDCEA77440}"/>
    <cellStyle name="20% - akcent 6_AVA DVA EL" xfId="14449" xr:uid="{9A07E2BE-675A-45C3-AE26-098F93C1F6B4}"/>
    <cellStyle name="20% - Énfasis1" xfId="2542" xr:uid="{4C487EB1-2CBE-4CCD-888D-C5EEF203A256}"/>
    <cellStyle name="20% - Énfasis1 2" xfId="2543" xr:uid="{9CBFF0F5-BB96-40E5-9009-00C3AB780EAB}"/>
    <cellStyle name="20% - Énfasis1 3" xfId="2544" xr:uid="{D453028F-BAE8-4D51-B447-CB79E42A9D2B}"/>
    <cellStyle name="20% - Énfasis1_4 manuell" xfId="53689" xr:uid="{39FC76B2-3798-4E0B-94DC-E4CB684C307E}"/>
    <cellStyle name="20% - Énfasis2" xfId="2545" xr:uid="{6439E6BB-4037-4F67-9DAA-4057C7EF0D91}"/>
    <cellStyle name="20% - Énfasis2 2" xfId="2546" xr:uid="{775E1CAC-DFAE-474E-B3E6-F83E8AAAC338}"/>
    <cellStyle name="20% - Énfasis2 3" xfId="2547" xr:uid="{85A71AAE-905A-4EC7-9E97-9CBB7345967D}"/>
    <cellStyle name="20% - Énfasis2_4 manuell" xfId="53690" xr:uid="{2A3059EF-8B2C-4090-81E5-588D78106239}"/>
    <cellStyle name="20% - Énfasis3" xfId="2548" xr:uid="{F724113E-0E23-4393-830A-BA16381ACCEC}"/>
    <cellStyle name="20% - Énfasis3 2" xfId="2549" xr:uid="{CC5C80C1-50B5-4343-A9F5-20120A60CB61}"/>
    <cellStyle name="20% - Énfasis3 3" xfId="2550" xr:uid="{D756CF8A-3DB1-4130-A746-64AE521B8287}"/>
    <cellStyle name="20% - Énfasis3_4 manuell" xfId="53691" xr:uid="{EFED4D5C-C966-4555-AB3D-1D1CCB22266C}"/>
    <cellStyle name="20% - Énfasis4" xfId="2551" xr:uid="{DAC4C22A-23EE-41E0-A3E4-69533DADB53E}"/>
    <cellStyle name="20% - Énfasis4 2" xfId="2552" xr:uid="{43A3D621-82D5-4647-B0A8-12F561B23808}"/>
    <cellStyle name="20% - Énfasis4 3" xfId="2553" xr:uid="{4662074A-1C1F-424E-9DCB-FE054515A511}"/>
    <cellStyle name="20% - Énfasis4_4 manuell" xfId="53692" xr:uid="{2E046883-1CDF-4B02-86CA-5E2316AA5D6B}"/>
    <cellStyle name="20% - Énfasis5" xfId="2554" xr:uid="{BF45D61C-54E5-44FC-96AE-E193A7EE9422}"/>
    <cellStyle name="20% - Énfasis5 2" xfId="2555" xr:uid="{7C6512DB-E5A1-4502-A935-3A89BC1D8622}"/>
    <cellStyle name="20% - Énfasis5 3" xfId="2556" xr:uid="{48BC6BEA-4B96-4F2B-9495-09D913EB99E7}"/>
    <cellStyle name="20% - Énfasis5_4 manuell" xfId="53693" xr:uid="{51C12DDA-809A-43AE-AC8D-EA83E2A8E445}"/>
    <cellStyle name="20% - Énfasis6" xfId="2557" xr:uid="{FA7FDA71-117B-48A5-A55B-4A560A7F0622}"/>
    <cellStyle name="20% - Énfasis6 2" xfId="2558" xr:uid="{F0B27CE5-32B7-465D-BCA2-161E4208EEB8}"/>
    <cellStyle name="20% - Énfasis6 3" xfId="2559" xr:uid="{45F9C004-6A9D-452F-818F-9193F97FD246}"/>
    <cellStyle name="20% - Énfasis6_4 manuell" xfId="53694" xr:uid="{17087825-F45C-4BE1-9BCB-D389289A810E}"/>
    <cellStyle name="20% – paryškinimas 1" xfId="2560" xr:uid="{EC26A424-8663-4B0C-B6DF-AAA99132A618}"/>
    <cellStyle name="20% – paryškinimas 1 2" xfId="14450" xr:uid="{11DBBB1F-E244-427B-A484-41F882213CC1}"/>
    <cellStyle name="20% – paryškinimas 1_A01" xfId="35690" xr:uid="{80DF7749-90F0-4A3E-AF31-44EAC001DAA9}"/>
    <cellStyle name="20% – paryškinimas 2" xfId="2561" xr:uid="{9F5081FF-1E5D-48F2-A3CA-C7A087555229}"/>
    <cellStyle name="20% – paryškinimas 2 2" xfId="14451" xr:uid="{F2807946-84F2-49BC-8891-50F830A54B5A}"/>
    <cellStyle name="20% – paryškinimas 2_A01" xfId="35691" xr:uid="{613EE567-CD62-43E2-9005-E8CE5AAF69DD}"/>
    <cellStyle name="20% – paryškinimas 3" xfId="2562" xr:uid="{54FE3861-18BE-445C-9FA6-BAD11C1C36EB}"/>
    <cellStyle name="20% – paryškinimas 3 2" xfId="14452" xr:uid="{91894615-62A1-495A-81E3-C678DF4CF3C0}"/>
    <cellStyle name="20% – paryškinimas 3_A01" xfId="35692" xr:uid="{C7DD144C-E9F0-45EB-BFE5-0CDD6E682039}"/>
    <cellStyle name="20% – paryškinimas 4" xfId="2563" xr:uid="{4AE95AEF-F9FD-4106-8E68-97400F7FAEDF}"/>
    <cellStyle name="20% – paryškinimas 4 2" xfId="14453" xr:uid="{11B16471-7B88-4B34-9700-13EA8820A7BF}"/>
    <cellStyle name="20% – paryškinimas 4_A01" xfId="35693" xr:uid="{B8FDD659-4038-402A-A53E-32C05472D008}"/>
    <cellStyle name="20% – paryškinimas 5" xfId="2564" xr:uid="{9CA119F2-F0B6-469B-A9B5-1A794987D569}"/>
    <cellStyle name="20% – paryškinimas 5 2" xfId="14454" xr:uid="{9279A6FE-6AB1-48F9-9E27-F30D70EB170B}"/>
    <cellStyle name="20% – paryškinimas 5_A01" xfId="35694" xr:uid="{E67C6554-FE2E-497A-BBF4-6D15CA92AC48}"/>
    <cellStyle name="20% – paryškinimas 6" xfId="2565" xr:uid="{F2F90E0C-80F6-4366-9227-70E3EC8A4446}"/>
    <cellStyle name="20% – paryškinimas 6 2" xfId="14455" xr:uid="{EE3D7D9B-3119-42BF-AA11-A1DE0F9B911E}"/>
    <cellStyle name="20% – paryškinimas 6_A01" xfId="35695" xr:uid="{CF234843-39FD-4BFB-A72C-B586E5169F4D}"/>
    <cellStyle name="20% - uthevingsfarge 1" xfId="36214" xr:uid="{294C0A5B-679C-4370-9C5C-8E75D63A4B39}"/>
    <cellStyle name="20% - uthevingsfarge 1 10" xfId="2566" xr:uid="{15C754B7-35AA-478A-B824-B5E1EAB2C1CB}"/>
    <cellStyle name="20% - uthevingsfarge 1 10 2" xfId="2567" xr:uid="{25C99C41-C69F-464F-81C0-92DA9AF5E8D3}"/>
    <cellStyle name="20% - uthevingsfarge 1 10 2 2" xfId="2568" xr:uid="{B60F40CF-3E27-4E9B-BC0B-413A6BBFE2BC}"/>
    <cellStyle name="20% - uthevingsfarge 1 10 2 2 2" xfId="37185" xr:uid="{0100D12F-D9AF-4AAD-80E7-2D513E111B23}"/>
    <cellStyle name="20% - uthevingsfarge 1 10 2 2_CC1" xfId="53695" xr:uid="{2720E0CE-094D-4CA9-AC81-3E23D4335E0C}"/>
    <cellStyle name="20% - uthevingsfarge 1 10 2 3" xfId="37186" xr:uid="{EB6FF6B9-32A8-47F1-9260-FD48AE3E9149}"/>
    <cellStyle name="20% - uthevingsfarge 1 10 2 4" xfId="37187" xr:uid="{E5B59626-70BC-49FA-81EA-9B1A91855514}"/>
    <cellStyle name="20% - uthevingsfarge 1 10 2 5" xfId="37188" xr:uid="{F482D857-DBA3-4A4E-8E24-595931730279}"/>
    <cellStyle name="20% - uthevingsfarge 1 10 2 6" xfId="37184" xr:uid="{AD29C73B-57C9-4B7D-AB90-CD979D70E5F9}"/>
    <cellStyle name="20% - uthevingsfarge 1 10 2_4 manuell" xfId="53696" xr:uid="{117EE1E9-97BC-4A7F-819A-35833AEA5B72}"/>
    <cellStyle name="20% - uthevingsfarge 1 10 3" xfId="2569" xr:uid="{72D81B8A-0EC0-42CE-8824-097C3A7FE08C}"/>
    <cellStyle name="20% - uthevingsfarge 1 10 3 2" xfId="37189" xr:uid="{13128409-DDDB-416A-ACDC-00E2537FB34A}"/>
    <cellStyle name="20% - uthevingsfarge 1 10 3_CC1" xfId="53697" xr:uid="{BEC552BE-024E-4AD6-8A2B-714359F3771B}"/>
    <cellStyle name="20% - uthevingsfarge 1 10 4" xfId="37190" xr:uid="{DD366035-7A12-46CE-84F9-1AA637F5B380}"/>
    <cellStyle name="20% - uthevingsfarge 1 10 5" xfId="37191" xr:uid="{4E300A2E-D662-4C5F-BF55-EB4274C58AA0}"/>
    <cellStyle name="20% - uthevingsfarge 1 10 6" xfId="37192" xr:uid="{FB75B0EB-D92E-4B03-88A2-164A57791D3E}"/>
    <cellStyle name="20% - uthevingsfarge 1 10 7" xfId="37183" xr:uid="{C7425F4F-107D-47EF-A4FE-E353EC795593}"/>
    <cellStyle name="20% - uthevingsfarge 1 10_4 manuell" xfId="53698" xr:uid="{F2DA0B46-55AF-4954-8FB3-CA68F9D94D57}"/>
    <cellStyle name="20% - uthevingsfarge 1 11" xfId="2570" xr:uid="{261B2AFE-7E88-4F13-B109-9A479AF2868B}"/>
    <cellStyle name="20% - uthevingsfarge 1 11 2" xfId="2571" xr:uid="{16E7106C-E79F-4564-B241-03324FF8921E}"/>
    <cellStyle name="20% - uthevingsfarge 1 11 2 2" xfId="2572" xr:uid="{E1BEB063-43F8-4C88-852D-C7655A1B419B}"/>
    <cellStyle name="20% - uthevingsfarge 1 11 2 2 2" xfId="37195" xr:uid="{A24C487D-B5DA-4E94-BAC4-1E5277D50643}"/>
    <cellStyle name="20% - uthevingsfarge 1 11 2 2_CC1" xfId="53699" xr:uid="{8C400A1F-DED2-40C4-87B7-C6EDC9BB21EB}"/>
    <cellStyle name="20% - uthevingsfarge 1 11 2 3" xfId="37196" xr:uid="{6574D6EB-A55D-4FE0-95CA-09DDE64E6EBC}"/>
    <cellStyle name="20% - uthevingsfarge 1 11 2 4" xfId="37197" xr:uid="{EAAFB91C-F5FD-43FA-B612-5D3F0B31B836}"/>
    <cellStyle name="20% - uthevingsfarge 1 11 2 5" xfId="37198" xr:uid="{54966AAD-6D86-462B-8F69-8AD91B88AC5B}"/>
    <cellStyle name="20% - uthevingsfarge 1 11 2 6" xfId="37194" xr:uid="{6596E691-AC3F-491D-AA85-D010C199C47B}"/>
    <cellStyle name="20% - uthevingsfarge 1 11 2_4 manuell" xfId="53700" xr:uid="{BF5A4E5D-F39C-4039-9378-4BC794B86F79}"/>
    <cellStyle name="20% - uthevingsfarge 1 11 3" xfId="2573" xr:uid="{7642235B-B9C1-41C7-A5E0-03B1058C11F6}"/>
    <cellStyle name="20% - uthevingsfarge 1 11 3 2" xfId="37199" xr:uid="{F7101EE1-F50C-4E2F-81AE-1E1CCAFC1BE4}"/>
    <cellStyle name="20% - uthevingsfarge 1 11 3_CC1" xfId="53701" xr:uid="{A8540685-CD90-4E02-AD82-C09F85E8BC62}"/>
    <cellStyle name="20% - uthevingsfarge 1 11 4" xfId="37200" xr:uid="{DBA69F99-A17A-4744-B69A-93AA65C79087}"/>
    <cellStyle name="20% - uthevingsfarge 1 11 5" xfId="37201" xr:uid="{19FD136D-6CEF-48CD-9BB4-B9DAECF01A75}"/>
    <cellStyle name="20% - uthevingsfarge 1 11 6" xfId="37202" xr:uid="{916222A5-C48D-4AEA-826C-A9835C2C4392}"/>
    <cellStyle name="20% - uthevingsfarge 1 11 7" xfId="37193" xr:uid="{337F73A7-CBAC-44F3-8408-6BE8B96FA7AB}"/>
    <cellStyle name="20% - uthevingsfarge 1 11_4 manuell" xfId="53702" xr:uid="{7081B274-6C19-4B47-A213-007B735774AD}"/>
    <cellStyle name="20% - uthevingsfarge 1 12" xfId="2574" xr:uid="{1E195E81-560D-4BCC-BA07-774BB8B9E403}"/>
    <cellStyle name="20% - uthevingsfarge 1 12 2" xfId="2575" xr:uid="{41D8BD9D-036A-44BD-9F24-C75E2698D3BF}"/>
    <cellStyle name="20% - uthevingsfarge 1 12 2 2" xfId="2576" xr:uid="{47A3FAB3-CA8E-4FC9-A123-ED9465FC9122}"/>
    <cellStyle name="20% - uthevingsfarge 1 12 2 2 2" xfId="37205" xr:uid="{D7D2658B-3E8E-4336-80BA-CC3480AC0997}"/>
    <cellStyle name="20% - uthevingsfarge 1 12 2 2_CC1" xfId="53703" xr:uid="{2499664D-5B83-4725-86B3-F83873119EAC}"/>
    <cellStyle name="20% - uthevingsfarge 1 12 2 3" xfId="37206" xr:uid="{48467866-14C1-4377-B36F-8EA0F24986BA}"/>
    <cellStyle name="20% - uthevingsfarge 1 12 2 4" xfId="37207" xr:uid="{88965BDC-8584-4223-8636-4E9E0A5312C4}"/>
    <cellStyle name="20% - uthevingsfarge 1 12 2 5" xfId="37208" xr:uid="{8A956A37-2967-4F54-BA8B-B3A4D127CDE3}"/>
    <cellStyle name="20% - uthevingsfarge 1 12 2 6" xfId="37204" xr:uid="{298E9D93-1CAB-478A-B03F-0D93ED2ED93C}"/>
    <cellStyle name="20% - uthevingsfarge 1 12 2_4 manuell" xfId="53704" xr:uid="{29B4394E-74F9-4195-9EE5-D702BAA2171C}"/>
    <cellStyle name="20% - uthevingsfarge 1 12 3" xfId="2577" xr:uid="{E32291DB-D73E-4609-BCAC-F854AE3157E3}"/>
    <cellStyle name="20% - uthevingsfarge 1 12 3 2" xfId="37209" xr:uid="{D0232916-F4B7-444B-B998-D17A02ECB74A}"/>
    <cellStyle name="20% - uthevingsfarge 1 12 3_CC1" xfId="53705" xr:uid="{D5D011DE-36B9-4CD2-8BC5-2FD96CB7D42E}"/>
    <cellStyle name="20% - uthevingsfarge 1 12 4" xfId="37210" xr:uid="{E57182D3-D381-46D5-80ED-63768459AD3D}"/>
    <cellStyle name="20% - uthevingsfarge 1 12 5" xfId="37211" xr:uid="{7D42931E-7E03-46CF-A9BD-84F832F3F2DF}"/>
    <cellStyle name="20% - uthevingsfarge 1 12 6" xfId="37212" xr:uid="{29896E1D-28B3-45A3-939E-9A7FA63166D3}"/>
    <cellStyle name="20% - uthevingsfarge 1 12 7" xfId="37203" xr:uid="{EC8C8A80-C61A-43CB-91E6-4A313B44049A}"/>
    <cellStyle name="20% - uthevingsfarge 1 12_4 manuell" xfId="53706" xr:uid="{8D8C804A-F21C-4AC4-91E0-725E5AEDE895}"/>
    <cellStyle name="20% - uthevingsfarge 1 13" xfId="2578" xr:uid="{CED75C68-5E5C-4CAF-906D-CE6413527121}"/>
    <cellStyle name="20% - uthevingsfarge 1 13 2" xfId="2579" xr:uid="{2D2226AE-9642-427D-83D2-605C9DD9AFF5}"/>
    <cellStyle name="20% - uthevingsfarge 1 13 2 2" xfId="2580" xr:uid="{ECD0F03F-516C-4177-81C6-F998A84BF8FA}"/>
    <cellStyle name="20% - uthevingsfarge 1 13 2 2 2" xfId="37215" xr:uid="{6091C934-1413-4A0B-844D-3EC3FF9F8F59}"/>
    <cellStyle name="20% - uthevingsfarge 1 13 2 2_CC1" xfId="53707" xr:uid="{6BC0DE09-B1AB-4AA0-9A0B-C942AB6E2D40}"/>
    <cellStyle name="20% - uthevingsfarge 1 13 2 3" xfId="37216" xr:uid="{9F36303F-95E7-41B0-A7B8-ECA051E105C5}"/>
    <cellStyle name="20% - uthevingsfarge 1 13 2 4" xfId="37217" xr:uid="{953CD019-2C99-4E82-B232-587AE1A391DA}"/>
    <cellStyle name="20% - uthevingsfarge 1 13 2 5" xfId="37218" xr:uid="{04902781-8E62-4825-B37D-957ECF4C1E48}"/>
    <cellStyle name="20% - uthevingsfarge 1 13 2 6" xfId="37214" xr:uid="{4324845D-7D5F-4012-8AFD-39C36BF834ED}"/>
    <cellStyle name="20% - uthevingsfarge 1 13 2_4 manuell" xfId="53708" xr:uid="{BC1D16CE-4D7D-4E94-8D70-6C5CFC96DA5C}"/>
    <cellStyle name="20% - uthevingsfarge 1 13 3" xfId="2581" xr:uid="{02D614E8-5604-4D8D-A66B-36559C301E39}"/>
    <cellStyle name="20% - uthevingsfarge 1 13 3 2" xfId="37219" xr:uid="{AD0206AD-9E49-4A68-B123-458F8BE46A58}"/>
    <cellStyle name="20% - uthevingsfarge 1 13 3_CC1" xfId="53709" xr:uid="{F0E0DF0C-AB46-4090-B2FE-7869D3344F24}"/>
    <cellStyle name="20% - uthevingsfarge 1 13 4" xfId="37220" xr:uid="{C72E1D66-D084-40FD-8C29-60A39DFB71D2}"/>
    <cellStyle name="20% - uthevingsfarge 1 13 5" xfId="37221" xr:uid="{2AB98004-AA76-404D-99AB-F4EC8CC28910}"/>
    <cellStyle name="20% - uthevingsfarge 1 13 6" xfId="37222" xr:uid="{900F75AE-F1B9-4B94-8E3A-E3913076353F}"/>
    <cellStyle name="20% - uthevingsfarge 1 13 7" xfId="37213" xr:uid="{02F352CB-C688-4692-8031-E1D0BF1770EA}"/>
    <cellStyle name="20% - uthevingsfarge 1 13_4 manuell" xfId="53710" xr:uid="{391C15AF-40CB-488E-BD30-4EE62CDEA76F}"/>
    <cellStyle name="20% - uthevingsfarge 1 14" xfId="2582" xr:uid="{9CA814D3-4105-4C64-A468-801A7B2296E5}"/>
    <cellStyle name="20% - uthevingsfarge 1 14 2" xfId="2583" xr:uid="{EA8F486A-9A25-4E96-86A3-DA36984C72BE}"/>
    <cellStyle name="20% - uthevingsfarge 1 14 2 2" xfId="2584" xr:uid="{E5D44AAC-6247-453E-9899-09F8B2851C02}"/>
    <cellStyle name="20% - uthevingsfarge 1 14 2 2 2" xfId="37225" xr:uid="{246F6177-DFFD-435F-ACB1-B2A859B33A28}"/>
    <cellStyle name="20% - uthevingsfarge 1 14 2 2_CC1" xfId="53711" xr:uid="{5E81F1C8-BB29-4644-B606-BA9A429A9E33}"/>
    <cellStyle name="20% - uthevingsfarge 1 14 2 3" xfId="37226" xr:uid="{E0840F54-EA23-4160-B78E-9CE23F118435}"/>
    <cellStyle name="20% - uthevingsfarge 1 14 2 4" xfId="37227" xr:uid="{83F15165-A1EB-44EB-A66F-765C20BE35C0}"/>
    <cellStyle name="20% - uthevingsfarge 1 14 2 5" xfId="37228" xr:uid="{625913FE-B26A-46D5-BFC7-6DBE2AD84287}"/>
    <cellStyle name="20% - uthevingsfarge 1 14 2 6" xfId="37224" xr:uid="{BD2B867D-BDB7-4C4A-BA61-F0D2486012A0}"/>
    <cellStyle name="20% - uthevingsfarge 1 14 2_4 manuell" xfId="53712" xr:uid="{DD2336DF-929E-4BDE-BCE3-90E267AD0826}"/>
    <cellStyle name="20% - uthevingsfarge 1 14 3" xfId="2585" xr:uid="{B8643077-143F-467E-8FC1-3C5B22A407E3}"/>
    <cellStyle name="20% - uthevingsfarge 1 14 3 2" xfId="37229" xr:uid="{DC3A4CA6-E25E-490D-8A69-88E38D81EA48}"/>
    <cellStyle name="20% - uthevingsfarge 1 14 3_CC1" xfId="53713" xr:uid="{AFFB61BB-8C1A-4499-96A5-D79EBBE9FE85}"/>
    <cellStyle name="20% - uthevingsfarge 1 14 4" xfId="37230" xr:uid="{04585A63-68E5-4745-9173-917D44F81C56}"/>
    <cellStyle name="20% - uthevingsfarge 1 14 5" xfId="37231" xr:uid="{237211BE-45E2-4642-87EE-B2F32A54EF5F}"/>
    <cellStyle name="20% - uthevingsfarge 1 14 6" xfId="37232" xr:uid="{ACD07BDC-6B7C-454B-902F-7863B85A5186}"/>
    <cellStyle name="20% - uthevingsfarge 1 14 7" xfId="37223" xr:uid="{96507E19-DAEF-4721-886E-8A19A23819DE}"/>
    <cellStyle name="20% - uthevingsfarge 1 14_4 manuell" xfId="53714" xr:uid="{CB8A565F-1E16-4CBF-8FC5-9C0A3BD88E6B}"/>
    <cellStyle name="20% - uthevingsfarge 1 15" xfId="2586" xr:uid="{8EF10A94-B277-4C3F-B66F-36693FECCBB4}"/>
    <cellStyle name="20% - uthevingsfarge 1 15 2" xfId="2587" xr:uid="{6F015B81-2FE6-4F4D-B06E-186D4A588001}"/>
    <cellStyle name="20% - uthevingsfarge 1 15 2 2" xfId="2588" xr:uid="{79002833-1C5E-4F89-B995-F1CE427261C2}"/>
    <cellStyle name="20% - uthevingsfarge 1 15 2 2 2" xfId="37235" xr:uid="{2F987E8D-4325-410C-AD88-B5D6311DF551}"/>
    <cellStyle name="20% - uthevingsfarge 1 15 2 2_CC1" xfId="53715" xr:uid="{530D451C-D1CF-41BC-AA9B-5ED34CD0E1DB}"/>
    <cellStyle name="20% - uthevingsfarge 1 15 2 3" xfId="37236" xr:uid="{98F52BBC-28B5-42A3-B4C1-978A0970B392}"/>
    <cellStyle name="20% - uthevingsfarge 1 15 2 4" xfId="37237" xr:uid="{75F10620-8E96-4F9E-AA74-1C4F50ED4C62}"/>
    <cellStyle name="20% - uthevingsfarge 1 15 2 5" xfId="37238" xr:uid="{8D167F81-35A1-4480-A443-835BA900036C}"/>
    <cellStyle name="20% - uthevingsfarge 1 15 2 6" xfId="37234" xr:uid="{C2FA4D37-F3B8-4BE0-A7BB-C39E2A154B16}"/>
    <cellStyle name="20% - uthevingsfarge 1 15 2_4 manuell" xfId="53716" xr:uid="{8C0372D8-3CD6-445C-8BE3-7EB121CD98B3}"/>
    <cellStyle name="20% - uthevingsfarge 1 15 3" xfId="2589" xr:uid="{4C84F1AA-B3DD-474B-9033-A941EE6FDA57}"/>
    <cellStyle name="20% - uthevingsfarge 1 15 3 2" xfId="37239" xr:uid="{7DAEC3F4-6D8E-4170-8C4C-42893B04B7D0}"/>
    <cellStyle name="20% - uthevingsfarge 1 15 3_CC1" xfId="53717" xr:uid="{04C9D0DE-836D-4B8E-BFCE-FC729AFC7211}"/>
    <cellStyle name="20% - uthevingsfarge 1 15 4" xfId="37240" xr:uid="{23F2A833-C9E5-41F2-891C-8D9C9D7DE314}"/>
    <cellStyle name="20% - uthevingsfarge 1 15 5" xfId="37241" xr:uid="{4E73CBD4-8899-453A-BDB3-FDA5D38E682E}"/>
    <cellStyle name="20% - uthevingsfarge 1 15 6" xfId="37242" xr:uid="{B102FBE4-9A73-4270-AD75-9C794D403A72}"/>
    <cellStyle name="20% - uthevingsfarge 1 15 7" xfId="37233" xr:uid="{42CDA297-E92D-4004-A7A0-1B2E4E5CA107}"/>
    <cellStyle name="20% - uthevingsfarge 1 15_4 manuell" xfId="53718" xr:uid="{B5713B69-9686-49FF-B4FE-776C041D7D89}"/>
    <cellStyle name="20% - uthevingsfarge 1 16" xfId="2590" xr:uid="{E873C92A-098D-4027-BC5A-3C76560A4076}"/>
    <cellStyle name="20% - uthevingsfarge 1 16 2" xfId="2591" xr:uid="{FBE86430-609F-4509-B160-0A00DC98E1A2}"/>
    <cellStyle name="20% - uthevingsfarge 1 16 2 2" xfId="2592" xr:uid="{5FA212E0-4B7C-47C5-85AA-295DFAB9EBDB}"/>
    <cellStyle name="20% - uthevingsfarge 1 16 2 2 2" xfId="37245" xr:uid="{E24B0B50-8E29-4A22-9975-DA898B1B1F15}"/>
    <cellStyle name="20% - uthevingsfarge 1 16 2 2_CC1" xfId="53719" xr:uid="{E89E3383-FBEC-4A36-8EC5-979347102810}"/>
    <cellStyle name="20% - uthevingsfarge 1 16 2 3" xfId="37246" xr:uid="{8EB25E37-A0CA-452C-BDAF-7A2E4EDF0059}"/>
    <cellStyle name="20% - uthevingsfarge 1 16 2 4" xfId="37247" xr:uid="{A71A5885-3169-4084-982B-F88E39B0D866}"/>
    <cellStyle name="20% - uthevingsfarge 1 16 2 5" xfId="37248" xr:uid="{E0004FE3-2420-46DD-AFCF-C610F1248831}"/>
    <cellStyle name="20% - uthevingsfarge 1 16 2 6" xfId="37244" xr:uid="{5F7C3C48-30F4-4DED-B51D-30D021DE9174}"/>
    <cellStyle name="20% - uthevingsfarge 1 16 2_4 manuell" xfId="53720" xr:uid="{242DD191-80E6-4999-A2C6-0723AB74E75D}"/>
    <cellStyle name="20% - uthevingsfarge 1 16 3" xfId="2593" xr:uid="{9A950859-C56D-461F-9D1A-83DC33071E14}"/>
    <cellStyle name="20% - uthevingsfarge 1 16 3 2" xfId="37249" xr:uid="{1EB7ADBE-394F-4966-8A33-3274E5001E63}"/>
    <cellStyle name="20% - uthevingsfarge 1 16 3_CC1" xfId="53721" xr:uid="{BB246BCE-4680-4963-B25D-DA0EF22DE887}"/>
    <cellStyle name="20% - uthevingsfarge 1 16 4" xfId="37250" xr:uid="{35F4C828-9AFA-42CE-9D6B-F5972768199F}"/>
    <cellStyle name="20% - uthevingsfarge 1 16 5" xfId="37251" xr:uid="{45E693AB-2719-4955-A5F4-0410630B756C}"/>
    <cellStyle name="20% - uthevingsfarge 1 16 6" xfId="37252" xr:uid="{D70D6A76-0119-4404-944B-6827580C73BD}"/>
    <cellStyle name="20% - uthevingsfarge 1 16 7" xfId="37243" xr:uid="{BB60C740-D298-4190-AA21-60A903449606}"/>
    <cellStyle name="20% - uthevingsfarge 1 16_4 manuell" xfId="53722" xr:uid="{8BB9BD26-9C16-4544-AF38-F893DEF766B7}"/>
    <cellStyle name="20% - uthevingsfarge 1 17" xfId="2594" xr:uid="{59E3A78F-DF44-471A-BB10-E50E62902011}"/>
    <cellStyle name="20% - uthevingsfarge 1 17 2" xfId="2595" xr:uid="{0D6E6ABF-CA8D-4798-99B5-E862E5D6B4C1}"/>
    <cellStyle name="20% - uthevingsfarge 1 17 2 2" xfId="2596" xr:uid="{AD16A457-0FF8-4F16-B29C-1FE34D4EFD99}"/>
    <cellStyle name="20% - uthevingsfarge 1 17 2 2 2" xfId="37255" xr:uid="{2BD5AD36-9F11-4367-90C4-EF82BC384749}"/>
    <cellStyle name="20% - uthevingsfarge 1 17 2 2_CC1" xfId="53723" xr:uid="{43EBCB47-76E3-42D3-85B1-1EE8AA2DFC4E}"/>
    <cellStyle name="20% - uthevingsfarge 1 17 2 3" xfId="37256" xr:uid="{9931DCB6-1F28-4EAC-A39B-923EDE0DE12F}"/>
    <cellStyle name="20% - uthevingsfarge 1 17 2 4" xfId="37257" xr:uid="{8AF489B8-9493-4926-95B1-E200C9AB00C9}"/>
    <cellStyle name="20% - uthevingsfarge 1 17 2 5" xfId="37258" xr:uid="{226F1D71-115A-4826-94FF-6720BCA51B17}"/>
    <cellStyle name="20% - uthevingsfarge 1 17 2 6" xfId="37254" xr:uid="{1D85BCA8-60B7-4392-87C4-297D8ACF4454}"/>
    <cellStyle name="20% - uthevingsfarge 1 17 2_4 manuell" xfId="53724" xr:uid="{88526663-86D2-4CC7-BA9F-ABD7C24E47A4}"/>
    <cellStyle name="20% - uthevingsfarge 1 17 3" xfId="2597" xr:uid="{77098FE2-6475-4B5D-BA7F-0C78E3132097}"/>
    <cellStyle name="20% - uthevingsfarge 1 17 3 2" xfId="37259" xr:uid="{CE4C77EF-AAFC-4D7A-B0AE-CDDFDD5BA773}"/>
    <cellStyle name="20% - uthevingsfarge 1 17 3_CC1" xfId="53725" xr:uid="{3900FFFC-786D-495C-A712-545A27A94A97}"/>
    <cellStyle name="20% - uthevingsfarge 1 17 4" xfId="37260" xr:uid="{1BF70E50-913F-4F48-897E-2C2D87E2BBA0}"/>
    <cellStyle name="20% - uthevingsfarge 1 17 5" xfId="37261" xr:uid="{65F4337B-A3C3-43A6-9609-AECCA2F5D1CF}"/>
    <cellStyle name="20% - uthevingsfarge 1 17 6" xfId="37262" xr:uid="{6D3E7594-5619-4FE1-941D-A2DB9444CAAE}"/>
    <cellStyle name="20% - uthevingsfarge 1 17 7" xfId="37253" xr:uid="{84188AE2-48D4-4530-8D16-906019B44B52}"/>
    <cellStyle name="20% - uthevingsfarge 1 17_4 manuell" xfId="53726" xr:uid="{FFD95593-57D2-4840-9A12-0C6AB51D89A7}"/>
    <cellStyle name="20% - uthevingsfarge 1 18" xfId="2598" xr:uid="{D5D526C8-A720-4D5A-ACF5-F5E61A0BEBA4}"/>
    <cellStyle name="20% - uthevingsfarge 1 18 2" xfId="2599" xr:uid="{BBF7D125-915C-4310-AC1C-C5A39C74614D}"/>
    <cellStyle name="20% - uthevingsfarge 1 18 2 2" xfId="2600" xr:uid="{E89ABD80-42AC-4C27-A153-6CB7FC37B4E7}"/>
    <cellStyle name="20% - uthevingsfarge 1 18 2 2 2" xfId="37265" xr:uid="{6186BDF4-40BC-4417-B97A-EB1539B3EA98}"/>
    <cellStyle name="20% - uthevingsfarge 1 18 2 2_CC1" xfId="53727" xr:uid="{97C1D72F-66CA-4B8F-8A2D-088F2A607FBD}"/>
    <cellStyle name="20% - uthevingsfarge 1 18 2 3" xfId="37266" xr:uid="{852E5570-38AF-4A26-AF3E-7CEFE97BF430}"/>
    <cellStyle name="20% - uthevingsfarge 1 18 2 4" xfId="37267" xr:uid="{CB0DC83D-AAE8-4849-A4F3-64880C079008}"/>
    <cellStyle name="20% - uthevingsfarge 1 18 2 5" xfId="37268" xr:uid="{425302C6-7E0F-4E51-84B4-D15E205CEDB4}"/>
    <cellStyle name="20% - uthevingsfarge 1 18 2 6" xfId="37264" xr:uid="{E91B79B7-B97C-449C-8CF2-1276A849D973}"/>
    <cellStyle name="20% - uthevingsfarge 1 18 2_4 manuell" xfId="53728" xr:uid="{C4652879-A202-4A0F-BB1F-A0EA01C41772}"/>
    <cellStyle name="20% - uthevingsfarge 1 18 3" xfId="2601" xr:uid="{19164F58-EEF5-4567-87C4-D6AD70CD79B0}"/>
    <cellStyle name="20% - uthevingsfarge 1 18 3 2" xfId="37269" xr:uid="{B0289131-95CA-49F9-904F-3B7ACAF79428}"/>
    <cellStyle name="20% - uthevingsfarge 1 18 3_CC1" xfId="53729" xr:uid="{1999EF8D-C5BF-468E-B584-39BFC9CDE361}"/>
    <cellStyle name="20% - uthevingsfarge 1 18 4" xfId="37270" xr:uid="{CBCF09B0-69E7-4128-9752-7E5372875711}"/>
    <cellStyle name="20% - uthevingsfarge 1 18 5" xfId="37271" xr:uid="{6005CFAF-1453-4AC5-B15B-94A8A3FDBA69}"/>
    <cellStyle name="20% - uthevingsfarge 1 18 6" xfId="37272" xr:uid="{EBFEF864-A93F-4197-81D5-0AE695359B26}"/>
    <cellStyle name="20% - uthevingsfarge 1 18 7" xfId="37263" xr:uid="{95590CF8-EAD5-480E-A623-124ED8FC6CCD}"/>
    <cellStyle name="20% - uthevingsfarge 1 18_4 manuell" xfId="53730" xr:uid="{D2C70F72-4523-4AAD-A2B2-40176EDA3BB2}"/>
    <cellStyle name="20% - uthevingsfarge 1 19" xfId="2602" xr:uid="{EC8F7C25-88F8-405E-B688-515E6232E39C}"/>
    <cellStyle name="20% - uthevingsfarge 1 19 2" xfId="2603" xr:uid="{069B3928-AF42-4AE5-A85D-C8F98D798BE3}"/>
    <cellStyle name="20% - uthevingsfarge 1 19 2 2" xfId="2604" xr:uid="{0C07916F-F297-4C92-AC1F-CFBE66188821}"/>
    <cellStyle name="20% - uthevingsfarge 1 19 2 2 2" xfId="37275" xr:uid="{CD2569C2-77D3-4C32-9A01-DC329E623105}"/>
    <cellStyle name="20% - uthevingsfarge 1 19 2 2_CC1" xfId="53731" xr:uid="{C70739A6-8E49-4A35-8AFE-A837C590994E}"/>
    <cellStyle name="20% - uthevingsfarge 1 19 2 3" xfId="37276" xr:uid="{BAD65B2A-8EF7-486F-B899-87C7E6E1BB3E}"/>
    <cellStyle name="20% - uthevingsfarge 1 19 2 4" xfId="37277" xr:uid="{A8D79F21-0003-4349-8A84-097AA371233A}"/>
    <cellStyle name="20% - uthevingsfarge 1 19 2 5" xfId="37278" xr:uid="{0DF021A9-4F39-4F02-B509-CEE20565EAA8}"/>
    <cellStyle name="20% - uthevingsfarge 1 19 2 6" xfId="37274" xr:uid="{03003D33-22E7-49C8-81E7-E999B57578DD}"/>
    <cellStyle name="20% - uthevingsfarge 1 19 2_4 manuell" xfId="53732" xr:uid="{0F9B7889-7660-4377-8990-F08D6EB73495}"/>
    <cellStyle name="20% - uthevingsfarge 1 19 3" xfId="2605" xr:uid="{42FA21FF-F7BE-45A2-BB1F-D9996A148BF5}"/>
    <cellStyle name="20% - uthevingsfarge 1 19 3 2" xfId="37279" xr:uid="{45324623-FC71-4E75-97A2-63653941113F}"/>
    <cellStyle name="20% - uthevingsfarge 1 19 3_CC1" xfId="53733" xr:uid="{102C15AB-9E6D-4664-A8B4-962A477209F3}"/>
    <cellStyle name="20% - uthevingsfarge 1 19 4" xfId="37280" xr:uid="{983D0C6C-998F-4B55-8B9D-260DC5776A96}"/>
    <cellStyle name="20% - uthevingsfarge 1 19 5" xfId="37281" xr:uid="{273EA700-C239-4F07-8C20-D5AFA90261A1}"/>
    <cellStyle name="20% - uthevingsfarge 1 19 6" xfId="37282" xr:uid="{CE31A72C-3D31-4F79-8347-856E9404790C}"/>
    <cellStyle name="20% - uthevingsfarge 1 19 7" xfId="37273" xr:uid="{6D93DF6C-8304-4F0D-8963-16088ACC7D76}"/>
    <cellStyle name="20% - uthevingsfarge 1 19_4 manuell" xfId="53734" xr:uid="{910C7F4F-2AEA-4EF9-B2ED-1E48621F0721}"/>
    <cellStyle name="20% - uthevingsfarge 1 2" xfId="2606" xr:uid="{CC8704B2-9313-41CA-97B7-1D32251CBE73}"/>
    <cellStyle name="20% - uthevingsfarge 1 2 10" xfId="14456" xr:uid="{B0538626-D061-4F3A-82E5-16A2740AD365}"/>
    <cellStyle name="20% - uthevingsfarge 1 2 10 2" xfId="14457" xr:uid="{EE571C3C-9D5F-4D03-AA1E-60DE0FD1B362}"/>
    <cellStyle name="20% - uthevingsfarge 1 2 10 3" xfId="14458" xr:uid="{7A5CD2FF-8C66-477E-8C9D-6F17C112DDAF}"/>
    <cellStyle name="20% - uthevingsfarge 1 2 10_AVA DVA EL" xfId="14459" xr:uid="{F875CA6F-9BDA-4639-B29D-857E807BEE96}"/>
    <cellStyle name="20% - uthevingsfarge 1 2 11" xfId="14460" xr:uid="{62A924D2-4D29-4DE1-8144-43251D3C0162}"/>
    <cellStyle name="20% - uthevingsfarge 1 2 12" xfId="14461" xr:uid="{7350B197-559D-41AB-8130-A3C384AA715C}"/>
    <cellStyle name="20% - uthevingsfarge 1 2 13" xfId="43211" xr:uid="{D088B683-D60F-4B8E-9C12-04577FCB37D8}"/>
    <cellStyle name="20% - uthevingsfarge 1 2 14" xfId="43212" xr:uid="{6CB6E358-3ED3-45F7-9308-D92F4B4EF573}"/>
    <cellStyle name="20% - uthevingsfarge 1 2 15" xfId="43213" xr:uid="{283AAA86-928C-455D-84D7-3564B5584138}"/>
    <cellStyle name="20% - uthevingsfarge 1 2 16" xfId="43214" xr:uid="{FB1F4969-2ED4-4790-835D-AD2DC38023C8}"/>
    <cellStyle name="20% - uthevingsfarge 1 2 2" xfId="2607" xr:uid="{4531541B-1186-40D0-85BF-4717F49B0C8B}"/>
    <cellStyle name="20% - uthevingsfarge 1 2 2 10" xfId="43215" xr:uid="{17851DDB-250F-43B6-820D-4C88FEF4B730}"/>
    <cellStyle name="20% - uthevingsfarge 1 2 2 11" xfId="43216" xr:uid="{B9B517F5-9557-4DFE-869B-D2F062077F92}"/>
    <cellStyle name="20% - uthevingsfarge 1 2 2 2" xfId="2608" xr:uid="{B4FBE922-BDEB-49B7-859E-413D1E9AEEF1}"/>
    <cellStyle name="20% - uthevingsfarge 1 2 2 2 10" xfId="43217" xr:uid="{E857592E-F2BA-4EB4-988A-A02ADA0478CC}"/>
    <cellStyle name="20% - uthevingsfarge 1 2 2 2 2" xfId="14462" xr:uid="{3D56F6BF-E16A-45A8-8D0D-9DC6AC645FB0}"/>
    <cellStyle name="20% - uthevingsfarge 1 2 2 2 2 2" xfId="14463" xr:uid="{3FC9022B-7DF8-4092-AB0B-1DDDCDA9F078}"/>
    <cellStyle name="20% - uthevingsfarge 1 2 2 2 2 2 2" xfId="43218" xr:uid="{8C853E10-786D-4528-AF6C-C588D3D5E2C0}"/>
    <cellStyle name="20% - uthevingsfarge 1 2 2 2 2 2 2 2" xfId="43219" xr:uid="{4E858F4E-B374-4F3E-BF5D-22836962AE42}"/>
    <cellStyle name="20% - uthevingsfarge 1 2 2 2 2 2 3" xfId="43220" xr:uid="{76D33062-6954-4D69-B87F-65E3F5BA10C1}"/>
    <cellStyle name="20% - uthevingsfarge 1 2 2 2 2 2_3. Chng in credit spreads" xfId="43221" xr:uid="{56A590BB-C158-4884-BF09-EF53E7FB656E}"/>
    <cellStyle name="20% - uthevingsfarge 1 2 2 2 2 3" xfId="14464" xr:uid="{164F04AF-43A9-4EB1-8EDB-2123510AA331}"/>
    <cellStyle name="20% - uthevingsfarge 1 2 2 2 2 3 2" xfId="43222" xr:uid="{B2BB38EA-4E46-49A0-9E79-786A5D2D5E2D}"/>
    <cellStyle name="20% - uthevingsfarge 1 2 2 2 2 4" xfId="43223" xr:uid="{5CDE7B94-C130-4EDD-B43E-BF73A910F238}"/>
    <cellStyle name="20% - uthevingsfarge 1 2 2 2 2 5" xfId="43224" xr:uid="{E444E4A7-1A47-4CD4-BBB5-A5CFAE51AB98}"/>
    <cellStyle name="20% - uthevingsfarge 1 2 2 2 2 6" xfId="43225" xr:uid="{EC4CA66C-414C-4B2C-9685-D576FAC25D25}"/>
    <cellStyle name="20% - uthevingsfarge 1 2 2 2 2_3. Chng in credit spreads" xfId="43226" xr:uid="{3BBE1745-DDF7-4548-9DDF-5464E1AA30F0}"/>
    <cellStyle name="20% - uthevingsfarge 1 2 2 2 3" xfId="14465" xr:uid="{09FE0C66-E5F8-43AC-9DF3-E71415665FE5}"/>
    <cellStyle name="20% - uthevingsfarge 1 2 2 2 3 2" xfId="14466" xr:uid="{410905BD-421A-439E-BC5B-618F92DDE7CE}"/>
    <cellStyle name="20% - uthevingsfarge 1 2 2 2 3 2 2" xfId="43227" xr:uid="{4CA66B67-2367-4E6F-8199-8F0C2C17B0DE}"/>
    <cellStyle name="20% - uthevingsfarge 1 2 2 2 3 2 2 2" xfId="43228" xr:uid="{F241F88C-4902-44CA-95BD-A71C3F5FB715}"/>
    <cellStyle name="20% - uthevingsfarge 1 2 2 2 3 2 3" xfId="43229" xr:uid="{2AE47CF2-BC9A-4005-AD7A-38CF335D4D21}"/>
    <cellStyle name="20% - uthevingsfarge 1 2 2 2 3 2_3. Chng in credit spreads" xfId="43230" xr:uid="{87BB17DC-BCF9-46E7-B842-14E9C849FC5B}"/>
    <cellStyle name="20% - uthevingsfarge 1 2 2 2 3 3" xfId="14467" xr:uid="{EADAF067-71B9-4FC9-A1C8-5D268D4A2A4A}"/>
    <cellStyle name="20% - uthevingsfarge 1 2 2 2 3 3 2" xfId="43231" xr:uid="{49F6B716-CE88-4B22-BD8F-3E535B61F3DA}"/>
    <cellStyle name="20% - uthevingsfarge 1 2 2 2 3 4" xfId="43232" xr:uid="{5A76398C-DCC5-4A3E-A4CF-F6771FDD028B}"/>
    <cellStyle name="20% - uthevingsfarge 1 2 2 2 3 5" xfId="43233" xr:uid="{813F88E2-141C-4835-964E-AD4DA87D9189}"/>
    <cellStyle name="20% - uthevingsfarge 1 2 2 2 3 6" xfId="43234" xr:uid="{4301CFEF-FAAE-41D6-AF23-A212D87B3C3A}"/>
    <cellStyle name="20% - uthevingsfarge 1 2 2 2 3_3. Chng in credit spreads" xfId="43235" xr:uid="{3CACC6A1-D0AA-46A5-979E-7E3B827E644F}"/>
    <cellStyle name="20% - uthevingsfarge 1 2 2 2 4" xfId="14468" xr:uid="{AC9843E4-16BD-4476-ABA7-D20B5E582659}"/>
    <cellStyle name="20% - uthevingsfarge 1 2 2 2 4 2" xfId="14469" xr:uid="{79DA0757-BB63-4455-9807-F4B76A3F7DA6}"/>
    <cellStyle name="20% - uthevingsfarge 1 2 2 2 4 2 2" xfId="43236" xr:uid="{5B9F4ACF-7CB4-4B45-AC82-1BE7D2145490}"/>
    <cellStyle name="20% - uthevingsfarge 1 2 2 2 4 3" xfId="14470" xr:uid="{B7316EC5-1B64-4319-8DAB-5BB4D9183542}"/>
    <cellStyle name="20% - uthevingsfarge 1 2 2 2 4 4" xfId="43237" xr:uid="{C43C8696-5A6D-4F95-8404-4E40A769EA22}"/>
    <cellStyle name="20% - uthevingsfarge 1 2 2 2 4 5" xfId="43238" xr:uid="{1A6FBB46-B45B-4964-A181-E8E285A0A864}"/>
    <cellStyle name="20% - uthevingsfarge 1 2 2 2 4 6" xfId="43239" xr:uid="{D32E188E-CCD2-47EB-B040-FFC8AB224465}"/>
    <cellStyle name="20% - uthevingsfarge 1 2 2 2 4_3. Chng in credit spreads" xfId="43240" xr:uid="{8B6C0E10-C243-497B-95E3-23B92E9AB9DB}"/>
    <cellStyle name="20% - uthevingsfarge 1 2 2 2 5" xfId="14471" xr:uid="{92E8A655-BF84-4157-B25F-06EB9E6C7AC3}"/>
    <cellStyle name="20% - uthevingsfarge 1 2 2 2 5 2" xfId="14472" xr:uid="{56C21E5D-F18F-4F10-88A7-D97339EB6F7C}"/>
    <cellStyle name="20% - uthevingsfarge 1 2 2 2 5 2 2" xfId="43241" xr:uid="{35FBC777-ADEA-4BD2-A8E3-9C915981D3C4}"/>
    <cellStyle name="20% - uthevingsfarge 1 2 2 2 5 3" xfId="14473" xr:uid="{5ADE9313-74A3-4D0E-AAA9-6900A625FA2C}"/>
    <cellStyle name="20% - uthevingsfarge 1 2 2 2 5 4" xfId="43242" xr:uid="{47F2B5BF-CCC1-4C92-8D85-0B0022103BD8}"/>
    <cellStyle name="20% - uthevingsfarge 1 2 2 2 5 5" xfId="43243" xr:uid="{9964E6D7-4DD3-4991-ACEC-7D3BAD176E7C}"/>
    <cellStyle name="20% - uthevingsfarge 1 2 2 2 5_3. Chng in credit spreads" xfId="43244" xr:uid="{755535D5-D308-4E26-83E8-C44B194A457C}"/>
    <cellStyle name="20% - uthevingsfarge 1 2 2 2 6" xfId="14474" xr:uid="{E3459D44-E2EA-4923-8A38-A26CEB00C048}"/>
    <cellStyle name="20% - uthevingsfarge 1 2 2 2 6 2" xfId="43245" xr:uid="{DF8FE2F8-B52A-4A43-8472-17736FA202B7}"/>
    <cellStyle name="20% - uthevingsfarge 1 2 2 2 7" xfId="14475" xr:uid="{B8EDCE70-779C-40A6-AF7F-88B789652E9E}"/>
    <cellStyle name="20% - uthevingsfarge 1 2 2 2 8" xfId="37284" xr:uid="{E03965EB-C55D-47CE-8440-2D19B8A38300}"/>
    <cellStyle name="20% - uthevingsfarge 1 2 2 2 9" xfId="43246" xr:uid="{2BFF5B33-7356-454D-ABE3-CC7EFE10A423}"/>
    <cellStyle name="20% - uthevingsfarge 1 2 2 2_3. Chng in credit spreads" xfId="43247" xr:uid="{5F0C5577-476E-4D18-B710-3E7FE773A5FE}"/>
    <cellStyle name="20% - uthevingsfarge 1 2 2 3" xfId="14476" xr:uid="{1ADAE7FE-A843-43DA-A41E-6EBF604E520B}"/>
    <cellStyle name="20% - uthevingsfarge 1 2 2 3 2" xfId="14477" xr:uid="{AE01F13F-9444-4209-8ABF-9B76EE0FCDBF}"/>
    <cellStyle name="20% - uthevingsfarge 1 2 2 3 2 2" xfId="43248" xr:uid="{0A86F9AC-8209-4F1F-BBC4-B1763459905E}"/>
    <cellStyle name="20% - uthevingsfarge 1 2 2 3 2 2 2" xfId="43249" xr:uid="{72FF2389-B890-45FE-B4B2-CE5CDBF54CAA}"/>
    <cellStyle name="20% - uthevingsfarge 1 2 2 3 2 3" xfId="43250" xr:uid="{B11DCD23-9A1E-4909-8E91-7EA0E8EFB1AC}"/>
    <cellStyle name="20% - uthevingsfarge 1 2 2 3 2_3. Chng in credit spreads" xfId="43251" xr:uid="{160C06A3-7489-41CC-891E-2A2EC8864529}"/>
    <cellStyle name="20% - uthevingsfarge 1 2 2 3 3" xfId="14478" xr:uid="{A59D0C2D-9707-4087-A2E4-8D440AD18622}"/>
    <cellStyle name="20% - uthevingsfarge 1 2 2 3 3 2" xfId="43252" xr:uid="{BAA0D7CA-B6D3-407C-A947-A178249D86DA}"/>
    <cellStyle name="20% - uthevingsfarge 1 2 2 3 4" xfId="37285" xr:uid="{C385FD9C-E797-46EF-9DE9-A228575BDB28}"/>
    <cellStyle name="20% - uthevingsfarge 1 2 2 3 5" xfId="43253" xr:uid="{83BD552F-1DFD-4D22-A05E-BAE18377C638}"/>
    <cellStyle name="20% - uthevingsfarge 1 2 2 3 6" xfId="43254" xr:uid="{64CEBC7F-A65F-4B99-9592-1CFB2F78B84D}"/>
    <cellStyle name="20% - uthevingsfarge 1 2 2 3_3. Chng in credit spreads" xfId="43255" xr:uid="{517B483E-A806-4042-8F1A-50FED9DAA76F}"/>
    <cellStyle name="20% - uthevingsfarge 1 2 2 4" xfId="14479" xr:uid="{EC112F76-E92B-4CB2-A891-E5B706CA48DA}"/>
    <cellStyle name="20% - uthevingsfarge 1 2 2 4 2" xfId="14480" xr:uid="{796F9E74-9DAB-4993-A4A4-19156B79156C}"/>
    <cellStyle name="20% - uthevingsfarge 1 2 2 4 2 2" xfId="43256" xr:uid="{5FA7B089-A1A1-4DF0-A291-214E207D4CC3}"/>
    <cellStyle name="20% - uthevingsfarge 1 2 2 4 2 2 2" xfId="43257" xr:uid="{DB912BDA-A6E9-44A4-ADA0-9EF63E744619}"/>
    <cellStyle name="20% - uthevingsfarge 1 2 2 4 2 3" xfId="43258" xr:uid="{D9DD3815-9AE1-4E50-A79E-89C6B0AFCBD5}"/>
    <cellStyle name="20% - uthevingsfarge 1 2 2 4 2_3. Chng in credit spreads" xfId="43259" xr:uid="{28483BFD-28D5-4A84-95BB-E1B3BF9112AB}"/>
    <cellStyle name="20% - uthevingsfarge 1 2 2 4 3" xfId="14481" xr:uid="{E9359484-6636-453E-A8CF-25405FA41D37}"/>
    <cellStyle name="20% - uthevingsfarge 1 2 2 4 3 2" xfId="43260" xr:uid="{0371F6BB-37F6-4029-9681-CD33795F86D5}"/>
    <cellStyle name="20% - uthevingsfarge 1 2 2 4 4" xfId="37286" xr:uid="{31F674D8-8952-4429-89D7-39733CAF3486}"/>
    <cellStyle name="20% - uthevingsfarge 1 2 2 4 5" xfId="43261" xr:uid="{30FAF1AA-DEEF-4291-8044-40CF4C65DB79}"/>
    <cellStyle name="20% - uthevingsfarge 1 2 2 4 6" xfId="43262" xr:uid="{CE22E6E0-D531-44BA-AE8A-6DC88C4A800E}"/>
    <cellStyle name="20% - uthevingsfarge 1 2 2 4_3. Chng in credit spreads" xfId="43263" xr:uid="{F703CC1A-F755-4AB5-816A-C77689F13D32}"/>
    <cellStyle name="20% - uthevingsfarge 1 2 2 5" xfId="14482" xr:uid="{5FDA3F6D-105B-4A15-98F2-80B6DDCE8373}"/>
    <cellStyle name="20% - uthevingsfarge 1 2 2 5 2" xfId="14483" xr:uid="{487BC550-9D82-4050-AEA3-F37A2E5DB0E2}"/>
    <cellStyle name="20% - uthevingsfarge 1 2 2 5 2 2" xfId="43264" xr:uid="{B356645A-BE54-47F8-B771-2B94DCE1C68B}"/>
    <cellStyle name="20% - uthevingsfarge 1 2 2 5 2 2 2" xfId="43265" xr:uid="{C03433F6-05AF-4364-9BB3-5E022122B16E}"/>
    <cellStyle name="20% - uthevingsfarge 1 2 2 5 2 3" xfId="43266" xr:uid="{A7A2EC18-A37B-4D75-B5F4-75D59D0257B4}"/>
    <cellStyle name="20% - uthevingsfarge 1 2 2 5 2_3. Chng in credit spreads" xfId="43267" xr:uid="{59E08EA2-A37A-48A1-B1EA-3A9B4E63F37E}"/>
    <cellStyle name="20% - uthevingsfarge 1 2 2 5 3" xfId="14484" xr:uid="{F70B86AB-7E6D-4DB1-B05E-41E2D790642F}"/>
    <cellStyle name="20% - uthevingsfarge 1 2 2 5 3 2" xfId="43268" xr:uid="{0A5E8E88-1F0C-4D4F-A07F-4E9027702B3E}"/>
    <cellStyle name="20% - uthevingsfarge 1 2 2 5 4" xfId="37287" xr:uid="{035C52C5-2EEF-41E7-8D63-AA1286F1DB06}"/>
    <cellStyle name="20% - uthevingsfarge 1 2 2 5 5" xfId="43269" xr:uid="{F0DBE3BB-B340-4E43-AAC1-E415E021AF25}"/>
    <cellStyle name="20% - uthevingsfarge 1 2 2 5 6" xfId="43270" xr:uid="{A7E300DF-1B04-4268-9DC4-ABE41F6D0A7D}"/>
    <cellStyle name="20% - uthevingsfarge 1 2 2 5_3. Chng in credit spreads" xfId="43271" xr:uid="{33623E2B-94B1-408D-87F6-D73190620718}"/>
    <cellStyle name="20% - uthevingsfarge 1 2 2 6" xfId="14485" xr:uid="{8C126E7C-C4C8-4164-AFBB-6152FD114F72}"/>
    <cellStyle name="20% - uthevingsfarge 1 2 2 6 2" xfId="14486" xr:uid="{1B71DFE1-B247-44E6-9716-3B48D9B3E5A5}"/>
    <cellStyle name="20% - uthevingsfarge 1 2 2 6 2 2" xfId="43272" xr:uid="{824884A7-9B74-4A85-ADE3-E8C0AB9E1B87}"/>
    <cellStyle name="20% - uthevingsfarge 1 2 2 6 3" xfId="14487" xr:uid="{44731615-F5C4-466D-9986-6E65E264C70F}"/>
    <cellStyle name="20% - uthevingsfarge 1 2 2 6 4" xfId="43273" xr:uid="{74C15AA2-1E7F-449D-B7D2-7275A2FF6695}"/>
    <cellStyle name="20% - uthevingsfarge 1 2 2 6 5" xfId="43274" xr:uid="{630F744E-D7AF-4240-9915-4174FE76A16B}"/>
    <cellStyle name="20% - uthevingsfarge 1 2 2 6 6" xfId="43275" xr:uid="{A9AB8326-71D2-41B8-9E64-840D2E3B60C7}"/>
    <cellStyle name="20% - uthevingsfarge 1 2 2 6_3. Chng in credit spreads" xfId="43276" xr:uid="{DF2DE05A-B9B5-4AD2-A7ED-DEEB0F7D36E5}"/>
    <cellStyle name="20% - uthevingsfarge 1 2 2 7" xfId="14488" xr:uid="{423DB634-7EE9-426B-AE26-E45FCD962A91}"/>
    <cellStyle name="20% - uthevingsfarge 1 2 2 8" xfId="37283" xr:uid="{C814FB1B-134B-48AB-8D71-322BE2FC8147}"/>
    <cellStyle name="20% - uthevingsfarge 1 2 2 9" xfId="43277" xr:uid="{5C22BD79-EAD1-4CBC-BD36-83F839A3DE5A}"/>
    <cellStyle name="20% - uthevingsfarge 1 2 2_3. Chng in credit spreads" xfId="43278" xr:uid="{764EE9B5-EA77-43C4-971E-EEFA34465288}"/>
    <cellStyle name="20% - uthevingsfarge 1 2 3" xfId="12444" xr:uid="{E3133ECE-8214-49A7-8BED-3AA147570C99}"/>
    <cellStyle name="20% - uthevingsfarge 1 2 3 10" xfId="43279" xr:uid="{3B9607D6-6ECC-4F9B-938D-DB28749E611D}"/>
    <cellStyle name="20% - uthevingsfarge 1 2 3 2" xfId="14489" xr:uid="{B7BE337A-C5E5-429F-BB9F-FC5E73D7F9C4}"/>
    <cellStyle name="20% - uthevingsfarge 1 2 3 2 2" xfId="14490" xr:uid="{EE8E65AF-AF7D-4C95-AE56-0BB96AF8978D}"/>
    <cellStyle name="20% - uthevingsfarge 1 2 3 2 2 2" xfId="43280" xr:uid="{24C1F290-1B9F-407E-9BA6-58E130A9D2EE}"/>
    <cellStyle name="20% - uthevingsfarge 1 2 3 2 2 2 2" xfId="43281" xr:uid="{209FC3A7-006C-4AAD-8179-DF6494697753}"/>
    <cellStyle name="20% - uthevingsfarge 1 2 3 2 2 3" xfId="43282" xr:uid="{CE73DB7C-C870-4385-9405-9C0BF19E67AE}"/>
    <cellStyle name="20% - uthevingsfarge 1 2 3 2 2_3. Chng in credit spreads" xfId="43283" xr:uid="{A85FC5AB-2FD0-4546-9487-DEBA895B0416}"/>
    <cellStyle name="20% - uthevingsfarge 1 2 3 2 3" xfId="14491" xr:uid="{FD2AE92D-7C63-40C9-B3FA-72F2A29B497F}"/>
    <cellStyle name="20% - uthevingsfarge 1 2 3 2 3 2" xfId="43284" xr:uid="{5C0422A9-41D2-4215-930A-1A90611AD6B5}"/>
    <cellStyle name="20% - uthevingsfarge 1 2 3 2 3 2 2" xfId="43285" xr:uid="{BE03D6AC-A8AB-4D45-8295-EDFE81CD9443}"/>
    <cellStyle name="20% - uthevingsfarge 1 2 3 2 3 3" xfId="43286" xr:uid="{6FA33763-73C6-4B55-A41B-7A77F34F31A0}"/>
    <cellStyle name="20% - uthevingsfarge 1 2 3 2 3_3. Chng in credit spreads" xfId="43287" xr:uid="{0D0D7547-3B19-4FB3-A456-303F092A8403}"/>
    <cellStyle name="20% - uthevingsfarge 1 2 3 2 4" xfId="43288" xr:uid="{B7A0332D-E1DB-4441-82E6-CA688CFC554D}"/>
    <cellStyle name="20% - uthevingsfarge 1 2 3 2 4 2" xfId="43289" xr:uid="{C49B11AA-DC64-4FF7-83FA-222C8E2D65A4}"/>
    <cellStyle name="20% - uthevingsfarge 1 2 3 2 4 2 2" xfId="43290" xr:uid="{92AE931D-633A-4F90-8B9C-9D2105EBCB11}"/>
    <cellStyle name="20% - uthevingsfarge 1 2 3 2 4 3" xfId="43291" xr:uid="{AE8BA4FC-D848-4693-A56B-0469FD238E5D}"/>
    <cellStyle name="20% - uthevingsfarge 1 2 3 2 4_3. Chng in credit spreads" xfId="43292" xr:uid="{B48B4643-26B9-440D-AF48-4BDE33553A13}"/>
    <cellStyle name="20% - uthevingsfarge 1 2 3 2 5" xfId="43293" xr:uid="{5EB1FA77-CA5A-4BAC-A77A-D16A7EF7390C}"/>
    <cellStyle name="20% - uthevingsfarge 1 2 3 2 5 2" xfId="43294" xr:uid="{B8AD3C94-25C5-4D20-9D8C-5E4177D30E3F}"/>
    <cellStyle name="20% - uthevingsfarge 1 2 3 2 6" xfId="43295" xr:uid="{4F026211-DF4C-4C31-8C51-82AA70A1FFD7}"/>
    <cellStyle name="20% - uthevingsfarge 1 2 3 2_3. Chng in credit spreads" xfId="43296" xr:uid="{7F1DC7B5-A16D-4383-9D9F-76E18A915BEC}"/>
    <cellStyle name="20% - uthevingsfarge 1 2 3 3" xfId="14492" xr:uid="{853ACA5E-DE01-45C9-8607-C5D3553626FF}"/>
    <cellStyle name="20% - uthevingsfarge 1 2 3 3 2" xfId="14493" xr:uid="{C01C39E3-8E9A-4264-AEEF-40BA04003DDA}"/>
    <cellStyle name="20% - uthevingsfarge 1 2 3 3 2 2" xfId="43297" xr:uid="{483C4FDE-1269-4340-8B05-73C8D6DA887B}"/>
    <cellStyle name="20% - uthevingsfarge 1 2 3 3 2 2 2" xfId="43298" xr:uid="{1DCEAA6C-9026-43A6-B39C-BED8EB06C235}"/>
    <cellStyle name="20% - uthevingsfarge 1 2 3 3 2 3" xfId="43299" xr:uid="{0393DF9A-4D9A-4956-833C-0E4F73AFF6A0}"/>
    <cellStyle name="20% - uthevingsfarge 1 2 3 3 2_3. Chng in credit spreads" xfId="43300" xr:uid="{D61AD54C-36AA-4AF0-B074-32EFBA8AB4BD}"/>
    <cellStyle name="20% - uthevingsfarge 1 2 3 3 3" xfId="14494" xr:uid="{A151A027-07A8-4D5C-9D25-511557678B17}"/>
    <cellStyle name="20% - uthevingsfarge 1 2 3 3 3 2" xfId="43301" xr:uid="{3AB037D9-9A44-4F99-9F42-AFCD3A0A189C}"/>
    <cellStyle name="20% - uthevingsfarge 1 2 3 3 4" xfId="43302" xr:uid="{2323E809-30F5-4A26-BFFA-602280BAC309}"/>
    <cellStyle name="20% - uthevingsfarge 1 2 3 3 5" xfId="43303" xr:uid="{B231E0EC-E620-41C5-89CC-34049992F089}"/>
    <cellStyle name="20% - uthevingsfarge 1 2 3 3 6" xfId="43304" xr:uid="{4F2CDBCA-3EC8-4B0D-9666-9C385B398203}"/>
    <cellStyle name="20% - uthevingsfarge 1 2 3 3_3. Chng in credit spreads" xfId="43305" xr:uid="{604AB4EF-6F65-49AC-8739-E85B3F560D56}"/>
    <cellStyle name="20% - uthevingsfarge 1 2 3 4" xfId="14495" xr:uid="{733DF9A5-7FE5-4163-8C16-5B27029B9960}"/>
    <cellStyle name="20% - uthevingsfarge 1 2 3 4 2" xfId="14496" xr:uid="{3AAB55F2-FA61-457D-899D-9220F2091808}"/>
    <cellStyle name="20% - uthevingsfarge 1 2 3 4 2 2" xfId="43306" xr:uid="{F2708240-C73D-482C-BACA-D804E11C275D}"/>
    <cellStyle name="20% - uthevingsfarge 1 2 3 4 3" xfId="14497" xr:uid="{00A47B51-B1EF-469C-99F6-06078C7DB255}"/>
    <cellStyle name="20% - uthevingsfarge 1 2 3 4 4" xfId="43307" xr:uid="{21B866AB-0F1A-4948-B01A-849860696D34}"/>
    <cellStyle name="20% - uthevingsfarge 1 2 3 4 5" xfId="43308" xr:uid="{A690B170-D971-4A24-ACC3-B02C9F83F701}"/>
    <cellStyle name="20% - uthevingsfarge 1 2 3 4 6" xfId="43309" xr:uid="{2DAB39EB-CDF3-46A1-A32A-DE465125CB0B}"/>
    <cellStyle name="20% - uthevingsfarge 1 2 3 4_3. Chng in credit spreads" xfId="43310" xr:uid="{F43B1793-0FC8-4109-9839-23AF0A26183E}"/>
    <cellStyle name="20% - uthevingsfarge 1 2 3 5" xfId="14498" xr:uid="{CF845D66-2B0B-4E22-A267-2B254F107B21}"/>
    <cellStyle name="20% - uthevingsfarge 1 2 3 5 2" xfId="14499" xr:uid="{6A09F1A3-AF7F-42AE-94DB-84FA4837FD4E}"/>
    <cellStyle name="20% - uthevingsfarge 1 2 3 5 2 2" xfId="43311" xr:uid="{1874CB20-9C34-42C8-8FE5-D1C18A8D84C9}"/>
    <cellStyle name="20% - uthevingsfarge 1 2 3 5 3" xfId="14500" xr:uid="{AF7D4480-ABF6-480D-926C-831B82527D0D}"/>
    <cellStyle name="20% - uthevingsfarge 1 2 3 5 4" xfId="43312" xr:uid="{AD612E1A-DBD5-4FBC-ACE3-2E74BF33D453}"/>
    <cellStyle name="20% - uthevingsfarge 1 2 3 5 5" xfId="43313" xr:uid="{E575941B-8B28-41F9-944A-56E351EDE598}"/>
    <cellStyle name="20% - uthevingsfarge 1 2 3 5 6" xfId="43314" xr:uid="{50D8A750-FB01-4328-8B54-3E144676858C}"/>
    <cellStyle name="20% - uthevingsfarge 1 2 3 5_3. Chng in credit spreads" xfId="43315" xr:uid="{4B4E195F-F148-42A8-B86C-830F38306275}"/>
    <cellStyle name="20% - uthevingsfarge 1 2 3 6" xfId="14501" xr:uid="{1549A5CF-3E98-4E2B-A993-B31D914DD465}"/>
    <cellStyle name="20% - uthevingsfarge 1 2 3 6 2" xfId="43316" xr:uid="{197AE52E-EC59-4C80-A61C-048E2BFD256E}"/>
    <cellStyle name="20% - uthevingsfarge 1 2 3 6 2 2" xfId="43317" xr:uid="{A30C581E-8DC4-4338-9A69-A5B28E863754}"/>
    <cellStyle name="20% - uthevingsfarge 1 2 3 6 3" xfId="43318" xr:uid="{F8C247A9-A57F-4C83-B318-4A3CD7556A04}"/>
    <cellStyle name="20% - uthevingsfarge 1 2 3 6_3. Chng in credit spreads" xfId="43319" xr:uid="{A6315692-3EFE-4404-897C-4F7836AD516D}"/>
    <cellStyle name="20% - uthevingsfarge 1 2 3 7" xfId="14502" xr:uid="{53A51F27-8DA6-47A3-892A-CB387F43CCC6}"/>
    <cellStyle name="20% - uthevingsfarge 1 2 3 7 2" xfId="43320" xr:uid="{62EB563B-21B9-4E4E-B646-13DA56A6196E}"/>
    <cellStyle name="20% - uthevingsfarge 1 2 3 8" xfId="37288" xr:uid="{87DB61A0-AE47-41B8-AC0D-7AAECCDBABAA}"/>
    <cellStyle name="20% - uthevingsfarge 1 2 3 9" xfId="43321" xr:uid="{99572EF3-A3AD-48D9-9CC6-F334389131B8}"/>
    <cellStyle name="20% - uthevingsfarge 1 2 3_3. Chng in credit spreads" xfId="43322" xr:uid="{0D330965-D8FD-4C03-8A14-04E02CD233CE}"/>
    <cellStyle name="20% - uthevingsfarge 1 2 4" xfId="14503" xr:uid="{1ABFE847-DDB3-4D9F-962B-A7D8FC6E7CB5}"/>
    <cellStyle name="20% - uthevingsfarge 1 2 4 2" xfId="14504" xr:uid="{D1EAC446-30B7-4694-A41C-70FF9D2BCB6B}"/>
    <cellStyle name="20% - uthevingsfarge 1 2 4 2 2" xfId="14505" xr:uid="{88DFC20A-BF93-4C51-99C9-DF93956D4F59}"/>
    <cellStyle name="20% - uthevingsfarge 1 2 4 2 2 2" xfId="43323" xr:uid="{611D2527-6443-4F73-A51F-FB061E25E2ED}"/>
    <cellStyle name="20% - uthevingsfarge 1 2 4 2 3" xfId="43324" xr:uid="{CD412D35-0F40-41A9-A3C2-9EAC30ED0C7C}"/>
    <cellStyle name="20% - uthevingsfarge 1 2 4 2_3. Chng in credit spreads" xfId="43325" xr:uid="{4BB9576C-D94B-4E72-887C-B16FED060B98}"/>
    <cellStyle name="20% - uthevingsfarge 1 2 4 3" xfId="14506" xr:uid="{CDC9528C-C24F-4752-B88B-4A3777A15870}"/>
    <cellStyle name="20% - uthevingsfarge 1 2 4 3 2" xfId="43326" xr:uid="{3471132A-4A6E-4E4C-A551-D6BCE50F3036}"/>
    <cellStyle name="20% - uthevingsfarge 1 2 4 3 2 2" xfId="43327" xr:uid="{3C109D64-6568-4890-97BF-CF488348BDD9}"/>
    <cellStyle name="20% - uthevingsfarge 1 2 4 3 3" xfId="43328" xr:uid="{2ADC60D4-F574-488C-A0DD-E629F4423DD3}"/>
    <cellStyle name="20% - uthevingsfarge 1 2 4 3_3. Chng in credit spreads" xfId="43329" xr:uid="{1D6BF48F-C16F-4937-A1D1-5A3FA9B983A4}"/>
    <cellStyle name="20% - uthevingsfarge 1 2 4 4" xfId="14507" xr:uid="{2D812FA7-9924-4A0B-9D2B-81F41085B8E7}"/>
    <cellStyle name="20% - uthevingsfarge 1 2 4 4 2" xfId="43330" xr:uid="{02A99FAC-9481-4484-B10C-EF6D9CA6615F}"/>
    <cellStyle name="20% - uthevingsfarge 1 2 4 4 2 2" xfId="43331" xr:uid="{4278C70F-1E17-4674-AC91-45C9301DE9A7}"/>
    <cellStyle name="20% - uthevingsfarge 1 2 4 4 3" xfId="43332" xr:uid="{5B3EA843-7035-4F6D-B3E9-BC02D17A49D5}"/>
    <cellStyle name="20% - uthevingsfarge 1 2 4 4_3. Chng in credit spreads" xfId="43333" xr:uid="{20C9EB62-101D-4AB0-9082-B31EAFB35174}"/>
    <cellStyle name="20% - uthevingsfarge 1 2 4 5" xfId="37289" xr:uid="{46DAF398-743A-463E-90AD-78CB5D1B0399}"/>
    <cellStyle name="20% - uthevingsfarge 1 2 4 5 2" xfId="43334" xr:uid="{70054A48-F0AF-4A50-9A76-9F10AC9BF7A0}"/>
    <cellStyle name="20% - uthevingsfarge 1 2 4 6" xfId="43335" xr:uid="{56A93ACC-DF53-4EA1-823E-610795D2C839}"/>
    <cellStyle name="20% - uthevingsfarge 1 2 4 7" xfId="43336" xr:uid="{7D69FC38-2C6F-41C1-8E49-4782CC659B26}"/>
    <cellStyle name="20% - uthevingsfarge 1 2 4_3. Chng in credit spreads" xfId="43337" xr:uid="{9DAC375F-CF4B-4476-BAD7-24FE5994A56B}"/>
    <cellStyle name="20% - uthevingsfarge 1 2 5" xfId="14508" xr:uid="{DC40CA1A-A358-45F6-ABA5-A9F924141CAA}"/>
    <cellStyle name="20% - uthevingsfarge 1 2 5 2" xfId="14509" xr:uid="{3047CDDD-32C0-4B07-9F6C-F5A079723937}"/>
    <cellStyle name="20% - uthevingsfarge 1 2 5 2 2" xfId="14510" xr:uid="{EE3CB91F-F00F-4244-AAD7-C0949BB9D8A3}"/>
    <cellStyle name="20% - uthevingsfarge 1 2 5 2 2 2" xfId="43338" xr:uid="{C8B8F219-2C33-4432-9D38-BDE84FAB9C7D}"/>
    <cellStyle name="20% - uthevingsfarge 1 2 5 2 3" xfId="43339" xr:uid="{247655BA-7710-4028-942D-36FDED397588}"/>
    <cellStyle name="20% - uthevingsfarge 1 2 5 2_3. Chng in credit spreads" xfId="43340" xr:uid="{5D635054-208A-432C-A3E7-701F6942AD73}"/>
    <cellStyle name="20% - uthevingsfarge 1 2 5 3" xfId="14511" xr:uid="{3805761F-0AA6-4DE5-AF58-4015FE95D57E}"/>
    <cellStyle name="20% - uthevingsfarge 1 2 5 3 2" xfId="43341" xr:uid="{9A0C3E25-76C0-403D-886B-C31BE6CE251B}"/>
    <cellStyle name="20% - uthevingsfarge 1 2 5 4" xfId="14512" xr:uid="{EE583031-C333-4D3F-A182-D5BEAF51B235}"/>
    <cellStyle name="20% - uthevingsfarge 1 2 5 5" xfId="37290" xr:uid="{DFE48D6F-B2B7-4681-B2CB-BC9E1A0EEF6A}"/>
    <cellStyle name="20% - uthevingsfarge 1 2 5 6" xfId="43342" xr:uid="{9E881791-3181-4D9C-A3C9-64BDCE864BB3}"/>
    <cellStyle name="20% - uthevingsfarge 1 2 5 7" xfId="43343" xr:uid="{84913915-7048-465D-ACF2-4433D3E61A82}"/>
    <cellStyle name="20% - uthevingsfarge 1 2 5_3. Chng in credit spreads" xfId="43344" xr:uid="{1EDAD3E2-5899-44EC-9F2E-95DBCDB0A6DD}"/>
    <cellStyle name="20% - uthevingsfarge 1 2 6" xfId="14513" xr:uid="{D68A8225-DE5D-4D3A-871E-6459ABEBA978}"/>
    <cellStyle name="20% - uthevingsfarge 1 2 6 2" xfId="14514" xr:uid="{57BF19BA-3D9F-4BCD-891A-42B646D80126}"/>
    <cellStyle name="20% - uthevingsfarge 1 2 6 2 2" xfId="14515" xr:uid="{824C6CB3-D536-4A09-B355-8F81156C8AEC}"/>
    <cellStyle name="20% - uthevingsfarge 1 2 6 2 2 2" xfId="43345" xr:uid="{F15F2C5E-34F3-4B72-AB11-DF7938DF3A08}"/>
    <cellStyle name="20% - uthevingsfarge 1 2 6 2 3" xfId="43346" xr:uid="{712A1D93-A2C7-4FF7-AD6B-95159930EFF2}"/>
    <cellStyle name="20% - uthevingsfarge 1 2 6 2_3. Chng in credit spreads" xfId="43347" xr:uid="{5848C718-0283-492F-9A45-54E7FA1CC78F}"/>
    <cellStyle name="20% - uthevingsfarge 1 2 6 3" xfId="14516" xr:uid="{7F518579-FA0C-4F6D-87D1-742B1436B770}"/>
    <cellStyle name="20% - uthevingsfarge 1 2 6 3 2" xfId="43348" xr:uid="{006D9059-D284-4648-9374-717319AED760}"/>
    <cellStyle name="20% - uthevingsfarge 1 2 6 4" xfId="14517" xr:uid="{B696486C-3835-4502-A0F4-FC4D9FBBBC5E}"/>
    <cellStyle name="20% - uthevingsfarge 1 2 6 5" xfId="37291" xr:uid="{7B6763FB-351F-4961-8BE1-7D8D85210172}"/>
    <cellStyle name="20% - uthevingsfarge 1 2 6 6" xfId="43349" xr:uid="{8DEFCC7E-639B-4DF9-814C-A98F0CB643C0}"/>
    <cellStyle name="20% - uthevingsfarge 1 2 6 7" xfId="43350" xr:uid="{72DD2D83-9C34-4F87-8DDE-BC73396EA4A1}"/>
    <cellStyle name="20% - uthevingsfarge 1 2 6_3. Chng in credit spreads" xfId="43351" xr:uid="{29E83C7E-8CAD-4C63-9A23-3710EBE19F57}"/>
    <cellStyle name="20% - uthevingsfarge 1 2 7" xfId="14518" xr:uid="{8B50FE9A-9E0F-4CDB-B8C0-3246D43B4D4E}"/>
    <cellStyle name="20% - uthevingsfarge 1 2 7 2" xfId="14519" xr:uid="{40E2BFFA-392C-4152-8DC0-F68BEFC78CF4}"/>
    <cellStyle name="20% - uthevingsfarge 1 2 7 2 2" xfId="14520" xr:uid="{15CB30FC-C48C-4432-AEA7-447B2BA0A772}"/>
    <cellStyle name="20% - uthevingsfarge 1 2 7 2 3" xfId="43352" xr:uid="{717F3F8C-6047-4F9F-AF0F-ABB93CB9CD82}"/>
    <cellStyle name="20% - uthevingsfarge 1 2 7 2_AVA DVA EL" xfId="14521" xr:uid="{76B0F8F3-04F6-4749-B93C-BCF70D263857}"/>
    <cellStyle name="20% - uthevingsfarge 1 2 7 3" xfId="14522" xr:uid="{6BF1EE2C-D19C-4261-B4FA-F917F5CC9E9D}"/>
    <cellStyle name="20% - uthevingsfarge 1 2 7 4" xfId="14523" xr:uid="{53C550B6-76FB-4349-8854-775F7A20B8B9}"/>
    <cellStyle name="20% - uthevingsfarge 1 2 7 5" xfId="43353" xr:uid="{08E04E2A-D5C8-4E2B-88E9-4CD380DC3BCF}"/>
    <cellStyle name="20% - uthevingsfarge 1 2 7 6" xfId="43354" xr:uid="{95E0ED1D-3293-4DF7-B07E-7A75148672EA}"/>
    <cellStyle name="20% - uthevingsfarge 1 2 7_3. Chng in credit spreads" xfId="43355" xr:uid="{8E961A39-FF1C-4C6F-B22C-55E20FDD57AE}"/>
    <cellStyle name="20% - uthevingsfarge 1 2 8" xfId="14524" xr:uid="{C1790589-38DA-4517-BD38-DF4FA60952A8}"/>
    <cellStyle name="20% - uthevingsfarge 1 2 8 2" xfId="14525" xr:uid="{7DFC19F7-025B-40C6-A8CE-DDECC49E9E72}"/>
    <cellStyle name="20% - uthevingsfarge 1 2 8 2 2" xfId="43356" xr:uid="{62F6DC89-86E5-4FD6-8B14-915AF4217772}"/>
    <cellStyle name="20% - uthevingsfarge 1 2 8 3" xfId="14526" xr:uid="{BE6D9E01-7212-4DC7-8248-E0A0903E8AEE}"/>
    <cellStyle name="20% - uthevingsfarge 1 2 8 4" xfId="43357" xr:uid="{B7902D23-1DB9-4643-B3C9-DBC101567639}"/>
    <cellStyle name="20% - uthevingsfarge 1 2 8_3. Chng in credit spreads" xfId="43358" xr:uid="{4FBA8B3B-8299-4FD3-A7C7-06C18B946833}"/>
    <cellStyle name="20% - uthevingsfarge 1 2 9" xfId="14527" xr:uid="{358BF530-F1BD-4A99-BCEC-75B16247400A}"/>
    <cellStyle name="20% - uthevingsfarge 1 2 9 2" xfId="14528" xr:uid="{DFC71C4E-9F56-450A-A139-AF773EB004B5}"/>
    <cellStyle name="20% - uthevingsfarge 1 2 9 3" xfId="14529" xr:uid="{E8753F39-8EB0-46FE-8B5F-B6F70146E7C4}"/>
    <cellStyle name="20% - uthevingsfarge 1 2 9_AVA DVA EL" xfId="14530" xr:uid="{3CFC9B11-BCD6-4DEB-B39B-8C4F05DC4B48}"/>
    <cellStyle name="20% - uthevingsfarge 1 2_11" xfId="2609" xr:uid="{D61031D7-3349-46DE-B1B7-A54EFD78BBFC}"/>
    <cellStyle name="20% - uthevingsfarge 1 20" xfId="2610" xr:uid="{CA468570-CB1C-4B91-B0FB-9DBBFAF4CC79}"/>
    <cellStyle name="20% - uthevingsfarge 1 20 2" xfId="2611" xr:uid="{72779BDF-6706-4109-B770-416B5FF2EDAD}"/>
    <cellStyle name="20% - uthevingsfarge 1 20 2 2" xfId="2612" xr:uid="{EBABE9A3-495B-4838-918D-ABEA95F88042}"/>
    <cellStyle name="20% - uthevingsfarge 1 20 2 2 2" xfId="37294" xr:uid="{8461A9A4-94E3-452A-A986-D04CD6B3B87F}"/>
    <cellStyle name="20% - uthevingsfarge 1 20 2 2_CC1" xfId="53735" xr:uid="{4511AB6F-6E2C-4DFC-9EF9-DC048AA439CE}"/>
    <cellStyle name="20% - uthevingsfarge 1 20 2 3" xfId="37295" xr:uid="{E02BC4F1-19D0-4446-802B-292E1C1A7B01}"/>
    <cellStyle name="20% - uthevingsfarge 1 20 2 4" xfId="37296" xr:uid="{839F9FBA-89E6-4C80-B0F0-75A0DC8EB699}"/>
    <cellStyle name="20% - uthevingsfarge 1 20 2 5" xfId="37297" xr:uid="{60CB6332-5D66-44C7-A992-2D18183F65E5}"/>
    <cellStyle name="20% - uthevingsfarge 1 20 2 6" xfId="37293" xr:uid="{87734EA7-4B62-4692-B9C4-934D5AC9C53E}"/>
    <cellStyle name="20% - uthevingsfarge 1 20 2_4 manuell" xfId="53736" xr:uid="{A7B523B0-7570-47A4-953B-CBAC18F214A7}"/>
    <cellStyle name="20% - uthevingsfarge 1 20 3" xfId="2613" xr:uid="{6F732E5D-16A2-40EC-8503-0F9993F0B598}"/>
    <cellStyle name="20% - uthevingsfarge 1 20 3 2" xfId="37298" xr:uid="{6AFAC244-00FB-40DF-A155-1E268A2972F7}"/>
    <cellStyle name="20% - uthevingsfarge 1 20 3_CC1" xfId="53737" xr:uid="{6E7D1842-1290-46EA-A5A5-66E4FC3FBDAB}"/>
    <cellStyle name="20% - uthevingsfarge 1 20 4" xfId="37299" xr:uid="{6784AE0D-F7CD-4B92-9C77-1A437D22B3BB}"/>
    <cellStyle name="20% - uthevingsfarge 1 20 5" xfId="37300" xr:uid="{4A0EF5FD-B56B-48BD-8C05-3CE3F4138A57}"/>
    <cellStyle name="20% - uthevingsfarge 1 20 6" xfId="37301" xr:uid="{37803163-FC98-47C8-AF72-4818C8B45A4A}"/>
    <cellStyle name="20% - uthevingsfarge 1 20 7" xfId="37292" xr:uid="{552B53F3-8E8D-49F9-B443-FC7FB4C7ED7F}"/>
    <cellStyle name="20% - uthevingsfarge 1 20_4 manuell" xfId="53738" xr:uid="{1C68546F-5532-4C37-9CE6-61651EA9DDA3}"/>
    <cellStyle name="20% - uthevingsfarge 1 21" xfId="2614" xr:uid="{F8CA8E0D-26C0-466E-997C-5B735B8031BB}"/>
    <cellStyle name="20% - uthevingsfarge 1 21 2" xfId="2615" xr:uid="{BE429886-16DB-41D8-B554-4827461DF03A}"/>
    <cellStyle name="20% - uthevingsfarge 1 21 2 2" xfId="2616" xr:uid="{2C8F82C6-D557-44F4-B802-30EE421229FB}"/>
    <cellStyle name="20% - uthevingsfarge 1 21 2 2 2" xfId="37304" xr:uid="{0AFD8566-C694-4E15-9157-CCFBEB1A5980}"/>
    <cellStyle name="20% - uthevingsfarge 1 21 2 2_CC1" xfId="53739" xr:uid="{B8CF541D-9528-47ED-AEE0-13A25FADD185}"/>
    <cellStyle name="20% - uthevingsfarge 1 21 2 3" xfId="37305" xr:uid="{8984EEB6-1AAE-4AFC-90DE-F85E89750A6C}"/>
    <cellStyle name="20% - uthevingsfarge 1 21 2 4" xfId="37306" xr:uid="{3D2C2077-2D85-43EF-8DD8-027C88F85092}"/>
    <cellStyle name="20% - uthevingsfarge 1 21 2 5" xfId="37307" xr:uid="{49DECB01-E1E0-4EFC-A4A3-EC6A25A752C8}"/>
    <cellStyle name="20% - uthevingsfarge 1 21 2 6" xfId="37303" xr:uid="{5416DECF-4EE9-42D7-93AE-7A345755C2B8}"/>
    <cellStyle name="20% - uthevingsfarge 1 21 2_4 manuell" xfId="53740" xr:uid="{92065312-12A9-4995-8C60-004782CE4189}"/>
    <cellStyle name="20% - uthevingsfarge 1 21 3" xfId="2617" xr:uid="{A59B449C-3D44-4C74-BAEA-45AA46A48572}"/>
    <cellStyle name="20% - uthevingsfarge 1 21 3 2" xfId="37308" xr:uid="{ECD16123-CE26-4EDA-85F4-1C1559F8462C}"/>
    <cellStyle name="20% - uthevingsfarge 1 21 3_CC1" xfId="53741" xr:uid="{3F59FA6D-3E59-4B53-B239-2EF7B3F4E050}"/>
    <cellStyle name="20% - uthevingsfarge 1 21 4" xfId="37309" xr:uid="{C932B658-E56E-4778-9954-70195FFA14DC}"/>
    <cellStyle name="20% - uthevingsfarge 1 21 5" xfId="37310" xr:uid="{AE55DF9F-9520-45FF-966B-19D2FCE8463D}"/>
    <cellStyle name="20% - uthevingsfarge 1 21 6" xfId="37311" xr:uid="{EDA7AC04-D745-4F7C-B47C-CBAF3B659F61}"/>
    <cellStyle name="20% - uthevingsfarge 1 21 7" xfId="37302" xr:uid="{095C623D-61DD-4369-A96F-A1FF4020B7E4}"/>
    <cellStyle name="20% - uthevingsfarge 1 21_4 manuell" xfId="53742" xr:uid="{0E2E3816-5004-4012-8EB7-F32D3B4DEFD7}"/>
    <cellStyle name="20% - uthevingsfarge 1 22" xfId="2618" xr:uid="{D1159535-E2E9-42AF-BCF7-2655A6C0EDC6}"/>
    <cellStyle name="20% - uthevingsfarge 1 22 2" xfId="2619" xr:uid="{3CC961C7-B857-45FA-A428-D94502D27B9E}"/>
    <cellStyle name="20% - uthevingsfarge 1 22 2 2" xfId="2620" xr:uid="{68C5A28D-C224-491C-9721-08DF85A756B3}"/>
    <cellStyle name="20% - uthevingsfarge 1 22 2 2 2" xfId="37314" xr:uid="{4ECC1DD5-8984-4704-B371-C075BB9B272C}"/>
    <cellStyle name="20% - uthevingsfarge 1 22 2 2_CC1" xfId="53743" xr:uid="{04530242-A0D3-47C6-8A4C-97FD5426EAD2}"/>
    <cellStyle name="20% - uthevingsfarge 1 22 2 3" xfId="37315" xr:uid="{3CDE80D9-0BAF-4141-A2C4-5C1C7E83E36F}"/>
    <cellStyle name="20% - uthevingsfarge 1 22 2 4" xfId="37316" xr:uid="{377CAC24-F98C-4C13-B835-ED0CFE90D605}"/>
    <cellStyle name="20% - uthevingsfarge 1 22 2 5" xfId="37317" xr:uid="{7E4B5FCE-8F7B-4818-922C-55024291DE22}"/>
    <cellStyle name="20% - uthevingsfarge 1 22 2 6" xfId="37313" xr:uid="{8D6F1AF2-8C72-46A6-A813-953B3444D2B7}"/>
    <cellStyle name="20% - uthevingsfarge 1 22 2_4 manuell" xfId="53744" xr:uid="{0CE6578C-30EF-4C05-B87F-23808F39B63F}"/>
    <cellStyle name="20% - uthevingsfarge 1 22 3" xfId="2621" xr:uid="{4887E667-3AC0-476C-96AB-A2C434BEAB61}"/>
    <cellStyle name="20% - uthevingsfarge 1 22 3 2" xfId="37318" xr:uid="{F3257467-130C-4325-87FC-5E3450751F21}"/>
    <cellStyle name="20% - uthevingsfarge 1 22 3_CC1" xfId="53745" xr:uid="{DB54ACC1-F71E-4359-BFA4-A7BF8012D636}"/>
    <cellStyle name="20% - uthevingsfarge 1 22 4" xfId="37319" xr:uid="{0B17D50B-B08C-4899-806D-A5D237199E90}"/>
    <cellStyle name="20% - uthevingsfarge 1 22 5" xfId="37320" xr:uid="{C184D725-5C44-43DE-8511-7EE7A1E8D13B}"/>
    <cellStyle name="20% - uthevingsfarge 1 22 6" xfId="37321" xr:uid="{E5A0926A-43CF-485D-8FBE-1BB3393E480B}"/>
    <cellStyle name="20% - uthevingsfarge 1 22 7" xfId="37312" xr:uid="{B33B32A9-931C-43B6-BE2F-2750569B06DD}"/>
    <cellStyle name="20% - uthevingsfarge 1 22_4 manuell" xfId="53746" xr:uid="{879E4E35-CD64-411E-94CB-8BA0B5FD122C}"/>
    <cellStyle name="20% - uthevingsfarge 1 23" xfId="2622" xr:uid="{E792C728-A63D-4071-948B-90EAA7EB68E3}"/>
    <cellStyle name="20% - uthevingsfarge 1 23 2" xfId="2623" xr:uid="{EFAAE93A-FD2C-4A17-9E88-4FE7F6AB4B1B}"/>
    <cellStyle name="20% - uthevingsfarge 1 23 2 2" xfId="2624" xr:uid="{0E030553-D932-4D9B-B34C-72FC1582EE8C}"/>
    <cellStyle name="20% - uthevingsfarge 1 23 2 2 2" xfId="37324" xr:uid="{4BDE678A-EBA4-4A20-971D-0BF4F90F4C91}"/>
    <cellStyle name="20% - uthevingsfarge 1 23 2 2_CC1" xfId="53747" xr:uid="{F73B1BAF-E72A-4050-AD1D-6A0F6494DC19}"/>
    <cellStyle name="20% - uthevingsfarge 1 23 2 3" xfId="37325" xr:uid="{23FEB89A-BCE0-4DF8-B9DB-8599A6FD818E}"/>
    <cellStyle name="20% - uthevingsfarge 1 23 2 4" xfId="37326" xr:uid="{72BD60E4-ADA8-4BA2-895C-6896AF53480C}"/>
    <cellStyle name="20% - uthevingsfarge 1 23 2 5" xfId="37327" xr:uid="{11FAC4D0-76C4-41F7-AD66-FB98E39E74C9}"/>
    <cellStyle name="20% - uthevingsfarge 1 23 2 6" xfId="37323" xr:uid="{0C09E423-F187-4B5E-8E9B-3B47FB2E713C}"/>
    <cellStyle name="20% - uthevingsfarge 1 23 2_4 manuell" xfId="53748" xr:uid="{0745E1A5-9413-4BA4-BA20-418EF25435D3}"/>
    <cellStyle name="20% - uthevingsfarge 1 23 3" xfId="2625" xr:uid="{BFE7AB60-3AEE-4E3F-9D08-521EB1FF4E8F}"/>
    <cellStyle name="20% - uthevingsfarge 1 23 3 2" xfId="37328" xr:uid="{F258AA08-84D0-4731-BBA4-17B2B1C3B0F9}"/>
    <cellStyle name="20% - uthevingsfarge 1 23 3_CC1" xfId="53749" xr:uid="{3C01385F-A95E-4832-A3F5-915CEC863F63}"/>
    <cellStyle name="20% - uthevingsfarge 1 23 4" xfId="37329" xr:uid="{CCF33649-72ED-4E33-A4D1-F0B91C885AA9}"/>
    <cellStyle name="20% - uthevingsfarge 1 23 5" xfId="37330" xr:uid="{460D1FE0-291A-49D6-B532-C74FA020EBCE}"/>
    <cellStyle name="20% - uthevingsfarge 1 23 6" xfId="37331" xr:uid="{19778064-64B8-4EE8-9F9D-0C52B4F32240}"/>
    <cellStyle name="20% - uthevingsfarge 1 23 7" xfId="37322" xr:uid="{2E50A649-3C52-4054-AAF3-4AFBD0A8C6DD}"/>
    <cellStyle name="20% - uthevingsfarge 1 23_4 manuell" xfId="53750" xr:uid="{7BA2E2A8-34B7-4A36-AD9E-F8CF696494A8}"/>
    <cellStyle name="20% - uthevingsfarge 1 24" xfId="2626" xr:uid="{5B97E871-EB79-416E-B7CE-8753FC43008C}"/>
    <cellStyle name="20% - uthevingsfarge 1 24 2" xfId="2627" xr:uid="{E8B37E69-F0B6-4810-938E-B3B68CFC6FB5}"/>
    <cellStyle name="20% - uthevingsfarge 1 24 2 2" xfId="2628" xr:uid="{4BF78AAE-6CA1-4889-9923-38641229398C}"/>
    <cellStyle name="20% - uthevingsfarge 1 24 2 2 2" xfId="37334" xr:uid="{7A8CC643-30F8-42C4-A357-C81E535DB738}"/>
    <cellStyle name="20% - uthevingsfarge 1 24 2 2_CC1" xfId="53751" xr:uid="{150AAF69-9B2E-45C5-8928-6886F46E1364}"/>
    <cellStyle name="20% - uthevingsfarge 1 24 2 3" xfId="37335" xr:uid="{DB54D2F3-B1DC-4F03-8C03-BF4FA50783B6}"/>
    <cellStyle name="20% - uthevingsfarge 1 24 2 4" xfId="37336" xr:uid="{E4C78306-FCF0-4CFB-9ACF-37911279EAC5}"/>
    <cellStyle name="20% - uthevingsfarge 1 24 2 5" xfId="37337" xr:uid="{88942220-6C8E-46C1-A47C-171B85529E4C}"/>
    <cellStyle name="20% - uthevingsfarge 1 24 2 6" xfId="37333" xr:uid="{76AB6C6A-7B5A-4AF7-BF56-D78529B9C62A}"/>
    <cellStyle name="20% - uthevingsfarge 1 24 2_4 manuell" xfId="53752" xr:uid="{DAE563C2-D0EF-4B3C-BA79-F5320384CB30}"/>
    <cellStyle name="20% - uthevingsfarge 1 24 3" xfId="2629" xr:uid="{BAB9D8C1-BED7-4E7D-92EC-501E39BD6F71}"/>
    <cellStyle name="20% - uthevingsfarge 1 24 3 2" xfId="37338" xr:uid="{2C885F90-0792-4FA1-8C93-6A0DB414F2B6}"/>
    <cellStyle name="20% - uthevingsfarge 1 24 3_CC1" xfId="53753" xr:uid="{1AB82322-F680-4073-B264-BD268FC2BB3E}"/>
    <cellStyle name="20% - uthevingsfarge 1 24 4" xfId="37339" xr:uid="{CF038F18-DE3D-40C0-9660-8530C34684A6}"/>
    <cellStyle name="20% - uthevingsfarge 1 24 5" xfId="37340" xr:uid="{B2B62CFD-BA62-48EF-B142-C4A1C6955C40}"/>
    <cellStyle name="20% - uthevingsfarge 1 24 6" xfId="37341" xr:uid="{58E1D20D-B9D5-4B57-99DE-E076BB3B6FA8}"/>
    <cellStyle name="20% - uthevingsfarge 1 24 7" xfId="37332" xr:uid="{9117EADE-B540-43B4-91FE-CEE368DA279C}"/>
    <cellStyle name="20% - uthevingsfarge 1 24_4 manuell" xfId="53754" xr:uid="{3F687C05-78B6-4309-8626-C304440BB5D0}"/>
    <cellStyle name="20% - uthevingsfarge 1 25" xfId="2630" xr:uid="{90629DD1-CB3A-46B8-8011-24D3AC718F84}"/>
    <cellStyle name="20% - uthevingsfarge 1 25 2" xfId="2631" xr:uid="{9C1E4C2D-1663-430A-9A3D-134D96362901}"/>
    <cellStyle name="20% - uthevingsfarge 1 25 2 2" xfId="2632" xr:uid="{C6F12D74-6076-491A-B9E6-5655012AF724}"/>
    <cellStyle name="20% - uthevingsfarge 1 25 2 2 2" xfId="37344" xr:uid="{0B5BECDF-E10A-4C5D-9877-7AABAC6887C5}"/>
    <cellStyle name="20% - uthevingsfarge 1 25 2 2_CC1" xfId="53755" xr:uid="{167977E4-9E5F-402B-A6EE-6CF353EA691C}"/>
    <cellStyle name="20% - uthevingsfarge 1 25 2 3" xfId="37345" xr:uid="{80CF7702-52FA-482B-8431-C2E7EAB66B61}"/>
    <cellStyle name="20% - uthevingsfarge 1 25 2 4" xfId="37346" xr:uid="{CCC9E5FF-85A2-4257-9F9F-33D0D484D54C}"/>
    <cellStyle name="20% - uthevingsfarge 1 25 2 5" xfId="37347" xr:uid="{4066D180-2773-48B7-88DA-231F9A420A33}"/>
    <cellStyle name="20% - uthevingsfarge 1 25 2 6" xfId="37343" xr:uid="{4C43B828-E6F8-4BA9-BBE8-2C1F657402A1}"/>
    <cellStyle name="20% - uthevingsfarge 1 25 2_4 manuell" xfId="53756" xr:uid="{B45364B2-A240-45AE-9A35-9CF00016D982}"/>
    <cellStyle name="20% - uthevingsfarge 1 25 3" xfId="2633" xr:uid="{FAD372E9-64FD-4733-B0CD-D7103E28B209}"/>
    <cellStyle name="20% - uthevingsfarge 1 25 3 2" xfId="37348" xr:uid="{DE170297-323D-4586-A309-8DA1BFC414B0}"/>
    <cellStyle name="20% - uthevingsfarge 1 25 3_CC1" xfId="53757" xr:uid="{04DD299C-058D-48D1-8C7F-22A16BB009F8}"/>
    <cellStyle name="20% - uthevingsfarge 1 25 4" xfId="37349" xr:uid="{55415FF9-9179-4FDC-A555-FAE6391F845C}"/>
    <cellStyle name="20% - uthevingsfarge 1 25 5" xfId="37350" xr:uid="{30E3D88E-F40C-47DD-8C91-3E9E660C1449}"/>
    <cellStyle name="20% - uthevingsfarge 1 25 6" xfId="37351" xr:uid="{5BFD235C-7B77-4C72-9FBC-76F9D49B2E64}"/>
    <cellStyle name="20% - uthevingsfarge 1 25 7" xfId="37342" xr:uid="{740F4117-C079-49AC-8BD3-677363276AFA}"/>
    <cellStyle name="20% - uthevingsfarge 1 25_4 manuell" xfId="53758" xr:uid="{CE1DF787-DD6E-4C00-9B0D-B912DDCA8BE1}"/>
    <cellStyle name="20% - uthevingsfarge 1 26" xfId="2634" xr:uid="{7D3BD3E9-9AEF-44A7-9BB4-9E9BF64EEE14}"/>
    <cellStyle name="20% - uthevingsfarge 1 26 2" xfId="2635" xr:uid="{2CCC4EC3-2C08-4246-8272-ED38FC9B20E4}"/>
    <cellStyle name="20% - uthevingsfarge 1 26 2 2" xfId="2636" xr:uid="{D650728B-EB18-4566-8C96-1DA4F83AB174}"/>
    <cellStyle name="20% - uthevingsfarge 1 26 2 2 2" xfId="37354" xr:uid="{62D74168-294D-403D-BB7B-6B8918141911}"/>
    <cellStyle name="20% - uthevingsfarge 1 26 2 2_CC1" xfId="53759" xr:uid="{AAC67B45-5B00-48C2-9623-173DEA3E1231}"/>
    <cellStyle name="20% - uthevingsfarge 1 26 2 3" xfId="37355" xr:uid="{9F12FE9F-35C2-448B-A52F-04EBBE0B9060}"/>
    <cellStyle name="20% - uthevingsfarge 1 26 2 4" xfId="37356" xr:uid="{33DDF496-F286-4D36-8C25-985CA21E7FBE}"/>
    <cellStyle name="20% - uthevingsfarge 1 26 2 5" xfId="37357" xr:uid="{F4922C21-707C-437B-8C9D-E8442886E68B}"/>
    <cellStyle name="20% - uthevingsfarge 1 26 2 6" xfId="37353" xr:uid="{EC4C114C-6A66-4472-8DD7-D95641CED59A}"/>
    <cellStyle name="20% - uthevingsfarge 1 26 2_4 manuell" xfId="53760" xr:uid="{B20153DD-E69A-4A03-B443-82ABB2B685D5}"/>
    <cellStyle name="20% - uthevingsfarge 1 26 3" xfId="2637" xr:uid="{3E02BFDB-2E1E-4031-949B-E1D3EDBCE1EF}"/>
    <cellStyle name="20% - uthevingsfarge 1 26 3 2" xfId="37358" xr:uid="{F0760346-BEEB-4AE5-A360-AE080E6FCE3A}"/>
    <cellStyle name="20% - uthevingsfarge 1 26 3_CC1" xfId="53761" xr:uid="{89CC72C5-933C-45C7-AE80-753DAF98963E}"/>
    <cellStyle name="20% - uthevingsfarge 1 26 4" xfId="37359" xr:uid="{B6AA3418-FB60-4F07-AB1D-93DF8BD3C211}"/>
    <cellStyle name="20% - uthevingsfarge 1 26 5" xfId="37360" xr:uid="{AB579B52-77CD-4FA6-A3D5-FE25E5D93F6A}"/>
    <cellStyle name="20% - uthevingsfarge 1 26 6" xfId="37361" xr:uid="{D378EEE6-68FE-4762-9754-75C01C776A9C}"/>
    <cellStyle name="20% - uthevingsfarge 1 26 7" xfId="37352" xr:uid="{EF1A5660-1AB7-4E28-9DD0-7EC967F37DD5}"/>
    <cellStyle name="20% - uthevingsfarge 1 26_4 manuell" xfId="53762" xr:uid="{576C2EEA-0ABB-450F-B9E5-DF8E77E0D46A}"/>
    <cellStyle name="20% - uthevingsfarge 1 27" xfId="2638" xr:uid="{236A35D1-4BDF-45B3-935E-200031817BDE}"/>
    <cellStyle name="20% - uthevingsfarge 1 27 2" xfId="2639" xr:uid="{FF592E6A-AB68-4525-8408-38690424CEA9}"/>
    <cellStyle name="20% - uthevingsfarge 1 27 2 2" xfId="2640" xr:uid="{1FFB7281-001F-4D87-AB59-C5B00E0E4891}"/>
    <cellStyle name="20% - uthevingsfarge 1 27 2 2 2" xfId="37364" xr:uid="{5A1F6E0B-BFD9-4980-9DBC-6605A4CBD11A}"/>
    <cellStyle name="20% - uthevingsfarge 1 27 2 2_CC1" xfId="53763" xr:uid="{680E2EC8-B887-41E3-B60A-A9030ADC6C1E}"/>
    <cellStyle name="20% - uthevingsfarge 1 27 2 3" xfId="37365" xr:uid="{A29BDAFE-2B99-4655-8ACF-A42622CBA8E6}"/>
    <cellStyle name="20% - uthevingsfarge 1 27 2 4" xfId="37366" xr:uid="{9D9CC07E-12B4-4113-978D-072FE30F0469}"/>
    <cellStyle name="20% - uthevingsfarge 1 27 2 5" xfId="37367" xr:uid="{A52CC4DD-C8B3-40DC-9E0B-3983444B1AF5}"/>
    <cellStyle name="20% - uthevingsfarge 1 27 2 6" xfId="37363" xr:uid="{21AE2B6B-B9F3-440A-B369-16A06DC746B5}"/>
    <cellStyle name="20% - uthevingsfarge 1 27 2_4 manuell" xfId="53764" xr:uid="{137BB925-D15B-438E-BD79-01D21437620E}"/>
    <cellStyle name="20% - uthevingsfarge 1 27 3" xfId="2641" xr:uid="{EDE76CB8-1BB5-416F-99D6-F9DA520FC6F4}"/>
    <cellStyle name="20% - uthevingsfarge 1 27 3 2" xfId="37368" xr:uid="{34E192D7-1409-45A5-AB0D-F163CEC599DF}"/>
    <cellStyle name="20% - uthevingsfarge 1 27 3_CC1" xfId="53765" xr:uid="{718F9F18-39A8-4354-8664-FF2545819044}"/>
    <cellStyle name="20% - uthevingsfarge 1 27 4" xfId="37369" xr:uid="{1C6FD237-9ABD-499E-858D-3F00E6AA2452}"/>
    <cellStyle name="20% - uthevingsfarge 1 27 5" xfId="37370" xr:uid="{D7187542-3F89-44D0-A7E2-90E7C72EBFF6}"/>
    <cellStyle name="20% - uthevingsfarge 1 27 6" xfId="37371" xr:uid="{0A46274C-33AC-4DE4-9A57-BDBDE391313A}"/>
    <cellStyle name="20% - uthevingsfarge 1 27 7" xfId="37362" xr:uid="{33F45AF4-A1CD-49E1-97F2-3D470ACF86EB}"/>
    <cellStyle name="20% - uthevingsfarge 1 27_4 manuell" xfId="53766" xr:uid="{61B81C91-1E59-4706-9BC8-85012D53594B}"/>
    <cellStyle name="20% - uthevingsfarge 1 28" xfId="2642" xr:uid="{86D3D51D-7B57-4B41-9E58-FF20AAE8E958}"/>
    <cellStyle name="20% - uthevingsfarge 1 28 2" xfId="2643" xr:uid="{C2D3DF4D-C731-4527-865D-814F93DB884F}"/>
    <cellStyle name="20% - uthevingsfarge 1 28 2 2" xfId="2644" xr:uid="{6F7F8732-E098-4DF6-B171-5BC3F02B8C3C}"/>
    <cellStyle name="20% - uthevingsfarge 1 28 2 2 2" xfId="37374" xr:uid="{6FAF6B4C-B10F-417F-9A58-6FE9953E3B8B}"/>
    <cellStyle name="20% - uthevingsfarge 1 28 2 2_CC1" xfId="53767" xr:uid="{76EC14DF-44F0-4038-A995-D2D900D385FE}"/>
    <cellStyle name="20% - uthevingsfarge 1 28 2 3" xfId="37375" xr:uid="{A323E2CC-159F-46E4-A569-5E6C61C5D78D}"/>
    <cellStyle name="20% - uthevingsfarge 1 28 2 4" xfId="37376" xr:uid="{D0AA789D-01F9-4169-9D71-062BD4B034DD}"/>
    <cellStyle name="20% - uthevingsfarge 1 28 2 5" xfId="37377" xr:uid="{E53B7D66-E4AE-4DCE-882F-929F78E4EAD1}"/>
    <cellStyle name="20% - uthevingsfarge 1 28 2 6" xfId="37373" xr:uid="{DC24E95F-E1C7-41BD-ADB7-A21EB56F2730}"/>
    <cellStyle name="20% - uthevingsfarge 1 28 2_4 manuell" xfId="53768" xr:uid="{70853952-98C9-4BC4-96EB-E0C718D38B63}"/>
    <cellStyle name="20% - uthevingsfarge 1 28 3" xfId="2645" xr:uid="{75DE3807-B747-4C73-90CF-1E8F9FE63B99}"/>
    <cellStyle name="20% - uthevingsfarge 1 28 3 2" xfId="37378" xr:uid="{5EA237C8-453C-4230-B681-DFCE7FCA6A23}"/>
    <cellStyle name="20% - uthevingsfarge 1 28 3_CC1" xfId="53769" xr:uid="{D90966AE-C8A7-42D9-BC68-77F354955E44}"/>
    <cellStyle name="20% - uthevingsfarge 1 28 4" xfId="37379" xr:uid="{86154B53-A33A-4D02-B517-8146D63E3854}"/>
    <cellStyle name="20% - uthevingsfarge 1 28 5" xfId="37380" xr:uid="{BDD7672E-9A6D-4D1F-BEAC-637994855F03}"/>
    <cellStyle name="20% - uthevingsfarge 1 28 6" xfId="37381" xr:uid="{7A4F908B-65DC-4EA9-BCB0-471A1C0EBF5E}"/>
    <cellStyle name="20% - uthevingsfarge 1 28 7" xfId="37372" xr:uid="{CFB70456-C37A-4B76-B89A-CCC730EDCA9F}"/>
    <cellStyle name="20% - uthevingsfarge 1 28_4 manuell" xfId="53770" xr:uid="{23642D35-A6EE-4F87-BF5B-A332FF937575}"/>
    <cellStyle name="20% - uthevingsfarge 1 29" xfId="2646" xr:uid="{B3256218-F09F-4BC8-BC69-FAE06B39FE41}"/>
    <cellStyle name="20% - uthevingsfarge 1 29 2" xfId="2647" xr:uid="{3F335672-57A4-4CB6-A16C-B447F632F719}"/>
    <cellStyle name="20% - uthevingsfarge 1 29 2 2" xfId="2648" xr:uid="{5D71F9DF-C1EE-46B4-946B-2BD3E99BD579}"/>
    <cellStyle name="20% - uthevingsfarge 1 29 2 2 2" xfId="37384" xr:uid="{BAC7E0DF-3E45-438F-A96C-1727226E3B44}"/>
    <cellStyle name="20% - uthevingsfarge 1 29 2 2_CC1" xfId="53771" xr:uid="{0FC43EAB-9DAC-4DDC-8A9B-3802C8B9F674}"/>
    <cellStyle name="20% - uthevingsfarge 1 29 2 3" xfId="37385" xr:uid="{E4117658-275F-4D20-A6A9-F2A92AEA1AC8}"/>
    <cellStyle name="20% - uthevingsfarge 1 29 2 4" xfId="37386" xr:uid="{FF66B4DD-AAF2-40E8-8E38-C6B50B0BBDC9}"/>
    <cellStyle name="20% - uthevingsfarge 1 29 2 5" xfId="37387" xr:uid="{FB12809A-DA22-4D58-A138-65AD1491B56F}"/>
    <cellStyle name="20% - uthevingsfarge 1 29 2 6" xfId="37383" xr:uid="{FC53390D-2608-42A9-A090-D94723C40AB0}"/>
    <cellStyle name="20% - uthevingsfarge 1 29 2_4 manuell" xfId="53772" xr:uid="{B71DF7C8-CC33-478C-82B9-E255CBDFBC34}"/>
    <cellStyle name="20% - uthevingsfarge 1 29 3" xfId="2649" xr:uid="{1C4C85DF-4656-40B4-945C-BFF554F8C068}"/>
    <cellStyle name="20% - uthevingsfarge 1 29 3 2" xfId="37388" xr:uid="{69F5830A-F111-4817-86C1-A6E4EF7C0E4C}"/>
    <cellStyle name="20% - uthevingsfarge 1 29 3_CC1" xfId="53773" xr:uid="{8DBC44C2-DE99-460A-A6DD-45AAB46A7DD5}"/>
    <cellStyle name="20% - uthevingsfarge 1 29 4" xfId="37389" xr:uid="{CC98E9A3-9A71-4933-A997-7BE7EF775D85}"/>
    <cellStyle name="20% - uthevingsfarge 1 29 5" xfId="37390" xr:uid="{CAD45F5D-A3CC-4F0B-ABAC-8CFB8691BC08}"/>
    <cellStyle name="20% - uthevingsfarge 1 29 6" xfId="37391" xr:uid="{3F119AFA-7A47-458D-8E8A-59EE6CFE43D2}"/>
    <cellStyle name="20% - uthevingsfarge 1 29 7" xfId="37382" xr:uid="{69F0362A-3504-4FAF-B36A-9035A9B504F2}"/>
    <cellStyle name="20% - uthevingsfarge 1 29_4 manuell" xfId="53774" xr:uid="{FA90C57B-3061-4E15-9B3A-0BE9C1AF90D0}"/>
    <cellStyle name="20% - uthevingsfarge 1 3" xfId="2650" xr:uid="{0791E616-8350-4AFA-8B98-FB6018BDDB69}"/>
    <cellStyle name="20% - uthevingsfarge 1 3 10" xfId="43359" xr:uid="{C5F57605-DB1B-4A3C-9DF1-D31187D83077}"/>
    <cellStyle name="20% - uthevingsfarge 1 3 11" xfId="43360" xr:uid="{F3D518F5-4779-48F5-9621-35D81AB2DB80}"/>
    <cellStyle name="20% - uthevingsfarge 1 3 2" xfId="2651" xr:uid="{84D2EC31-D9A0-44EB-B7AA-054CBEF5B60D}"/>
    <cellStyle name="20% - uthevingsfarge 1 3 2 10" xfId="43361" xr:uid="{5674E892-7BE5-44B6-857F-F82AB4558178}"/>
    <cellStyle name="20% - uthevingsfarge 1 3 2 2" xfId="2652" xr:uid="{B9F2B0D5-5372-4722-A500-FBB6316D2F08}"/>
    <cellStyle name="20% - uthevingsfarge 1 3 2 2 2" xfId="14531" xr:uid="{A43D18E8-D383-4594-826E-431067446937}"/>
    <cellStyle name="20% - uthevingsfarge 1 3 2 2 2 2" xfId="43362" xr:uid="{3055B480-8DA7-4988-BBA2-A511E45FA5D3}"/>
    <cellStyle name="20% - uthevingsfarge 1 3 2 2 2 2 2" xfId="43363" xr:uid="{264A4B5B-5ADF-47CD-9187-BD25ED15AC50}"/>
    <cellStyle name="20% - uthevingsfarge 1 3 2 2 2 3" xfId="43364" xr:uid="{A451B8D9-65BE-4B7E-AADA-36E06A6C4E1E}"/>
    <cellStyle name="20% - uthevingsfarge 1 3 2 2 2_3. Chng in credit spreads" xfId="43365" xr:uid="{16CC61C1-6725-4F64-BF11-C0A24ED0543B}"/>
    <cellStyle name="20% - uthevingsfarge 1 3 2 2 3" xfId="14532" xr:uid="{1553AE28-7F79-4EEA-984D-08C3E9F4D443}"/>
    <cellStyle name="20% - uthevingsfarge 1 3 2 2 3 2" xfId="43366" xr:uid="{0832EA4D-B897-4D4C-A0F1-8C584DDACC67}"/>
    <cellStyle name="20% - uthevingsfarge 1 3 2 2 3 2 2" xfId="43367" xr:uid="{4611CB85-7669-47DC-B004-0A713DA5E6C6}"/>
    <cellStyle name="20% - uthevingsfarge 1 3 2 2 3 3" xfId="43368" xr:uid="{223BAB74-2785-44AD-B634-A701FBE06DD5}"/>
    <cellStyle name="20% - uthevingsfarge 1 3 2 2 3_3. Chng in credit spreads" xfId="43369" xr:uid="{FCA69366-F1C2-4450-85E5-CA70A76DA1F8}"/>
    <cellStyle name="20% - uthevingsfarge 1 3 2 2 4" xfId="37394" xr:uid="{78B02D52-47A1-407B-B656-0602D634D44D}"/>
    <cellStyle name="20% - uthevingsfarge 1 3 2 2 4 2" xfId="43370" xr:uid="{974DCD83-12CF-4D13-A54B-04873E5F9320}"/>
    <cellStyle name="20% - uthevingsfarge 1 3 2 2 5" xfId="43371" xr:uid="{4ADADF8C-572B-4638-821C-22EB7DC60F0D}"/>
    <cellStyle name="20% - uthevingsfarge 1 3 2 2 6" xfId="43372" xr:uid="{B31B8FED-CB8A-4C89-ABC7-F39C84992FD0}"/>
    <cellStyle name="20% - uthevingsfarge 1 3 2 2_3. Chng in credit spreads" xfId="43373" xr:uid="{D2E6B4AD-2C79-4054-BEF4-F1D88456B146}"/>
    <cellStyle name="20% - uthevingsfarge 1 3 2 3" xfId="14533" xr:uid="{538DF00B-5692-4E0C-883D-1FE75963D19B}"/>
    <cellStyle name="20% - uthevingsfarge 1 3 2 3 2" xfId="14534" xr:uid="{44989623-D41A-4CEF-9C6F-3546E02369E4}"/>
    <cellStyle name="20% - uthevingsfarge 1 3 2 3 2 2" xfId="43374" xr:uid="{FF8405E3-723D-4DD5-BDD1-C9BC35691EDC}"/>
    <cellStyle name="20% - uthevingsfarge 1 3 2 3 3" xfId="14535" xr:uid="{3FEC5D44-CA8E-49EE-A0DF-A604D172BA79}"/>
    <cellStyle name="20% - uthevingsfarge 1 3 2 3 4" xfId="37395" xr:uid="{67A323BA-8CA9-463D-87F1-A54353EB8E52}"/>
    <cellStyle name="20% - uthevingsfarge 1 3 2 3 5" xfId="43375" xr:uid="{EB5EBB2E-9230-41AD-9BAD-A42C7FA06831}"/>
    <cellStyle name="20% - uthevingsfarge 1 3 2 3 6" xfId="43376" xr:uid="{E421BD3F-EE5F-413C-98BA-B31EB7E99506}"/>
    <cellStyle name="20% - uthevingsfarge 1 3 2 3_3. Chng in credit spreads" xfId="43377" xr:uid="{AB70A0C7-724A-416A-BC62-2B72CC56E931}"/>
    <cellStyle name="20% - uthevingsfarge 1 3 2 4" xfId="14536" xr:uid="{C251C1CA-3F36-4AF5-907C-43D3D22962B4}"/>
    <cellStyle name="20% - uthevingsfarge 1 3 2 4 2" xfId="14537" xr:uid="{3F829761-7690-4246-AB47-624C60079B91}"/>
    <cellStyle name="20% - uthevingsfarge 1 3 2 4 2 2" xfId="43378" xr:uid="{6F33E331-8A6F-4657-8EAA-91948F20CEBB}"/>
    <cellStyle name="20% - uthevingsfarge 1 3 2 4 3" xfId="14538" xr:uid="{321D1756-C189-49F2-A3D6-0A643C7367E2}"/>
    <cellStyle name="20% - uthevingsfarge 1 3 2 4 4" xfId="37396" xr:uid="{4BB95C5E-25C5-490B-B092-95016B47DF34}"/>
    <cellStyle name="20% - uthevingsfarge 1 3 2 4 5" xfId="43379" xr:uid="{48ED3378-0EAE-47B0-A875-04892A12754E}"/>
    <cellStyle name="20% - uthevingsfarge 1 3 2 4 6" xfId="43380" xr:uid="{80ECEEC5-A758-4510-8DB5-D1E0D257C23B}"/>
    <cellStyle name="20% - uthevingsfarge 1 3 2 4_3. Chng in credit spreads" xfId="43381" xr:uid="{FAE23DF6-BF36-4AAE-9154-4720EE566E44}"/>
    <cellStyle name="20% - uthevingsfarge 1 3 2 5" xfId="14539" xr:uid="{A6E61227-1ABE-47BB-97FE-0392F915F101}"/>
    <cellStyle name="20% - uthevingsfarge 1 3 2 5 2" xfId="14540" xr:uid="{3DA3D9E0-48F9-4315-B8C2-9F61E5A62D44}"/>
    <cellStyle name="20% - uthevingsfarge 1 3 2 5 3" xfId="14541" xr:uid="{500EE325-5D51-44BF-A1FD-8370C98B573F}"/>
    <cellStyle name="20% - uthevingsfarge 1 3 2 5 4" xfId="37397" xr:uid="{F11DC314-1EC5-4A49-A57B-FCCB3B91C966}"/>
    <cellStyle name="20% - uthevingsfarge 1 3 2 5 5" xfId="43382" xr:uid="{68D29B33-BB20-4B63-8060-126689ACD9D8}"/>
    <cellStyle name="20% - uthevingsfarge 1 3 2 5 6" xfId="43383" xr:uid="{5C1F524F-9E29-44B6-B0B8-5FB41F4F1E7C}"/>
    <cellStyle name="20% - uthevingsfarge 1 3 2 5_AVA DVA EL" xfId="14542" xr:uid="{629A4CFB-6463-4BE4-AD18-7B6462A63358}"/>
    <cellStyle name="20% - uthevingsfarge 1 3 2 6" xfId="14543" xr:uid="{E3B33906-B9CB-41D6-93E6-ABF2048BA9F5}"/>
    <cellStyle name="20% - uthevingsfarge 1 3 2 6 2" xfId="14544" xr:uid="{4937F7BF-BE53-41E1-8369-D383E8E0A0E9}"/>
    <cellStyle name="20% - uthevingsfarge 1 3 2 6_AVA DVA EL" xfId="14545" xr:uid="{CA19E226-AE51-4F6C-B4EA-D94F531FB2D3}"/>
    <cellStyle name="20% - uthevingsfarge 1 3 2 7" xfId="14546" xr:uid="{1863E4BE-52FD-405B-A189-55EC98BEFD82}"/>
    <cellStyle name="20% - uthevingsfarge 1 3 2 8" xfId="37393" xr:uid="{19C0285C-7CE2-4D51-945E-347465EA686D}"/>
    <cellStyle name="20% - uthevingsfarge 1 3 2 9" xfId="43384" xr:uid="{10AB5CDC-486E-431E-BC8A-725D0FD1277F}"/>
    <cellStyle name="20% - uthevingsfarge 1 3 2_3. Chng in credit spreads" xfId="43385" xr:uid="{B9A73AEB-24D6-4FF8-A9AE-7D2B7F680B76}"/>
    <cellStyle name="20% - uthevingsfarge 1 3 3" xfId="2653" xr:uid="{8EDA161C-D043-4AD3-AD1F-171F391B822E}"/>
    <cellStyle name="20% - uthevingsfarge 1 3 3 2" xfId="14547" xr:uid="{7BE43BE5-FB49-4807-A85E-DD0FDA4A8E32}"/>
    <cellStyle name="20% - uthevingsfarge 1 3 3 2 2" xfId="43386" xr:uid="{67FCFEA2-4829-40A0-8281-3ABCCF543F13}"/>
    <cellStyle name="20% - uthevingsfarge 1 3 3 2 2 2" xfId="43387" xr:uid="{2DA53474-813B-4B24-9F5D-DE5F2D952501}"/>
    <cellStyle name="20% - uthevingsfarge 1 3 3 2 2 2 2" xfId="43388" xr:uid="{6FEBFE91-5484-452F-BB7C-F54BC263E45C}"/>
    <cellStyle name="20% - uthevingsfarge 1 3 3 2 2 3" xfId="43389" xr:uid="{E1E4C774-46DF-4D5A-AAFF-4143B8494F3D}"/>
    <cellStyle name="20% - uthevingsfarge 1 3 3 2 2_3. Chng in credit spreads" xfId="43390" xr:uid="{FFA5F8E2-FA2C-4B42-B9EF-067698FEA7F2}"/>
    <cellStyle name="20% - uthevingsfarge 1 3 3 2 3" xfId="43391" xr:uid="{ED0539CF-BF8F-43F8-98A9-398E6DA4F9B5}"/>
    <cellStyle name="20% - uthevingsfarge 1 3 3 2 3 2" xfId="43392" xr:uid="{2613013D-1D0C-4756-8226-B87FBCFD03DB}"/>
    <cellStyle name="20% - uthevingsfarge 1 3 3 2 3 2 2" xfId="43393" xr:uid="{19CE6D1A-131B-4166-BB1F-6B60430A835B}"/>
    <cellStyle name="20% - uthevingsfarge 1 3 3 2 3 3" xfId="43394" xr:uid="{39AB3729-4E44-4E71-90CF-9DA2E65CEBC5}"/>
    <cellStyle name="20% - uthevingsfarge 1 3 3 2 3_3. Chng in credit spreads" xfId="43395" xr:uid="{C8014CC3-14EF-4D9B-8B6B-BC9F0463834A}"/>
    <cellStyle name="20% - uthevingsfarge 1 3 3 2 4" xfId="43396" xr:uid="{EE3603B8-BEE5-454A-9F99-57D9DC1E3ED2}"/>
    <cellStyle name="20% - uthevingsfarge 1 3 3 2 4 2" xfId="43397" xr:uid="{D7173A0B-D040-4B49-AD13-BCBC1FFA6EDD}"/>
    <cellStyle name="20% - uthevingsfarge 1 3 3 2 5" xfId="43398" xr:uid="{61232D26-19BD-46B7-9BF5-6C156430E53D}"/>
    <cellStyle name="20% - uthevingsfarge 1 3 3 2_3. Chng in credit spreads" xfId="43399" xr:uid="{AE4386F6-767C-44B2-AE97-6598BAE88041}"/>
    <cellStyle name="20% - uthevingsfarge 1 3 3 3" xfId="14548" xr:uid="{D7F9B993-BBBF-44D6-B2F1-A9AE1D98C27D}"/>
    <cellStyle name="20% - uthevingsfarge 1 3 3 3 2" xfId="43400" xr:uid="{AE335DFD-8F22-4710-B671-7099625B960F}"/>
    <cellStyle name="20% - uthevingsfarge 1 3 3 3 2 2" xfId="43401" xr:uid="{9A3C7CDC-9883-48F4-B3CC-2F31E7937E81}"/>
    <cellStyle name="20% - uthevingsfarge 1 3 3 3 3" xfId="43402" xr:uid="{C839802E-271C-4AB5-BAA1-23DFD407376D}"/>
    <cellStyle name="20% - uthevingsfarge 1 3 3 3_3. Chng in credit spreads" xfId="43403" xr:uid="{B02CE80D-D879-450E-ADE9-752D8E761E22}"/>
    <cellStyle name="20% - uthevingsfarge 1 3 3 4" xfId="37398" xr:uid="{78AC2153-4288-44AC-911E-F7C625AD741F}"/>
    <cellStyle name="20% - uthevingsfarge 1 3 3 4 2" xfId="43404" xr:uid="{3E323475-AC86-46E0-BF1B-4D83EFA0F93F}"/>
    <cellStyle name="20% - uthevingsfarge 1 3 3 4 2 2" xfId="43405" xr:uid="{6DD88A93-1CE0-4A91-884A-76CA635C2652}"/>
    <cellStyle name="20% - uthevingsfarge 1 3 3 4 3" xfId="43406" xr:uid="{B104A9C5-7EFE-44C1-A434-686C048D8066}"/>
    <cellStyle name="20% - uthevingsfarge 1 3 3 4_3. Chng in credit spreads" xfId="43407" xr:uid="{91412761-2AAA-4920-8328-C4D7A673C4A3}"/>
    <cellStyle name="20% - uthevingsfarge 1 3 3 5" xfId="43408" xr:uid="{5CFF4811-25C2-493A-81FA-360748BD7595}"/>
    <cellStyle name="20% - uthevingsfarge 1 3 3 5 2" xfId="43409" xr:uid="{3FF6E215-E0A7-4BFA-A769-4515EF86F3D7}"/>
    <cellStyle name="20% - uthevingsfarge 1 3 3 6" xfId="43410" xr:uid="{7175AC9F-970C-4B85-9878-26A434CA408B}"/>
    <cellStyle name="20% - uthevingsfarge 1 3 3_3. Chng in credit spreads" xfId="43411" xr:uid="{7203F905-5602-40E5-AF69-DE42A8494401}"/>
    <cellStyle name="20% - uthevingsfarge 1 3 4" xfId="14549" xr:uid="{C57FB738-195D-4C8E-800E-AAD6B7CBA69F}"/>
    <cellStyle name="20% - uthevingsfarge 1 3 4 2" xfId="14550" xr:uid="{C3B161B4-1942-4BFB-93E5-D9F9C4432B5D}"/>
    <cellStyle name="20% - uthevingsfarge 1 3 4 2 2" xfId="43412" xr:uid="{AC025706-3D51-499B-AA43-190C7E534990}"/>
    <cellStyle name="20% - uthevingsfarge 1 3 4 2 2 2" xfId="43413" xr:uid="{98A5D224-727A-4658-8C52-A76B1908A5CC}"/>
    <cellStyle name="20% - uthevingsfarge 1 3 4 2 3" xfId="43414" xr:uid="{0FFC2397-8A59-4CCF-A995-36828F3DE436}"/>
    <cellStyle name="20% - uthevingsfarge 1 3 4 2_3. Chng in credit spreads" xfId="43415" xr:uid="{A629C85A-12C1-4370-BCCB-03FBB81C52A9}"/>
    <cellStyle name="20% - uthevingsfarge 1 3 4 3" xfId="14551" xr:uid="{7494460C-D630-408E-85B0-9AB2B0DF5CF8}"/>
    <cellStyle name="20% - uthevingsfarge 1 3 4 3 2" xfId="43416" xr:uid="{9F7740B2-73CC-4A83-BC5D-862008505221}"/>
    <cellStyle name="20% - uthevingsfarge 1 3 4 3 2 2" xfId="43417" xr:uid="{7A647BE5-2B92-420E-9856-7E2E38C1C9B4}"/>
    <cellStyle name="20% - uthevingsfarge 1 3 4 3 3" xfId="43418" xr:uid="{B0307017-877D-40F7-8082-ABE2E973AD25}"/>
    <cellStyle name="20% - uthevingsfarge 1 3 4 3_3. Chng in credit spreads" xfId="43419" xr:uid="{BA2542BA-9E60-4484-856E-EED8652C7049}"/>
    <cellStyle name="20% - uthevingsfarge 1 3 4 4" xfId="37399" xr:uid="{2C8AF057-E56F-4FBE-8A5A-5DC32CDD4DE0}"/>
    <cellStyle name="20% - uthevingsfarge 1 3 4 4 2" xfId="43420" xr:uid="{F3F85BCE-9E8F-4DF6-B8B5-370401B1D967}"/>
    <cellStyle name="20% - uthevingsfarge 1 3 4 5" xfId="43421" xr:uid="{C63DD7C2-6BF7-43AE-A3E2-150591647B51}"/>
    <cellStyle name="20% - uthevingsfarge 1 3 4 6" xfId="43422" xr:uid="{B309F931-7563-4425-A999-8B9DC82937BE}"/>
    <cellStyle name="20% - uthevingsfarge 1 3 4_3. Chng in credit spreads" xfId="43423" xr:uid="{CB8C3040-4571-4B00-8CF0-D99A9B6D5B7E}"/>
    <cellStyle name="20% - uthevingsfarge 1 3 5" xfId="14552" xr:uid="{D4A81452-F8D2-4B59-9F98-920B48D92A17}"/>
    <cellStyle name="20% - uthevingsfarge 1 3 5 2" xfId="14553" xr:uid="{ACDD5508-C8FA-4B5B-99E4-C0478B10D249}"/>
    <cellStyle name="20% - uthevingsfarge 1 3 5 2 2" xfId="43424" xr:uid="{8671A598-2174-4873-8B45-930B19406288}"/>
    <cellStyle name="20% - uthevingsfarge 1 3 5 3" xfId="14554" xr:uid="{81766F6D-5093-4A0B-9718-B12CDCF421EE}"/>
    <cellStyle name="20% - uthevingsfarge 1 3 5 4" xfId="37400" xr:uid="{50B2BBB4-952C-42B4-862E-45294C13946F}"/>
    <cellStyle name="20% - uthevingsfarge 1 3 5 5" xfId="43425" xr:uid="{E5E2B7A5-B3FD-476B-9B98-843A86D792BB}"/>
    <cellStyle name="20% - uthevingsfarge 1 3 5 6" xfId="43426" xr:uid="{63459FAA-3A82-42D8-902C-DC196778D220}"/>
    <cellStyle name="20% - uthevingsfarge 1 3 5_3. Chng in credit spreads" xfId="43427" xr:uid="{EE3022D0-CD1B-4FEC-9502-6C014BF35ACC}"/>
    <cellStyle name="20% - uthevingsfarge 1 3 6" xfId="14555" xr:uid="{56D50465-682C-4D1B-A947-A295E875548A}"/>
    <cellStyle name="20% - uthevingsfarge 1 3 6 2" xfId="14556" xr:uid="{50BB2DA4-D150-4982-AABF-908BBE1AC07E}"/>
    <cellStyle name="20% - uthevingsfarge 1 3 6 2 2" xfId="43428" xr:uid="{78173D19-2635-4386-98AB-B6F5957BB474}"/>
    <cellStyle name="20% - uthevingsfarge 1 3 6 3" xfId="14557" xr:uid="{6B0BCD1C-16F0-471B-AA96-A20BF04F0BF9}"/>
    <cellStyle name="20% - uthevingsfarge 1 3 6 4" xfId="37401" xr:uid="{D6644C26-4821-4B02-B10F-4475CCE3CA24}"/>
    <cellStyle name="20% - uthevingsfarge 1 3 6 5" xfId="43429" xr:uid="{BB505B63-2C78-4871-87DE-B8E7AA8F5F06}"/>
    <cellStyle name="20% - uthevingsfarge 1 3 6 6" xfId="43430" xr:uid="{21859705-583F-4DC4-B737-E5873F4B472D}"/>
    <cellStyle name="20% - uthevingsfarge 1 3 6_3. Chng in credit spreads" xfId="43431" xr:uid="{BD97A07B-E20F-4121-9D46-32E4F92E08BD}"/>
    <cellStyle name="20% - uthevingsfarge 1 3 7" xfId="14558" xr:uid="{379F8BAA-54B3-4977-8AAE-8CAB04B79EDF}"/>
    <cellStyle name="20% - uthevingsfarge 1 3 7 2" xfId="14559" xr:uid="{7BD628EF-330F-40C5-B407-00440C038CF6}"/>
    <cellStyle name="20% - uthevingsfarge 1 3 7 2 2" xfId="43432" xr:uid="{42426A00-A032-4C11-9217-F96FAA9F3497}"/>
    <cellStyle name="20% - uthevingsfarge 1 3 7 3" xfId="43433" xr:uid="{E5CE5041-B34C-4A5F-81B8-06374E28366E}"/>
    <cellStyle name="20% - uthevingsfarge 1 3 7_3. Chng in credit spreads" xfId="43434" xr:uid="{184EC0DB-784C-4A27-AF76-DFA284EA44AE}"/>
    <cellStyle name="20% - uthevingsfarge 1 3 8" xfId="14560" xr:uid="{BBC25A32-230A-4082-9C72-85FE5FA9183E}"/>
    <cellStyle name="20% - uthevingsfarge 1 3 9" xfId="37392" xr:uid="{CCE4D58B-CEC4-454C-A217-C1552C9690C0}"/>
    <cellStyle name="20% - uthevingsfarge 1 3_4 manuell" xfId="53775" xr:uid="{58FCB23E-C2C3-45DD-877A-F93595DC8F0A}"/>
    <cellStyle name="20% - uthevingsfarge 1 30" xfId="2654" xr:uid="{3D7014BB-5943-47B9-9777-597BF87CE52D}"/>
    <cellStyle name="20% - uthevingsfarge 1 30 2" xfId="2655" xr:uid="{E1BD1F14-EC02-4334-BA2A-A0B651AEFC5B}"/>
    <cellStyle name="20% - uthevingsfarge 1 30 2 2" xfId="2656" xr:uid="{EBE52300-927C-4471-8EF4-A7AE69B6E0E7}"/>
    <cellStyle name="20% - uthevingsfarge 1 30 2 2 2" xfId="37404" xr:uid="{6ECE06A9-2BA8-4485-B6F7-578E9DBF49D7}"/>
    <cellStyle name="20% - uthevingsfarge 1 30 2 2_CC1" xfId="53776" xr:uid="{1BE9576B-E888-4AE0-B25D-D5650D32487E}"/>
    <cellStyle name="20% - uthevingsfarge 1 30 2 3" xfId="37405" xr:uid="{A86B7DB6-F7A6-4ED5-8919-70931F1AE288}"/>
    <cellStyle name="20% - uthevingsfarge 1 30 2 4" xfId="37406" xr:uid="{9EE35110-A8A4-471A-88C9-DB4802ED698C}"/>
    <cellStyle name="20% - uthevingsfarge 1 30 2 5" xfId="37407" xr:uid="{CA1C9C18-88DA-42C0-A555-AFDA708347B8}"/>
    <cellStyle name="20% - uthevingsfarge 1 30 2 6" xfId="37403" xr:uid="{A45E3C0B-A896-4161-A320-49D96E93127C}"/>
    <cellStyle name="20% - uthevingsfarge 1 30 2_4 manuell" xfId="53777" xr:uid="{E80F7D58-A672-437D-9FAA-FE5EC94A7559}"/>
    <cellStyle name="20% - uthevingsfarge 1 30 3" xfId="2657" xr:uid="{E4EEACCF-2474-4B16-9B24-D2F1BAFED630}"/>
    <cellStyle name="20% - uthevingsfarge 1 30 3 2" xfId="37408" xr:uid="{C27CCAA1-7A85-460E-8355-6A928B516734}"/>
    <cellStyle name="20% - uthevingsfarge 1 30 3_CC1" xfId="53778" xr:uid="{5CA7BA23-AA96-46EA-8172-1B09CCA1D4C5}"/>
    <cellStyle name="20% - uthevingsfarge 1 30 4" xfId="37409" xr:uid="{D7A286FE-5B74-478E-B9AD-8E6DF995AC33}"/>
    <cellStyle name="20% - uthevingsfarge 1 30 5" xfId="37410" xr:uid="{07E64125-6211-4829-9715-5ED1A2AB2CC0}"/>
    <cellStyle name="20% - uthevingsfarge 1 30 6" xfId="37411" xr:uid="{3943D6DB-569F-4BA0-9E71-434534E34BF7}"/>
    <cellStyle name="20% - uthevingsfarge 1 30 7" xfId="37402" xr:uid="{DBBAC72A-261A-4A6C-B526-326BD72179D9}"/>
    <cellStyle name="20% - uthevingsfarge 1 30_4 manuell" xfId="53779" xr:uid="{386F58BF-B922-4330-BF81-BA8DE4B9C721}"/>
    <cellStyle name="20% - uthevingsfarge 1 31" xfId="2658" xr:uid="{11393DD6-37E8-4699-ACDE-6B399BD89F8E}"/>
    <cellStyle name="20% - uthevingsfarge 1 31 2" xfId="2659" xr:uid="{9C9FBEF6-6546-4316-808D-4DDCA2D2DC6D}"/>
    <cellStyle name="20% - uthevingsfarge 1 31 2 2" xfId="2660" xr:uid="{B160FFA2-B788-4A96-9857-8D5684C9FD2C}"/>
    <cellStyle name="20% - uthevingsfarge 1 31 2 2 2" xfId="37414" xr:uid="{36E39866-BA95-40B1-9190-41E52AA4F975}"/>
    <cellStyle name="20% - uthevingsfarge 1 31 2 2_CC1" xfId="53780" xr:uid="{6C9D0B32-AE81-462D-82D3-D163D7C1BE75}"/>
    <cellStyle name="20% - uthevingsfarge 1 31 2 3" xfId="37415" xr:uid="{82D7358F-1824-4CE7-B42F-A0AA130C11C1}"/>
    <cellStyle name="20% - uthevingsfarge 1 31 2 4" xfId="37416" xr:uid="{C0F1C681-715A-41AC-AF2E-8DBDA1CBAA17}"/>
    <cellStyle name="20% - uthevingsfarge 1 31 2 5" xfId="37417" xr:uid="{F6B5377D-22E3-4E1F-9A19-51B554DFA398}"/>
    <cellStyle name="20% - uthevingsfarge 1 31 2 6" xfId="37413" xr:uid="{11F81A15-051B-412D-AF0F-765B6F190D04}"/>
    <cellStyle name="20% - uthevingsfarge 1 31 2_4 manuell" xfId="53781" xr:uid="{5B3E7166-C863-493E-B225-57702B48FA69}"/>
    <cellStyle name="20% - uthevingsfarge 1 31 3" xfId="2661" xr:uid="{A5A46CC9-E6AD-4D44-9FDE-FBB50C61715A}"/>
    <cellStyle name="20% - uthevingsfarge 1 31 3 2" xfId="37418" xr:uid="{9332E101-5EB8-439C-99DF-14C26ADE83CB}"/>
    <cellStyle name="20% - uthevingsfarge 1 31 3_CC1" xfId="53782" xr:uid="{ACFDCE89-F4DE-4AC6-A046-2BE84CE0FDB7}"/>
    <cellStyle name="20% - uthevingsfarge 1 31 4" xfId="37419" xr:uid="{216ABD1B-57B7-4A65-BF7C-DAEC5A725EA9}"/>
    <cellStyle name="20% - uthevingsfarge 1 31 5" xfId="37420" xr:uid="{5C395599-84E9-4819-BEC9-6DE5FDCA4136}"/>
    <cellStyle name="20% - uthevingsfarge 1 31 6" xfId="37421" xr:uid="{E36DB595-5132-4D15-A270-2A248AA23BCD}"/>
    <cellStyle name="20% - uthevingsfarge 1 31 7" xfId="37412" xr:uid="{71D39630-EF9E-40A3-9C4C-DA6D8B9BA71F}"/>
    <cellStyle name="20% - uthevingsfarge 1 31_4 manuell" xfId="53783" xr:uid="{85D62D00-7538-4421-AE8A-E1ECC40A9E72}"/>
    <cellStyle name="20% - uthevingsfarge 1 32" xfId="2662" xr:uid="{E059ED38-4177-4D27-A395-8A040FB7595C}"/>
    <cellStyle name="20% - uthevingsfarge 1 32 2" xfId="2663" xr:uid="{1C72EE23-4BD0-4599-906E-B7FC55417927}"/>
    <cellStyle name="20% - uthevingsfarge 1 32 2 2" xfId="2664" xr:uid="{0A643B83-2FF0-49FF-B38E-29B8736FF521}"/>
    <cellStyle name="20% - uthevingsfarge 1 32 2 2 2" xfId="37424" xr:uid="{7AF95FED-4B3F-4EB0-B4FC-7ADFAF25264E}"/>
    <cellStyle name="20% - uthevingsfarge 1 32 2 2_CC1" xfId="53784" xr:uid="{278D3407-C24D-4832-8C2B-9634D7E29B00}"/>
    <cellStyle name="20% - uthevingsfarge 1 32 2 3" xfId="37425" xr:uid="{E266238C-A5C4-465F-A9FE-559DAD8E8192}"/>
    <cellStyle name="20% - uthevingsfarge 1 32 2 4" xfId="37426" xr:uid="{667CCCB5-F217-4D19-90A1-3DD4EDE13C41}"/>
    <cellStyle name="20% - uthevingsfarge 1 32 2 5" xfId="37427" xr:uid="{853810CF-F73C-4D81-AE49-EB7AF4BA57C2}"/>
    <cellStyle name="20% - uthevingsfarge 1 32 2 6" xfId="37423" xr:uid="{952CD3AE-9071-4FAB-9D6C-ECE50C7C2483}"/>
    <cellStyle name="20% - uthevingsfarge 1 32 2_4 manuell" xfId="53785" xr:uid="{0F6BEC5F-1F51-4FA6-AEAE-88934EBFD798}"/>
    <cellStyle name="20% - uthevingsfarge 1 32 3" xfId="2665" xr:uid="{62068488-2F93-4A77-BFEA-87A3213F5C17}"/>
    <cellStyle name="20% - uthevingsfarge 1 32 3 2" xfId="37428" xr:uid="{B913CEE4-24CB-4DA7-A3D5-280FDBC91A62}"/>
    <cellStyle name="20% - uthevingsfarge 1 32 3_CC1" xfId="53786" xr:uid="{A1184F38-E910-45BA-831E-E34F666F6A05}"/>
    <cellStyle name="20% - uthevingsfarge 1 32 4" xfId="37429" xr:uid="{0DC19B44-E15B-4CFA-9710-B18D6F1FD59A}"/>
    <cellStyle name="20% - uthevingsfarge 1 32 5" xfId="37430" xr:uid="{5342C25E-1508-4B81-BC33-4B443FD38214}"/>
    <cellStyle name="20% - uthevingsfarge 1 32 6" xfId="37431" xr:uid="{AD3E5C90-D95F-4D76-9186-450CC7224FC7}"/>
    <cellStyle name="20% - uthevingsfarge 1 32 7" xfId="37422" xr:uid="{B4CD3657-A97B-4EE8-84BD-64CDB0382A47}"/>
    <cellStyle name="20% - uthevingsfarge 1 32_4 manuell" xfId="53787" xr:uid="{1B449C26-7818-4360-93E3-D99438E79E1D}"/>
    <cellStyle name="20% - uthevingsfarge 1 33" xfId="2666" xr:uid="{FD057FC9-F812-4439-91A0-C3ADA38FAB4A}"/>
    <cellStyle name="20% - uthevingsfarge 1 33 2" xfId="2667" xr:uid="{91C1DFFB-696E-499E-B972-A182B11D9BCC}"/>
    <cellStyle name="20% - uthevingsfarge 1 33 2 2" xfId="2668" xr:uid="{38C627CB-393E-4999-8038-136303C87B76}"/>
    <cellStyle name="20% - uthevingsfarge 1 33 2 2 2" xfId="37434" xr:uid="{1A26E2BD-36EA-4091-A704-8EE89652F75B}"/>
    <cellStyle name="20% - uthevingsfarge 1 33 2 2_CC1" xfId="53788" xr:uid="{F04695AD-408A-4809-AD28-ED7722A64EC3}"/>
    <cellStyle name="20% - uthevingsfarge 1 33 2 3" xfId="37435" xr:uid="{DD39FBAD-5971-4A60-BD0A-74D2CC505D59}"/>
    <cellStyle name="20% - uthevingsfarge 1 33 2 4" xfId="37436" xr:uid="{1586297D-4585-4D8B-9498-3850F519724A}"/>
    <cellStyle name="20% - uthevingsfarge 1 33 2 5" xfId="37437" xr:uid="{A7E24020-1448-452A-A01A-E8A7ECEF8D39}"/>
    <cellStyle name="20% - uthevingsfarge 1 33 2 6" xfId="37433" xr:uid="{C4165C08-2F30-4282-9600-D1622A38BC5A}"/>
    <cellStyle name="20% - uthevingsfarge 1 33 2_4 manuell" xfId="53789" xr:uid="{A6909ED7-C3F4-4066-9458-8424501ABEFA}"/>
    <cellStyle name="20% - uthevingsfarge 1 33 3" xfId="2669" xr:uid="{344F6B42-2F81-40DE-88C9-3AFF8C490135}"/>
    <cellStyle name="20% - uthevingsfarge 1 33 3 2" xfId="37438" xr:uid="{83799D13-442C-4B76-90EC-49F3C952C969}"/>
    <cellStyle name="20% - uthevingsfarge 1 33 3_CC1" xfId="53790" xr:uid="{47B922D0-C959-4F58-B949-2529D54FF286}"/>
    <cellStyle name="20% - uthevingsfarge 1 33 4" xfId="37439" xr:uid="{C37AA301-1ECE-4618-84EC-2947F466DB53}"/>
    <cellStyle name="20% - uthevingsfarge 1 33 5" xfId="37440" xr:uid="{223A36BA-10C0-46C5-8376-049F8A1E9C1B}"/>
    <cellStyle name="20% - uthevingsfarge 1 33 6" xfId="37441" xr:uid="{14AE0063-95EA-41A1-B4F0-2C4C49BDF2DF}"/>
    <cellStyle name="20% - uthevingsfarge 1 33 7" xfId="37432" xr:uid="{63F9555F-FF33-4A53-BAD2-2F7DF900C10F}"/>
    <cellStyle name="20% - uthevingsfarge 1 33_4 manuell" xfId="53791" xr:uid="{C22BF12A-A447-4E2B-9810-403FCDDCF80C}"/>
    <cellStyle name="20% - uthevingsfarge 1 34" xfId="2670" xr:uid="{86A88AFD-D3FB-498A-8001-8C5DF8ADC343}"/>
    <cellStyle name="20% - uthevingsfarge 1 34 2" xfId="2671" xr:uid="{BB83296F-ECFB-48D2-809E-71E64160FCA9}"/>
    <cellStyle name="20% - uthevingsfarge 1 34 2 2" xfId="2672" xr:uid="{8214D3C2-C5E4-4CCE-9F34-3546AAF68C97}"/>
    <cellStyle name="20% - uthevingsfarge 1 34 2 2 2" xfId="37444" xr:uid="{BF09D11C-3A6F-4C26-B896-446C98E89D0C}"/>
    <cellStyle name="20% - uthevingsfarge 1 34 2 2_CC1" xfId="53792" xr:uid="{B39D088F-DF89-42FC-B614-1208E23D20B4}"/>
    <cellStyle name="20% - uthevingsfarge 1 34 2 3" xfId="37445" xr:uid="{E785BDDE-DE6C-4406-8BAE-EFB72ABE79EB}"/>
    <cellStyle name="20% - uthevingsfarge 1 34 2 4" xfId="37446" xr:uid="{AEF1D369-A90F-42DB-8AF0-E656507FB42A}"/>
    <cellStyle name="20% - uthevingsfarge 1 34 2 5" xfId="37447" xr:uid="{BE345781-8C2A-45DB-AA60-42B0B81AC80C}"/>
    <cellStyle name="20% - uthevingsfarge 1 34 2 6" xfId="37443" xr:uid="{6D487EC8-60E8-4BDD-9A8B-AF1EAE66D7E9}"/>
    <cellStyle name="20% - uthevingsfarge 1 34 2_4 manuell" xfId="53793" xr:uid="{80C3D796-EBB4-4F4B-93BF-056FF3CE7BD3}"/>
    <cellStyle name="20% - uthevingsfarge 1 34 3" xfId="2673" xr:uid="{9C44C334-9571-4E6A-B2C6-45824529729F}"/>
    <cellStyle name="20% - uthevingsfarge 1 34 3 2" xfId="37448" xr:uid="{3C239070-03BB-46B6-A54B-3CDF5C23000B}"/>
    <cellStyle name="20% - uthevingsfarge 1 34 3_CC1" xfId="53794" xr:uid="{17F88F9E-C133-48DA-AE4C-B28D61E9EC3D}"/>
    <cellStyle name="20% - uthevingsfarge 1 34 4" xfId="37449" xr:uid="{A1994306-ECE1-452C-A98D-952926FE737F}"/>
    <cellStyle name="20% - uthevingsfarge 1 34 5" xfId="37450" xr:uid="{1C1547D0-835F-4A7A-BB2C-515492FF7F34}"/>
    <cellStyle name="20% - uthevingsfarge 1 34 6" xfId="37451" xr:uid="{8ECE15B1-8321-4973-9C10-30BB88CAF822}"/>
    <cellStyle name="20% - uthevingsfarge 1 34 7" xfId="37442" xr:uid="{514BFB45-EAB8-47F0-9F79-C49F551F4415}"/>
    <cellStyle name="20% - uthevingsfarge 1 34_4 manuell" xfId="53795" xr:uid="{97B6CA9D-6B3B-429E-A45D-486E07E5FDEE}"/>
    <cellStyle name="20% - uthevingsfarge 1 35" xfId="2674" xr:uid="{0E29BD68-236E-4BDE-AFA3-43DA7A5E0EFA}"/>
    <cellStyle name="20% - uthevingsfarge 1 35 2" xfId="2675" xr:uid="{005DCCA9-E719-40DA-A901-FB58A337CA9B}"/>
    <cellStyle name="20% - uthevingsfarge 1 35 2 2" xfId="2676" xr:uid="{AD2CA091-00FA-4C20-B76E-DB22F8BA2D0C}"/>
    <cellStyle name="20% - uthevingsfarge 1 35 2 2 2" xfId="37454" xr:uid="{9AE6923C-8B1A-4B4B-8C71-593A98BFFC85}"/>
    <cellStyle name="20% - uthevingsfarge 1 35 2 2_CC1" xfId="53796" xr:uid="{F8B93420-0551-407F-8710-A973A2059879}"/>
    <cellStyle name="20% - uthevingsfarge 1 35 2 3" xfId="37455" xr:uid="{79265CD7-D6B0-473F-B867-BC3247C03BF9}"/>
    <cellStyle name="20% - uthevingsfarge 1 35 2 4" xfId="37456" xr:uid="{66335E81-DE0B-473F-A7D8-F405941A6B15}"/>
    <cellStyle name="20% - uthevingsfarge 1 35 2 5" xfId="37457" xr:uid="{DE224EF1-AF91-4F56-9183-E3A0BACEE1CD}"/>
    <cellStyle name="20% - uthevingsfarge 1 35 2 6" xfId="37453" xr:uid="{4D67AA3A-46FC-4064-A331-B3FBDD12E55F}"/>
    <cellStyle name="20% - uthevingsfarge 1 35 2_4 manuell" xfId="53797" xr:uid="{823A2E5C-3159-4416-B7CB-BCA6A36612B0}"/>
    <cellStyle name="20% - uthevingsfarge 1 35 3" xfId="2677" xr:uid="{E75AB568-4FDE-4339-839E-56ECD0F3CF94}"/>
    <cellStyle name="20% - uthevingsfarge 1 35 3 2" xfId="37458" xr:uid="{A8DA8CE0-4F7F-4700-9978-1BCC9CEEA759}"/>
    <cellStyle name="20% - uthevingsfarge 1 35 3_CC1" xfId="53798" xr:uid="{1812262F-10FD-4427-8DE3-164602F7C6F6}"/>
    <cellStyle name="20% - uthevingsfarge 1 35 4" xfId="37459" xr:uid="{AA49935B-FD76-4F53-9068-CC705CE43DE4}"/>
    <cellStyle name="20% - uthevingsfarge 1 35 5" xfId="37460" xr:uid="{F6127E34-0471-43CE-83BA-3FA19104A8A7}"/>
    <cellStyle name="20% - uthevingsfarge 1 35 6" xfId="37461" xr:uid="{86C56DC8-1283-4B99-AFCF-A3B24029AFFA}"/>
    <cellStyle name="20% - uthevingsfarge 1 35 7" xfId="37452" xr:uid="{DB248E75-54FA-4E4A-8E73-C5A93F7ACD0F}"/>
    <cellStyle name="20% - uthevingsfarge 1 35_4 manuell" xfId="53799" xr:uid="{2152CC20-09AF-46E7-A9FD-836D7CC9D2B4}"/>
    <cellStyle name="20% - uthevingsfarge 1 36" xfId="2678" xr:uid="{FBB053E0-FF3D-4E8B-8A07-7873C00122C4}"/>
    <cellStyle name="20% - uthevingsfarge 1 36 2" xfId="2679" xr:uid="{72D8D9EE-90BC-4BD4-8B2D-B4832C5A6EEB}"/>
    <cellStyle name="20% - uthevingsfarge 1 36 2 2" xfId="2680" xr:uid="{9223B1CA-8C48-4D0D-AAAA-DFA238A10D76}"/>
    <cellStyle name="20% - uthevingsfarge 1 36 2 2 2" xfId="37464" xr:uid="{BC2AEB86-36BA-4480-9073-41C7E8D1113B}"/>
    <cellStyle name="20% - uthevingsfarge 1 36 2 2_CC1" xfId="53800" xr:uid="{D3863246-98C6-40CD-A7E5-8867BEFAAEAC}"/>
    <cellStyle name="20% - uthevingsfarge 1 36 2 3" xfId="37465" xr:uid="{C2410DAB-6AEB-4C77-AF74-C8ED07954AC7}"/>
    <cellStyle name="20% - uthevingsfarge 1 36 2 4" xfId="37466" xr:uid="{19CBB97F-52F8-43F8-8D6D-BB8F97622FDA}"/>
    <cellStyle name="20% - uthevingsfarge 1 36 2 5" xfId="37467" xr:uid="{854E6693-EF5F-4DAB-8956-D80A4CA7FD5E}"/>
    <cellStyle name="20% - uthevingsfarge 1 36 2 6" xfId="37463" xr:uid="{C4B4AA2A-7A87-4391-984D-DCEE5F180A74}"/>
    <cellStyle name="20% - uthevingsfarge 1 36 2_4 manuell" xfId="53801" xr:uid="{4E543BF8-72DD-4247-95CA-4B913261FA72}"/>
    <cellStyle name="20% - uthevingsfarge 1 36 3" xfId="2681" xr:uid="{59967DAA-6920-4D3F-AE06-1480D5CD9351}"/>
    <cellStyle name="20% - uthevingsfarge 1 36 3 2" xfId="37468" xr:uid="{1C9B00B5-9641-4CE8-A25F-F4FB2F37A605}"/>
    <cellStyle name="20% - uthevingsfarge 1 36 3_CC1" xfId="53802" xr:uid="{2ED1ABB8-3F01-4DEF-B6FD-826181395538}"/>
    <cellStyle name="20% - uthevingsfarge 1 36 4" xfId="37469" xr:uid="{04EBFF27-6626-4021-A1E7-A128589F7FBB}"/>
    <cellStyle name="20% - uthevingsfarge 1 36 5" xfId="37470" xr:uid="{475E9F1B-8F2F-44C3-8A47-34FEC9F0C6F3}"/>
    <cellStyle name="20% - uthevingsfarge 1 36 6" xfId="37471" xr:uid="{F99D5615-8CC2-434B-BCAB-90FFB1120E68}"/>
    <cellStyle name="20% - uthevingsfarge 1 36 7" xfId="37462" xr:uid="{C4659D0C-1674-428B-AC91-6D695E3B199C}"/>
    <cellStyle name="20% - uthevingsfarge 1 36_4 manuell" xfId="53803" xr:uid="{8ABDF56C-78E5-41F3-97CD-D2015401EE86}"/>
    <cellStyle name="20% - uthevingsfarge 1 37" xfId="2682" xr:uid="{293488F3-3071-42FA-8E15-9AB47B42FB8E}"/>
    <cellStyle name="20% - uthevingsfarge 1 37 2" xfId="2683" xr:uid="{7A800172-993F-4DE7-856A-D0AAF62A57B8}"/>
    <cellStyle name="20% - uthevingsfarge 1 37 2 2" xfId="2684" xr:uid="{C77CF91E-86E7-4A58-A57E-DDF3B3DD59D0}"/>
    <cellStyle name="20% - uthevingsfarge 1 37 2 2 2" xfId="37474" xr:uid="{4CDECF22-6816-4B28-870D-275FC8EF7068}"/>
    <cellStyle name="20% - uthevingsfarge 1 37 2 2_CC1" xfId="53804" xr:uid="{F7D743D2-083C-49DF-8214-1EFE4D3248AA}"/>
    <cellStyle name="20% - uthevingsfarge 1 37 2 3" xfId="37475" xr:uid="{ADF2FE17-6AE9-4497-AA88-66C14BE01E09}"/>
    <cellStyle name="20% - uthevingsfarge 1 37 2 4" xfId="37476" xr:uid="{F3F336CC-0629-412E-943C-37E549CF97DA}"/>
    <cellStyle name="20% - uthevingsfarge 1 37 2 5" xfId="37477" xr:uid="{D93C9ED2-0562-4977-880F-A885FF9495D9}"/>
    <cellStyle name="20% - uthevingsfarge 1 37 2 6" xfId="37473" xr:uid="{46255B24-2060-4AB0-9D6C-B37E2326D723}"/>
    <cellStyle name="20% - uthevingsfarge 1 37 2_4 manuell" xfId="53805" xr:uid="{BF4CE096-C84A-4601-96F6-F923E82A277D}"/>
    <cellStyle name="20% - uthevingsfarge 1 37 3" xfId="2685" xr:uid="{37520480-4723-4717-9A9A-725EA90189C3}"/>
    <cellStyle name="20% - uthevingsfarge 1 37 3 2" xfId="37478" xr:uid="{FE34E0AE-2956-464A-8F1A-8B86B8760BC5}"/>
    <cellStyle name="20% - uthevingsfarge 1 37 3_CC1" xfId="53806" xr:uid="{CFE959BD-6656-4B6F-B9A0-192DCE784024}"/>
    <cellStyle name="20% - uthevingsfarge 1 37 4" xfId="37479" xr:uid="{A9F49FAC-7FF0-43B0-9B6A-15FF29BFF9DC}"/>
    <cellStyle name="20% - uthevingsfarge 1 37 5" xfId="37480" xr:uid="{33141DF5-00C9-4A38-9961-C527ED9B52B1}"/>
    <cellStyle name="20% - uthevingsfarge 1 37 6" xfId="37481" xr:uid="{14D7692F-3358-4B30-8E6B-A7EBF8692E17}"/>
    <cellStyle name="20% - uthevingsfarge 1 37 7" xfId="37472" xr:uid="{BB38E9F5-C009-4553-BCF2-B2D0EFF9994C}"/>
    <cellStyle name="20% - uthevingsfarge 1 37_4 manuell" xfId="53807" xr:uid="{902FF52C-4B7A-4BF4-8656-EA03E5A37C11}"/>
    <cellStyle name="20% - uthevingsfarge 1 38" xfId="2686" xr:uid="{3D301FF6-68D0-4DF0-A2C1-8769489B3417}"/>
    <cellStyle name="20% - uthevingsfarge 1 38 2" xfId="2687" xr:uid="{44C23456-B0FB-4987-80DF-68AE6662A3D9}"/>
    <cellStyle name="20% - uthevingsfarge 1 38 2 2" xfId="2688" xr:uid="{D236D770-9407-417D-935F-472711EDD7A0}"/>
    <cellStyle name="20% - uthevingsfarge 1 38 2 2 2" xfId="37484" xr:uid="{7736193F-0B38-4655-808F-4F4C7916D461}"/>
    <cellStyle name="20% - uthevingsfarge 1 38 2 2_CC1" xfId="53808" xr:uid="{B1720A2D-7663-4C06-890E-FAE42BE61C39}"/>
    <cellStyle name="20% - uthevingsfarge 1 38 2 3" xfId="37485" xr:uid="{D092C141-9BAE-4330-8303-599DDF1634D9}"/>
    <cellStyle name="20% - uthevingsfarge 1 38 2 4" xfId="37486" xr:uid="{5B7ABAEA-0464-4600-9354-240C5A3A717D}"/>
    <cellStyle name="20% - uthevingsfarge 1 38 2 5" xfId="37487" xr:uid="{1C8EE731-DA9A-40CB-BACE-4EEF7E93FDA0}"/>
    <cellStyle name="20% - uthevingsfarge 1 38 2 6" xfId="37483" xr:uid="{8DB46031-6628-44D8-B01F-6C7B01B83AB3}"/>
    <cellStyle name="20% - uthevingsfarge 1 38 2_4 manuell" xfId="53809" xr:uid="{1363EF70-7158-42D7-8C4E-C625EF1EB21F}"/>
    <cellStyle name="20% - uthevingsfarge 1 38 3" xfId="2689" xr:uid="{383DAAD2-657E-49A4-8A2E-6421A3450749}"/>
    <cellStyle name="20% - uthevingsfarge 1 38 3 2" xfId="37488" xr:uid="{F4249AF4-066C-4C91-9FAD-C92FABEBBD01}"/>
    <cellStyle name="20% - uthevingsfarge 1 38 3_CC1" xfId="53810" xr:uid="{6F3C9D11-4952-4742-9809-3438404F3A34}"/>
    <cellStyle name="20% - uthevingsfarge 1 38 4" xfId="37489" xr:uid="{3602DBA1-11FE-4DA6-97CC-D3B12B93BA07}"/>
    <cellStyle name="20% - uthevingsfarge 1 38 5" xfId="37490" xr:uid="{FC59F0D5-8166-4335-9859-C028B2326623}"/>
    <cellStyle name="20% - uthevingsfarge 1 38 6" xfId="37491" xr:uid="{75A2B9C1-12AE-4410-A8A4-058F66367913}"/>
    <cellStyle name="20% - uthevingsfarge 1 38 7" xfId="37482" xr:uid="{35FB7307-C339-40F6-BDDC-448A395C0873}"/>
    <cellStyle name="20% - uthevingsfarge 1 38_4 manuell" xfId="53811" xr:uid="{9942DEC5-A2A3-4BFC-A2D5-7493885703E7}"/>
    <cellStyle name="20% - uthevingsfarge 1 39" xfId="2690" xr:uid="{B1263B11-AACB-4719-8CEB-427BB731F7AE}"/>
    <cellStyle name="20% - uthevingsfarge 1 39 2" xfId="2691" xr:uid="{F34938F1-F9A3-4B3F-9312-4A30496DF6B7}"/>
    <cellStyle name="20% - uthevingsfarge 1 39 2 2" xfId="2692" xr:uid="{527A46A8-D426-49C4-8D54-A0F1DF0720E4}"/>
    <cellStyle name="20% - uthevingsfarge 1 39 2 2 2" xfId="37494" xr:uid="{2394E9A1-8DA4-40D8-8E0E-854B8132C5D7}"/>
    <cellStyle name="20% - uthevingsfarge 1 39 2 2_CC1" xfId="53812" xr:uid="{43A8DD63-1D66-4813-A84C-138173CD54A8}"/>
    <cellStyle name="20% - uthevingsfarge 1 39 2 3" xfId="37495" xr:uid="{1D7EBF24-FAEB-4A51-B022-069528C4A746}"/>
    <cellStyle name="20% - uthevingsfarge 1 39 2 4" xfId="37496" xr:uid="{7C2F33F7-4A60-45E6-817F-0DE8229A4991}"/>
    <cellStyle name="20% - uthevingsfarge 1 39 2 5" xfId="37497" xr:uid="{0D019F60-3B51-44B6-BA8F-17EB175ADAA0}"/>
    <cellStyle name="20% - uthevingsfarge 1 39 2 6" xfId="37493" xr:uid="{E8CA7942-FC87-459B-B873-8438B5D59E58}"/>
    <cellStyle name="20% - uthevingsfarge 1 39 2_4 manuell" xfId="53813" xr:uid="{279A7148-4AA4-4DCD-8531-6A243DF08CA2}"/>
    <cellStyle name="20% - uthevingsfarge 1 39 3" xfId="2693" xr:uid="{5CA4DD8D-5146-4D22-BFC3-8DC9F2347AF0}"/>
    <cellStyle name="20% - uthevingsfarge 1 39 3 2" xfId="37498" xr:uid="{B028BA43-1516-4226-BF37-F54D239AA092}"/>
    <cellStyle name="20% - uthevingsfarge 1 39 3_CC1" xfId="53814" xr:uid="{D6B63EB6-FEB2-4073-8383-1627C3609FD8}"/>
    <cellStyle name="20% - uthevingsfarge 1 39 4" xfId="37499" xr:uid="{FE5FCF1C-75FB-4258-B717-AC4E6CC72C3C}"/>
    <cellStyle name="20% - uthevingsfarge 1 39 5" xfId="37500" xr:uid="{A6E18FF9-A687-4E76-A0B6-2F36E4128859}"/>
    <cellStyle name="20% - uthevingsfarge 1 39 6" xfId="37501" xr:uid="{4337463F-F3EF-4D63-931B-B42A4D5F67AC}"/>
    <cellStyle name="20% - uthevingsfarge 1 39 7" xfId="37492" xr:uid="{B704CD7F-2BA3-4FB2-97C0-3EA6787D841E}"/>
    <cellStyle name="20% - uthevingsfarge 1 39_4 manuell" xfId="53815" xr:uid="{BADE8997-DB99-4546-8DB4-9E771998CF6C}"/>
    <cellStyle name="20% - uthevingsfarge 1 4" xfId="2694" xr:uid="{50D748F7-D907-4B87-82BD-B6C7D0C20E19}"/>
    <cellStyle name="20% - uthevingsfarge 1 4 10" xfId="43435" xr:uid="{ED08ECC1-FE92-4553-93A8-DA581DCD1255}"/>
    <cellStyle name="20% - uthevingsfarge 1 4 2" xfId="2695" xr:uid="{2BE44293-D635-4118-9A20-7FA5AF32D764}"/>
    <cellStyle name="20% - uthevingsfarge 1 4 2 2" xfId="2696" xr:uid="{CB2343D3-BF65-4D0C-B6F6-A43F14846D58}"/>
    <cellStyle name="20% - uthevingsfarge 1 4 2 2 2" xfId="14561" xr:uid="{20ED851F-7111-4D0F-88CC-A77D1D64DF98}"/>
    <cellStyle name="20% - uthevingsfarge 1 4 2 2 2 2" xfId="43436" xr:uid="{D74D5C59-358B-40A4-A250-D037C81DC297}"/>
    <cellStyle name="20% - uthevingsfarge 1 4 2 2 3" xfId="37504" xr:uid="{468D4E02-C1C3-4318-8016-E5D194DB5490}"/>
    <cellStyle name="20% - uthevingsfarge 1 4 2 2_3. Chng in credit spreads" xfId="43437" xr:uid="{6370217A-F387-4789-8661-D29837445D94}"/>
    <cellStyle name="20% - uthevingsfarge 1 4 2 3" xfId="14562" xr:uid="{7D781A00-1957-45DE-BAFE-96189E7CF729}"/>
    <cellStyle name="20% - uthevingsfarge 1 4 2 3 2" xfId="37505" xr:uid="{97639E85-BEAD-479E-A977-B5BE11C9E0C6}"/>
    <cellStyle name="20% - uthevingsfarge 1 4 2 3 2 2" xfId="43438" xr:uid="{85BF0DF0-DA4E-4AC7-A69E-FE84EA52368A}"/>
    <cellStyle name="20% - uthevingsfarge 1 4 2 3 3" xfId="43439" xr:uid="{3DCB65E4-B3CB-4A16-8FAA-E3FE90CCA5B2}"/>
    <cellStyle name="20% - uthevingsfarge 1 4 2 3_3. Chng in credit spreads" xfId="43440" xr:uid="{E83859F7-53CF-4C5A-A270-61D52A2CA562}"/>
    <cellStyle name="20% - uthevingsfarge 1 4 2 4" xfId="37506" xr:uid="{9BE44DD5-3C13-4D59-98AA-6CA61E066124}"/>
    <cellStyle name="20% - uthevingsfarge 1 4 2 4 2" xfId="43441" xr:uid="{D062763E-51AB-439E-91E0-0D942BDD19A1}"/>
    <cellStyle name="20% - uthevingsfarge 1 4 2 5" xfId="37507" xr:uid="{85158BE0-FE6E-4BEF-9896-001312536D62}"/>
    <cellStyle name="20% - uthevingsfarge 1 4 2 6" xfId="37503" xr:uid="{E4ABBB8B-0BAF-46DB-A619-949C88DD38AB}"/>
    <cellStyle name="20% - uthevingsfarge 1 4 2 7" xfId="43442" xr:uid="{93E44118-F4A3-4076-834A-743158096E58}"/>
    <cellStyle name="20% - uthevingsfarge 1 4 2 8" xfId="43443" xr:uid="{FA2DEEA2-06CF-437A-BDC4-48042D4C1AE1}"/>
    <cellStyle name="20% - uthevingsfarge 1 4 2_3. Chng in credit spreads" xfId="43444" xr:uid="{46EA1945-F9F6-47D0-A92A-915DE70083D7}"/>
    <cellStyle name="20% - uthevingsfarge 1 4 3" xfId="2697" xr:uid="{89C6F6DC-0C45-4AD6-BD67-B6A2DB2A6809}"/>
    <cellStyle name="20% - uthevingsfarge 1 4 3 2" xfId="14563" xr:uid="{C44FD7D2-40C4-4885-A32F-B3B5A91BBC68}"/>
    <cellStyle name="20% - uthevingsfarge 1 4 3 2 2" xfId="43445" xr:uid="{EB42344E-5104-4DCF-9BD3-7864D731A907}"/>
    <cellStyle name="20% - uthevingsfarge 1 4 3 3" xfId="14564" xr:uid="{92D62ACE-A540-4218-A74C-062F70569F13}"/>
    <cellStyle name="20% - uthevingsfarge 1 4 3 4" xfId="37508" xr:uid="{1E263B82-AE4D-4641-9045-97F54F489961}"/>
    <cellStyle name="20% - uthevingsfarge 1 4 3 5" xfId="43446" xr:uid="{9080DFBE-C7D5-4D24-A816-85854FC45F3A}"/>
    <cellStyle name="20% - uthevingsfarge 1 4 3 6" xfId="43447" xr:uid="{E2C4FEC0-FCAA-4AF1-B069-C6B42FB6D84E}"/>
    <cellStyle name="20% - uthevingsfarge 1 4 3_3. Chng in credit spreads" xfId="43448" xr:uid="{94C9ABCC-3C58-49BE-B8DA-B5F1D0686361}"/>
    <cellStyle name="20% - uthevingsfarge 1 4 4" xfId="14565" xr:uid="{80D9A0D1-4D9B-4DE9-8519-CEBD6FEAF46F}"/>
    <cellStyle name="20% - uthevingsfarge 1 4 4 2" xfId="14566" xr:uid="{FEF33572-F665-42EA-9132-5B5B24D98D2D}"/>
    <cellStyle name="20% - uthevingsfarge 1 4 4 2 2" xfId="43449" xr:uid="{72629423-6FAC-42C2-A2C4-51BAF21DE64E}"/>
    <cellStyle name="20% - uthevingsfarge 1 4 4 3" xfId="14567" xr:uid="{A87C65DF-B57E-45B4-8DAD-5602762FC5DD}"/>
    <cellStyle name="20% - uthevingsfarge 1 4 4 4" xfId="37509" xr:uid="{C45069A0-F045-4CA5-AFB9-9A2387B7D6E1}"/>
    <cellStyle name="20% - uthevingsfarge 1 4 4 5" xfId="43450" xr:uid="{067AE700-346A-4C51-AAE2-C5EA0F3A2424}"/>
    <cellStyle name="20% - uthevingsfarge 1 4 4 6" xfId="43451" xr:uid="{BD1ED6F6-4469-41B2-A6A7-C165F703DF6A}"/>
    <cellStyle name="20% - uthevingsfarge 1 4 4_3. Chng in credit spreads" xfId="43452" xr:uid="{A2797502-8670-4B62-94AA-6A3CDCF1461D}"/>
    <cellStyle name="20% - uthevingsfarge 1 4 5" xfId="14568" xr:uid="{F94D4CB4-9B1B-4D8F-AF18-E07D06B82416}"/>
    <cellStyle name="20% - uthevingsfarge 1 4 5 2" xfId="14569" xr:uid="{54DF153E-8965-4109-B063-EE6585D950E2}"/>
    <cellStyle name="20% - uthevingsfarge 1 4 5 3" xfId="14570" xr:uid="{8CD875EE-5402-4956-9A01-38C21E22DE05}"/>
    <cellStyle name="20% - uthevingsfarge 1 4 5 4" xfId="37510" xr:uid="{8CF5C8F6-5B83-4CF6-84E0-30ADEC693C79}"/>
    <cellStyle name="20% - uthevingsfarge 1 4 5 5" xfId="43453" xr:uid="{9752D323-71BF-48F3-BDE3-7A23C58518DA}"/>
    <cellStyle name="20% - uthevingsfarge 1 4 5 6" xfId="43454" xr:uid="{8BC2E773-E0B5-47EB-B968-5B5607EBD65C}"/>
    <cellStyle name="20% - uthevingsfarge 1 4 5_AVA DVA EL" xfId="14571" xr:uid="{3D793511-8A4C-4900-8E52-ED5EC6069852}"/>
    <cellStyle name="20% - uthevingsfarge 1 4 6" xfId="14572" xr:uid="{F8785A80-E768-4B41-B662-BBAE4438184B}"/>
    <cellStyle name="20% - uthevingsfarge 1 4 6 2" xfId="14573" xr:uid="{A77B0D3A-193C-41A3-85F9-A96507EFFECE}"/>
    <cellStyle name="20% - uthevingsfarge 1 4 6 3" xfId="37511" xr:uid="{C0692136-493B-4592-AACB-0FFEC57112A6}"/>
    <cellStyle name="20% - uthevingsfarge 1 4 6_AVA DVA EL" xfId="14574" xr:uid="{04A0E1E8-6C61-482C-8232-136058D43B65}"/>
    <cellStyle name="20% - uthevingsfarge 1 4 7" xfId="14575" xr:uid="{22668FDE-3029-43F7-B4B3-A74E0DF0BB39}"/>
    <cellStyle name="20% - uthevingsfarge 1 4 8" xfId="37502" xr:uid="{DBAECFB0-C237-42A3-8764-0333A7A4F084}"/>
    <cellStyle name="20% - uthevingsfarge 1 4 9" xfId="43455" xr:uid="{6D8962D7-B58B-4640-B632-6B0D22473FA3}"/>
    <cellStyle name="20% - uthevingsfarge 1 4_3. Chng in credit spreads" xfId="43456" xr:uid="{130AD828-4C88-4318-B4A5-7EA605B35806}"/>
    <cellStyle name="20% - uthevingsfarge 1 40" xfId="2698" xr:uid="{539AEC15-065E-4B5B-80ED-8FCD9EEF1A22}"/>
    <cellStyle name="20% - uthevingsfarge 1 40 2" xfId="2699" xr:uid="{F8FEA5CD-8369-4F7C-9DDD-BF6A506F6CB8}"/>
    <cellStyle name="20% - uthevingsfarge 1 40 2 2" xfId="2700" xr:uid="{7504AA68-AE7B-4858-93A3-A533EA2090C7}"/>
    <cellStyle name="20% - uthevingsfarge 1 40 2 2 2" xfId="37514" xr:uid="{2B858E91-0179-4E31-BB53-C5F1CC62D281}"/>
    <cellStyle name="20% - uthevingsfarge 1 40 2 2_CC1" xfId="53816" xr:uid="{11E22EC8-D5A4-491B-8B13-37536FC82F14}"/>
    <cellStyle name="20% - uthevingsfarge 1 40 2 3" xfId="37515" xr:uid="{B41AB2B9-6AB7-401C-A761-9C0A82C9452F}"/>
    <cellStyle name="20% - uthevingsfarge 1 40 2 4" xfId="37516" xr:uid="{266E3D8C-5F6B-4B95-96A2-802260DA1CE2}"/>
    <cellStyle name="20% - uthevingsfarge 1 40 2 5" xfId="37517" xr:uid="{E75AAF7D-7130-4564-8728-D1C1B95EC2CE}"/>
    <cellStyle name="20% - uthevingsfarge 1 40 2 6" xfId="37513" xr:uid="{D6C8E804-52A6-41A4-86BD-FF2F0BC49271}"/>
    <cellStyle name="20% - uthevingsfarge 1 40 2_4 manuell" xfId="53817" xr:uid="{BD9EFBE5-440F-4E73-9860-ADE2E145E0A6}"/>
    <cellStyle name="20% - uthevingsfarge 1 40 3" xfId="2701" xr:uid="{AE667D40-2557-47A4-B0AA-93E02ACB7763}"/>
    <cellStyle name="20% - uthevingsfarge 1 40 3 2" xfId="37518" xr:uid="{2891D08E-C27A-4F9C-87B3-C39CFFE04EEF}"/>
    <cellStyle name="20% - uthevingsfarge 1 40 3_CC1" xfId="53818" xr:uid="{160FF0C7-3149-4E4A-A317-7023104F6E68}"/>
    <cellStyle name="20% - uthevingsfarge 1 40 4" xfId="37519" xr:uid="{FBDBC534-41C2-4B32-8AB6-C9B532F450EF}"/>
    <cellStyle name="20% - uthevingsfarge 1 40 5" xfId="37520" xr:uid="{F3065893-2C84-4000-AB15-4890A8425E35}"/>
    <cellStyle name="20% - uthevingsfarge 1 40 6" xfId="37521" xr:uid="{2E4F654C-C046-406F-95DF-0D5182EED97D}"/>
    <cellStyle name="20% - uthevingsfarge 1 40 7" xfId="37512" xr:uid="{7364CA25-B73F-46A2-BC62-201E6A3F7687}"/>
    <cellStyle name="20% - uthevingsfarge 1 40_4 manuell" xfId="53819" xr:uid="{6BE3E8C6-00FF-49D3-833B-D261CE8B3927}"/>
    <cellStyle name="20% - uthevingsfarge 1 41" xfId="2702" xr:uid="{A218CEC9-EF29-4F03-856B-B63C3E91491B}"/>
    <cellStyle name="20% - uthevingsfarge 1 41 2" xfId="2703" xr:uid="{1EA59308-445D-4E8A-A13E-E92AA8CEC61F}"/>
    <cellStyle name="20% - uthevingsfarge 1 41 2 2" xfId="2704" xr:uid="{4F282A88-F0FF-483A-A55E-9A7AFC5C246E}"/>
    <cellStyle name="20% - uthevingsfarge 1 41 2 2 2" xfId="37524" xr:uid="{9A55D594-E4EB-44F2-B3E4-FEB2177DE01C}"/>
    <cellStyle name="20% - uthevingsfarge 1 41 2 2_CC1" xfId="53820" xr:uid="{39D111DC-ADD4-4EDB-8373-6D363FDB43FA}"/>
    <cellStyle name="20% - uthevingsfarge 1 41 2 3" xfId="37525" xr:uid="{1ACF059E-EB99-4099-96DD-60407363B3AA}"/>
    <cellStyle name="20% - uthevingsfarge 1 41 2 4" xfId="37526" xr:uid="{20154F6B-D5D7-48FB-96BB-A191367591FA}"/>
    <cellStyle name="20% - uthevingsfarge 1 41 2 5" xfId="37527" xr:uid="{73B7F547-F7A5-4885-9638-5747E4CB8E38}"/>
    <cellStyle name="20% - uthevingsfarge 1 41 2 6" xfId="37523" xr:uid="{94706265-035C-43E7-9254-32B02972C381}"/>
    <cellStyle name="20% - uthevingsfarge 1 41 2_4 manuell" xfId="53821" xr:uid="{5DFE2A91-9ED2-4755-A514-4081EF33943B}"/>
    <cellStyle name="20% - uthevingsfarge 1 41 3" xfId="2705" xr:uid="{31B0D153-097C-422A-90DE-D883CA343AF1}"/>
    <cellStyle name="20% - uthevingsfarge 1 41 3 2" xfId="37528" xr:uid="{F6E8E4E2-E334-403F-95B9-5C651A5CFF7A}"/>
    <cellStyle name="20% - uthevingsfarge 1 41 3_CC1" xfId="53822" xr:uid="{4361B907-4015-4F61-B915-431546EAF1DE}"/>
    <cellStyle name="20% - uthevingsfarge 1 41 4" xfId="37529" xr:uid="{350AF239-C423-401A-B7C3-1C0786E99A7E}"/>
    <cellStyle name="20% - uthevingsfarge 1 41 5" xfId="37530" xr:uid="{ABF23228-FF0E-435E-A139-2D1588ECC6D9}"/>
    <cellStyle name="20% - uthevingsfarge 1 41 6" xfId="37531" xr:uid="{123764FD-D4D2-4F26-8AA1-404B2D934B58}"/>
    <cellStyle name="20% - uthevingsfarge 1 41 7" xfId="37522" xr:uid="{78ED0E87-06C1-410C-BEB6-1F1ABC5C1D2A}"/>
    <cellStyle name="20% - uthevingsfarge 1 41_4 manuell" xfId="53823" xr:uid="{A09F844E-0C1C-47B8-A93E-0D1AB75FE590}"/>
    <cellStyle name="20% - uthevingsfarge 1 42" xfId="2706" xr:uid="{88E1E29C-B2B0-49B1-AD4C-15979796DCB2}"/>
    <cellStyle name="20% - uthevingsfarge 1 42 2" xfId="2707" xr:uid="{73687F7D-4537-4941-AF26-B81085D09C2E}"/>
    <cellStyle name="20% - uthevingsfarge 1 42 2 2" xfId="2708" xr:uid="{01447B06-C513-4118-8D2B-61D02662FC09}"/>
    <cellStyle name="20% - uthevingsfarge 1 42 2 2 2" xfId="37534" xr:uid="{76C9DB5F-38C8-4458-8532-C0D4204BB066}"/>
    <cellStyle name="20% - uthevingsfarge 1 42 2 2_CC1" xfId="53824" xr:uid="{F7AD2DA8-371B-4A6E-AE78-FC17E6BE8D58}"/>
    <cellStyle name="20% - uthevingsfarge 1 42 2 3" xfId="37535" xr:uid="{A014029F-D3BD-4EAA-9105-D74258DDD3D4}"/>
    <cellStyle name="20% - uthevingsfarge 1 42 2 4" xfId="37536" xr:uid="{830AA086-8BE6-4AF5-B8EE-C25109CCC40B}"/>
    <cellStyle name="20% - uthevingsfarge 1 42 2 5" xfId="37537" xr:uid="{5177D28B-1148-415E-A77E-900100063262}"/>
    <cellStyle name="20% - uthevingsfarge 1 42 2 6" xfId="37533" xr:uid="{2DDB9F50-79AA-4294-B0DC-6798F23E64B9}"/>
    <cellStyle name="20% - uthevingsfarge 1 42 2_4 manuell" xfId="53825" xr:uid="{89239E2D-780B-47AE-8168-71734BF30401}"/>
    <cellStyle name="20% - uthevingsfarge 1 42 3" xfId="2709" xr:uid="{8BCC0BDE-D1DC-4D37-B265-F2C1E0466323}"/>
    <cellStyle name="20% - uthevingsfarge 1 42 3 2" xfId="37538" xr:uid="{5636B115-FC73-4255-B1B8-F43B76228F2F}"/>
    <cellStyle name="20% - uthevingsfarge 1 42 3_CC1" xfId="53826" xr:uid="{62AE7D1E-2EC2-4637-8799-30E430228E28}"/>
    <cellStyle name="20% - uthevingsfarge 1 42 4" xfId="37539" xr:uid="{9EF4BF7E-91DF-4151-AD98-9AE76DA9BB02}"/>
    <cellStyle name="20% - uthevingsfarge 1 42 5" xfId="37540" xr:uid="{04C3CF03-23E0-42F3-BFE4-353B7D44C440}"/>
    <cellStyle name="20% - uthevingsfarge 1 42 6" xfId="37541" xr:uid="{23643E35-BE46-4445-B05E-B77ECBC35B47}"/>
    <cellStyle name="20% - uthevingsfarge 1 42 7" xfId="37532" xr:uid="{E159DE04-AF57-4964-8CA5-210B9E6137CF}"/>
    <cellStyle name="20% - uthevingsfarge 1 42_4 manuell" xfId="53827" xr:uid="{6780BABB-FC3F-40CE-B118-00FC389CE4BE}"/>
    <cellStyle name="20% - uthevingsfarge 1 43" xfId="2710" xr:uid="{696F34D7-A68A-40A5-B994-5693A6A7B48A}"/>
    <cellStyle name="20% - uthevingsfarge 1 43 2" xfId="2711" xr:uid="{E9E6A8EB-B3DA-44C4-8C58-60FC3871F66F}"/>
    <cellStyle name="20% - uthevingsfarge 1 43 2 2" xfId="2712" xr:uid="{4A90EDA4-1518-4881-B696-4A8F9BC8F23B}"/>
    <cellStyle name="20% - uthevingsfarge 1 43 2 2 2" xfId="37544" xr:uid="{F229B791-4046-4664-8A32-A9DE41B22C42}"/>
    <cellStyle name="20% - uthevingsfarge 1 43 2 2_CC1" xfId="53828" xr:uid="{5ED64277-F551-487D-ABE1-1A71885CD160}"/>
    <cellStyle name="20% - uthevingsfarge 1 43 2 3" xfId="37545" xr:uid="{472C1E2D-56A8-437D-9502-365922052505}"/>
    <cellStyle name="20% - uthevingsfarge 1 43 2 4" xfId="37546" xr:uid="{EEFE35B9-8558-48CE-B4CB-7545BB04D7B8}"/>
    <cellStyle name="20% - uthevingsfarge 1 43 2 5" xfId="37547" xr:uid="{7B18D11E-67A5-47A2-B472-1B7290B2DE37}"/>
    <cellStyle name="20% - uthevingsfarge 1 43 2 6" xfId="37543" xr:uid="{F659BD33-74ED-4A74-BBBF-DD5ED71B6E28}"/>
    <cellStyle name="20% - uthevingsfarge 1 43 2_4 manuell" xfId="53829" xr:uid="{3707B210-9D5E-41FF-A912-ADCEB653384E}"/>
    <cellStyle name="20% - uthevingsfarge 1 43 3" xfId="2713" xr:uid="{63F83DF0-8D8A-4251-BB8C-46CF37680F60}"/>
    <cellStyle name="20% - uthevingsfarge 1 43 3 2" xfId="37548" xr:uid="{8666E751-E2AB-43C8-9541-AECE8862CED9}"/>
    <cellStyle name="20% - uthevingsfarge 1 43 3_CC1" xfId="53830" xr:uid="{C300D9BF-85AF-4E12-8FF3-2B44995271C5}"/>
    <cellStyle name="20% - uthevingsfarge 1 43 4" xfId="37549" xr:uid="{6E7BA1B8-6886-4CBE-8C19-CECF0621BE54}"/>
    <cellStyle name="20% - uthevingsfarge 1 43 5" xfId="37550" xr:uid="{E1EC7824-7F4E-4B2D-B0FF-7EF4B200AAE1}"/>
    <cellStyle name="20% - uthevingsfarge 1 43 6" xfId="37551" xr:uid="{6AFB0572-684B-4951-9B0D-563EC3846800}"/>
    <cellStyle name="20% - uthevingsfarge 1 43 7" xfId="37542" xr:uid="{BFD2CFD6-9358-4AEC-8AC6-E4AA5D3FD2D9}"/>
    <cellStyle name="20% - uthevingsfarge 1 43_4 manuell" xfId="53831" xr:uid="{17AB2ADE-6A7B-480C-A2C7-A450AD30E8EE}"/>
    <cellStyle name="20% - uthevingsfarge 1 44" xfId="2714" xr:uid="{09536368-7C63-48E3-A53C-D50C2F607B5F}"/>
    <cellStyle name="20% - uthevingsfarge 1 44 2" xfId="2715" xr:uid="{CECE4706-C685-47C2-83A5-577C0486D090}"/>
    <cellStyle name="20% - uthevingsfarge 1 44 2 2" xfId="2716" xr:uid="{B7B9B097-6C08-4ACF-8DB4-2159220E104C}"/>
    <cellStyle name="20% - uthevingsfarge 1 44 2 2 2" xfId="37554" xr:uid="{86778AAF-4E82-4708-B285-29C91838A3AE}"/>
    <cellStyle name="20% - uthevingsfarge 1 44 2 2_CC1" xfId="53832" xr:uid="{9F84B9DE-54FE-4920-8EAF-4FAC8D272170}"/>
    <cellStyle name="20% - uthevingsfarge 1 44 2 3" xfId="37555" xr:uid="{D7A9EFF0-C593-4AF0-B811-694EE88BC7E1}"/>
    <cellStyle name="20% - uthevingsfarge 1 44 2 4" xfId="37556" xr:uid="{BFB59BDA-076D-4CF2-8A08-E6579A628368}"/>
    <cellStyle name="20% - uthevingsfarge 1 44 2 5" xfId="37557" xr:uid="{8BF562A0-3959-4A21-9151-20A24A17E3A0}"/>
    <cellStyle name="20% - uthevingsfarge 1 44 2 6" xfId="37553" xr:uid="{AE8C2195-85EC-4BD6-9221-E9F551C2CBDC}"/>
    <cellStyle name="20% - uthevingsfarge 1 44 2_4 manuell" xfId="53833" xr:uid="{1E048029-F132-4694-9FD1-ED93CB6CC228}"/>
    <cellStyle name="20% - uthevingsfarge 1 44 3" xfId="2717" xr:uid="{94000172-CE9E-4B6B-BA64-1336F5ACCD5A}"/>
    <cellStyle name="20% - uthevingsfarge 1 44 3 2" xfId="37558" xr:uid="{186A2006-3654-4D6E-A985-09AD1FDA9081}"/>
    <cellStyle name="20% - uthevingsfarge 1 44 3_CC1" xfId="53834" xr:uid="{D2E8EAA5-19D4-4995-9FF4-14AEFDD88444}"/>
    <cellStyle name="20% - uthevingsfarge 1 44 4" xfId="37559" xr:uid="{C849F642-EB1C-489B-80F2-117FC16C01E7}"/>
    <cellStyle name="20% - uthevingsfarge 1 44 5" xfId="37560" xr:uid="{325329A3-9CA9-4B62-97EE-746795510744}"/>
    <cellStyle name="20% - uthevingsfarge 1 44 6" xfId="37561" xr:uid="{64E1F0EF-D3B0-44FF-9734-C20593A98AB0}"/>
    <cellStyle name="20% - uthevingsfarge 1 44 7" xfId="37552" xr:uid="{96A9F197-DC59-41A5-ADF6-8AE126B4921F}"/>
    <cellStyle name="20% - uthevingsfarge 1 44_4 manuell" xfId="53835" xr:uid="{3DAE61CF-36C0-48B4-B910-84FA41A36791}"/>
    <cellStyle name="20% - uthevingsfarge 1 45" xfId="2718" xr:uid="{EAB155BB-FE5D-48BF-AB01-0A3DACBE71C1}"/>
    <cellStyle name="20% - uthevingsfarge 1 45 2" xfId="2719" xr:uid="{CF629DCB-F885-498E-A4C4-0970BD2A2841}"/>
    <cellStyle name="20% - uthevingsfarge 1 45 2 2" xfId="2720" xr:uid="{31D4A25C-0099-4177-9252-9B424A1682B2}"/>
    <cellStyle name="20% - uthevingsfarge 1 45 2 2 2" xfId="37564" xr:uid="{AC929A7D-13EF-4E51-BEF5-ABCFD9AF9105}"/>
    <cellStyle name="20% - uthevingsfarge 1 45 2 2_CC1" xfId="53836" xr:uid="{628AB5AD-5689-4098-B91B-E3B8942BC0FD}"/>
    <cellStyle name="20% - uthevingsfarge 1 45 2 3" xfId="37565" xr:uid="{16F57E88-13DB-494D-81D7-179CB093E35D}"/>
    <cellStyle name="20% - uthevingsfarge 1 45 2 4" xfId="37566" xr:uid="{86A3FC0C-4223-43CD-8503-E82B7FD528AB}"/>
    <cellStyle name="20% - uthevingsfarge 1 45 2 5" xfId="37567" xr:uid="{81733656-5A83-4662-A731-420FE3918537}"/>
    <cellStyle name="20% - uthevingsfarge 1 45 2 6" xfId="37563" xr:uid="{291DEF21-4CC8-48AC-8B8E-169C92B6285E}"/>
    <cellStyle name="20% - uthevingsfarge 1 45 2_4 manuell" xfId="53837" xr:uid="{7E0AD4D4-ACA7-4FE4-9DD0-5380F7CDBDFF}"/>
    <cellStyle name="20% - uthevingsfarge 1 45 3" xfId="2721" xr:uid="{53E02A0F-8460-4A17-A998-F59016CB86D0}"/>
    <cellStyle name="20% - uthevingsfarge 1 45 3 2" xfId="37568" xr:uid="{C231F91C-818F-4C61-87F7-EBD50B7C9BCB}"/>
    <cellStyle name="20% - uthevingsfarge 1 45 3_CC1" xfId="53838" xr:uid="{E96E0E34-A828-4006-8A56-45CCBCB7FF3E}"/>
    <cellStyle name="20% - uthevingsfarge 1 45 4" xfId="37569" xr:uid="{F18F1A4B-0996-4BE4-A386-18A8C4222ADA}"/>
    <cellStyle name="20% - uthevingsfarge 1 45 5" xfId="37570" xr:uid="{B413D12D-CB43-4E46-A2D8-11BDF5BEA394}"/>
    <cellStyle name="20% - uthevingsfarge 1 45 6" xfId="37571" xr:uid="{370F2683-DA26-4DA0-B303-8119E93C764E}"/>
    <cellStyle name="20% - uthevingsfarge 1 45 7" xfId="37562" xr:uid="{F86BD15A-48AF-4D15-BA9E-5DF2950914ED}"/>
    <cellStyle name="20% - uthevingsfarge 1 45_4 manuell" xfId="53839" xr:uid="{EFBB3B43-6E9A-4F7C-8922-04ED5565FC77}"/>
    <cellStyle name="20% - uthevingsfarge 1 46" xfId="2722" xr:uid="{19A511F6-CC16-4537-B941-0913C77518BB}"/>
    <cellStyle name="20% - uthevingsfarge 1 46 2" xfId="2723" xr:uid="{C5D2C032-432F-479D-978D-353F8F5A8AD2}"/>
    <cellStyle name="20% - uthevingsfarge 1 46 2 2" xfId="2724" xr:uid="{1B894D6F-5192-4030-9D04-D93E4AD56B57}"/>
    <cellStyle name="20% - uthevingsfarge 1 46 2 2 2" xfId="37574" xr:uid="{F3836E5C-AAD9-44E9-845F-7ABB617B2AE3}"/>
    <cellStyle name="20% - uthevingsfarge 1 46 2 2_CC1" xfId="53840" xr:uid="{9520A283-04DF-4D8A-A8F2-1F2A533AF260}"/>
    <cellStyle name="20% - uthevingsfarge 1 46 2 3" xfId="37575" xr:uid="{00883761-F2E8-4E1C-90BF-32A241CFF68B}"/>
    <cellStyle name="20% - uthevingsfarge 1 46 2 4" xfId="37576" xr:uid="{D96241A8-745C-43B0-A4BF-79C0710BF9A5}"/>
    <cellStyle name="20% - uthevingsfarge 1 46 2 5" xfId="37577" xr:uid="{CD1BBF97-B955-4366-9F6F-3828A3AD65AB}"/>
    <cellStyle name="20% - uthevingsfarge 1 46 2 6" xfId="37573" xr:uid="{9BF439E3-DFBC-4849-8F7A-246671BEE637}"/>
    <cellStyle name="20% - uthevingsfarge 1 46 2_4 manuell" xfId="53841" xr:uid="{4CDEAFFB-F032-4F7A-9C31-805FD24D7C19}"/>
    <cellStyle name="20% - uthevingsfarge 1 46 3" xfId="2725" xr:uid="{2C6FF9FB-8652-44FB-B72D-1540686E0B85}"/>
    <cellStyle name="20% - uthevingsfarge 1 46 3 2" xfId="37578" xr:uid="{97B97A67-23BD-4D73-AD60-F53B54E17EC3}"/>
    <cellStyle name="20% - uthevingsfarge 1 46 3_CC1" xfId="53842" xr:uid="{5044AE11-6D82-45E2-974F-9CEB7F3CC30C}"/>
    <cellStyle name="20% - uthevingsfarge 1 46 4" xfId="37579" xr:uid="{3484BA0C-D12D-44C9-8832-A4C5D713B026}"/>
    <cellStyle name="20% - uthevingsfarge 1 46 5" xfId="37580" xr:uid="{2EA82C02-063E-449D-8040-F294E1F09ABD}"/>
    <cellStyle name="20% - uthevingsfarge 1 46 6" xfId="37581" xr:uid="{D7814432-CE92-41E6-AAC8-5A82657B63FA}"/>
    <cellStyle name="20% - uthevingsfarge 1 46 7" xfId="37572" xr:uid="{6E0D5EF0-6BF3-4D0E-96A3-89C4B62B1830}"/>
    <cellStyle name="20% - uthevingsfarge 1 46_4 manuell" xfId="53843" xr:uid="{BF5DB51E-6142-4394-851C-8ED381CE24C4}"/>
    <cellStyle name="20% - uthevingsfarge 1 47" xfId="2726" xr:uid="{A1D72F9B-45D7-4912-B35C-02317ADF8233}"/>
    <cellStyle name="20% - uthevingsfarge 1 47 2" xfId="2727" xr:uid="{473A95FC-2997-44E8-BB03-4EB42B39B149}"/>
    <cellStyle name="20% - uthevingsfarge 1 47 2 2" xfId="2728" xr:uid="{CB461264-80C8-4977-944D-75B92366CD01}"/>
    <cellStyle name="20% - uthevingsfarge 1 47 2 2 2" xfId="37584" xr:uid="{F670C298-34DA-4FCB-B831-37C8FE71C85B}"/>
    <cellStyle name="20% - uthevingsfarge 1 47 2 2_CC1" xfId="53844" xr:uid="{327C08D8-F8C0-41ED-BD9A-19C48E544EBB}"/>
    <cellStyle name="20% - uthevingsfarge 1 47 2 3" xfId="37585" xr:uid="{3F652F83-B1F0-4A0C-B20E-CF53BE7C3F87}"/>
    <cellStyle name="20% - uthevingsfarge 1 47 2 4" xfId="37586" xr:uid="{E4F6BBF9-589B-4299-9978-EEFDC70D374A}"/>
    <cellStyle name="20% - uthevingsfarge 1 47 2 5" xfId="37587" xr:uid="{4CCB4AD3-912C-4125-A3D3-F745696FEFC7}"/>
    <cellStyle name="20% - uthevingsfarge 1 47 2 6" xfId="37583" xr:uid="{E42E2C43-98B6-46E7-A40D-11D57AB09BA5}"/>
    <cellStyle name="20% - uthevingsfarge 1 47 2_4 manuell" xfId="53845" xr:uid="{530CBB18-CB1C-4008-ADAA-B0285F73DD02}"/>
    <cellStyle name="20% - uthevingsfarge 1 47 3" xfId="2729" xr:uid="{961083E5-1564-4141-ADDE-6FC726C0FB8F}"/>
    <cellStyle name="20% - uthevingsfarge 1 47 3 2" xfId="37588" xr:uid="{804C6344-D6CE-40D7-9131-BAD5FFD8C333}"/>
    <cellStyle name="20% - uthevingsfarge 1 47 3_CC1" xfId="53846" xr:uid="{4D7F123E-7EB5-4CE3-A037-7B3BED17703B}"/>
    <cellStyle name="20% - uthevingsfarge 1 47 4" xfId="37589" xr:uid="{3656E5D8-AE67-481C-8589-9F59E443BD1A}"/>
    <cellStyle name="20% - uthevingsfarge 1 47 5" xfId="37590" xr:uid="{030DD47F-FC1A-4AE4-BCFB-A08DD40F6B5F}"/>
    <cellStyle name="20% - uthevingsfarge 1 47 6" xfId="37591" xr:uid="{FA653507-6F77-4B94-B7DC-7FC27DF02B81}"/>
    <cellStyle name="20% - uthevingsfarge 1 47 7" xfId="37582" xr:uid="{54229646-7AEA-4433-921A-EB61158EC102}"/>
    <cellStyle name="20% - uthevingsfarge 1 47_4 manuell" xfId="53847" xr:uid="{B251E17B-E0A7-4BC5-8F82-1E601FB6617E}"/>
    <cellStyle name="20% - uthevingsfarge 1 48" xfId="2730" xr:uid="{78A687EF-EE66-4593-936F-455A14CEABD6}"/>
    <cellStyle name="20% - uthevingsfarge 1 48 2" xfId="2731" xr:uid="{13597A57-588E-463C-9A3B-3408CA378643}"/>
    <cellStyle name="20% - uthevingsfarge 1 48 2 2" xfId="2732" xr:uid="{8C3113DA-1731-4DB5-9560-EDA7C7F95F6F}"/>
    <cellStyle name="20% - uthevingsfarge 1 48 2 2 2" xfId="37594" xr:uid="{66B7BA44-2C3C-4DFC-A098-8A2B94C14A84}"/>
    <cellStyle name="20% - uthevingsfarge 1 48 2 2_CC1" xfId="53848" xr:uid="{EB113071-EFAF-4CE3-8EF9-B1DFC460F395}"/>
    <cellStyle name="20% - uthevingsfarge 1 48 2 3" xfId="37595" xr:uid="{EDE01168-BE4F-4BBC-86AD-1AA3658639D7}"/>
    <cellStyle name="20% - uthevingsfarge 1 48 2 4" xfId="37596" xr:uid="{12D22F6C-6E3B-4357-B637-B4F33E3E56BC}"/>
    <cellStyle name="20% - uthevingsfarge 1 48 2 5" xfId="37597" xr:uid="{434992EE-07CA-4B9E-B500-E24EC574E0CC}"/>
    <cellStyle name="20% - uthevingsfarge 1 48 2 6" xfId="37593" xr:uid="{641F3013-F75A-48F0-8FB1-6FBC99184D0F}"/>
    <cellStyle name="20% - uthevingsfarge 1 48 2_4 manuell" xfId="53849" xr:uid="{789E4B4F-EFA5-4B74-B606-D7A180F4E6AD}"/>
    <cellStyle name="20% - uthevingsfarge 1 48 3" xfId="2733" xr:uid="{529E88C3-60C9-492B-9DE1-B4437CBEDF8D}"/>
    <cellStyle name="20% - uthevingsfarge 1 48 3 2" xfId="37598" xr:uid="{FFF0871B-A7AD-4F1D-8BFC-FD89AE746E31}"/>
    <cellStyle name="20% - uthevingsfarge 1 48 3_CC1" xfId="53850" xr:uid="{FFF1FD03-C527-4CF8-B954-5DAF7E600819}"/>
    <cellStyle name="20% - uthevingsfarge 1 48 4" xfId="37599" xr:uid="{3E69088C-A2E5-45EE-961C-D69393896D80}"/>
    <cellStyle name="20% - uthevingsfarge 1 48 5" xfId="37600" xr:uid="{909EE02F-A728-4DDE-AA3C-89CD45F4BC51}"/>
    <cellStyle name="20% - uthevingsfarge 1 48 6" xfId="37601" xr:uid="{67003024-BC79-4F33-AA5B-DD05D43342CB}"/>
    <cellStyle name="20% - uthevingsfarge 1 48 7" xfId="37592" xr:uid="{1527D7DF-9BA2-4B0E-8546-557BD90ACC34}"/>
    <cellStyle name="20% - uthevingsfarge 1 48_4 manuell" xfId="53851" xr:uid="{05EA1E86-0431-45C0-9A68-0DA7644FEB4D}"/>
    <cellStyle name="20% - uthevingsfarge 1 49" xfId="2734" xr:uid="{CAA97AC3-42E8-4E86-8F93-1C981EF102B7}"/>
    <cellStyle name="20% - uthevingsfarge 1 49 2" xfId="2735" xr:uid="{F6B9AB90-6AB6-4713-A4B8-EB0FC51D82A9}"/>
    <cellStyle name="20% - uthevingsfarge 1 49 2 2" xfId="2736" xr:uid="{4FFB1964-7684-4047-A4F0-ED6C2E3311E8}"/>
    <cellStyle name="20% - uthevingsfarge 1 49 2 2 2" xfId="37604" xr:uid="{6D645499-A9EC-49AB-BBC1-371DD28F772A}"/>
    <cellStyle name="20% - uthevingsfarge 1 49 2 2_CC1" xfId="53852" xr:uid="{99AD53CB-A519-40B3-980A-68FC274C9014}"/>
    <cellStyle name="20% - uthevingsfarge 1 49 2 3" xfId="37605" xr:uid="{F86BBDEC-53B6-4ED3-86E1-1DFC764D36B4}"/>
    <cellStyle name="20% - uthevingsfarge 1 49 2 4" xfId="37606" xr:uid="{38398D5A-E1D5-4D67-8611-E8865424B3C8}"/>
    <cellStyle name="20% - uthevingsfarge 1 49 2 5" xfId="37607" xr:uid="{787B3115-CFEE-4C06-97D4-F90AA8AABF77}"/>
    <cellStyle name="20% - uthevingsfarge 1 49 2 6" xfId="37603" xr:uid="{4E1A6A0D-9D9B-4E82-947C-630D8708F351}"/>
    <cellStyle name="20% - uthevingsfarge 1 49 2_4 manuell" xfId="53853" xr:uid="{8E130261-668D-43F5-80C2-42967327645F}"/>
    <cellStyle name="20% - uthevingsfarge 1 49 3" xfId="2737" xr:uid="{296B09DD-9245-43F7-ADEA-F2EFFE606555}"/>
    <cellStyle name="20% - uthevingsfarge 1 49 3 2" xfId="37608" xr:uid="{823F1FF6-BEDB-4568-AB67-7F9C26F8BB21}"/>
    <cellStyle name="20% - uthevingsfarge 1 49 3_CC1" xfId="53854" xr:uid="{FCD64271-C5BD-420A-A8FB-30DA97C014AB}"/>
    <cellStyle name="20% - uthevingsfarge 1 49 4" xfId="37609" xr:uid="{3070402E-559A-4EC0-AAD3-C644ECB1018C}"/>
    <cellStyle name="20% - uthevingsfarge 1 49 5" xfId="37610" xr:uid="{92BB406A-E706-49FD-83FE-41589CF4105E}"/>
    <cellStyle name="20% - uthevingsfarge 1 49 6" xfId="37611" xr:uid="{C44B1986-7A1B-4FA3-A230-EA379665E1DD}"/>
    <cellStyle name="20% - uthevingsfarge 1 49 7" xfId="37602" xr:uid="{2CD7D5E7-D55A-4D4D-888A-B3875F3D4998}"/>
    <cellStyle name="20% - uthevingsfarge 1 49_4 manuell" xfId="53855" xr:uid="{3F710733-669A-425D-AB98-DA9AE5B2B39D}"/>
    <cellStyle name="20% - uthevingsfarge 1 5" xfId="2738" xr:uid="{9FD7FDBE-F6E5-4997-B45D-0523D65AF9B2}"/>
    <cellStyle name="20% - uthevingsfarge 1 5 2" xfId="2739" xr:uid="{E377E1FC-751F-4486-8574-5508CFA49A98}"/>
    <cellStyle name="20% - uthevingsfarge 1 5 2 2" xfId="2740" xr:uid="{6DA013A9-6A9E-4AFD-99AC-731DC3DB1B70}"/>
    <cellStyle name="20% - uthevingsfarge 1 5 2 2 2" xfId="37614" xr:uid="{20E6D9EA-C050-4E11-841E-3FCBF94EE43F}"/>
    <cellStyle name="20% - uthevingsfarge 1 5 2 2 2 2" xfId="43457" xr:uid="{C6728264-8332-41A4-9612-052FE1F3B775}"/>
    <cellStyle name="20% - uthevingsfarge 1 5 2 2 3" xfId="43458" xr:uid="{4BA44E0A-7C98-4AA1-8FC5-AC05A8DB449C}"/>
    <cellStyle name="20% - uthevingsfarge 1 5 2 2_3. Chng in credit spreads" xfId="43459" xr:uid="{9023FE99-0B34-423D-AD08-23F99D264D7F}"/>
    <cellStyle name="20% - uthevingsfarge 1 5 2 3" xfId="37615" xr:uid="{E344BC91-614B-408D-8D9B-1D706BC36F65}"/>
    <cellStyle name="20% - uthevingsfarge 1 5 2 3 2" xfId="43460" xr:uid="{EBBF6914-9371-4ED1-9B87-1DD3852D2692}"/>
    <cellStyle name="20% - uthevingsfarge 1 5 2 3 2 2" xfId="43461" xr:uid="{77D0F585-F3BD-49E9-B18F-0D5B177214E9}"/>
    <cellStyle name="20% - uthevingsfarge 1 5 2 3 3" xfId="43462" xr:uid="{28168C68-E99F-4571-B448-034C809BBC10}"/>
    <cellStyle name="20% - uthevingsfarge 1 5 2 3_3. Chng in credit spreads" xfId="43463" xr:uid="{61B08D9E-2719-440B-90B8-41EF8524B6D2}"/>
    <cellStyle name="20% - uthevingsfarge 1 5 2 4" xfId="37616" xr:uid="{DF2B9E31-D341-494D-99AF-1B7BBC3510D8}"/>
    <cellStyle name="20% - uthevingsfarge 1 5 2 4 2" xfId="43464" xr:uid="{DD7CDA3F-DF8B-4993-BC1E-FE35E6B37288}"/>
    <cellStyle name="20% - uthevingsfarge 1 5 2 5" xfId="37617" xr:uid="{A8576E66-CFE7-4456-872A-BA6CF34477CD}"/>
    <cellStyle name="20% - uthevingsfarge 1 5 2 6" xfId="37613" xr:uid="{BB23D8E3-088F-401E-B8FF-6160D926432F}"/>
    <cellStyle name="20% - uthevingsfarge 1 5 2_3. Chng in credit spreads" xfId="43465" xr:uid="{6AD393BF-9EA5-4E05-9CF7-87023B6D67D6}"/>
    <cellStyle name="20% - uthevingsfarge 1 5 3" xfId="2741" xr:uid="{63C23C57-497C-477E-9BA4-5FD243D4A88D}"/>
    <cellStyle name="20% - uthevingsfarge 1 5 3 2" xfId="14576" xr:uid="{7B6A0171-7955-46AE-BACA-14A518BE0DFD}"/>
    <cellStyle name="20% - uthevingsfarge 1 5 3 2 2" xfId="43466" xr:uid="{3596EB60-5C4C-4C8D-B5E3-C48486F929A2}"/>
    <cellStyle name="20% - uthevingsfarge 1 5 3 3" xfId="37618" xr:uid="{D974C12A-9699-4628-9D81-9FE862E914DD}"/>
    <cellStyle name="20% - uthevingsfarge 1 5 3_3. Chng in credit spreads" xfId="43467" xr:uid="{3ECEAB57-0ED5-48E6-8F06-FE28F35A82EF}"/>
    <cellStyle name="20% - uthevingsfarge 1 5 4" xfId="14577" xr:uid="{71CA1E30-BE5F-4503-9A95-42EFD695949F}"/>
    <cellStyle name="20% - uthevingsfarge 1 5 4 2" xfId="37619" xr:uid="{336E1D5F-9C70-480B-AF65-BEF6275CB0DE}"/>
    <cellStyle name="20% - uthevingsfarge 1 5 4 2 2" xfId="43468" xr:uid="{96BEE1D4-77C6-4925-9029-B16A59BC4168}"/>
    <cellStyle name="20% - uthevingsfarge 1 5 4 3" xfId="43469" xr:uid="{FD70E24B-3702-46A8-A5D1-FFBC9F3CDF7A}"/>
    <cellStyle name="20% - uthevingsfarge 1 5 4_3. Chng in credit spreads" xfId="43470" xr:uid="{93BEF43D-A287-479C-8E43-3D994B4771C7}"/>
    <cellStyle name="20% - uthevingsfarge 1 5 5" xfId="14578" xr:uid="{C1A9EA66-0762-44B8-8C52-0338A6DCAEFF}"/>
    <cellStyle name="20% - uthevingsfarge 1 5 5 2" xfId="37620" xr:uid="{A4D89DE3-9663-4FEE-AC40-6677A8B4AF31}"/>
    <cellStyle name="20% - uthevingsfarge 1 5 6" xfId="37621" xr:uid="{6C9373B9-F65F-4A0E-B650-68AB498A30C2}"/>
    <cellStyle name="20% - uthevingsfarge 1 5 7" xfId="37612" xr:uid="{419E71AB-69D0-497F-9545-79FBC512DD3C}"/>
    <cellStyle name="20% - uthevingsfarge 1 5 8" xfId="43471" xr:uid="{21938A08-2681-4206-8E63-D61E2D9899B2}"/>
    <cellStyle name="20% - uthevingsfarge 1 5 9" xfId="43472" xr:uid="{8AB29883-FE30-45AB-9837-CBA9F8C6F363}"/>
    <cellStyle name="20% - uthevingsfarge 1 5_3. Chng in credit spreads" xfId="43473" xr:uid="{8637AEC4-778A-40A8-B350-909C68DF0957}"/>
    <cellStyle name="20% - uthevingsfarge 1 50" xfId="2742" xr:uid="{A8802DE8-5E60-47D8-870C-8345C9688B25}"/>
    <cellStyle name="20% - uthevingsfarge 1 50 2" xfId="2743" xr:uid="{6A449C74-8D51-493A-B98D-8DCA939D343A}"/>
    <cellStyle name="20% - uthevingsfarge 1 50 2 2" xfId="2744" xr:uid="{A63A9A0C-CF9F-4018-8D82-2D0FC4E26599}"/>
    <cellStyle name="20% - uthevingsfarge 1 50 2 2 2" xfId="37624" xr:uid="{80FEA716-A5B8-4E65-9A06-EF32FE43CCD6}"/>
    <cellStyle name="20% - uthevingsfarge 1 50 2 2_CC1" xfId="53856" xr:uid="{C240086D-D987-4A37-BFA3-FEB07826401B}"/>
    <cellStyle name="20% - uthevingsfarge 1 50 2 3" xfId="37625" xr:uid="{2EF125E7-C70D-4B6F-BD74-7B93A1E875CE}"/>
    <cellStyle name="20% - uthevingsfarge 1 50 2 4" xfId="37626" xr:uid="{C210A3EC-DECC-4946-9D73-A9BCC8B2D4F9}"/>
    <cellStyle name="20% - uthevingsfarge 1 50 2 5" xfId="37627" xr:uid="{FB30B034-39C0-44C9-8BA9-4DEB39E0174C}"/>
    <cellStyle name="20% - uthevingsfarge 1 50 2 6" xfId="37623" xr:uid="{8CB7091A-46FF-47DF-AB33-2EA8C205832F}"/>
    <cellStyle name="20% - uthevingsfarge 1 50 2_4 manuell" xfId="53857" xr:uid="{D6B1E31E-4B1C-4041-959A-95FEF6D2FEE4}"/>
    <cellStyle name="20% - uthevingsfarge 1 50 3" xfId="2745" xr:uid="{153980EB-D3C9-4353-AA63-AC78FB62F925}"/>
    <cellStyle name="20% - uthevingsfarge 1 50 3 2" xfId="37628" xr:uid="{2A48C1E4-EF1F-48AE-95C4-0F08F9E35CC9}"/>
    <cellStyle name="20% - uthevingsfarge 1 50 3_CC1" xfId="53858" xr:uid="{B46D1E0F-433E-46FC-B557-E08BD2D571C5}"/>
    <cellStyle name="20% - uthevingsfarge 1 50 4" xfId="37629" xr:uid="{7A2FB687-2C2B-4A58-AC65-791633FDB2CB}"/>
    <cellStyle name="20% - uthevingsfarge 1 50 5" xfId="37630" xr:uid="{89D43FFD-F360-47F6-BD12-358D1332AD95}"/>
    <cellStyle name="20% - uthevingsfarge 1 50 6" xfId="37631" xr:uid="{7296DA64-BB34-4405-9C0D-D57ADA661162}"/>
    <cellStyle name="20% - uthevingsfarge 1 50 7" xfId="37622" xr:uid="{8BA685DC-4B66-47A3-8AAD-EC3B0F972949}"/>
    <cellStyle name="20% - uthevingsfarge 1 50_4 manuell" xfId="53859" xr:uid="{E19091D8-E14D-4D40-8685-E8ED4B2C7BC8}"/>
    <cellStyle name="20% - uthevingsfarge 1 51" xfId="2746" xr:uid="{3BDE5F0F-88B3-4815-BEED-4F5F0021086D}"/>
    <cellStyle name="20% - uthevingsfarge 1 51 2" xfId="2747" xr:uid="{2D40F4FD-D868-4929-9D99-AA8B4ED3CBA7}"/>
    <cellStyle name="20% - uthevingsfarge 1 51 2 2" xfId="2748" xr:uid="{D89CDCF9-2338-4148-AE18-C7B50714F872}"/>
    <cellStyle name="20% - uthevingsfarge 1 51 2 2 2" xfId="37634" xr:uid="{07588EDD-6944-4B6E-A27B-C8F65D2410CE}"/>
    <cellStyle name="20% - uthevingsfarge 1 51 2 2_CC1" xfId="53860" xr:uid="{023EED07-D7E2-47CA-8BF0-BFAE20EF6DB7}"/>
    <cellStyle name="20% - uthevingsfarge 1 51 2 3" xfId="37635" xr:uid="{28A2DC05-AB11-40F7-8B28-A0AD01D062D7}"/>
    <cellStyle name="20% - uthevingsfarge 1 51 2 4" xfId="37636" xr:uid="{45380271-16B6-4E11-B103-3BB16D6D40F0}"/>
    <cellStyle name="20% - uthevingsfarge 1 51 2 5" xfId="37637" xr:uid="{6D4FBFD9-41BE-4B6B-956D-85C7B83BCCC9}"/>
    <cellStyle name="20% - uthevingsfarge 1 51 2 6" xfId="37633" xr:uid="{987C2D9A-3A95-4D06-BAD9-2AD62F0617C6}"/>
    <cellStyle name="20% - uthevingsfarge 1 51 2_4 manuell" xfId="53861" xr:uid="{AC0A7A9C-7CD5-4DFE-8F13-BCB8C48BB703}"/>
    <cellStyle name="20% - uthevingsfarge 1 51 3" xfId="2749" xr:uid="{05A65B52-2333-49FF-A22B-E9AEC20CBAE5}"/>
    <cellStyle name="20% - uthevingsfarge 1 51 3 2" xfId="37638" xr:uid="{41532ACA-B822-4207-BC90-66532AFB3471}"/>
    <cellStyle name="20% - uthevingsfarge 1 51 3_CC1" xfId="53862" xr:uid="{78B08EC8-FEF8-479A-9390-F24DF99F820D}"/>
    <cellStyle name="20% - uthevingsfarge 1 51 4" xfId="37639" xr:uid="{D77970DB-D020-452E-820B-80435BC1283C}"/>
    <cellStyle name="20% - uthevingsfarge 1 51 5" xfId="37640" xr:uid="{8FB43B36-BF5E-4F2C-8722-8F2BECAFA87D}"/>
    <cellStyle name="20% - uthevingsfarge 1 51 6" xfId="37641" xr:uid="{053FFBE7-74EF-4D18-9BE3-0AC29B3EC98B}"/>
    <cellStyle name="20% - uthevingsfarge 1 51 7" xfId="37632" xr:uid="{378D624C-D580-4E4C-B970-DBEEF4D508D1}"/>
    <cellStyle name="20% - uthevingsfarge 1 51_4 manuell" xfId="53863" xr:uid="{787E70E1-8B9D-401B-B0E6-F629D69C6B06}"/>
    <cellStyle name="20% - uthevingsfarge 1 52" xfId="2750" xr:uid="{2B24F6D8-5CCB-4233-B972-D700BC5238A0}"/>
    <cellStyle name="20% - uthevingsfarge 1 52 2" xfId="2751" xr:uid="{1DEBBB8A-A541-46FF-A2EA-4ABE907B1F59}"/>
    <cellStyle name="20% - uthevingsfarge 1 52 2 2" xfId="2752" xr:uid="{F3B834EA-25C2-4CDA-95B0-F19DC36A485B}"/>
    <cellStyle name="20% - uthevingsfarge 1 52 2 2 2" xfId="37644" xr:uid="{C19BAB5E-4CF4-4934-963F-8653BE65CCE4}"/>
    <cellStyle name="20% - uthevingsfarge 1 52 2 2_CC1" xfId="53864" xr:uid="{6F396A05-4825-413B-9896-8EF892258BA7}"/>
    <cellStyle name="20% - uthevingsfarge 1 52 2 3" xfId="37645" xr:uid="{4BD619C6-20CC-4693-81ED-CCA51A362659}"/>
    <cellStyle name="20% - uthevingsfarge 1 52 2 4" xfId="37646" xr:uid="{71ABFFFD-EF3A-4C32-A3F7-78EE80F8F2B7}"/>
    <cellStyle name="20% - uthevingsfarge 1 52 2 5" xfId="37647" xr:uid="{3AFAEE32-46EE-4409-A159-18950B410D23}"/>
    <cellStyle name="20% - uthevingsfarge 1 52 2 6" xfId="37643" xr:uid="{201A6714-754F-43FB-99B9-DA2CCD62B6BE}"/>
    <cellStyle name="20% - uthevingsfarge 1 52 2_4 manuell" xfId="53865" xr:uid="{172D90D9-4B96-4D8B-8772-D6D495068790}"/>
    <cellStyle name="20% - uthevingsfarge 1 52 3" xfId="2753" xr:uid="{06CDD068-8CA7-4401-824D-16167B772466}"/>
    <cellStyle name="20% - uthevingsfarge 1 52 3 2" xfId="37648" xr:uid="{9998E401-F641-40EB-817B-7A2D2EDBE127}"/>
    <cellStyle name="20% - uthevingsfarge 1 52 3_CC1" xfId="53866" xr:uid="{837B4088-6294-4ABD-A3CE-AE1206B0A4DF}"/>
    <cellStyle name="20% - uthevingsfarge 1 52 4" xfId="37649" xr:uid="{A8B588C5-1234-4275-987C-5529AA630696}"/>
    <cellStyle name="20% - uthevingsfarge 1 52 5" xfId="37650" xr:uid="{12741A75-48BB-4E33-BA25-4A7D5FD98B1C}"/>
    <cellStyle name="20% - uthevingsfarge 1 52 6" xfId="37651" xr:uid="{31CD6F87-96BD-4C70-BE50-7BE94DCC9EF9}"/>
    <cellStyle name="20% - uthevingsfarge 1 52 7" xfId="37642" xr:uid="{F4FC1581-39C2-46A8-9AE2-B7AA1EBF83C3}"/>
    <cellStyle name="20% - uthevingsfarge 1 52_4 manuell" xfId="53867" xr:uid="{457CB740-2827-4D6C-B57C-3A50E0A22F10}"/>
    <cellStyle name="20% - uthevingsfarge 1 53" xfId="2754" xr:uid="{3D7F0CD9-C883-4E36-8036-52360BD6CD13}"/>
    <cellStyle name="20% - uthevingsfarge 1 53 2" xfId="2755" xr:uid="{B4249E33-196A-46B6-B74F-C7E96F8F9571}"/>
    <cellStyle name="20% - uthevingsfarge 1 53 2 2" xfId="2756" xr:uid="{C608F41A-D0ED-4E56-843F-ED6A2F95168D}"/>
    <cellStyle name="20% - uthevingsfarge 1 53 2 2 2" xfId="37654" xr:uid="{8CB17DBD-5382-4805-9618-1BE960D5BD5D}"/>
    <cellStyle name="20% - uthevingsfarge 1 53 2 2_CC1" xfId="53868" xr:uid="{BBA43FAC-C906-468D-BD7F-0447D9AB1197}"/>
    <cellStyle name="20% - uthevingsfarge 1 53 2 3" xfId="37655" xr:uid="{9ABC0E39-E14E-44C2-A848-D85861D2A77A}"/>
    <cellStyle name="20% - uthevingsfarge 1 53 2 4" xfId="37656" xr:uid="{4ADF65F8-50C1-4908-98D9-F401140982C7}"/>
    <cellStyle name="20% - uthevingsfarge 1 53 2 5" xfId="37657" xr:uid="{5BED7127-4824-414C-B880-484F69C22CBD}"/>
    <cellStyle name="20% - uthevingsfarge 1 53 2 6" xfId="37653" xr:uid="{EF463E94-C2CC-4312-8A19-FC266960BD0C}"/>
    <cellStyle name="20% - uthevingsfarge 1 53 2_4 manuell" xfId="53869" xr:uid="{89EE8B55-8E99-4A1B-AF41-DA8A6A1756BB}"/>
    <cellStyle name="20% - uthevingsfarge 1 53 3" xfId="2757" xr:uid="{9CEB24B5-1951-49C0-9517-40764D2397B5}"/>
    <cellStyle name="20% - uthevingsfarge 1 53 3 2" xfId="37658" xr:uid="{70532F2A-AC47-4DA8-8AB5-B0C7FA3654F1}"/>
    <cellStyle name="20% - uthevingsfarge 1 53 3_CC1" xfId="53870" xr:uid="{DF615D8D-77A2-4822-92CC-1942F6AA038E}"/>
    <cellStyle name="20% - uthevingsfarge 1 53 4" xfId="37659" xr:uid="{7F652575-55A1-4FF7-A232-F3E34CD42AE9}"/>
    <cellStyle name="20% - uthevingsfarge 1 53 5" xfId="37660" xr:uid="{214298B0-9384-496A-9404-BDF8DDE5AAC4}"/>
    <cellStyle name="20% - uthevingsfarge 1 53 6" xfId="37661" xr:uid="{E470ADBB-38DF-45F7-92B2-DCBDC6DB361F}"/>
    <cellStyle name="20% - uthevingsfarge 1 53 7" xfId="37652" xr:uid="{FB0FE6E7-E5A9-4D8C-9974-CFB84CA2EFF7}"/>
    <cellStyle name="20% - uthevingsfarge 1 53_4 manuell" xfId="53871" xr:uid="{86377179-6A6A-4AB1-A38C-5CB918BCEF21}"/>
    <cellStyle name="20% - uthevingsfarge 1 54" xfId="2758" xr:uid="{F5E3F065-D08E-426E-98DD-43FBBDEA3543}"/>
    <cellStyle name="20% - uthevingsfarge 1 54 2" xfId="2759" xr:uid="{AC3A33AE-2AE0-4FE8-B898-1A58D661E1FB}"/>
    <cellStyle name="20% - uthevingsfarge 1 54 2 2" xfId="2760" xr:uid="{76ADC0F6-CAFA-4348-AE18-48F8A778072B}"/>
    <cellStyle name="20% - uthevingsfarge 1 54 2 2 2" xfId="37664" xr:uid="{13C8DDC0-90BD-46EF-99A3-E7600A28BE92}"/>
    <cellStyle name="20% - uthevingsfarge 1 54 2 2_CC1" xfId="53872" xr:uid="{5CD2F835-8F8C-4849-9E00-3A7B78C6C41C}"/>
    <cellStyle name="20% - uthevingsfarge 1 54 2 3" xfId="37665" xr:uid="{0803C069-7EC8-4936-9E12-02D9B656780B}"/>
    <cellStyle name="20% - uthevingsfarge 1 54 2 4" xfId="37666" xr:uid="{C013698F-9D1C-448E-9AAF-C29170031398}"/>
    <cellStyle name="20% - uthevingsfarge 1 54 2 5" xfId="37667" xr:uid="{13214E25-9CE4-4871-9BE9-B53E516B1140}"/>
    <cellStyle name="20% - uthevingsfarge 1 54 2 6" xfId="37663" xr:uid="{59A5A604-40F9-47E8-8E2C-4600FE0445B8}"/>
    <cellStyle name="20% - uthevingsfarge 1 54 2_4 manuell" xfId="53873" xr:uid="{D1E184F3-3ED5-4D4E-ADDE-42DAF148C45B}"/>
    <cellStyle name="20% - uthevingsfarge 1 54 3" xfId="2761" xr:uid="{D08EF619-CC54-4FE7-AE5F-E12A7B30A5CF}"/>
    <cellStyle name="20% - uthevingsfarge 1 54 3 2" xfId="37668" xr:uid="{FFEE5852-28E0-423F-8193-0FFE30C1FC99}"/>
    <cellStyle name="20% - uthevingsfarge 1 54 3_CC1" xfId="53874" xr:uid="{81B87B9D-16B8-4E8F-AA23-95F748188417}"/>
    <cellStyle name="20% - uthevingsfarge 1 54 4" xfId="37669" xr:uid="{EC8E4AD9-41B5-446E-9777-57F5296C2E16}"/>
    <cellStyle name="20% - uthevingsfarge 1 54 5" xfId="37670" xr:uid="{36E8008F-E142-458B-A89E-DA47A879DE97}"/>
    <cellStyle name="20% - uthevingsfarge 1 54 6" xfId="37671" xr:uid="{49D74515-57EC-4A9B-852E-8558B76DE58D}"/>
    <cellStyle name="20% - uthevingsfarge 1 54 7" xfId="37662" xr:uid="{A29735F3-2F1D-4D8F-AB57-4921D1059CCD}"/>
    <cellStyle name="20% - uthevingsfarge 1 54_4 manuell" xfId="53875" xr:uid="{C993E388-19D2-467A-97F2-186D9D94B9F4}"/>
    <cellStyle name="20% - uthevingsfarge 1 55" xfId="2762" xr:uid="{A5D94200-32AB-4138-B7C1-6C50D23EAF07}"/>
    <cellStyle name="20% - uthevingsfarge 1 55 2" xfId="2763" xr:uid="{2200C36F-89ED-4ADB-BAE9-4E7BF28B3FA9}"/>
    <cellStyle name="20% - uthevingsfarge 1 55 2 2" xfId="2764" xr:uid="{86C2EA32-E4AA-4D46-A3AB-8A8329E6BDEC}"/>
    <cellStyle name="20% - uthevingsfarge 1 55 2 2 2" xfId="37674" xr:uid="{C590339D-CAFE-4D8C-A4F4-F4D2DF271839}"/>
    <cellStyle name="20% - uthevingsfarge 1 55 2 2_CC1" xfId="53876" xr:uid="{AEE19570-9863-4695-A35B-DEEDAA99CB56}"/>
    <cellStyle name="20% - uthevingsfarge 1 55 2 3" xfId="37675" xr:uid="{9FB7604D-79F9-4244-8EF1-A0F852B4D961}"/>
    <cellStyle name="20% - uthevingsfarge 1 55 2 4" xfId="37676" xr:uid="{20CF0799-D558-4EDE-9DC7-7ECF1955B48B}"/>
    <cellStyle name="20% - uthevingsfarge 1 55 2 5" xfId="37677" xr:uid="{B9D2C310-B3C2-4D1F-95EB-4BCA18C34284}"/>
    <cellStyle name="20% - uthevingsfarge 1 55 2 6" xfId="37673" xr:uid="{8A1E7430-B5DD-4FD8-A99D-55F74605168F}"/>
    <cellStyle name="20% - uthevingsfarge 1 55 2_4 manuell" xfId="53877" xr:uid="{7197D7EA-CCAC-40CE-946A-4FA69659EAFD}"/>
    <cellStyle name="20% - uthevingsfarge 1 55 3" xfId="2765" xr:uid="{65F576F6-330C-407A-AE71-8CAC1A01B16B}"/>
    <cellStyle name="20% - uthevingsfarge 1 55 3 2" xfId="37678" xr:uid="{D5C96374-5F62-410E-8885-362A5C5AC104}"/>
    <cellStyle name="20% - uthevingsfarge 1 55 3_CC1" xfId="53878" xr:uid="{DC4BF431-1508-4AD1-B52E-09854B160111}"/>
    <cellStyle name="20% - uthevingsfarge 1 55 4" xfId="37679" xr:uid="{1EF04CDE-D726-4B9B-B11F-4C24A5BEA77F}"/>
    <cellStyle name="20% - uthevingsfarge 1 55 5" xfId="37680" xr:uid="{B615E7D6-781D-4297-B8A4-8D8E1B0BD2DE}"/>
    <cellStyle name="20% - uthevingsfarge 1 55 6" xfId="37681" xr:uid="{F2255BB4-580B-4BCB-8B7F-B1D1C90ADC8B}"/>
    <cellStyle name="20% - uthevingsfarge 1 55 7" xfId="37672" xr:uid="{6CDE2D1A-2684-487B-9976-9980EBD652B2}"/>
    <cellStyle name="20% - uthevingsfarge 1 55_4 manuell" xfId="53879" xr:uid="{1EB52E11-5430-4F53-9E7C-67DE161D387F}"/>
    <cellStyle name="20% - uthevingsfarge 1 56" xfId="2766" xr:uid="{215EEFE9-B4AE-4A9B-8CD5-672E0D532083}"/>
    <cellStyle name="20% - uthevingsfarge 1 56 2" xfId="2767" xr:uid="{E4E6FE9B-C12C-45B8-8D83-9B1433E34F97}"/>
    <cellStyle name="20% - uthevingsfarge 1 56 2 2" xfId="2768" xr:uid="{2879CCCB-E7F5-45F5-9E0E-E6B94C2D9F69}"/>
    <cellStyle name="20% - uthevingsfarge 1 56 2 2 2" xfId="37684" xr:uid="{7E4EC1FF-8791-4776-AAE7-737CA407E6B8}"/>
    <cellStyle name="20% - uthevingsfarge 1 56 2 2_CC1" xfId="53880" xr:uid="{80334E15-930B-40EC-B5E4-90DA6E0391BE}"/>
    <cellStyle name="20% - uthevingsfarge 1 56 2 3" xfId="37685" xr:uid="{9CD55AF6-F0AB-4AAD-BF19-C42774B98758}"/>
    <cellStyle name="20% - uthevingsfarge 1 56 2 4" xfId="37686" xr:uid="{F6CA13AD-420A-4E3C-973F-13195ABCD828}"/>
    <cellStyle name="20% - uthevingsfarge 1 56 2 5" xfId="37687" xr:uid="{E2D7988B-55A0-4282-B62A-A5769BE0E096}"/>
    <cellStyle name="20% - uthevingsfarge 1 56 2 6" xfId="37683" xr:uid="{70A9A189-CFD1-4FA9-BB9B-8582046CB8F4}"/>
    <cellStyle name="20% - uthevingsfarge 1 56 2_4 manuell" xfId="53881" xr:uid="{0457840D-4213-41E6-8619-CA04792CBEEA}"/>
    <cellStyle name="20% - uthevingsfarge 1 56 3" xfId="2769" xr:uid="{CE7264D5-8F86-4F01-BBA6-E5456BF36A53}"/>
    <cellStyle name="20% - uthevingsfarge 1 56 3 2" xfId="37688" xr:uid="{0A821FD5-B067-4874-AD4D-E5A2E86F79D9}"/>
    <cellStyle name="20% - uthevingsfarge 1 56 3_CC1" xfId="53882" xr:uid="{AAFDC5EE-9145-495C-9106-F9E9FD4FD799}"/>
    <cellStyle name="20% - uthevingsfarge 1 56 4" xfId="37689" xr:uid="{4F7BDCBF-BB0F-4503-AED4-020CFAF74D7D}"/>
    <cellStyle name="20% - uthevingsfarge 1 56 5" xfId="37690" xr:uid="{0255C73D-2E10-40E6-8A5B-01680AA1FB97}"/>
    <cellStyle name="20% - uthevingsfarge 1 56 6" xfId="37691" xr:uid="{11FB8A70-4FCA-4793-AF6D-7C91ED1A390A}"/>
    <cellStyle name="20% - uthevingsfarge 1 56 7" xfId="37682" xr:uid="{80E0B4E8-232B-458B-A8FE-11B28B01AE30}"/>
    <cellStyle name="20% - uthevingsfarge 1 56_4 manuell" xfId="53883" xr:uid="{66AE53D9-64CD-4AB4-B04B-CC5B4FD17966}"/>
    <cellStyle name="20% - uthevingsfarge 1 57" xfId="2770" xr:uid="{75BF3DB7-37E4-46CF-B745-E0B4CB347106}"/>
    <cellStyle name="20% - uthevingsfarge 1 57 2" xfId="2771" xr:uid="{302C8B50-8573-4BDF-970B-592A961D6032}"/>
    <cellStyle name="20% - uthevingsfarge 1 57 2 2" xfId="2772" xr:uid="{B85145A6-8B26-42C5-B561-9591113F2B3B}"/>
    <cellStyle name="20% - uthevingsfarge 1 57 2 2 2" xfId="37694" xr:uid="{A37985E0-1CF3-4655-9B1F-BF15AD3E42A3}"/>
    <cellStyle name="20% - uthevingsfarge 1 57 2 2_CC1" xfId="53884" xr:uid="{A1010E7D-44D4-4B95-AFA6-44A9815829D9}"/>
    <cellStyle name="20% - uthevingsfarge 1 57 2 3" xfId="37695" xr:uid="{8607791E-B481-428D-825D-B21C3D58117C}"/>
    <cellStyle name="20% - uthevingsfarge 1 57 2 4" xfId="37696" xr:uid="{9AE721E9-D198-42D3-A3AB-1416CE242FA3}"/>
    <cellStyle name="20% - uthevingsfarge 1 57 2 5" xfId="37697" xr:uid="{ED0FA9B4-C1D1-4720-8BC9-F1829A9320C0}"/>
    <cellStyle name="20% - uthevingsfarge 1 57 2 6" xfId="37693" xr:uid="{EF4926D1-345E-4EC1-B42B-0C44C75498AC}"/>
    <cellStyle name="20% - uthevingsfarge 1 57 2_4 manuell" xfId="53885" xr:uid="{3A9F97A4-607C-44BA-AE89-71BA340595A4}"/>
    <cellStyle name="20% - uthevingsfarge 1 57 3" xfId="2773" xr:uid="{33CD52A1-2EA1-47BD-826F-82E9B007830C}"/>
    <cellStyle name="20% - uthevingsfarge 1 57 3 2" xfId="37698" xr:uid="{1D28B1D9-644C-4514-9DC1-855EA0CAB530}"/>
    <cellStyle name="20% - uthevingsfarge 1 57 3_CC1" xfId="53886" xr:uid="{E7A080FB-5E3C-402F-8416-3BFAB93D67A0}"/>
    <cellStyle name="20% - uthevingsfarge 1 57 4" xfId="37699" xr:uid="{A1866C9B-512D-4878-A47C-57DE34B2E155}"/>
    <cellStyle name="20% - uthevingsfarge 1 57 5" xfId="37700" xr:uid="{35EFC298-7317-48B4-AD7B-7462450968F0}"/>
    <cellStyle name="20% - uthevingsfarge 1 57 6" xfId="37701" xr:uid="{74B93294-0220-48FB-A50D-82AB03DA42F9}"/>
    <cellStyle name="20% - uthevingsfarge 1 57 7" xfId="37692" xr:uid="{784425A2-80C9-48DF-8D80-693837756199}"/>
    <cellStyle name="20% - uthevingsfarge 1 57_4 manuell" xfId="53887" xr:uid="{4460F631-89A5-4C34-B47E-70CFC4EB05E3}"/>
    <cellStyle name="20% - uthevingsfarge 1 58" xfId="2774" xr:uid="{20A20701-39CE-432B-A7C7-2B8F4C5F2E12}"/>
    <cellStyle name="20% - uthevingsfarge 1 58 2" xfId="2775" xr:uid="{E12A03B9-2B01-41B9-B6C1-C1A1FF5CAC8B}"/>
    <cellStyle name="20% - uthevingsfarge 1 58 2 2" xfId="2776" xr:uid="{DA97BAA6-D058-4EF7-B299-4BBE2B3E3606}"/>
    <cellStyle name="20% - uthevingsfarge 1 58 2 2 2" xfId="37704" xr:uid="{85A2E20A-4F0A-4238-8F95-473E09A1F9B5}"/>
    <cellStyle name="20% - uthevingsfarge 1 58 2 2_CC1" xfId="53888" xr:uid="{9A5C39BC-ADAF-4A3D-B5B1-8E05E6ABD043}"/>
    <cellStyle name="20% - uthevingsfarge 1 58 2 3" xfId="37705" xr:uid="{99851C31-E2C0-4C43-957F-1FBE2AD9501A}"/>
    <cellStyle name="20% - uthevingsfarge 1 58 2 4" xfId="37706" xr:uid="{4AB40A0B-8299-4074-91B6-DC47521D5240}"/>
    <cellStyle name="20% - uthevingsfarge 1 58 2 5" xfId="37707" xr:uid="{29BC9DB5-1C5E-46F9-A6F1-35CB9AB183B9}"/>
    <cellStyle name="20% - uthevingsfarge 1 58 2 6" xfId="37703" xr:uid="{095371E8-5A45-429D-88C1-3998BCCF83A4}"/>
    <cellStyle name="20% - uthevingsfarge 1 58 2_4 manuell" xfId="53889" xr:uid="{7D52DFC9-377C-45C8-8855-71912E9ABE64}"/>
    <cellStyle name="20% - uthevingsfarge 1 58 3" xfId="2777" xr:uid="{F4D9E686-0A6A-4216-B058-27BB76CC01BC}"/>
    <cellStyle name="20% - uthevingsfarge 1 58 3 2" xfId="37708" xr:uid="{796CCD48-90F5-4A1B-BEBE-E8C9C82967D0}"/>
    <cellStyle name="20% - uthevingsfarge 1 58 3_CC1" xfId="53890" xr:uid="{47B6C9EB-0F7E-49CA-8A05-4A50F3E70BBE}"/>
    <cellStyle name="20% - uthevingsfarge 1 58 4" xfId="37709" xr:uid="{FD7AB13B-2D4E-4C4C-9916-F6D635FEF158}"/>
    <cellStyle name="20% - uthevingsfarge 1 58 5" xfId="37710" xr:uid="{2C8AC43A-A559-4535-AE4A-56B7ED920B57}"/>
    <cellStyle name="20% - uthevingsfarge 1 58 6" xfId="37711" xr:uid="{A1AE068F-B09A-489D-86DD-B3AA8A33BA5F}"/>
    <cellStyle name="20% - uthevingsfarge 1 58 7" xfId="37702" xr:uid="{53C16726-8E31-45F2-8E0D-0DACD4803E23}"/>
    <cellStyle name="20% - uthevingsfarge 1 58_4 manuell" xfId="53891" xr:uid="{2A1CFC28-DB77-4604-8CD8-C303AFCEDAC9}"/>
    <cellStyle name="20% - uthevingsfarge 1 59" xfId="2778" xr:uid="{569D9F04-91FF-44FC-AF58-A60C0106DE06}"/>
    <cellStyle name="20% - uthevingsfarge 1 59 2" xfId="2779" xr:uid="{7461990D-1453-4C83-8197-4F11E1040F09}"/>
    <cellStyle name="20% - uthevingsfarge 1 59 2 2" xfId="2780" xr:uid="{7C5CB5E6-910B-44E5-BB6F-36A2339577D2}"/>
    <cellStyle name="20% - uthevingsfarge 1 59 2 2 2" xfId="37714" xr:uid="{A9DB1AC1-869D-47F4-B911-334330BBF147}"/>
    <cellStyle name="20% - uthevingsfarge 1 59 2 2_CC1" xfId="53892" xr:uid="{46F1339B-0FF2-4951-893E-FEC6F774F3FD}"/>
    <cellStyle name="20% - uthevingsfarge 1 59 2 3" xfId="37715" xr:uid="{7F1863A8-58F9-4C8A-9F58-CA41515FD16E}"/>
    <cellStyle name="20% - uthevingsfarge 1 59 2 4" xfId="37716" xr:uid="{A17D1817-FD8B-43DA-AC8F-63A88DBA95B0}"/>
    <cellStyle name="20% - uthevingsfarge 1 59 2 5" xfId="37717" xr:uid="{A625B0D8-4292-4508-8D96-A629B02BCFD0}"/>
    <cellStyle name="20% - uthevingsfarge 1 59 2 6" xfId="37713" xr:uid="{7AA5694D-1C3E-4FD8-B1AF-2FD7066D2532}"/>
    <cellStyle name="20% - uthevingsfarge 1 59 2_4 manuell" xfId="53893" xr:uid="{5F0A6D95-260C-4837-BA03-00894DAA2376}"/>
    <cellStyle name="20% - uthevingsfarge 1 59 3" xfId="2781" xr:uid="{AAFC8E41-4FE8-494B-9FD7-99922778F574}"/>
    <cellStyle name="20% - uthevingsfarge 1 59 3 2" xfId="37718" xr:uid="{48599E7B-323C-4DA9-84E5-BDFAF638B362}"/>
    <cellStyle name="20% - uthevingsfarge 1 59 3_CC1" xfId="53894" xr:uid="{7AFDDD13-6A8B-4954-B036-E56FF947DA87}"/>
    <cellStyle name="20% - uthevingsfarge 1 59 4" xfId="37719" xr:uid="{9AD91541-8A14-4E70-B6E5-B12473824EB4}"/>
    <cellStyle name="20% - uthevingsfarge 1 59 5" xfId="37720" xr:uid="{EB5AB2DE-BDD5-4C36-8FF1-DFEC59ADD2B2}"/>
    <cellStyle name="20% - uthevingsfarge 1 59 6" xfId="37721" xr:uid="{4BF262FA-446A-412C-8797-28A8696975B4}"/>
    <cellStyle name="20% - uthevingsfarge 1 59 7" xfId="37712" xr:uid="{4C8951D7-4DC2-41F9-BD22-CA00F3C1FA89}"/>
    <cellStyle name="20% - uthevingsfarge 1 59_4 manuell" xfId="53895" xr:uid="{F4294AEA-C4D6-4A6F-919A-43DB2F1723F8}"/>
    <cellStyle name="20% - uthevingsfarge 1 6" xfId="2782" xr:uid="{A4C79DF6-CE6E-45DF-BC84-3799EA63EE10}"/>
    <cellStyle name="20% - uthevingsfarge 1 6 2" xfId="2783" xr:uid="{C3465087-9C92-4232-9AD5-45B45985ECCA}"/>
    <cellStyle name="20% - uthevingsfarge 1 6 2 2" xfId="2784" xr:uid="{790E2326-DBC2-423F-92D1-0651C164B342}"/>
    <cellStyle name="20% - uthevingsfarge 1 6 2 2 2" xfId="37724" xr:uid="{A7D051BD-2A86-4A64-9810-915D3CDD1C8D}"/>
    <cellStyle name="20% - uthevingsfarge 1 6 2 2_CC1" xfId="53896" xr:uid="{45C5F2DF-CF6B-4221-A099-3DC6C84655E3}"/>
    <cellStyle name="20% - uthevingsfarge 1 6 2 3" xfId="37725" xr:uid="{31EC3F46-3701-438C-AAA7-717AF7322165}"/>
    <cellStyle name="20% - uthevingsfarge 1 6 2 4" xfId="37726" xr:uid="{3DD6A58A-E9DA-4344-9499-D4F766E798BF}"/>
    <cellStyle name="20% - uthevingsfarge 1 6 2 5" xfId="37727" xr:uid="{4E347DCE-5433-41B2-BE9D-6D0AE978958B}"/>
    <cellStyle name="20% - uthevingsfarge 1 6 2 6" xfId="37723" xr:uid="{3CAE07A6-A9BE-4A27-8471-B6C6635522AA}"/>
    <cellStyle name="20% - uthevingsfarge 1 6 2_3. Chng in credit spreads" xfId="43474" xr:uid="{9941474F-EC71-47C1-9AD5-A2930EC54ED1}"/>
    <cellStyle name="20% - uthevingsfarge 1 6 3" xfId="2785" xr:uid="{B10D60DA-F1E0-4367-BA95-0A0F3A28B926}"/>
    <cellStyle name="20% - uthevingsfarge 1 6 3 2" xfId="14579" xr:uid="{628F01E7-4E36-4689-B233-64DDDB5E3C84}"/>
    <cellStyle name="20% - uthevingsfarge 1 6 3 2 2" xfId="43475" xr:uid="{89D2BFB1-C389-459F-9D67-A794677D600A}"/>
    <cellStyle name="20% - uthevingsfarge 1 6 3 3" xfId="37728" xr:uid="{A5EF12BD-EB90-4286-845B-A4EC464C0637}"/>
    <cellStyle name="20% - uthevingsfarge 1 6 3_3. Chng in credit spreads" xfId="43476" xr:uid="{319ADECE-C5EB-46F6-B111-541AF41934D0}"/>
    <cellStyle name="20% - uthevingsfarge 1 6 4" xfId="14580" xr:uid="{4D327164-2131-40FB-B4CA-852749B0BBFF}"/>
    <cellStyle name="20% - uthevingsfarge 1 6 4 2" xfId="37729" xr:uid="{F2D0E474-BDE5-4846-8C38-ADA0A2EA097B}"/>
    <cellStyle name="20% - uthevingsfarge 1 6 5" xfId="14581" xr:uid="{10249B66-E597-4FF2-AA06-CD010A153C5A}"/>
    <cellStyle name="20% - uthevingsfarge 1 6 5 2" xfId="37730" xr:uid="{7A4B57BE-CC96-446D-B8D7-3F3325FEE130}"/>
    <cellStyle name="20% - uthevingsfarge 1 6 6" xfId="37731" xr:uid="{E7BC31E0-B8E0-425A-9026-0858DF593945}"/>
    <cellStyle name="20% - uthevingsfarge 1 6 7" xfId="37722" xr:uid="{301D77B0-F1D6-4FAC-B3A8-136D8F399B04}"/>
    <cellStyle name="20% - uthevingsfarge 1 6 8" xfId="43477" xr:uid="{1F7A826A-C562-443F-864B-D0FE8913A5DF}"/>
    <cellStyle name="20% - uthevingsfarge 1 6 9" xfId="43478" xr:uid="{7485AEEE-104A-479B-A60A-00627DD709DA}"/>
    <cellStyle name="20% - uthevingsfarge 1 6_3. Chng in credit spreads" xfId="43479" xr:uid="{FFAF432B-8126-410E-92F1-B6198BEA8D06}"/>
    <cellStyle name="20% - uthevingsfarge 1 60" xfId="14582" xr:uid="{AE596AAC-4495-428A-A528-BC2FB70A83B0}"/>
    <cellStyle name="20% - uthevingsfarge 1 60 2" xfId="14583" xr:uid="{8AFBD7F8-8C7E-49BA-AC75-9F5455A48D02}"/>
    <cellStyle name="20% - uthevingsfarge 1 60 2 2" xfId="36576" xr:uid="{93B990B0-6534-40FF-B22D-B712B3433702}"/>
    <cellStyle name="20% - uthevingsfarge 1 60 3" xfId="14584" xr:uid="{3F09E4A2-AF7B-4195-8A0F-71C614BA30F2}"/>
    <cellStyle name="20% - uthevingsfarge 1 60 4" xfId="36340" xr:uid="{B4033EA0-55FB-437D-AC03-FCEE11BBE6E8}"/>
    <cellStyle name="20% - uthevingsfarge 1 60_AVA DVA EL" xfId="14585" xr:uid="{5CF76955-9488-4477-9519-7D72E13F458F}"/>
    <cellStyle name="20% - uthevingsfarge 1 61" xfId="14586" xr:uid="{DF242F2B-3679-450C-AE0D-FD9706494D9A}"/>
    <cellStyle name="20% - uthevingsfarge 1 61 2" xfId="14587" xr:uid="{7E094F1F-BC26-4BB2-9390-2BDB7BAD17F0}"/>
    <cellStyle name="20% - uthevingsfarge 1 61 2 2" xfId="36597" xr:uid="{9B904A39-9C0A-4E3A-BB4A-16DB7E653E3E}"/>
    <cellStyle name="20% - uthevingsfarge 1 61 3" xfId="14588" xr:uid="{2119544A-4F47-4ADB-A9A6-4BC8F4C60682}"/>
    <cellStyle name="20% - uthevingsfarge 1 61 4" xfId="36366" xr:uid="{ED9B2EB1-C975-41FD-946E-5A01D6104E19}"/>
    <cellStyle name="20% - uthevingsfarge 1 61_AVA DVA EL" xfId="14589" xr:uid="{88993B63-B87D-4E8C-BBE6-C1CF9F46246B}"/>
    <cellStyle name="20% - uthevingsfarge 1 62" xfId="14590" xr:uid="{36C89FF4-A02F-4CC4-86B9-C9E41A89E3A2}"/>
    <cellStyle name="20% - uthevingsfarge 1 62 2" xfId="14591" xr:uid="{937B5124-EC9E-43FC-9A50-838F6394A60E}"/>
    <cellStyle name="20% - uthevingsfarge 1 62 2 2" xfId="36596" xr:uid="{16B8C6A9-8A1E-4881-B27A-B557CBF3DC02}"/>
    <cellStyle name="20% - uthevingsfarge 1 62 3" xfId="36364" xr:uid="{21B0B44C-1660-4AF5-A315-5A3F5291321F}"/>
    <cellStyle name="20% - uthevingsfarge 1 62_AVA DVA EL" xfId="14592" xr:uid="{5EC6AFBE-11AE-47B5-BF21-A2CF3B042CF8}"/>
    <cellStyle name="20% - uthevingsfarge 1 63" xfId="14593" xr:uid="{6747ADFE-AEA0-4B60-AA6B-081F0F0F3CBC}"/>
    <cellStyle name="20% - uthevingsfarge 1 63 2" xfId="36550" xr:uid="{9B812661-5CD1-456E-B913-036245C00B29}"/>
    <cellStyle name="20% - uthevingsfarge 1 64" xfId="14594" xr:uid="{B54A86DB-F826-47E0-8546-7BFD850A2963}"/>
    <cellStyle name="20% - uthevingsfarge 1 64 2" xfId="36629" xr:uid="{69DC0D95-245B-4456-9669-E1C328CA93A2}"/>
    <cellStyle name="20% - uthevingsfarge 1 65" xfId="14595" xr:uid="{0F966BE0-165B-49B9-94E1-79C9B84A8BC9}"/>
    <cellStyle name="20% - uthevingsfarge 1 65 2" xfId="36520" xr:uid="{8082FE56-BF4E-45B1-8658-64BEE15F8B60}"/>
    <cellStyle name="20% - uthevingsfarge 1 66" xfId="14596" xr:uid="{1062BCA0-CCF8-4763-A54C-27BF65B28D6F}"/>
    <cellStyle name="20% - uthevingsfarge 1 66 2" xfId="36615" xr:uid="{7D4F79F6-91A9-49F0-BA3B-99B32422F7C5}"/>
    <cellStyle name="20% - uthevingsfarge 1 67" xfId="36566" xr:uid="{84E450DF-1A95-4DA4-BBEA-E95A560E5A2A}"/>
    <cellStyle name="20% - uthevingsfarge 1 68" xfId="43480" xr:uid="{5E0385A0-D30D-4D08-A81B-2D9FB46A8CB7}"/>
    <cellStyle name="20% - uthevingsfarge 1 69" xfId="43481" xr:uid="{0D928FD8-B6DD-423C-B794-8CFA9F86AAA9}"/>
    <cellStyle name="20% - uthevingsfarge 1 7" xfId="2786" xr:uid="{E474FC7F-5AB9-4734-A2BD-969F017426F3}"/>
    <cellStyle name="20% - uthevingsfarge 1 7 2" xfId="2787" xr:uid="{2885857D-8696-40A5-AFE9-927E016766B0}"/>
    <cellStyle name="20% - uthevingsfarge 1 7 2 2" xfId="2788" xr:uid="{99086A7C-15AB-4CA7-95AB-030A02B4A5FE}"/>
    <cellStyle name="20% - uthevingsfarge 1 7 2 2 2" xfId="37734" xr:uid="{95778368-2C75-4658-A0D4-3663D4D7F4EB}"/>
    <cellStyle name="20% - uthevingsfarge 1 7 2 2_CC1" xfId="53897" xr:uid="{756471C8-EB80-4881-B5F3-DF524E87CFAE}"/>
    <cellStyle name="20% - uthevingsfarge 1 7 2 3" xfId="37735" xr:uid="{01E6B77B-6EA3-4F93-945A-D5792820F0DE}"/>
    <cellStyle name="20% - uthevingsfarge 1 7 2 4" xfId="37736" xr:uid="{64712AEB-75D1-415D-A077-EC6D26B8EF74}"/>
    <cellStyle name="20% - uthevingsfarge 1 7 2 5" xfId="37737" xr:uid="{CE6AF6FE-E707-4BD5-898F-FF911151E405}"/>
    <cellStyle name="20% - uthevingsfarge 1 7 2 6" xfId="37733" xr:uid="{4328B5E5-BB74-46CA-AAE3-909752D946F6}"/>
    <cellStyle name="20% - uthevingsfarge 1 7 2_4 manuell" xfId="53898" xr:uid="{40F7E72A-29E4-496D-BEF2-63913924635C}"/>
    <cellStyle name="20% - uthevingsfarge 1 7 3" xfId="2789" xr:uid="{EE88439C-340D-4AAD-8A52-BCAB50C17863}"/>
    <cellStyle name="20% - uthevingsfarge 1 7 3 2" xfId="14597" xr:uid="{07C37F4D-E6E7-4A34-99E2-407C573A353B}"/>
    <cellStyle name="20% - uthevingsfarge 1 7 3 3" xfId="37738" xr:uid="{B3353C61-5B62-47BC-8B27-E744B7B395EB}"/>
    <cellStyle name="20% - uthevingsfarge 1 7 3_AVA DVA EL" xfId="14598" xr:uid="{0C3F42F9-043D-4BB0-8AC1-0600BFF0FF26}"/>
    <cellStyle name="20% - uthevingsfarge 1 7 4" xfId="14599" xr:uid="{3084BB09-9CA3-4220-94C4-616266508222}"/>
    <cellStyle name="20% - uthevingsfarge 1 7 4 2" xfId="37739" xr:uid="{E6D43064-A044-427F-9674-CCABDCC425CF}"/>
    <cellStyle name="20% - uthevingsfarge 1 7 5" xfId="14600" xr:uid="{2E8F3464-81DB-4C99-BC21-84FE29E43A0A}"/>
    <cellStyle name="20% - uthevingsfarge 1 7 5 2" xfId="37740" xr:uid="{BE4D1E3B-417B-4C1D-B7AA-BC634E62B00E}"/>
    <cellStyle name="20% - uthevingsfarge 1 7 6" xfId="37741" xr:uid="{7E440D7A-7B80-4EA1-A54D-38DF6450C7DB}"/>
    <cellStyle name="20% - uthevingsfarge 1 7 7" xfId="37732" xr:uid="{9D5FD8C1-86D5-4051-852F-CAB43E2CF074}"/>
    <cellStyle name="20% - uthevingsfarge 1 7 8" xfId="43482" xr:uid="{732F5272-BD24-43B0-B040-62902B55BCEA}"/>
    <cellStyle name="20% - uthevingsfarge 1 7_3. Chng in credit spreads" xfId="43483" xr:uid="{FDE6662C-3037-4EA4-98B5-34C8FC283972}"/>
    <cellStyle name="20% - uthevingsfarge 1 70" xfId="43484" xr:uid="{841F0A99-EC9F-4C29-B2EE-707EE8A6ABE1}"/>
    <cellStyle name="20% - uthevingsfarge 1 71" xfId="43485" xr:uid="{EE4035A2-A185-42E6-9BB6-0B12F566ED5A}"/>
    <cellStyle name="20% - uthevingsfarge 1 72" xfId="43486" xr:uid="{09D6CD44-4181-4831-8B2F-DF59A93F8827}"/>
    <cellStyle name="20% - uthevingsfarge 1 73" xfId="43487" xr:uid="{EEB532E3-87FC-4023-9FA0-EFC107696B62}"/>
    <cellStyle name="20% - uthevingsfarge 1 74" xfId="43488" xr:uid="{AEF7995F-2329-4AB8-A063-FDB6E60DD3DA}"/>
    <cellStyle name="20% - uthevingsfarge 1 8" xfId="2790" xr:uid="{A217AB10-06D5-451F-B81A-A81ED6B1C2E0}"/>
    <cellStyle name="20% - uthevingsfarge 1 8 2" xfId="2791" xr:uid="{C2D7A849-1573-4D2B-8432-F0907821BFA0}"/>
    <cellStyle name="20% - uthevingsfarge 1 8 2 2" xfId="2792" xr:uid="{365E51C2-AC4F-477E-B08A-388DED3A9C24}"/>
    <cellStyle name="20% - uthevingsfarge 1 8 2 2 2" xfId="37744" xr:uid="{D62DBA55-F766-473E-AD74-89DB586017D7}"/>
    <cellStyle name="20% - uthevingsfarge 1 8 2 2_CC1" xfId="53899" xr:uid="{0EB365E5-F014-4A89-8C48-E48A0D2DD46E}"/>
    <cellStyle name="20% - uthevingsfarge 1 8 2 3" xfId="37745" xr:uid="{73AE1D92-025D-47B3-96FF-9FCB4D3079D6}"/>
    <cellStyle name="20% - uthevingsfarge 1 8 2 4" xfId="37746" xr:uid="{C4906D27-F62F-475D-AD06-744834F3D904}"/>
    <cellStyle name="20% - uthevingsfarge 1 8 2 5" xfId="37747" xr:uid="{EB61385B-18A2-4179-AF70-8850D9A951E9}"/>
    <cellStyle name="20% - uthevingsfarge 1 8 2 6" xfId="37743" xr:uid="{A4C1F34E-F181-4FF1-B8EF-EFEC2B478F0E}"/>
    <cellStyle name="20% - uthevingsfarge 1 8 2_4 manuell" xfId="53900" xr:uid="{FE16986E-98BD-4A07-9ABE-6C5BA401C7EC}"/>
    <cellStyle name="20% - uthevingsfarge 1 8 3" xfId="2793" xr:uid="{57A2C4F6-1BE9-4608-837B-FC4F1B0CA22E}"/>
    <cellStyle name="20% - uthevingsfarge 1 8 3 2" xfId="37748" xr:uid="{6B2DA3BB-FAA4-48D0-8D0A-F301C858A6CF}"/>
    <cellStyle name="20% - uthevingsfarge 1 8 3_CC1" xfId="53901" xr:uid="{94ACE551-0C1F-4A74-B463-34196EF566FA}"/>
    <cellStyle name="20% - uthevingsfarge 1 8 4" xfId="37749" xr:uid="{23D66F0C-3557-44EE-8099-40A8734FD25C}"/>
    <cellStyle name="20% - uthevingsfarge 1 8 5" xfId="37750" xr:uid="{37383D33-303E-48B1-AF02-27140FAAFAB8}"/>
    <cellStyle name="20% - uthevingsfarge 1 8 6" xfId="37751" xr:uid="{B4D4BB92-3EBC-4731-BD99-C4BD06DB57FB}"/>
    <cellStyle name="20% - uthevingsfarge 1 8 7" xfId="37742" xr:uid="{04AD4F1A-BA42-4DCB-BE52-72BBD33BDD86}"/>
    <cellStyle name="20% - uthevingsfarge 1 8_3. Chng in credit spreads" xfId="43489" xr:uid="{0A0D66EE-F55E-4DED-942B-9A669C7CC15C}"/>
    <cellStyle name="20% - uthevingsfarge 1 9" xfId="2794" xr:uid="{9E2F38E1-278A-4735-8EA7-82878DFFCF9F}"/>
    <cellStyle name="20% - uthevingsfarge 1 9 2" xfId="2795" xr:uid="{1BC9A222-902B-47F5-9634-E5C5CE5C5AE2}"/>
    <cellStyle name="20% - uthevingsfarge 1 9 2 2" xfId="2796" xr:uid="{0085D08A-1EAF-4F35-899F-EEEC15ED4FCD}"/>
    <cellStyle name="20% - uthevingsfarge 1 9 2 2 2" xfId="37754" xr:uid="{D87AF0B0-D938-45CA-B042-B099DC7AB36B}"/>
    <cellStyle name="20% - uthevingsfarge 1 9 2 2_CC1" xfId="53902" xr:uid="{6F072078-547F-4A12-B899-0F5A23BFF312}"/>
    <cellStyle name="20% - uthevingsfarge 1 9 2 3" xfId="37755" xr:uid="{29880884-6755-409D-A2DD-96589A454564}"/>
    <cellStyle name="20% - uthevingsfarge 1 9 2 4" xfId="37756" xr:uid="{F7776166-E63A-4DF1-9AA0-D8934743BEC1}"/>
    <cellStyle name="20% - uthevingsfarge 1 9 2 5" xfId="37757" xr:uid="{1154FE25-563C-40DB-B5E3-6561A9CFCF37}"/>
    <cellStyle name="20% - uthevingsfarge 1 9 2 6" xfId="37753" xr:uid="{85757E53-4EC6-4056-ADA2-F611A982407D}"/>
    <cellStyle name="20% - uthevingsfarge 1 9 2_4 manuell" xfId="53903" xr:uid="{5C2DBB65-698E-4FB6-BBDA-A42FD2664299}"/>
    <cellStyle name="20% - uthevingsfarge 1 9 3" xfId="2797" xr:uid="{7F1E5648-B187-4FE8-8E9D-9FB72B7B781E}"/>
    <cellStyle name="20% - uthevingsfarge 1 9 3 2" xfId="37758" xr:uid="{422AAD30-2797-48A0-9EFC-426CEB802C7F}"/>
    <cellStyle name="20% - uthevingsfarge 1 9 3_CC1" xfId="53904" xr:uid="{849E6461-F859-413D-99E3-E0BF494A054C}"/>
    <cellStyle name="20% - uthevingsfarge 1 9 4" xfId="37759" xr:uid="{E412D94B-7B89-4ECD-86D6-28C2C13FA7A8}"/>
    <cellStyle name="20% - uthevingsfarge 1 9 5" xfId="37760" xr:uid="{EF3ECC51-309B-48E5-89E3-134482065B96}"/>
    <cellStyle name="20% - uthevingsfarge 1 9 6" xfId="37761" xr:uid="{27141F5B-D3DF-45FB-B046-A611705C595E}"/>
    <cellStyle name="20% - uthevingsfarge 1 9 7" xfId="37752" xr:uid="{04C1540E-BBB4-4B0D-8D49-1813F2B197F3}"/>
    <cellStyle name="20% - uthevingsfarge 1 9_4 manuell" xfId="53905" xr:uid="{2F984125-EC03-480A-AFE5-8AD8C435A7EC}"/>
    <cellStyle name="20% - uthevingsfarge 1_4 manuell" xfId="53906" xr:uid="{A34E1019-E1DF-4F50-8D16-F8D3054E1E73}"/>
    <cellStyle name="20% - uthevingsfarge 2" xfId="36215" xr:uid="{EA95103F-CC0E-4452-BF5D-080EDC52119A}"/>
    <cellStyle name="20% - uthevingsfarge 2 10" xfId="2798" xr:uid="{B9C718C4-9C5B-4B3A-B8B1-20B7912B8DBF}"/>
    <cellStyle name="20% - uthevingsfarge 2 10 2" xfId="2799" xr:uid="{B7F4DEB3-1E6B-473A-9D10-F4156A986286}"/>
    <cellStyle name="20% - uthevingsfarge 2 10 2 2" xfId="2800" xr:uid="{B861ABE7-D180-4F82-A8B1-126478425B54}"/>
    <cellStyle name="20% - uthevingsfarge 2 10 2 2 2" xfId="37764" xr:uid="{7DB0B7BD-3CED-438C-826B-C2D34529E78F}"/>
    <cellStyle name="20% - uthevingsfarge 2 10 2 2_CC1" xfId="53907" xr:uid="{914DE628-3ED5-4285-B497-8AD44D27ECD3}"/>
    <cellStyle name="20% - uthevingsfarge 2 10 2 3" xfId="37765" xr:uid="{47406CEF-690D-4FE8-B5A4-107A177DE050}"/>
    <cellStyle name="20% - uthevingsfarge 2 10 2 4" xfId="37766" xr:uid="{6B397429-1D0D-463E-B75E-836CCFBEDC61}"/>
    <cellStyle name="20% - uthevingsfarge 2 10 2 5" xfId="37767" xr:uid="{93AE13C2-BA9D-4755-9904-5010C3E6F77C}"/>
    <cellStyle name="20% - uthevingsfarge 2 10 2 6" xfId="37763" xr:uid="{4314AFF7-DB54-43D9-B3EE-C2F76D36E7D9}"/>
    <cellStyle name="20% - uthevingsfarge 2 10 2_4 manuell" xfId="53908" xr:uid="{9FBB854F-DCDF-48AB-A0FD-39465D146395}"/>
    <cellStyle name="20% - uthevingsfarge 2 10 3" xfId="2801" xr:uid="{AD38D36F-A7C6-4978-9CA9-D541152754B4}"/>
    <cellStyle name="20% - uthevingsfarge 2 10 3 2" xfId="37768" xr:uid="{33C4167F-7FBD-4856-BABD-80DE3408793C}"/>
    <cellStyle name="20% - uthevingsfarge 2 10 3_CC1" xfId="53909" xr:uid="{6E5AEEED-1F9B-4C44-B8F1-D4B398EB5179}"/>
    <cellStyle name="20% - uthevingsfarge 2 10 4" xfId="37769" xr:uid="{D81E314B-BDC2-4D43-897F-AE12DCB505A9}"/>
    <cellStyle name="20% - uthevingsfarge 2 10 5" xfId="37770" xr:uid="{CE657991-06BB-4754-A9FF-AAA4A6ED8E03}"/>
    <cellStyle name="20% - uthevingsfarge 2 10 6" xfId="37771" xr:uid="{3CE64FA8-686F-4E69-B35E-46AC01354596}"/>
    <cellStyle name="20% - uthevingsfarge 2 10 7" xfId="37762" xr:uid="{789BD4A3-8B19-4365-B899-AE291CE2ED79}"/>
    <cellStyle name="20% - uthevingsfarge 2 10_4 manuell" xfId="53910" xr:uid="{50D54779-19AD-4E9E-9E4D-7EB7E4FC9111}"/>
    <cellStyle name="20% - uthevingsfarge 2 11" xfId="2802" xr:uid="{E89FCA64-980B-4FA4-8B9C-1ED18287B4AC}"/>
    <cellStyle name="20% - uthevingsfarge 2 11 2" xfId="2803" xr:uid="{26637CF6-532D-469E-A24C-21D28CF1D8E4}"/>
    <cellStyle name="20% - uthevingsfarge 2 11 2 2" xfId="2804" xr:uid="{CBE814A8-81FB-4F93-9B8E-4F49D53C59F7}"/>
    <cellStyle name="20% - uthevingsfarge 2 11 2 2 2" xfId="37774" xr:uid="{5A173EBE-765B-4428-9329-019920333C92}"/>
    <cellStyle name="20% - uthevingsfarge 2 11 2 2_CC1" xfId="53911" xr:uid="{D37C4D4A-2F54-49FE-8D1B-79083A08EAEC}"/>
    <cellStyle name="20% - uthevingsfarge 2 11 2 3" xfId="37775" xr:uid="{4BB7A662-79FF-4810-849B-04E3383B8D95}"/>
    <cellStyle name="20% - uthevingsfarge 2 11 2 4" xfId="37776" xr:uid="{9A1EC488-2442-4823-8BFA-9D8D90039E54}"/>
    <cellStyle name="20% - uthevingsfarge 2 11 2 5" xfId="37777" xr:uid="{DCB16DCA-C512-41E0-8E83-101EB9D5AA1A}"/>
    <cellStyle name="20% - uthevingsfarge 2 11 2 6" xfId="37773" xr:uid="{AEA30490-C91F-4E78-80B7-1F291DE5D200}"/>
    <cellStyle name="20% - uthevingsfarge 2 11 2_4 manuell" xfId="53912" xr:uid="{DBB85FDA-BB36-4255-8FF8-4CFBF3A134C3}"/>
    <cellStyle name="20% - uthevingsfarge 2 11 3" xfId="2805" xr:uid="{58802DB4-7581-4D46-92E3-0A47253CCD64}"/>
    <cellStyle name="20% - uthevingsfarge 2 11 3 2" xfId="37778" xr:uid="{CA21C051-CFC3-49DB-A0D1-A5C3A815D6DB}"/>
    <cellStyle name="20% - uthevingsfarge 2 11 3_CC1" xfId="53913" xr:uid="{3C39E24D-D7ED-48C3-97DB-BD9EFC04E1B5}"/>
    <cellStyle name="20% - uthevingsfarge 2 11 4" xfId="37779" xr:uid="{C2BC6DDF-07AB-418F-B650-B93B2EC5B2EF}"/>
    <cellStyle name="20% - uthevingsfarge 2 11 5" xfId="37780" xr:uid="{2C1C0B28-2856-458F-8908-F2C326B2B2BB}"/>
    <cellStyle name="20% - uthevingsfarge 2 11 6" xfId="37781" xr:uid="{B08F47A1-0A65-4636-B4F9-77A232D0274B}"/>
    <cellStyle name="20% - uthevingsfarge 2 11 7" xfId="37772" xr:uid="{B4B72135-93AE-4BD6-8D7F-6473AC706D1E}"/>
    <cellStyle name="20% - uthevingsfarge 2 11_4 manuell" xfId="53914" xr:uid="{F45E65D4-5267-4BBB-8DF1-4F88F7C5FBA8}"/>
    <cellStyle name="20% - uthevingsfarge 2 12" xfId="2806" xr:uid="{085079B3-D95B-4C90-B248-092218F5D58E}"/>
    <cellStyle name="20% - uthevingsfarge 2 12 2" xfId="2807" xr:uid="{08BAD97F-60DB-4803-A89E-35967416E724}"/>
    <cellStyle name="20% - uthevingsfarge 2 12 2 2" xfId="2808" xr:uid="{D1D5C49A-7DC6-4D58-A978-EC3C6BE67AE9}"/>
    <cellStyle name="20% - uthevingsfarge 2 12 2 2 2" xfId="37784" xr:uid="{8E5A8F55-5550-46C6-A854-0E96AE090250}"/>
    <cellStyle name="20% - uthevingsfarge 2 12 2 2_CC1" xfId="53915" xr:uid="{41D51B3D-264D-4947-81F3-4283333A2F47}"/>
    <cellStyle name="20% - uthevingsfarge 2 12 2 3" xfId="37785" xr:uid="{9432804C-240B-4E45-9BAD-93B84C4FB78C}"/>
    <cellStyle name="20% - uthevingsfarge 2 12 2 4" xfId="37786" xr:uid="{126DDF7E-8456-4782-845E-F94C5F48F6B2}"/>
    <cellStyle name="20% - uthevingsfarge 2 12 2 5" xfId="37787" xr:uid="{D94E079A-F9AA-405F-A6B5-4A14F6AFDED5}"/>
    <cellStyle name="20% - uthevingsfarge 2 12 2 6" xfId="37783" xr:uid="{3CBF09F9-6311-416E-A028-4995E6DB551A}"/>
    <cellStyle name="20% - uthevingsfarge 2 12 2_4 manuell" xfId="53916" xr:uid="{42550221-69A0-4B27-89AC-3DDB8EBA9DD5}"/>
    <cellStyle name="20% - uthevingsfarge 2 12 3" xfId="2809" xr:uid="{5A44EE78-FD12-4406-99DA-EA38DA3DE840}"/>
    <cellStyle name="20% - uthevingsfarge 2 12 3 2" xfId="37788" xr:uid="{A01ECDAF-70B2-43D5-9E7C-8797343AB76C}"/>
    <cellStyle name="20% - uthevingsfarge 2 12 3_CC1" xfId="53917" xr:uid="{E4EF16D3-64BA-42DF-AE8A-81E99DB69ACF}"/>
    <cellStyle name="20% - uthevingsfarge 2 12 4" xfId="37789" xr:uid="{B00D596F-503E-4214-AB09-68C9093B7890}"/>
    <cellStyle name="20% - uthevingsfarge 2 12 5" xfId="37790" xr:uid="{6E1AD8B1-7B0F-4761-B154-B1CE3BEA31E7}"/>
    <cellStyle name="20% - uthevingsfarge 2 12 6" xfId="37791" xr:uid="{29BDEAC1-3B71-4400-AF1C-E79D97B8BB51}"/>
    <cellStyle name="20% - uthevingsfarge 2 12 7" xfId="37782" xr:uid="{76343F5C-3FAE-4599-A4F2-D8746A8BF9F0}"/>
    <cellStyle name="20% - uthevingsfarge 2 12_4 manuell" xfId="53918" xr:uid="{356244E3-63D8-4352-B635-899BEEEA26A8}"/>
    <cellStyle name="20% - uthevingsfarge 2 13" xfId="2810" xr:uid="{B85746A9-A958-4BE4-8235-E8FDFB0DD501}"/>
    <cellStyle name="20% - uthevingsfarge 2 13 2" xfId="2811" xr:uid="{EFC44F2F-4F74-4F32-B47F-F8315982E505}"/>
    <cellStyle name="20% - uthevingsfarge 2 13 2 2" xfId="2812" xr:uid="{D97C34BE-5EE9-4A64-A3CB-43B80F07B346}"/>
    <cellStyle name="20% - uthevingsfarge 2 13 2 2 2" xfId="37794" xr:uid="{517C8734-4C76-4576-8AF2-28D99CEFBB50}"/>
    <cellStyle name="20% - uthevingsfarge 2 13 2 2_CC1" xfId="53919" xr:uid="{42D71861-3075-422F-B5BC-7CB0176F21F5}"/>
    <cellStyle name="20% - uthevingsfarge 2 13 2 3" xfId="37795" xr:uid="{BB1028E4-979C-4C95-8A61-07593AC1A00B}"/>
    <cellStyle name="20% - uthevingsfarge 2 13 2 4" xfId="37796" xr:uid="{91ED4246-D8BE-4295-8DA0-E93797D3A053}"/>
    <cellStyle name="20% - uthevingsfarge 2 13 2 5" xfId="37797" xr:uid="{B106FD3C-CE0D-44FC-8D2A-E270A21AC7EB}"/>
    <cellStyle name="20% - uthevingsfarge 2 13 2 6" xfId="37793" xr:uid="{0C406698-162D-46C2-A628-4606980EE793}"/>
    <cellStyle name="20% - uthevingsfarge 2 13 2_4 manuell" xfId="53920" xr:uid="{CB673D41-8FD3-465B-BA17-29A54B6FA229}"/>
    <cellStyle name="20% - uthevingsfarge 2 13 3" xfId="2813" xr:uid="{130BD3FB-4CED-4C4A-9FF6-466879889ECE}"/>
    <cellStyle name="20% - uthevingsfarge 2 13 3 2" xfId="37798" xr:uid="{E231A548-4A34-424A-A940-B6A88A7842CA}"/>
    <cellStyle name="20% - uthevingsfarge 2 13 3_CC1" xfId="53921" xr:uid="{A28F89B8-E14C-4AE1-9902-59651DBD185F}"/>
    <cellStyle name="20% - uthevingsfarge 2 13 4" xfId="37799" xr:uid="{568FDCD2-FA91-4725-9837-1DB38181EF2A}"/>
    <cellStyle name="20% - uthevingsfarge 2 13 5" xfId="37800" xr:uid="{B1084B92-1F20-415E-BA37-6B78529D36C1}"/>
    <cellStyle name="20% - uthevingsfarge 2 13 6" xfId="37801" xr:uid="{C9A33323-E52D-421E-A9CF-14CFBA87D5C8}"/>
    <cellStyle name="20% - uthevingsfarge 2 13 7" xfId="37792" xr:uid="{4AF8575C-FAC6-4085-8404-8BDD925CC81E}"/>
    <cellStyle name="20% - uthevingsfarge 2 13_4 manuell" xfId="53922" xr:uid="{FC156883-2484-4CC2-81F2-F82909C6B161}"/>
    <cellStyle name="20% - uthevingsfarge 2 14" xfId="2814" xr:uid="{75F84DD6-1A4B-4391-993D-A80D30FA2405}"/>
    <cellStyle name="20% - uthevingsfarge 2 14 2" xfId="2815" xr:uid="{7209E688-66F7-452D-B695-B7C4ADBE559C}"/>
    <cellStyle name="20% - uthevingsfarge 2 14 2 2" xfId="2816" xr:uid="{712D5D9E-4610-4B21-B12F-19234FA4AE57}"/>
    <cellStyle name="20% - uthevingsfarge 2 14 2 2 2" xfId="37804" xr:uid="{725B6190-415C-40D2-86C8-0D05CD46E876}"/>
    <cellStyle name="20% - uthevingsfarge 2 14 2 2_CC1" xfId="53923" xr:uid="{F9E5444D-26EA-4AFD-88BD-C4BB9A5D5DB5}"/>
    <cellStyle name="20% - uthevingsfarge 2 14 2 3" xfId="37805" xr:uid="{58F1FAFC-4FA0-4625-B854-EE034BE43A7F}"/>
    <cellStyle name="20% - uthevingsfarge 2 14 2 4" xfId="37806" xr:uid="{865AF4C7-C585-4E4C-B6CA-67EFEE4825E4}"/>
    <cellStyle name="20% - uthevingsfarge 2 14 2 5" xfId="37807" xr:uid="{8679FDCC-B3CC-40F0-823C-C6983711798D}"/>
    <cellStyle name="20% - uthevingsfarge 2 14 2 6" xfId="37803" xr:uid="{67B629BF-9BA2-41B8-B549-4B1FF916BD58}"/>
    <cellStyle name="20% - uthevingsfarge 2 14 2_4 manuell" xfId="53924" xr:uid="{2F692968-EC16-4928-8E62-1CC0302C4455}"/>
    <cellStyle name="20% - uthevingsfarge 2 14 3" xfId="2817" xr:uid="{8EA2B61F-6D11-4D03-9CFD-7C11FDFCAA0C}"/>
    <cellStyle name="20% - uthevingsfarge 2 14 3 2" xfId="37808" xr:uid="{CF4F8DE7-6C96-46DE-8966-4997908EF972}"/>
    <cellStyle name="20% - uthevingsfarge 2 14 3_CC1" xfId="53925" xr:uid="{9B1B1064-EA19-4C68-A38B-4E1A2F8BECDB}"/>
    <cellStyle name="20% - uthevingsfarge 2 14 4" xfId="37809" xr:uid="{F1899496-9078-4B5C-BE77-D7FC76C60F32}"/>
    <cellStyle name="20% - uthevingsfarge 2 14 5" xfId="37810" xr:uid="{53A76B8C-104C-4C92-8E02-9B17EADE36D1}"/>
    <cellStyle name="20% - uthevingsfarge 2 14 6" xfId="37811" xr:uid="{7731E7E8-052D-4D8C-823B-635257C2A120}"/>
    <cellStyle name="20% - uthevingsfarge 2 14 7" xfId="37802" xr:uid="{E50EDF88-262C-4DA4-AFB1-AAD6FCD5D629}"/>
    <cellStyle name="20% - uthevingsfarge 2 14_4 manuell" xfId="53926" xr:uid="{7BA17D37-7315-4DC9-95EC-F4BA4C0584A1}"/>
    <cellStyle name="20% - uthevingsfarge 2 15" xfId="2818" xr:uid="{8DC40954-DACC-4549-8591-DE0299180B44}"/>
    <cellStyle name="20% - uthevingsfarge 2 15 2" xfId="2819" xr:uid="{923BAD50-606D-4E90-89B7-0CF6C9554757}"/>
    <cellStyle name="20% - uthevingsfarge 2 15 2 2" xfId="2820" xr:uid="{2C9B8564-F564-4AB6-98AE-F6C97BD9950E}"/>
    <cellStyle name="20% - uthevingsfarge 2 15 2 2 2" xfId="37814" xr:uid="{85D63EC8-B309-4CF3-9356-91C8F7661C40}"/>
    <cellStyle name="20% - uthevingsfarge 2 15 2 2_CC1" xfId="53927" xr:uid="{F2CA9E21-E07F-4741-BD4F-6483D5AC94CB}"/>
    <cellStyle name="20% - uthevingsfarge 2 15 2 3" xfId="37815" xr:uid="{70B6316F-377D-4B60-B1D1-C791A0513FDD}"/>
    <cellStyle name="20% - uthevingsfarge 2 15 2 4" xfId="37816" xr:uid="{93928D6A-E388-4CBA-8656-3562563085F0}"/>
    <cellStyle name="20% - uthevingsfarge 2 15 2 5" xfId="37817" xr:uid="{06AC85D3-6AB5-42F4-9868-0AE6519C86A3}"/>
    <cellStyle name="20% - uthevingsfarge 2 15 2 6" xfId="37813" xr:uid="{A8BD1108-C251-41C9-8754-743233A6D0CC}"/>
    <cellStyle name="20% - uthevingsfarge 2 15 2_4 manuell" xfId="53928" xr:uid="{8B849D14-EAC4-4529-8CDF-E8BB800AFA86}"/>
    <cellStyle name="20% - uthevingsfarge 2 15 3" xfId="2821" xr:uid="{9AFB55E3-83C6-4083-A68B-0B23E3B564AE}"/>
    <cellStyle name="20% - uthevingsfarge 2 15 3 2" xfId="37818" xr:uid="{0F479ECE-815D-443C-AA4D-CBEA63DDE1E1}"/>
    <cellStyle name="20% - uthevingsfarge 2 15 3_CC1" xfId="53929" xr:uid="{23CFACDE-2C96-4E4A-BF72-F603C166BC9C}"/>
    <cellStyle name="20% - uthevingsfarge 2 15 4" xfId="37819" xr:uid="{15BBEFD7-B297-4FAF-B021-B6F26ABFA67F}"/>
    <cellStyle name="20% - uthevingsfarge 2 15 5" xfId="37820" xr:uid="{5ED5CAD6-993E-4AC3-BCA0-A016B7131479}"/>
    <cellStyle name="20% - uthevingsfarge 2 15 6" xfId="37821" xr:uid="{401FB3ED-3079-4F08-80DB-B9FB042A64D6}"/>
    <cellStyle name="20% - uthevingsfarge 2 15 7" xfId="37812" xr:uid="{91DDDDC3-A814-4A2F-A918-62B3A76355BE}"/>
    <cellStyle name="20% - uthevingsfarge 2 15_4 manuell" xfId="53930" xr:uid="{7FF10AAA-AFA2-4377-9293-24901BE3D288}"/>
    <cellStyle name="20% - uthevingsfarge 2 16" xfId="2822" xr:uid="{22EEB720-61DB-40DD-A3EF-630422D5A63B}"/>
    <cellStyle name="20% - uthevingsfarge 2 16 2" xfId="2823" xr:uid="{266E489C-9965-4FBD-AA96-0D62E2E313B7}"/>
    <cellStyle name="20% - uthevingsfarge 2 16 2 2" xfId="2824" xr:uid="{C3FC5956-1EA7-4F1F-8352-EE4DA1845E7E}"/>
    <cellStyle name="20% - uthevingsfarge 2 16 2 2 2" xfId="37824" xr:uid="{5472F22F-791A-4CD4-BBEF-60971A908EFA}"/>
    <cellStyle name="20% - uthevingsfarge 2 16 2 2_CC1" xfId="53931" xr:uid="{200B94F7-00A4-4899-9222-D70A767BEDB6}"/>
    <cellStyle name="20% - uthevingsfarge 2 16 2 3" xfId="37825" xr:uid="{B5429171-7ECC-4B6B-A80E-59910228C9B3}"/>
    <cellStyle name="20% - uthevingsfarge 2 16 2 4" xfId="37826" xr:uid="{FF516DF7-9A6F-4675-91A1-5957BF90BA9C}"/>
    <cellStyle name="20% - uthevingsfarge 2 16 2 5" xfId="37827" xr:uid="{3B313984-240C-4C76-9D48-77C9D7AD7AC9}"/>
    <cellStyle name="20% - uthevingsfarge 2 16 2 6" xfId="37823" xr:uid="{F6107094-494A-4D5C-B77C-E71A6F5D7D12}"/>
    <cellStyle name="20% - uthevingsfarge 2 16 2_4 manuell" xfId="53932" xr:uid="{B041A4DF-CCBA-42A6-91A7-8440A09329F5}"/>
    <cellStyle name="20% - uthevingsfarge 2 16 3" xfId="2825" xr:uid="{C8783592-4E24-4D46-8224-0C855872B7B4}"/>
    <cellStyle name="20% - uthevingsfarge 2 16 3 2" xfId="37828" xr:uid="{35AA274D-BFD7-4AAA-88C8-8149D39439C5}"/>
    <cellStyle name="20% - uthevingsfarge 2 16 3_CC1" xfId="53933" xr:uid="{FDB66060-F4E2-4A64-91E6-2F80B9F8FB2A}"/>
    <cellStyle name="20% - uthevingsfarge 2 16 4" xfId="37829" xr:uid="{834CB142-3980-45EE-8AEA-6F333418E540}"/>
    <cellStyle name="20% - uthevingsfarge 2 16 5" xfId="37830" xr:uid="{2619ECA4-94EF-47B7-B97A-B0D7FA1E939A}"/>
    <cellStyle name="20% - uthevingsfarge 2 16 6" xfId="37831" xr:uid="{1482FC44-0AC9-40B4-BE4F-A52A1B95F3BA}"/>
    <cellStyle name="20% - uthevingsfarge 2 16 7" xfId="37822" xr:uid="{4F8B0344-09C6-4AEC-9155-0CAEFD8A747A}"/>
    <cellStyle name="20% - uthevingsfarge 2 16_4 manuell" xfId="53934" xr:uid="{C7896E63-3F7C-4EED-866F-E5F054C362FE}"/>
    <cellStyle name="20% - uthevingsfarge 2 17" xfId="2826" xr:uid="{943D8E91-A62C-47F0-A0D3-983270468428}"/>
    <cellStyle name="20% - uthevingsfarge 2 17 2" xfId="2827" xr:uid="{0A8C2CD7-EDD3-4CC0-B38F-C126504EC04A}"/>
    <cellStyle name="20% - uthevingsfarge 2 17 2 2" xfId="2828" xr:uid="{A8FDF5BE-8D68-4119-B947-A14A094640B0}"/>
    <cellStyle name="20% - uthevingsfarge 2 17 2 2 2" xfId="37834" xr:uid="{732E79C8-6E59-4903-B88F-9CF28BBB46E1}"/>
    <cellStyle name="20% - uthevingsfarge 2 17 2 2_CC1" xfId="53935" xr:uid="{7A88BCAD-87CF-43A4-A73D-4F448FAF2DA9}"/>
    <cellStyle name="20% - uthevingsfarge 2 17 2 3" xfId="37835" xr:uid="{A48AF56D-E3D9-488B-A20B-8CF51164F590}"/>
    <cellStyle name="20% - uthevingsfarge 2 17 2 4" xfId="37836" xr:uid="{6F241E16-CD4E-445A-B972-B9707976DAE5}"/>
    <cellStyle name="20% - uthevingsfarge 2 17 2 5" xfId="37837" xr:uid="{04DCA36A-14B4-405D-BF1F-A263B8F62DF7}"/>
    <cellStyle name="20% - uthevingsfarge 2 17 2 6" xfId="37833" xr:uid="{78CB1D3D-B924-4233-86A8-C393B9E4598B}"/>
    <cellStyle name="20% - uthevingsfarge 2 17 2_4 manuell" xfId="53936" xr:uid="{5299BAEF-59BA-411A-AFD5-15F27F691CAA}"/>
    <cellStyle name="20% - uthevingsfarge 2 17 3" xfId="2829" xr:uid="{BE783B7D-4B1C-41D5-BB8B-27AA4BE2966D}"/>
    <cellStyle name="20% - uthevingsfarge 2 17 3 2" xfId="37838" xr:uid="{788F9568-D7B6-4188-88F5-7ADDE9EDB4A0}"/>
    <cellStyle name="20% - uthevingsfarge 2 17 3_CC1" xfId="53937" xr:uid="{54465EB4-E5A6-4BBD-9BD8-FD48D0628CA3}"/>
    <cellStyle name="20% - uthevingsfarge 2 17 4" xfId="37839" xr:uid="{8371B582-F034-4127-9F7C-EDA64E9B2282}"/>
    <cellStyle name="20% - uthevingsfarge 2 17 5" xfId="37840" xr:uid="{B6098F09-E69A-48BB-BF02-BB3D9F90DA2B}"/>
    <cellStyle name="20% - uthevingsfarge 2 17 6" xfId="37841" xr:uid="{026B6903-63FB-47BC-9562-A61FAF808629}"/>
    <cellStyle name="20% - uthevingsfarge 2 17 7" xfId="37832" xr:uid="{8F3625FD-D870-4D59-BBD6-06E7FCA30520}"/>
    <cellStyle name="20% - uthevingsfarge 2 17_4 manuell" xfId="53938" xr:uid="{F176AC90-7329-4975-8E7B-60682A01613D}"/>
    <cellStyle name="20% - uthevingsfarge 2 18" xfId="2830" xr:uid="{6E2C29C4-0BDD-41BB-989E-4B5E9DD196F4}"/>
    <cellStyle name="20% - uthevingsfarge 2 18 2" xfId="2831" xr:uid="{0D04E66D-4B24-4BB8-9CD4-BE5540C8665B}"/>
    <cellStyle name="20% - uthevingsfarge 2 18 2 2" xfId="2832" xr:uid="{259BC60D-DA3F-4632-9799-D27F3E4843D5}"/>
    <cellStyle name="20% - uthevingsfarge 2 18 2 2 2" xfId="37844" xr:uid="{15476108-7F83-41B5-91C7-51E86C3DA2AE}"/>
    <cellStyle name="20% - uthevingsfarge 2 18 2 2_CC1" xfId="53939" xr:uid="{3DBB3FAD-3F31-4C48-A1B3-362F85999A8F}"/>
    <cellStyle name="20% - uthevingsfarge 2 18 2 3" xfId="37845" xr:uid="{8DDCD30E-7E4E-4A65-84A7-395C869F0094}"/>
    <cellStyle name="20% - uthevingsfarge 2 18 2 4" xfId="37846" xr:uid="{7CABF2E0-D660-4E09-9C81-7C9A4136DBD0}"/>
    <cellStyle name="20% - uthevingsfarge 2 18 2 5" xfId="37847" xr:uid="{F0D86550-0335-4735-B97B-EDAC1FAA8711}"/>
    <cellStyle name="20% - uthevingsfarge 2 18 2 6" xfId="37843" xr:uid="{F6D30937-4067-4F5C-A629-05DE6B50F343}"/>
    <cellStyle name="20% - uthevingsfarge 2 18 2_4 manuell" xfId="53940" xr:uid="{2613CB63-007F-489A-9F70-086153F0D923}"/>
    <cellStyle name="20% - uthevingsfarge 2 18 3" xfId="2833" xr:uid="{46663480-8922-43E9-870D-B9766BC2D966}"/>
    <cellStyle name="20% - uthevingsfarge 2 18 3 2" xfId="37848" xr:uid="{CF2E9AF2-F2D0-4659-9970-9B6C3B9E2459}"/>
    <cellStyle name="20% - uthevingsfarge 2 18 3_CC1" xfId="53941" xr:uid="{A5FB874A-8AC5-4899-B964-44C5C3E32216}"/>
    <cellStyle name="20% - uthevingsfarge 2 18 4" xfId="37849" xr:uid="{CD598AAD-D1D4-4C03-A07A-153314577C46}"/>
    <cellStyle name="20% - uthevingsfarge 2 18 5" xfId="37850" xr:uid="{6A8FCBFF-CC1B-43F6-843C-405ECD6C4C69}"/>
    <cellStyle name="20% - uthevingsfarge 2 18 6" xfId="37851" xr:uid="{799392C8-AEC2-44D5-9AB6-9F14DD52E385}"/>
    <cellStyle name="20% - uthevingsfarge 2 18 7" xfId="37842" xr:uid="{038F5A5B-C712-4FCA-99D1-8E9BE55633FA}"/>
    <cellStyle name="20% - uthevingsfarge 2 18_4 manuell" xfId="53942" xr:uid="{E36EBCC5-470E-4335-AC8F-B20497AD92AC}"/>
    <cellStyle name="20% - uthevingsfarge 2 19" xfId="2834" xr:uid="{78F24D35-67B2-47A5-9016-EEC8A8F3D216}"/>
    <cellStyle name="20% - uthevingsfarge 2 19 2" xfId="2835" xr:uid="{B310A9B7-2A26-40D7-A10D-E63AA1961279}"/>
    <cellStyle name="20% - uthevingsfarge 2 19 2 2" xfId="2836" xr:uid="{652A3E05-5F36-4759-B190-8921FA217FDF}"/>
    <cellStyle name="20% - uthevingsfarge 2 19 2 2 2" xfId="37854" xr:uid="{8E4F473D-0E6D-4049-A8D6-8198AE680BC7}"/>
    <cellStyle name="20% - uthevingsfarge 2 19 2 2_CC1" xfId="53943" xr:uid="{86E93AF0-BBDD-4B1B-86A8-A07AA9DDCD87}"/>
    <cellStyle name="20% - uthevingsfarge 2 19 2 3" xfId="37855" xr:uid="{EB4F0FE3-7FBC-4808-9EDA-A6FCDDDC4871}"/>
    <cellStyle name="20% - uthevingsfarge 2 19 2 4" xfId="37856" xr:uid="{660A26CA-0FD2-4906-8BA1-36B71559AA18}"/>
    <cellStyle name="20% - uthevingsfarge 2 19 2 5" xfId="37857" xr:uid="{54A4E8D4-5A76-4A6C-AD1F-3F4BDE239C02}"/>
    <cellStyle name="20% - uthevingsfarge 2 19 2 6" xfId="37853" xr:uid="{A24F6F70-B600-4658-9A43-24AF0CEBD68C}"/>
    <cellStyle name="20% - uthevingsfarge 2 19 2_4 manuell" xfId="53944" xr:uid="{6257A5E0-0CB5-469A-A6B8-93E5E87000D4}"/>
    <cellStyle name="20% - uthevingsfarge 2 19 3" xfId="2837" xr:uid="{F66F9ADA-A60E-4262-8601-6A9239CE76C2}"/>
    <cellStyle name="20% - uthevingsfarge 2 19 3 2" xfId="37858" xr:uid="{9D504305-5480-4FA8-BC32-C2CEE8742766}"/>
    <cellStyle name="20% - uthevingsfarge 2 19 3_CC1" xfId="53945" xr:uid="{7B274705-B5CD-4897-83B9-6EFA23FD0C0E}"/>
    <cellStyle name="20% - uthevingsfarge 2 19 4" xfId="37859" xr:uid="{06A8896B-4613-4399-ABC4-59A2E441D6AB}"/>
    <cellStyle name="20% - uthevingsfarge 2 19 5" xfId="37860" xr:uid="{B1013E75-F02E-45F2-9389-7E495DABFAA0}"/>
    <cellStyle name="20% - uthevingsfarge 2 19 6" xfId="37861" xr:uid="{C1FB517E-41E0-43AE-B30E-BF095A63FB44}"/>
    <cellStyle name="20% - uthevingsfarge 2 19 7" xfId="37852" xr:uid="{32234920-7C44-4CD7-A147-7C9F528B1728}"/>
    <cellStyle name="20% - uthevingsfarge 2 19_4 manuell" xfId="53946" xr:uid="{5178A51D-69D1-41CD-A56B-1112F6920E1A}"/>
    <cellStyle name="20% - uthevingsfarge 2 2" xfId="2838" xr:uid="{CC65BA3B-951F-4C4C-B730-C60946FB823D}"/>
    <cellStyle name="20% - uthevingsfarge 2 2 10" xfId="14601" xr:uid="{21A08DD7-A4F3-4655-B2A3-AE16B8A2F308}"/>
    <cellStyle name="20% - uthevingsfarge 2 2 10 2" xfId="14602" xr:uid="{37FC2CCC-EE4B-4687-AD7A-2B455D13E5EF}"/>
    <cellStyle name="20% - uthevingsfarge 2 2 10 3" xfId="14603" xr:uid="{DB20F42B-D747-429D-A271-A0CCF1FA1EB2}"/>
    <cellStyle name="20% - uthevingsfarge 2 2 10_AVA DVA EL" xfId="14604" xr:uid="{5C899924-C0C4-432B-B66F-077437181835}"/>
    <cellStyle name="20% - uthevingsfarge 2 2 11" xfId="14605" xr:uid="{B7214BF3-FB3D-45C6-8C67-8F4FA9E74BF5}"/>
    <cellStyle name="20% - uthevingsfarge 2 2 12" xfId="14606" xr:uid="{75264AEA-0C65-4203-BEA7-9CFD8F93D521}"/>
    <cellStyle name="20% - uthevingsfarge 2 2 13" xfId="43490" xr:uid="{70E370BE-D123-4C46-9DE0-8E40B6FBC904}"/>
    <cellStyle name="20% - uthevingsfarge 2 2 14" xfId="43491" xr:uid="{F5978F9C-CB1C-4969-BA7F-823ED2CAA9EF}"/>
    <cellStyle name="20% - uthevingsfarge 2 2 15" xfId="43492" xr:uid="{0073FE9D-20EF-42EC-80DE-2C6946804520}"/>
    <cellStyle name="20% - uthevingsfarge 2 2 16" xfId="43493" xr:uid="{9D55654D-39B7-46AA-9211-3A130311A7E1}"/>
    <cellStyle name="20% - uthevingsfarge 2 2 2" xfId="2839" xr:uid="{B1A911F0-793C-40FD-A5F9-69321004B7E9}"/>
    <cellStyle name="20% - uthevingsfarge 2 2 2 10" xfId="43494" xr:uid="{196FB584-6F98-4F73-8A52-53147195ACCD}"/>
    <cellStyle name="20% - uthevingsfarge 2 2 2 11" xfId="43495" xr:uid="{6A5EEB60-F6DB-4F11-AE79-0ABA1C186B97}"/>
    <cellStyle name="20% - uthevingsfarge 2 2 2 2" xfId="2840" xr:uid="{3B7B566E-9990-442D-AD97-2532ED6F56F9}"/>
    <cellStyle name="20% - uthevingsfarge 2 2 2 2 10" xfId="43496" xr:uid="{419DA247-8656-4C76-B219-AA30B4A4E62D}"/>
    <cellStyle name="20% - uthevingsfarge 2 2 2 2 2" xfId="14607" xr:uid="{8DC44374-758E-4EE2-BB6A-8044B562E797}"/>
    <cellStyle name="20% - uthevingsfarge 2 2 2 2 2 2" xfId="14608" xr:uid="{C87C9CD0-2E36-4723-852D-B4A0A14048F5}"/>
    <cellStyle name="20% - uthevingsfarge 2 2 2 2 2 2 2" xfId="43497" xr:uid="{E20D47B5-C87C-43AF-9C49-DD84DB5D67A4}"/>
    <cellStyle name="20% - uthevingsfarge 2 2 2 2 2 2 2 2" xfId="43498" xr:uid="{E207E402-14E7-488A-9F8C-215D11E75747}"/>
    <cellStyle name="20% - uthevingsfarge 2 2 2 2 2 2 3" xfId="43499" xr:uid="{ED1AA851-A631-4E44-AED0-AD651BF3D1ED}"/>
    <cellStyle name="20% - uthevingsfarge 2 2 2 2 2 2_3. Chng in credit spreads" xfId="43500" xr:uid="{6680AE0E-A7B6-451F-B675-9382690D32B5}"/>
    <cellStyle name="20% - uthevingsfarge 2 2 2 2 2 3" xfId="14609" xr:uid="{405E9162-614D-46B7-A573-6EC4B8C403C3}"/>
    <cellStyle name="20% - uthevingsfarge 2 2 2 2 2 3 2" xfId="43501" xr:uid="{1F3BA674-D823-4D00-937A-288BD9C8AC5D}"/>
    <cellStyle name="20% - uthevingsfarge 2 2 2 2 2 4" xfId="43502" xr:uid="{682D437A-4F27-413A-8F2B-04BB683525AC}"/>
    <cellStyle name="20% - uthevingsfarge 2 2 2 2 2 5" xfId="43503" xr:uid="{0EE8A63D-2299-4ABA-8075-64A816FFE091}"/>
    <cellStyle name="20% - uthevingsfarge 2 2 2 2 2 6" xfId="43504" xr:uid="{96E0CB2F-45A0-46F8-B0BC-322F5C5E5EE9}"/>
    <cellStyle name="20% - uthevingsfarge 2 2 2 2 2_3. Chng in credit spreads" xfId="43505" xr:uid="{4A819374-D3B2-4AFA-89E7-379DC9859355}"/>
    <cellStyle name="20% - uthevingsfarge 2 2 2 2 3" xfId="14610" xr:uid="{7954C761-3EC7-4A77-A08C-E7EB11214960}"/>
    <cellStyle name="20% - uthevingsfarge 2 2 2 2 3 2" xfId="14611" xr:uid="{A399241B-0AB7-4FC1-8D45-9214C07EDEE7}"/>
    <cellStyle name="20% - uthevingsfarge 2 2 2 2 3 2 2" xfId="43506" xr:uid="{DAA69E7B-06E7-45B2-A8D7-F273D1FCCB09}"/>
    <cellStyle name="20% - uthevingsfarge 2 2 2 2 3 2 2 2" xfId="43507" xr:uid="{033D7352-6A23-4F18-B647-93A1599E7D9E}"/>
    <cellStyle name="20% - uthevingsfarge 2 2 2 2 3 2 3" xfId="43508" xr:uid="{B143A986-6394-4A59-941D-597566D67E9B}"/>
    <cellStyle name="20% - uthevingsfarge 2 2 2 2 3 2_3. Chng in credit spreads" xfId="43509" xr:uid="{1F57BF21-B4A5-447F-AF1E-C727816A0966}"/>
    <cellStyle name="20% - uthevingsfarge 2 2 2 2 3 3" xfId="14612" xr:uid="{D0C9A5FC-9806-4043-AC8A-F133BE030C31}"/>
    <cellStyle name="20% - uthevingsfarge 2 2 2 2 3 3 2" xfId="43510" xr:uid="{89E41E70-77FC-4FD3-AA01-0D5BFE6C2B24}"/>
    <cellStyle name="20% - uthevingsfarge 2 2 2 2 3 4" xfId="43511" xr:uid="{3CBF9AD5-933A-499E-8E67-757F99ECF617}"/>
    <cellStyle name="20% - uthevingsfarge 2 2 2 2 3 5" xfId="43512" xr:uid="{E8BAD2B9-FE56-4645-8012-070D6C1D5E0F}"/>
    <cellStyle name="20% - uthevingsfarge 2 2 2 2 3 6" xfId="43513" xr:uid="{9FFAAF58-A04D-4284-B2B5-0E08CDA88DA7}"/>
    <cellStyle name="20% - uthevingsfarge 2 2 2 2 3_3. Chng in credit spreads" xfId="43514" xr:uid="{7C95FF9C-37B2-44B1-8B87-2AA35AC140B1}"/>
    <cellStyle name="20% - uthevingsfarge 2 2 2 2 4" xfId="14613" xr:uid="{F135A02E-7B8B-4C1D-847B-11DE96635F6B}"/>
    <cellStyle name="20% - uthevingsfarge 2 2 2 2 4 2" xfId="14614" xr:uid="{2556152B-0417-42A4-87B4-F9BE24B20E85}"/>
    <cellStyle name="20% - uthevingsfarge 2 2 2 2 4 2 2" xfId="43515" xr:uid="{B596BFA8-767F-4553-94B2-3E50786637BB}"/>
    <cellStyle name="20% - uthevingsfarge 2 2 2 2 4 3" xfId="14615" xr:uid="{17E0ABB7-D847-4D4D-BEBE-0D3C0648ED88}"/>
    <cellStyle name="20% - uthevingsfarge 2 2 2 2 4 4" xfId="43516" xr:uid="{D7E952FD-6640-41C6-8A15-29F1999B198B}"/>
    <cellStyle name="20% - uthevingsfarge 2 2 2 2 4 5" xfId="43517" xr:uid="{57B0A099-0E14-413B-8C10-961E8A3A18F8}"/>
    <cellStyle name="20% - uthevingsfarge 2 2 2 2 4 6" xfId="43518" xr:uid="{91C43676-1C30-4538-B35D-4F695C039D72}"/>
    <cellStyle name="20% - uthevingsfarge 2 2 2 2 4_3. Chng in credit spreads" xfId="43519" xr:uid="{C3BBB9B8-9614-40EF-BC99-38BF7C325559}"/>
    <cellStyle name="20% - uthevingsfarge 2 2 2 2 5" xfId="14616" xr:uid="{51319823-9FC3-4180-8D17-1BF8A92BB801}"/>
    <cellStyle name="20% - uthevingsfarge 2 2 2 2 5 2" xfId="14617" xr:uid="{F2EE440F-21DE-4F7C-9F0E-A73A38E0D8F7}"/>
    <cellStyle name="20% - uthevingsfarge 2 2 2 2 5 2 2" xfId="43520" xr:uid="{63380B48-768C-4D73-B119-864D0DF5DBEA}"/>
    <cellStyle name="20% - uthevingsfarge 2 2 2 2 5 3" xfId="14618" xr:uid="{35A02668-E03E-438C-B202-48F0FC7DD5E8}"/>
    <cellStyle name="20% - uthevingsfarge 2 2 2 2 5 4" xfId="43521" xr:uid="{BF3B7271-EF17-4D99-A9D4-6FE5E6CF9673}"/>
    <cellStyle name="20% - uthevingsfarge 2 2 2 2 5 5" xfId="43522" xr:uid="{09E5CB1E-D7F5-4067-9660-619245D06B5A}"/>
    <cellStyle name="20% - uthevingsfarge 2 2 2 2 5_3. Chng in credit spreads" xfId="43523" xr:uid="{70040452-B570-4DCE-BA2B-1324CE8355F0}"/>
    <cellStyle name="20% - uthevingsfarge 2 2 2 2 6" xfId="14619" xr:uid="{58F682C9-781A-41DE-9B1B-5C4A908E903B}"/>
    <cellStyle name="20% - uthevingsfarge 2 2 2 2 6 2" xfId="43524" xr:uid="{84444F8B-EB03-429E-AB36-CC874DC34975}"/>
    <cellStyle name="20% - uthevingsfarge 2 2 2 2 7" xfId="14620" xr:uid="{3E615F58-6072-4E98-9B00-C43874F11CE5}"/>
    <cellStyle name="20% - uthevingsfarge 2 2 2 2 8" xfId="37863" xr:uid="{67363E01-9EF5-48B2-AF50-3C8A7346F4FB}"/>
    <cellStyle name="20% - uthevingsfarge 2 2 2 2 9" xfId="43525" xr:uid="{A54263FD-105C-4306-B7AA-D098C4B4A528}"/>
    <cellStyle name="20% - uthevingsfarge 2 2 2 2_3. Chng in credit spreads" xfId="43526" xr:uid="{FD9A2E02-5017-4728-A894-12EDC446C1F7}"/>
    <cellStyle name="20% - uthevingsfarge 2 2 2 3" xfId="14621" xr:uid="{0EF6895F-8477-4129-8E13-8518D54EA351}"/>
    <cellStyle name="20% - uthevingsfarge 2 2 2 3 2" xfId="14622" xr:uid="{21937FCC-3D46-4C65-865F-11F8D60D74EA}"/>
    <cellStyle name="20% - uthevingsfarge 2 2 2 3 2 2" xfId="43527" xr:uid="{B0769E11-3519-4D29-90FC-B731B8E2AE36}"/>
    <cellStyle name="20% - uthevingsfarge 2 2 2 3 2 2 2" xfId="43528" xr:uid="{1F7F372F-CA9F-4952-8C40-61A6BED6EF10}"/>
    <cellStyle name="20% - uthevingsfarge 2 2 2 3 2 3" xfId="43529" xr:uid="{70D227CC-9B82-4CB8-9C8C-5C5FAF83F000}"/>
    <cellStyle name="20% - uthevingsfarge 2 2 2 3 2_3. Chng in credit spreads" xfId="43530" xr:uid="{AEF39380-0A77-4742-8C5B-C551B101CA5D}"/>
    <cellStyle name="20% - uthevingsfarge 2 2 2 3 3" xfId="14623" xr:uid="{B4C82DBB-3782-4524-A5B9-910726BCFBB4}"/>
    <cellStyle name="20% - uthevingsfarge 2 2 2 3 3 2" xfId="43531" xr:uid="{A701C297-FC24-46DC-8E23-DEB784ECC0C8}"/>
    <cellStyle name="20% - uthevingsfarge 2 2 2 3 4" xfId="37864" xr:uid="{052383DC-821C-4BF9-9C41-6149C43EC989}"/>
    <cellStyle name="20% - uthevingsfarge 2 2 2 3 5" xfId="43532" xr:uid="{83B18877-3632-41B0-860A-5603DF84395B}"/>
    <cellStyle name="20% - uthevingsfarge 2 2 2 3 6" xfId="43533" xr:uid="{C05B82B5-223F-4B25-94C3-70A37B46A5FD}"/>
    <cellStyle name="20% - uthevingsfarge 2 2 2 3_3. Chng in credit spreads" xfId="43534" xr:uid="{05DCAB76-C616-4FF6-949B-B01A4434FE0B}"/>
    <cellStyle name="20% - uthevingsfarge 2 2 2 4" xfId="14624" xr:uid="{A89F8439-F619-431A-B3FC-AF42AD41F48E}"/>
    <cellStyle name="20% - uthevingsfarge 2 2 2 4 2" xfId="14625" xr:uid="{118A6560-0A64-4800-B5A9-3EB5464C9B63}"/>
    <cellStyle name="20% - uthevingsfarge 2 2 2 4 2 2" xfId="43535" xr:uid="{EC058B7E-86EA-4CF6-B115-A0962667B55F}"/>
    <cellStyle name="20% - uthevingsfarge 2 2 2 4 2 2 2" xfId="43536" xr:uid="{F79E6530-C22D-43D2-8BB3-A486A9990175}"/>
    <cellStyle name="20% - uthevingsfarge 2 2 2 4 2 3" xfId="43537" xr:uid="{4622D387-6CA6-4406-B541-815974D15F3B}"/>
    <cellStyle name="20% - uthevingsfarge 2 2 2 4 2_3. Chng in credit spreads" xfId="43538" xr:uid="{BE06D4A6-9902-4872-AC7A-D7515B56F3A7}"/>
    <cellStyle name="20% - uthevingsfarge 2 2 2 4 3" xfId="14626" xr:uid="{C0FD9677-3872-413A-9A79-95D12F212ED6}"/>
    <cellStyle name="20% - uthevingsfarge 2 2 2 4 3 2" xfId="43539" xr:uid="{52E88B50-DD15-41B6-9AFA-86F856158547}"/>
    <cellStyle name="20% - uthevingsfarge 2 2 2 4 4" xfId="37865" xr:uid="{A958A39C-545C-4AE6-959D-8CE25576026D}"/>
    <cellStyle name="20% - uthevingsfarge 2 2 2 4 5" xfId="43540" xr:uid="{A72F1B9E-7574-4C5F-98C1-0A5C11AD6896}"/>
    <cellStyle name="20% - uthevingsfarge 2 2 2 4 6" xfId="43541" xr:uid="{A80517D8-98F3-46D1-A8F5-2505B0474DC2}"/>
    <cellStyle name="20% - uthevingsfarge 2 2 2 4_3. Chng in credit spreads" xfId="43542" xr:uid="{45545FF6-AF88-4ABA-BECB-E93E5533D159}"/>
    <cellStyle name="20% - uthevingsfarge 2 2 2 5" xfId="14627" xr:uid="{B5E290EB-267D-4085-94D9-28BB62900632}"/>
    <cellStyle name="20% - uthevingsfarge 2 2 2 5 2" xfId="14628" xr:uid="{10C974B4-CF99-418B-8080-F709C91B4F4D}"/>
    <cellStyle name="20% - uthevingsfarge 2 2 2 5 2 2" xfId="43543" xr:uid="{1657CA24-7A85-497D-88D0-538055D85B44}"/>
    <cellStyle name="20% - uthevingsfarge 2 2 2 5 2 2 2" xfId="43544" xr:uid="{A499AE86-BFFF-4E3F-A572-B3BD6605C391}"/>
    <cellStyle name="20% - uthevingsfarge 2 2 2 5 2 3" xfId="43545" xr:uid="{C37E4823-A26D-4B09-BB1A-C7313B51914A}"/>
    <cellStyle name="20% - uthevingsfarge 2 2 2 5 2_3. Chng in credit spreads" xfId="43546" xr:uid="{FBBDBA34-8868-42AD-B811-6F76A941111E}"/>
    <cellStyle name="20% - uthevingsfarge 2 2 2 5 3" xfId="14629" xr:uid="{76B6FCAB-30F2-41C2-973E-6076101E27BB}"/>
    <cellStyle name="20% - uthevingsfarge 2 2 2 5 3 2" xfId="43547" xr:uid="{AAC95AC6-5A04-4C32-9D3C-3635CE9DA2FC}"/>
    <cellStyle name="20% - uthevingsfarge 2 2 2 5 4" xfId="37866" xr:uid="{2FA0DE28-81D4-4566-9266-CC1B4EB18CB6}"/>
    <cellStyle name="20% - uthevingsfarge 2 2 2 5 5" xfId="43548" xr:uid="{1AF1CB08-24F0-4D04-9ED5-358FC87E84BD}"/>
    <cellStyle name="20% - uthevingsfarge 2 2 2 5 6" xfId="43549" xr:uid="{DD77167D-6767-4C5E-B871-F7EEEF5808EF}"/>
    <cellStyle name="20% - uthevingsfarge 2 2 2 5_3. Chng in credit spreads" xfId="43550" xr:uid="{B0E2687C-245D-44FB-93BA-E4EE3D658558}"/>
    <cellStyle name="20% - uthevingsfarge 2 2 2 6" xfId="14630" xr:uid="{9F3619A8-D687-4CB2-9650-62ACA6775785}"/>
    <cellStyle name="20% - uthevingsfarge 2 2 2 6 2" xfId="14631" xr:uid="{F933DAB6-B9CF-4C87-B352-824E10B17999}"/>
    <cellStyle name="20% - uthevingsfarge 2 2 2 6 2 2" xfId="43551" xr:uid="{190ECC0F-BBE2-4F71-9B3C-24F86F3CCAEF}"/>
    <cellStyle name="20% - uthevingsfarge 2 2 2 6 3" xfId="14632" xr:uid="{E3A772E7-9D68-42B3-9428-46A15EEE6BA6}"/>
    <cellStyle name="20% - uthevingsfarge 2 2 2 6 4" xfId="43552" xr:uid="{90265C80-FD85-4524-9666-C99E3650C461}"/>
    <cellStyle name="20% - uthevingsfarge 2 2 2 6 5" xfId="43553" xr:uid="{ED2BAD87-5332-4AC8-A5A9-6E355036CDD5}"/>
    <cellStyle name="20% - uthevingsfarge 2 2 2 6 6" xfId="43554" xr:uid="{E0ACB10F-B981-4FBA-8117-4673C6AAF306}"/>
    <cellStyle name="20% - uthevingsfarge 2 2 2 6_3. Chng in credit spreads" xfId="43555" xr:uid="{96CE4C36-18D9-40B3-8A88-CBB7617EC448}"/>
    <cellStyle name="20% - uthevingsfarge 2 2 2 7" xfId="14633" xr:uid="{5BB3B8C6-64DC-4211-B52C-B6EFD2AF0550}"/>
    <cellStyle name="20% - uthevingsfarge 2 2 2 7 2" xfId="43556" xr:uid="{41B09F48-8DE1-430D-A37C-200A257C4266}"/>
    <cellStyle name="20% - uthevingsfarge 2 2 2 8" xfId="37862" xr:uid="{A17E5A0C-9143-4955-896B-05B9A43D2A85}"/>
    <cellStyle name="20% - uthevingsfarge 2 2 2 9" xfId="43557" xr:uid="{C7DF2E69-1C4F-4315-ACD9-8229DFFA309F}"/>
    <cellStyle name="20% - uthevingsfarge 2 2 2_3. Chng in credit spreads" xfId="43558" xr:uid="{0837B22F-939F-4E7F-A966-D7DFEB53421F}"/>
    <cellStyle name="20% - uthevingsfarge 2 2 3" xfId="12445" xr:uid="{510284C0-1807-44E3-A174-6476DF77281A}"/>
    <cellStyle name="20% - uthevingsfarge 2 2 3 10" xfId="43559" xr:uid="{C00C8D2C-E7ED-4CBE-83DC-8568FC95AAA0}"/>
    <cellStyle name="20% - uthevingsfarge 2 2 3 2" xfId="14634" xr:uid="{4EBFA13C-C7AB-4C98-9D4C-E43B460D0969}"/>
    <cellStyle name="20% - uthevingsfarge 2 2 3 2 2" xfId="14635" xr:uid="{B7E242D1-8327-4DBF-ADCD-6A4F13C61FA7}"/>
    <cellStyle name="20% - uthevingsfarge 2 2 3 2 2 2" xfId="43560" xr:uid="{460FF2C1-E539-4BAF-BF73-4C237EA9E337}"/>
    <cellStyle name="20% - uthevingsfarge 2 2 3 2 2 2 2" xfId="43561" xr:uid="{371EB393-1752-4BB8-9B72-611ECB2BD47D}"/>
    <cellStyle name="20% - uthevingsfarge 2 2 3 2 2 3" xfId="43562" xr:uid="{76570E76-06ED-441E-A617-FA3805EB08B7}"/>
    <cellStyle name="20% - uthevingsfarge 2 2 3 2 2_3. Chng in credit spreads" xfId="43563" xr:uid="{501A5835-B72E-46DE-812B-76A7B322CAFB}"/>
    <cellStyle name="20% - uthevingsfarge 2 2 3 2 3" xfId="14636" xr:uid="{C81AEFE9-5647-48EA-9F82-483392D90D42}"/>
    <cellStyle name="20% - uthevingsfarge 2 2 3 2 3 2" xfId="43564" xr:uid="{CAFE1724-43BC-4BE2-8E93-BF723D3094A8}"/>
    <cellStyle name="20% - uthevingsfarge 2 2 3 2 3 2 2" xfId="43565" xr:uid="{7A29D4BF-EE79-4976-8944-4AB0AE3561C4}"/>
    <cellStyle name="20% - uthevingsfarge 2 2 3 2 3 3" xfId="43566" xr:uid="{126E2510-BCC0-4CBD-BC5F-F6CCC1A1283C}"/>
    <cellStyle name="20% - uthevingsfarge 2 2 3 2 3_3. Chng in credit spreads" xfId="43567" xr:uid="{DAFB2A30-630A-4541-813C-C3E17B54B6CB}"/>
    <cellStyle name="20% - uthevingsfarge 2 2 3 2 4" xfId="43568" xr:uid="{00CE5834-76E0-458F-A7AA-FF61C40CCA00}"/>
    <cellStyle name="20% - uthevingsfarge 2 2 3 2 4 2" xfId="43569" xr:uid="{C0462267-9E9F-4308-96E7-2C63247946B2}"/>
    <cellStyle name="20% - uthevingsfarge 2 2 3 2 4 2 2" xfId="43570" xr:uid="{8BAA275E-EF65-4851-BDB8-9B6D25501B59}"/>
    <cellStyle name="20% - uthevingsfarge 2 2 3 2 4 3" xfId="43571" xr:uid="{BE3EC7F1-E465-4B73-B9DF-FF21B35965ED}"/>
    <cellStyle name="20% - uthevingsfarge 2 2 3 2 4_3. Chng in credit spreads" xfId="43572" xr:uid="{0F842F59-9558-410D-A87F-F00EBBB5491C}"/>
    <cellStyle name="20% - uthevingsfarge 2 2 3 2 5" xfId="43573" xr:uid="{96E3CB4F-59EB-4D2E-9791-2FD70747FB50}"/>
    <cellStyle name="20% - uthevingsfarge 2 2 3 2 5 2" xfId="43574" xr:uid="{708AF458-7E45-48BF-9E85-B0C268747F72}"/>
    <cellStyle name="20% - uthevingsfarge 2 2 3 2 6" xfId="43575" xr:uid="{1BE1CCB0-9CE0-48AA-BD64-52DC45F4CEBA}"/>
    <cellStyle name="20% - uthevingsfarge 2 2 3 2_3. Chng in credit spreads" xfId="43576" xr:uid="{0F7616DE-2EF7-44DC-831B-7BA0212A1364}"/>
    <cellStyle name="20% - uthevingsfarge 2 2 3 3" xfId="14637" xr:uid="{7ADDC11D-3DA9-4222-A581-9FEA32BEABFB}"/>
    <cellStyle name="20% - uthevingsfarge 2 2 3 3 2" xfId="14638" xr:uid="{D79824A6-ED3B-4B06-A75F-714FE7ED754C}"/>
    <cellStyle name="20% - uthevingsfarge 2 2 3 3 2 2" xfId="43577" xr:uid="{B1BF136E-BF23-4205-AAF8-1DC496B268C7}"/>
    <cellStyle name="20% - uthevingsfarge 2 2 3 3 2 2 2" xfId="43578" xr:uid="{3C6F08D4-19B7-4725-AB69-CAEBC2CC35DD}"/>
    <cellStyle name="20% - uthevingsfarge 2 2 3 3 2 3" xfId="43579" xr:uid="{5466080C-0929-4A22-8AB6-5D86C6F99BF4}"/>
    <cellStyle name="20% - uthevingsfarge 2 2 3 3 2_3. Chng in credit spreads" xfId="43580" xr:uid="{B22ADD10-33BE-4645-A001-A3CB09D20310}"/>
    <cellStyle name="20% - uthevingsfarge 2 2 3 3 3" xfId="14639" xr:uid="{0D9BCB05-87AC-498A-AA5B-D70862603F73}"/>
    <cellStyle name="20% - uthevingsfarge 2 2 3 3 3 2" xfId="43581" xr:uid="{178498E8-A5C0-471D-85B0-FB295910EEFB}"/>
    <cellStyle name="20% - uthevingsfarge 2 2 3 3 4" xfId="43582" xr:uid="{4DB516FF-2293-44B1-AD55-79B9593755E4}"/>
    <cellStyle name="20% - uthevingsfarge 2 2 3 3 5" xfId="43583" xr:uid="{112F4ED4-6452-49BB-88DF-19C46D5D72B8}"/>
    <cellStyle name="20% - uthevingsfarge 2 2 3 3 6" xfId="43584" xr:uid="{07C7CEF1-0880-4742-B1D2-ABB1DBF1F4F7}"/>
    <cellStyle name="20% - uthevingsfarge 2 2 3 3_3. Chng in credit spreads" xfId="43585" xr:uid="{983F691F-6C5F-4E19-B0A8-967FD393DB04}"/>
    <cellStyle name="20% - uthevingsfarge 2 2 3 4" xfId="14640" xr:uid="{D2CBC3AF-9DF4-495F-B253-9DF470E4240D}"/>
    <cellStyle name="20% - uthevingsfarge 2 2 3 4 2" xfId="14641" xr:uid="{DDE92A18-83A3-4062-A761-D5795389D9C7}"/>
    <cellStyle name="20% - uthevingsfarge 2 2 3 4 2 2" xfId="43586" xr:uid="{CB1F4DFA-C420-41F9-A18C-D0F8DB2E099E}"/>
    <cellStyle name="20% - uthevingsfarge 2 2 3 4 3" xfId="14642" xr:uid="{3AEB440D-6D04-4854-B036-784136ED8423}"/>
    <cellStyle name="20% - uthevingsfarge 2 2 3 4 4" xfId="43587" xr:uid="{8CA9920F-3155-4C0B-94F6-EBDB6836E7C1}"/>
    <cellStyle name="20% - uthevingsfarge 2 2 3 4 5" xfId="43588" xr:uid="{7A1740FF-8D97-45E9-BB61-13F282E1774B}"/>
    <cellStyle name="20% - uthevingsfarge 2 2 3 4 6" xfId="43589" xr:uid="{E6469585-ECDC-43BA-8F81-5011F033D5C9}"/>
    <cellStyle name="20% - uthevingsfarge 2 2 3 4_3. Chng in credit spreads" xfId="43590" xr:uid="{34308DAC-A300-47C1-8B02-FAC3E15E2455}"/>
    <cellStyle name="20% - uthevingsfarge 2 2 3 5" xfId="14643" xr:uid="{DAB7B8E9-24F0-445C-AE77-2797BC140F9D}"/>
    <cellStyle name="20% - uthevingsfarge 2 2 3 5 2" xfId="14644" xr:uid="{2D6B547D-F51E-41B4-A5B6-C0D5EBD4FE08}"/>
    <cellStyle name="20% - uthevingsfarge 2 2 3 5 2 2" xfId="43591" xr:uid="{C55D7181-1231-4235-9432-277C149895F3}"/>
    <cellStyle name="20% - uthevingsfarge 2 2 3 5 3" xfId="14645" xr:uid="{2FD1DC49-34BF-4ACE-A041-48D76F22467D}"/>
    <cellStyle name="20% - uthevingsfarge 2 2 3 5 4" xfId="43592" xr:uid="{30321159-4275-47FD-ACC1-5AB8B27D3095}"/>
    <cellStyle name="20% - uthevingsfarge 2 2 3 5 5" xfId="43593" xr:uid="{8297F4FC-914B-4D50-B868-33AB69044027}"/>
    <cellStyle name="20% - uthevingsfarge 2 2 3 5 6" xfId="43594" xr:uid="{9602E4BC-4392-46B4-B53B-0818190B45C3}"/>
    <cellStyle name="20% - uthevingsfarge 2 2 3 5_3. Chng in credit spreads" xfId="43595" xr:uid="{79D8EC9C-5CE3-49F4-984D-BBAF7C58B276}"/>
    <cellStyle name="20% - uthevingsfarge 2 2 3 6" xfId="14646" xr:uid="{34F20B6F-0C84-4ACF-A3B1-DF2A8571B481}"/>
    <cellStyle name="20% - uthevingsfarge 2 2 3 6 2" xfId="43596" xr:uid="{EC5E9C8C-5391-4EB4-8AFD-ACD183314AA6}"/>
    <cellStyle name="20% - uthevingsfarge 2 2 3 6 2 2" xfId="43597" xr:uid="{7E4E2ECA-91E0-4EBF-BBD6-2D1F2F4239C8}"/>
    <cellStyle name="20% - uthevingsfarge 2 2 3 6 3" xfId="43598" xr:uid="{731B3EA9-45B4-456E-B21A-9E09BF5AFE9C}"/>
    <cellStyle name="20% - uthevingsfarge 2 2 3 6_3. Chng in credit spreads" xfId="43599" xr:uid="{376507E6-37B6-4E62-9BD5-8C8CA49BB8EE}"/>
    <cellStyle name="20% - uthevingsfarge 2 2 3 7" xfId="14647" xr:uid="{48D5708B-6D82-4E19-A148-55ED37069344}"/>
    <cellStyle name="20% - uthevingsfarge 2 2 3 7 2" xfId="43600" xr:uid="{3D4F07AD-27C4-43C0-BE5E-3CB80AD2774A}"/>
    <cellStyle name="20% - uthevingsfarge 2 2 3 8" xfId="37867" xr:uid="{5945A05B-00BB-414E-B0B8-A71C12FF584C}"/>
    <cellStyle name="20% - uthevingsfarge 2 2 3 9" xfId="43601" xr:uid="{603EF8A0-4BB1-4C50-8F88-C165886FB747}"/>
    <cellStyle name="20% - uthevingsfarge 2 2 3_3. Chng in credit spreads" xfId="43602" xr:uid="{8B481142-5910-47DE-90F5-E9D26F046BF8}"/>
    <cellStyle name="20% - uthevingsfarge 2 2 4" xfId="14648" xr:uid="{DD3F03AE-F88F-4140-A3A0-F949C7BFEA0B}"/>
    <cellStyle name="20% - uthevingsfarge 2 2 4 2" xfId="14649" xr:uid="{6D10C32A-3FE1-4CD9-BEF4-34FE34D14DD8}"/>
    <cellStyle name="20% - uthevingsfarge 2 2 4 2 2" xfId="14650" xr:uid="{98D3D79C-A742-488B-9D23-1000491DCB29}"/>
    <cellStyle name="20% - uthevingsfarge 2 2 4 2 2 2" xfId="43603" xr:uid="{B36C8424-826A-4B8F-A4BB-C48E09023CC2}"/>
    <cellStyle name="20% - uthevingsfarge 2 2 4 2 3" xfId="43604" xr:uid="{89FF8505-792F-4385-B3E6-999D536F5E3E}"/>
    <cellStyle name="20% - uthevingsfarge 2 2 4 2_3. Chng in credit spreads" xfId="43605" xr:uid="{1E50CF4A-A31A-401D-B8BA-A82F46897B94}"/>
    <cellStyle name="20% - uthevingsfarge 2 2 4 3" xfId="14651" xr:uid="{5D82412C-DB56-4B64-9A57-FD1817F27F93}"/>
    <cellStyle name="20% - uthevingsfarge 2 2 4 3 2" xfId="43606" xr:uid="{47146D9C-E98C-48FC-9F56-2E23A4EE252B}"/>
    <cellStyle name="20% - uthevingsfarge 2 2 4 3 2 2" xfId="43607" xr:uid="{B71DF5E1-DA30-4AF0-AF79-08FED52F66ED}"/>
    <cellStyle name="20% - uthevingsfarge 2 2 4 3 3" xfId="43608" xr:uid="{419CBE71-10D3-42E7-AAEA-78BD7906FA7F}"/>
    <cellStyle name="20% - uthevingsfarge 2 2 4 3_3. Chng in credit spreads" xfId="43609" xr:uid="{C691E7EE-69DE-4045-8C22-E818C6EB9D0E}"/>
    <cellStyle name="20% - uthevingsfarge 2 2 4 4" xfId="14652" xr:uid="{1C4E62FA-5AB7-4D6B-909B-D50355342DAD}"/>
    <cellStyle name="20% - uthevingsfarge 2 2 4 4 2" xfId="43610" xr:uid="{23687219-2E1A-46C2-B6C7-8EE4ED9F345A}"/>
    <cellStyle name="20% - uthevingsfarge 2 2 4 4 2 2" xfId="43611" xr:uid="{F1505216-41D5-45E0-9388-324DB03EBC45}"/>
    <cellStyle name="20% - uthevingsfarge 2 2 4 4 3" xfId="43612" xr:uid="{CB2452CE-D843-4791-8063-517C1291234B}"/>
    <cellStyle name="20% - uthevingsfarge 2 2 4 4_3. Chng in credit spreads" xfId="43613" xr:uid="{BF394D0D-BAF9-4D3F-ACA9-FD0C5E1183D3}"/>
    <cellStyle name="20% - uthevingsfarge 2 2 4 5" xfId="37868" xr:uid="{D881DF44-75D7-42E0-95F0-5C91EB96EC10}"/>
    <cellStyle name="20% - uthevingsfarge 2 2 4 5 2" xfId="43614" xr:uid="{20313477-019E-49F2-90A3-F7CB0E259054}"/>
    <cellStyle name="20% - uthevingsfarge 2 2 4 6" xfId="43615" xr:uid="{F6EC0A66-1073-4525-8563-5C9F31D466EB}"/>
    <cellStyle name="20% - uthevingsfarge 2 2 4 7" xfId="43616" xr:uid="{E66620AD-4F8D-4156-A86B-CEE5FEFA38E8}"/>
    <cellStyle name="20% - uthevingsfarge 2 2 4_3. Chng in credit spreads" xfId="43617" xr:uid="{F40A87C2-3DAD-4E64-AAE4-ACAC66003735}"/>
    <cellStyle name="20% - uthevingsfarge 2 2 5" xfId="14653" xr:uid="{340AAFF8-0D3C-4A52-93B6-655E55D4863C}"/>
    <cellStyle name="20% - uthevingsfarge 2 2 5 2" xfId="14654" xr:uid="{80CD76BB-3B17-499A-B790-1AB8A04CA201}"/>
    <cellStyle name="20% - uthevingsfarge 2 2 5 2 2" xfId="14655" xr:uid="{B3A331BD-255D-4137-A9E8-95A0799F61FC}"/>
    <cellStyle name="20% - uthevingsfarge 2 2 5 2 2 2" xfId="43618" xr:uid="{93CE5337-D4D2-48CA-A8FC-E07346DF62E4}"/>
    <cellStyle name="20% - uthevingsfarge 2 2 5 2 3" xfId="43619" xr:uid="{B6FF052C-86A0-47D5-9D4F-4CCC7BFB143A}"/>
    <cellStyle name="20% - uthevingsfarge 2 2 5 2_3. Chng in credit spreads" xfId="43620" xr:uid="{C26B8B7B-6133-4907-93CC-64B73442DD64}"/>
    <cellStyle name="20% - uthevingsfarge 2 2 5 3" xfId="14656" xr:uid="{4675AFF8-462D-415E-B565-C97AB8709E48}"/>
    <cellStyle name="20% - uthevingsfarge 2 2 5 3 2" xfId="43621" xr:uid="{6CC09D6A-EAD8-42A3-BF68-8DF9B5618CB9}"/>
    <cellStyle name="20% - uthevingsfarge 2 2 5 4" xfId="14657" xr:uid="{567AF859-2A0A-4D1B-B76E-370727528F23}"/>
    <cellStyle name="20% - uthevingsfarge 2 2 5 5" xfId="37869" xr:uid="{8FD2DE13-E9BF-40A0-A285-C996F11164AB}"/>
    <cellStyle name="20% - uthevingsfarge 2 2 5 6" xfId="43622" xr:uid="{23F38E19-9858-42CC-9C9D-DD36E6D54BF5}"/>
    <cellStyle name="20% - uthevingsfarge 2 2 5 7" xfId="43623" xr:uid="{E0A5A7E6-ECA2-4819-AD8B-9343DF5E2158}"/>
    <cellStyle name="20% - uthevingsfarge 2 2 5_3. Chng in credit spreads" xfId="43624" xr:uid="{BEE03291-3A06-448B-BB3D-EED100498785}"/>
    <cellStyle name="20% - uthevingsfarge 2 2 6" xfId="14658" xr:uid="{D0707DC6-56E3-400F-B845-F6084F73B84F}"/>
    <cellStyle name="20% - uthevingsfarge 2 2 6 2" xfId="14659" xr:uid="{5D158E1E-7F48-4684-8685-120324A81ABE}"/>
    <cellStyle name="20% - uthevingsfarge 2 2 6 2 2" xfId="14660" xr:uid="{C4EE2244-91F9-49CA-B7A7-C9F4BECA3CDF}"/>
    <cellStyle name="20% - uthevingsfarge 2 2 6 2 2 2" xfId="43625" xr:uid="{E9DA0BA6-30BA-4884-82C1-9E2858BE1617}"/>
    <cellStyle name="20% - uthevingsfarge 2 2 6 2 3" xfId="43626" xr:uid="{1B8F13F6-5F6A-45AB-A972-56A393143DDF}"/>
    <cellStyle name="20% - uthevingsfarge 2 2 6 2_3. Chng in credit spreads" xfId="43627" xr:uid="{97BFD07D-7754-4150-A14C-28CADC526917}"/>
    <cellStyle name="20% - uthevingsfarge 2 2 6 3" xfId="14661" xr:uid="{DD1F6FB4-2955-4D27-9700-3D6A3C8E9DEC}"/>
    <cellStyle name="20% - uthevingsfarge 2 2 6 3 2" xfId="43628" xr:uid="{0EA23FB6-844B-4F65-AB5B-ECE4E6EC7E77}"/>
    <cellStyle name="20% - uthevingsfarge 2 2 6 4" xfId="14662" xr:uid="{474748EE-4C1A-4154-A013-CF2681860052}"/>
    <cellStyle name="20% - uthevingsfarge 2 2 6 5" xfId="37870" xr:uid="{F463A449-EE40-45F1-95D0-405DCFA034A4}"/>
    <cellStyle name="20% - uthevingsfarge 2 2 6 6" xfId="43629" xr:uid="{32BE8C0B-0F42-4702-BB91-C851C8495875}"/>
    <cellStyle name="20% - uthevingsfarge 2 2 6 7" xfId="43630" xr:uid="{0696DC7A-F0F2-4B13-B132-10722194366E}"/>
    <cellStyle name="20% - uthevingsfarge 2 2 6_3. Chng in credit spreads" xfId="43631" xr:uid="{937787B3-AFB9-40FC-A1B5-C328090C9B42}"/>
    <cellStyle name="20% - uthevingsfarge 2 2 7" xfId="14663" xr:uid="{A99C7E64-2278-43D9-B297-63CC136905A7}"/>
    <cellStyle name="20% - uthevingsfarge 2 2 7 2" xfId="14664" xr:uid="{728EF838-6383-4F77-BA56-5A6DB1C33270}"/>
    <cellStyle name="20% - uthevingsfarge 2 2 7 2 2" xfId="14665" xr:uid="{01773B0E-B96C-4C70-AEA3-2F2CE752182F}"/>
    <cellStyle name="20% - uthevingsfarge 2 2 7 2 3" xfId="43632" xr:uid="{48380DC6-FD1C-4749-9A54-79B2BDF8E964}"/>
    <cellStyle name="20% - uthevingsfarge 2 2 7 2_AVA DVA EL" xfId="14666" xr:uid="{74A9837E-B6A0-4451-A5D3-D5D1FB846088}"/>
    <cellStyle name="20% - uthevingsfarge 2 2 7 3" xfId="14667" xr:uid="{41B7A684-EE3F-49B5-B648-E9BF3CCFA6C5}"/>
    <cellStyle name="20% - uthevingsfarge 2 2 7 4" xfId="14668" xr:uid="{E9EA9A21-E7CF-43D0-A6DB-CCE40FA183A2}"/>
    <cellStyle name="20% - uthevingsfarge 2 2 7 5" xfId="43633" xr:uid="{59703580-7DE7-49ED-8656-C7A12B3A192B}"/>
    <cellStyle name="20% - uthevingsfarge 2 2 7 6" xfId="43634" xr:uid="{2DFBFFC1-18AA-4975-B510-9817AA39DBDE}"/>
    <cellStyle name="20% - uthevingsfarge 2 2 7_3. Chng in credit spreads" xfId="43635" xr:uid="{769F70D0-B7EB-4646-B87D-8FDA4EC6A2EC}"/>
    <cellStyle name="20% - uthevingsfarge 2 2 8" xfId="14669" xr:uid="{06A50E44-4251-40B1-B9AC-37912A5ABC88}"/>
    <cellStyle name="20% - uthevingsfarge 2 2 8 2" xfId="14670" xr:uid="{545802EE-D8BD-4927-AABB-9A1616EE3088}"/>
    <cellStyle name="20% - uthevingsfarge 2 2 8 2 2" xfId="43636" xr:uid="{2AE14F84-8104-45F7-BF7D-0D5C4DB04ACB}"/>
    <cellStyle name="20% - uthevingsfarge 2 2 8 3" xfId="14671" xr:uid="{5C751B7A-E356-4FEF-A89D-190FEEF2C2EB}"/>
    <cellStyle name="20% - uthevingsfarge 2 2 8 4" xfId="43637" xr:uid="{3C97C41E-98CF-420B-9F4F-FE1C5958EBB3}"/>
    <cellStyle name="20% - uthevingsfarge 2 2 8_3. Chng in credit spreads" xfId="43638" xr:uid="{752D9307-7B6C-4744-9FF1-CA7EBA840BF5}"/>
    <cellStyle name="20% - uthevingsfarge 2 2 9" xfId="14672" xr:uid="{2CD4A4C7-7C26-4CCA-A609-D279EA4B5C48}"/>
    <cellStyle name="20% - uthevingsfarge 2 2 9 2" xfId="14673" xr:uid="{0257B5AC-66DE-4DBF-8401-BCBC369D2655}"/>
    <cellStyle name="20% - uthevingsfarge 2 2 9 3" xfId="14674" xr:uid="{44319E63-7BD6-417D-B140-566BE0E2BB09}"/>
    <cellStyle name="20% - uthevingsfarge 2 2 9_AVA DVA EL" xfId="14675" xr:uid="{BABAA167-A4D0-45BC-9798-8C6729521BC9}"/>
    <cellStyle name="20% - uthevingsfarge 2 2_11" xfId="2841" xr:uid="{4C5EBDF5-013E-42B1-ADCA-EFDF9E790408}"/>
    <cellStyle name="20% - uthevingsfarge 2 20" xfId="2842" xr:uid="{9B4E7737-93C9-4C0B-8869-DCFFDBAACDE3}"/>
    <cellStyle name="20% - uthevingsfarge 2 20 2" xfId="2843" xr:uid="{37DF5B89-256F-418B-90C4-BCBDDF4A92C3}"/>
    <cellStyle name="20% - uthevingsfarge 2 20 2 2" xfId="2844" xr:uid="{E7FFF1E8-A785-4E68-9166-A3EBD376EF6B}"/>
    <cellStyle name="20% - uthevingsfarge 2 20 2 2 2" xfId="37873" xr:uid="{777B6137-5F81-40AC-B22E-6E6DCD442B31}"/>
    <cellStyle name="20% - uthevingsfarge 2 20 2 2_CC1" xfId="53947" xr:uid="{2C582563-0226-45C4-9347-EBD27C7A4A41}"/>
    <cellStyle name="20% - uthevingsfarge 2 20 2 3" xfId="37874" xr:uid="{087FD0DE-5B6A-4C30-B32F-F6F9FA160B43}"/>
    <cellStyle name="20% - uthevingsfarge 2 20 2 4" xfId="37875" xr:uid="{8B31A730-C795-4C2C-BBCF-8A1B71469E61}"/>
    <cellStyle name="20% - uthevingsfarge 2 20 2 5" xfId="37876" xr:uid="{66F64DED-09AE-4510-AD58-35113BCA89AC}"/>
    <cellStyle name="20% - uthevingsfarge 2 20 2 6" xfId="37872" xr:uid="{4CE6003E-D859-4E1A-A9AF-6DE9D8D080FB}"/>
    <cellStyle name="20% - uthevingsfarge 2 20 2_4 manuell" xfId="53948" xr:uid="{D2905716-8EB4-4E8A-A26C-809B933934E1}"/>
    <cellStyle name="20% - uthevingsfarge 2 20 3" xfId="2845" xr:uid="{EFF62675-B6DB-4299-B408-BC500B176302}"/>
    <cellStyle name="20% - uthevingsfarge 2 20 3 2" xfId="37877" xr:uid="{6F47EEB3-4F35-4F5A-961C-64DAB38E1BA4}"/>
    <cellStyle name="20% - uthevingsfarge 2 20 3_CC1" xfId="53949" xr:uid="{029A5663-E3A9-499A-B571-1E0A122AE6D2}"/>
    <cellStyle name="20% - uthevingsfarge 2 20 4" xfId="37878" xr:uid="{051A39A2-7578-40F3-A270-5857291AF212}"/>
    <cellStyle name="20% - uthevingsfarge 2 20 5" xfId="37879" xr:uid="{FE7E41B7-0F9F-473E-B558-6914BD0A15AF}"/>
    <cellStyle name="20% - uthevingsfarge 2 20 6" xfId="37880" xr:uid="{5C605659-52FA-47C4-8807-59AAF10A607A}"/>
    <cellStyle name="20% - uthevingsfarge 2 20 7" xfId="37871" xr:uid="{36A5E30A-1D51-44E2-ABF0-E9309453BFCD}"/>
    <cellStyle name="20% - uthevingsfarge 2 20_4 manuell" xfId="53950" xr:uid="{504721D1-1A37-4BC3-A1FE-86366D3CD9F5}"/>
    <cellStyle name="20% - uthevingsfarge 2 21" xfId="2846" xr:uid="{37A21B47-8D71-4E04-934A-A46C3A93EE90}"/>
    <cellStyle name="20% - uthevingsfarge 2 21 2" xfId="2847" xr:uid="{DE73F740-D754-4B58-B13C-A07D1CD74647}"/>
    <cellStyle name="20% - uthevingsfarge 2 21 2 2" xfId="2848" xr:uid="{31776F63-7DD9-4BFA-931B-62113693FD0C}"/>
    <cellStyle name="20% - uthevingsfarge 2 21 2 2 2" xfId="37883" xr:uid="{C2A05A40-5290-4BF1-9E61-D22C94892E45}"/>
    <cellStyle name="20% - uthevingsfarge 2 21 2 2_CC1" xfId="53951" xr:uid="{AB9243C9-0946-463E-8F23-9EAD958F8E4A}"/>
    <cellStyle name="20% - uthevingsfarge 2 21 2 3" xfId="37884" xr:uid="{7E3013F9-0EA0-49E7-ABD8-723543B0B08F}"/>
    <cellStyle name="20% - uthevingsfarge 2 21 2 4" xfId="37885" xr:uid="{0AC54F62-217B-44C2-A627-523E274A9632}"/>
    <cellStyle name="20% - uthevingsfarge 2 21 2 5" xfId="37886" xr:uid="{663C587E-33B3-4DBE-A5CD-1EF24FDA9316}"/>
    <cellStyle name="20% - uthevingsfarge 2 21 2 6" xfId="37882" xr:uid="{CBCED16A-51FD-4143-BCB7-FF0C87A7C671}"/>
    <cellStyle name="20% - uthevingsfarge 2 21 2_4 manuell" xfId="53952" xr:uid="{DF819964-4DD2-4654-96BE-64AA2BEBB95E}"/>
    <cellStyle name="20% - uthevingsfarge 2 21 3" xfId="2849" xr:uid="{ECDD5685-172A-4D38-A00A-6A5A40B858F2}"/>
    <cellStyle name="20% - uthevingsfarge 2 21 3 2" xfId="37887" xr:uid="{39284FD1-CA02-4B7C-B947-0BCCCD83B553}"/>
    <cellStyle name="20% - uthevingsfarge 2 21 3_CC1" xfId="53953" xr:uid="{15CC91B3-7D6B-4BC8-8BEC-8598225339B3}"/>
    <cellStyle name="20% - uthevingsfarge 2 21 4" xfId="37888" xr:uid="{FA9EF175-CAA4-417D-B16E-5DE775851294}"/>
    <cellStyle name="20% - uthevingsfarge 2 21 5" xfId="37889" xr:uid="{6A996E29-2081-40D6-A4FC-A02CE7171232}"/>
    <cellStyle name="20% - uthevingsfarge 2 21 6" xfId="37890" xr:uid="{C993AE53-4F1E-409D-B4B8-D451D0BC90CE}"/>
    <cellStyle name="20% - uthevingsfarge 2 21 7" xfId="37881" xr:uid="{F1ABA69E-79DB-4058-B2EE-5765B0743BA2}"/>
    <cellStyle name="20% - uthevingsfarge 2 21_4 manuell" xfId="53954" xr:uid="{27E54C08-F14F-4AEA-A876-CD4421960C1B}"/>
    <cellStyle name="20% - uthevingsfarge 2 22" xfId="2850" xr:uid="{361E12A7-3EC2-413B-8357-E357B406861C}"/>
    <cellStyle name="20% - uthevingsfarge 2 22 2" xfId="2851" xr:uid="{E1EBAD51-DC4F-4262-8763-8FAF4BBFCE8F}"/>
    <cellStyle name="20% - uthevingsfarge 2 22 2 2" xfId="2852" xr:uid="{E8A36CF3-218D-471E-8B50-8525A15F3D14}"/>
    <cellStyle name="20% - uthevingsfarge 2 22 2 2 2" xfId="37893" xr:uid="{3F6D0FE4-6AA9-4D28-9C46-59F0A2D067FB}"/>
    <cellStyle name="20% - uthevingsfarge 2 22 2 2_CC1" xfId="53955" xr:uid="{F430459C-B85B-4D6F-B020-9960F4FB169C}"/>
    <cellStyle name="20% - uthevingsfarge 2 22 2 3" xfId="37894" xr:uid="{B8476638-91B0-4F1B-BEC9-EB4E18D9870A}"/>
    <cellStyle name="20% - uthevingsfarge 2 22 2 4" xfId="37895" xr:uid="{B20F60A2-72A6-475C-B77B-1299FBD69E57}"/>
    <cellStyle name="20% - uthevingsfarge 2 22 2 5" xfId="37896" xr:uid="{044301AA-269C-478D-863E-747EF4DB7A93}"/>
    <cellStyle name="20% - uthevingsfarge 2 22 2 6" xfId="37892" xr:uid="{7C615EB3-7CCE-4056-9BEB-E54111DBD807}"/>
    <cellStyle name="20% - uthevingsfarge 2 22 2_4 manuell" xfId="53956" xr:uid="{3585EFE0-14A5-4AD6-A727-4D3309004C0A}"/>
    <cellStyle name="20% - uthevingsfarge 2 22 3" xfId="2853" xr:uid="{6ABF90C6-C4B8-4F81-9735-6BAA65DACB3B}"/>
    <cellStyle name="20% - uthevingsfarge 2 22 3 2" xfId="37897" xr:uid="{7A2AABDE-EE93-471A-9DA4-8ACD42B63A7E}"/>
    <cellStyle name="20% - uthevingsfarge 2 22 3_CC1" xfId="53957" xr:uid="{A1EC9124-3918-425F-BD17-DCAD59CA8854}"/>
    <cellStyle name="20% - uthevingsfarge 2 22 4" xfId="37898" xr:uid="{39A86E8E-F74F-41FA-9BB8-335472D5FBD1}"/>
    <cellStyle name="20% - uthevingsfarge 2 22 5" xfId="37899" xr:uid="{1BDD97BC-08D3-414E-A929-FD0A13F87EEC}"/>
    <cellStyle name="20% - uthevingsfarge 2 22 6" xfId="37900" xr:uid="{E8338900-0275-4858-8AC0-0AD8EFDCB098}"/>
    <cellStyle name="20% - uthevingsfarge 2 22 7" xfId="37891" xr:uid="{B3F41A56-E8E1-4501-8F40-63237BF93ADD}"/>
    <cellStyle name="20% - uthevingsfarge 2 22_4 manuell" xfId="53958" xr:uid="{D5FA8415-8ED5-48FF-B33A-902E9557EC79}"/>
    <cellStyle name="20% - uthevingsfarge 2 23" xfId="2854" xr:uid="{1807A69E-5E57-4703-8E8B-37C4526F68A8}"/>
    <cellStyle name="20% - uthevingsfarge 2 23 2" xfId="2855" xr:uid="{90233429-3A35-4551-99CA-17F26D756B70}"/>
    <cellStyle name="20% - uthevingsfarge 2 23 2 2" xfId="2856" xr:uid="{33132820-B66B-4B21-AE40-41B6F1FDA44E}"/>
    <cellStyle name="20% - uthevingsfarge 2 23 2 2 2" xfId="37903" xr:uid="{BC9EA3DA-78A2-4D53-8603-935B1793552C}"/>
    <cellStyle name="20% - uthevingsfarge 2 23 2 2_CC1" xfId="53959" xr:uid="{5D4299DD-9AF0-42C9-BF41-B14BE0E05372}"/>
    <cellStyle name="20% - uthevingsfarge 2 23 2 3" xfId="37904" xr:uid="{14212ACC-8EC5-4606-A08B-D42CA55DD00E}"/>
    <cellStyle name="20% - uthevingsfarge 2 23 2 4" xfId="37905" xr:uid="{4C2C66FA-79E8-40F5-946F-0A947CA01D9D}"/>
    <cellStyle name="20% - uthevingsfarge 2 23 2 5" xfId="37906" xr:uid="{52EE7343-4E4F-4A07-842A-D1BB933CEE20}"/>
    <cellStyle name="20% - uthevingsfarge 2 23 2 6" xfId="37902" xr:uid="{917611DF-65F3-4141-9203-38C2770688AC}"/>
    <cellStyle name="20% - uthevingsfarge 2 23 2_4 manuell" xfId="53960" xr:uid="{216BF0CC-A31D-4285-AEAD-D6D357C35DFF}"/>
    <cellStyle name="20% - uthevingsfarge 2 23 3" xfId="2857" xr:uid="{A75CBB65-4BC2-4F00-B5D5-309D5F9A66F8}"/>
    <cellStyle name="20% - uthevingsfarge 2 23 3 2" xfId="37907" xr:uid="{EF9C64D9-A598-46BE-B578-39A7A023F15C}"/>
    <cellStyle name="20% - uthevingsfarge 2 23 3_CC1" xfId="53961" xr:uid="{52BA4DCC-8B32-4A52-BA2F-049033BEBE38}"/>
    <cellStyle name="20% - uthevingsfarge 2 23 4" xfId="37908" xr:uid="{D005E04A-DEF6-4FAC-A8E5-65B24DA6E15F}"/>
    <cellStyle name="20% - uthevingsfarge 2 23 5" xfId="37909" xr:uid="{78017480-3279-4BD8-A28A-9FE1F9551014}"/>
    <cellStyle name="20% - uthevingsfarge 2 23 6" xfId="37910" xr:uid="{7DF02FC2-8F32-4BA9-9443-BF558377FC54}"/>
    <cellStyle name="20% - uthevingsfarge 2 23 7" xfId="37901" xr:uid="{1EFB7A17-27F2-4141-896C-78F6FDA9DC52}"/>
    <cellStyle name="20% - uthevingsfarge 2 23_4 manuell" xfId="53962" xr:uid="{B04F2D82-A736-4BE5-ADC1-98AE07E7D027}"/>
    <cellStyle name="20% - uthevingsfarge 2 24" xfId="2858" xr:uid="{1CD8EF1E-42BF-4AE0-B0EC-C0EAEED2E373}"/>
    <cellStyle name="20% - uthevingsfarge 2 24 2" xfId="2859" xr:uid="{09CD36E0-19B4-4E13-9D7E-2BD19AB55F1F}"/>
    <cellStyle name="20% - uthevingsfarge 2 24 2 2" xfId="2860" xr:uid="{B95A9A32-C208-4574-8BA7-B5E95B5F4377}"/>
    <cellStyle name="20% - uthevingsfarge 2 24 2 2 2" xfId="37913" xr:uid="{DB2849F9-B496-4A70-81EB-4755780AEAC3}"/>
    <cellStyle name="20% - uthevingsfarge 2 24 2 2_CC1" xfId="53963" xr:uid="{3B85F839-4BF5-494E-BCCF-47B10D93476A}"/>
    <cellStyle name="20% - uthevingsfarge 2 24 2 3" xfId="37914" xr:uid="{BDF07805-9682-4ADE-9A17-98754506B443}"/>
    <cellStyle name="20% - uthevingsfarge 2 24 2 4" xfId="37915" xr:uid="{B81D1767-DBD8-485B-AA90-4B7BA916CE2C}"/>
    <cellStyle name="20% - uthevingsfarge 2 24 2 5" xfId="37916" xr:uid="{C6B9A8EA-EAB8-4EF5-8F64-F89D3723E449}"/>
    <cellStyle name="20% - uthevingsfarge 2 24 2 6" xfId="37912" xr:uid="{2330DCBD-E60C-4707-93D5-799EBAB642B0}"/>
    <cellStyle name="20% - uthevingsfarge 2 24 2_4 manuell" xfId="53964" xr:uid="{56F7061E-C442-4836-8595-795CAAB4954B}"/>
    <cellStyle name="20% - uthevingsfarge 2 24 3" xfId="2861" xr:uid="{A63E23FB-57B1-4D59-990D-47C030442594}"/>
    <cellStyle name="20% - uthevingsfarge 2 24 3 2" xfId="37917" xr:uid="{C530ABD6-7AAA-49D1-AFCF-4202C5835706}"/>
    <cellStyle name="20% - uthevingsfarge 2 24 3_CC1" xfId="53965" xr:uid="{625EFD28-532D-4AFB-AFE5-D1DFBD968E05}"/>
    <cellStyle name="20% - uthevingsfarge 2 24 4" xfId="37918" xr:uid="{4BF4ABA9-61D5-4883-B020-AA47968E04B1}"/>
    <cellStyle name="20% - uthevingsfarge 2 24 5" xfId="37919" xr:uid="{D3A3F324-EA39-4611-9F62-852D6ABC2CFA}"/>
    <cellStyle name="20% - uthevingsfarge 2 24 6" xfId="37920" xr:uid="{06CB0A0B-4023-4068-9C47-2A6FF97275A2}"/>
    <cellStyle name="20% - uthevingsfarge 2 24 7" xfId="37911" xr:uid="{D164C819-A91E-4A05-9401-EEEA9B571DBF}"/>
    <cellStyle name="20% - uthevingsfarge 2 24_4 manuell" xfId="53966" xr:uid="{3451D0C6-92B2-41FE-A626-9BD9074D2037}"/>
    <cellStyle name="20% - uthevingsfarge 2 25" xfId="2862" xr:uid="{65F34B93-173E-49E4-A45C-3EE7A166584A}"/>
    <cellStyle name="20% - uthevingsfarge 2 25 2" xfId="2863" xr:uid="{59A2D8A1-5FB8-401E-B441-5908E0EB8491}"/>
    <cellStyle name="20% - uthevingsfarge 2 25 2 2" xfId="2864" xr:uid="{7514B1AC-F223-410C-B956-C4EAD20B346A}"/>
    <cellStyle name="20% - uthevingsfarge 2 25 2 2 2" xfId="37923" xr:uid="{6E66E97A-637C-47A5-B10B-8D1941159D60}"/>
    <cellStyle name="20% - uthevingsfarge 2 25 2 2_CC1" xfId="53967" xr:uid="{8C63D83F-253B-479E-8DD4-243EFF1D5367}"/>
    <cellStyle name="20% - uthevingsfarge 2 25 2 3" xfId="37924" xr:uid="{0A86EA66-9917-48F8-890F-2B92EC900AFA}"/>
    <cellStyle name="20% - uthevingsfarge 2 25 2 4" xfId="37925" xr:uid="{841DC40B-5E06-4F60-8473-2B6FDC754331}"/>
    <cellStyle name="20% - uthevingsfarge 2 25 2 5" xfId="37926" xr:uid="{B7A4B239-177F-4B25-A950-A3DEBCD7C05F}"/>
    <cellStyle name="20% - uthevingsfarge 2 25 2 6" xfId="37922" xr:uid="{2DAE2C82-1DE6-4825-ADA9-99AE6B3B8F7E}"/>
    <cellStyle name="20% - uthevingsfarge 2 25 2_4 manuell" xfId="53968" xr:uid="{4EEFED34-924E-4614-AFFA-7854046E5DE1}"/>
    <cellStyle name="20% - uthevingsfarge 2 25 3" xfId="2865" xr:uid="{CB253195-49D5-43E5-876A-822CFC06039A}"/>
    <cellStyle name="20% - uthevingsfarge 2 25 3 2" xfId="37927" xr:uid="{E6866352-8608-41D8-AA83-82FACE312579}"/>
    <cellStyle name="20% - uthevingsfarge 2 25 3_CC1" xfId="53969" xr:uid="{6F13F464-9E7C-4818-B8FD-0F64B2374B31}"/>
    <cellStyle name="20% - uthevingsfarge 2 25 4" xfId="37928" xr:uid="{0DA1AD73-ADA0-488E-AF41-3011E62AB7F5}"/>
    <cellStyle name="20% - uthevingsfarge 2 25 5" xfId="37929" xr:uid="{F618F0F7-B28B-4057-9384-A2C2E9EE922D}"/>
    <cellStyle name="20% - uthevingsfarge 2 25 6" xfId="37930" xr:uid="{01F1C459-AD06-44C5-8EE9-7B888F92895B}"/>
    <cellStyle name="20% - uthevingsfarge 2 25 7" xfId="37921" xr:uid="{138B97EA-125F-44A2-9194-775D0E2C8ECB}"/>
    <cellStyle name="20% - uthevingsfarge 2 25_4 manuell" xfId="53970" xr:uid="{B10708B0-9494-4A17-B040-5F19F7DA7491}"/>
    <cellStyle name="20% - uthevingsfarge 2 26" xfId="2866" xr:uid="{7612F39B-DAD3-4090-91EA-584D60BBEB4B}"/>
    <cellStyle name="20% - uthevingsfarge 2 26 2" xfId="2867" xr:uid="{623E2F1E-A0E3-4A28-BE24-0834F4337ABE}"/>
    <cellStyle name="20% - uthevingsfarge 2 26 2 2" xfId="2868" xr:uid="{0B3CA3D8-4852-4957-8D02-95B5AAC697AA}"/>
    <cellStyle name="20% - uthevingsfarge 2 26 2 2 2" xfId="37933" xr:uid="{F9EF26AF-0911-49A9-B102-4282F3CDB155}"/>
    <cellStyle name="20% - uthevingsfarge 2 26 2 2_CC1" xfId="53971" xr:uid="{F3592DC6-2391-4E5C-B7C3-D6C8A562B944}"/>
    <cellStyle name="20% - uthevingsfarge 2 26 2 3" xfId="37934" xr:uid="{9C103123-788A-431B-AD6C-F485C029092E}"/>
    <cellStyle name="20% - uthevingsfarge 2 26 2 4" xfId="37935" xr:uid="{B2FBE5C0-6C89-4A98-A6F0-E676BE589B12}"/>
    <cellStyle name="20% - uthevingsfarge 2 26 2 5" xfId="37936" xr:uid="{D5872C10-A197-4002-BAFB-5FF4C37242DD}"/>
    <cellStyle name="20% - uthevingsfarge 2 26 2 6" xfId="37932" xr:uid="{F6A6225F-A76E-4B4B-85BD-55B27A95338C}"/>
    <cellStyle name="20% - uthevingsfarge 2 26 2_4 manuell" xfId="53972" xr:uid="{413CD7B9-6E86-48DC-A881-CCE0AB89BE6D}"/>
    <cellStyle name="20% - uthevingsfarge 2 26 3" xfId="2869" xr:uid="{B549B8A0-31D1-41FA-918A-2964C391A6E4}"/>
    <cellStyle name="20% - uthevingsfarge 2 26 3 2" xfId="37937" xr:uid="{254FC7B6-04C0-4618-87BB-1FFFD99553EE}"/>
    <cellStyle name="20% - uthevingsfarge 2 26 3_CC1" xfId="53973" xr:uid="{E97E3009-851A-45B4-A5BB-66D15519F18B}"/>
    <cellStyle name="20% - uthevingsfarge 2 26 4" xfId="37938" xr:uid="{570E82DB-7056-477C-8DC9-0C0E5511F28C}"/>
    <cellStyle name="20% - uthevingsfarge 2 26 5" xfId="37939" xr:uid="{D98D05F9-C9A2-4D8C-83A4-76910F5C2B6C}"/>
    <cellStyle name="20% - uthevingsfarge 2 26 6" xfId="37940" xr:uid="{84853366-2FD7-46A5-A868-0A527D276E14}"/>
    <cellStyle name="20% - uthevingsfarge 2 26 7" xfId="37931" xr:uid="{004B911A-4380-43E3-AB23-3DEF57F66164}"/>
    <cellStyle name="20% - uthevingsfarge 2 26_4 manuell" xfId="53974" xr:uid="{AA2C1900-947D-4762-9EEC-5AFB9136A286}"/>
    <cellStyle name="20% - uthevingsfarge 2 27" xfId="2870" xr:uid="{193F4CB5-BAE4-4296-A0F2-1691456F92A0}"/>
    <cellStyle name="20% - uthevingsfarge 2 27 2" xfId="2871" xr:uid="{E5B88DA9-AEA8-43CF-9973-08E17885F9B8}"/>
    <cellStyle name="20% - uthevingsfarge 2 27 2 2" xfId="2872" xr:uid="{EBECE11C-9C69-4E20-A246-173A6B28F901}"/>
    <cellStyle name="20% - uthevingsfarge 2 27 2 2 2" xfId="37943" xr:uid="{F8EE0B9B-5C95-4248-8970-B6495E60161D}"/>
    <cellStyle name="20% - uthevingsfarge 2 27 2 2_CC1" xfId="53975" xr:uid="{9DD302C1-85B8-41C5-948B-4CEF604B8615}"/>
    <cellStyle name="20% - uthevingsfarge 2 27 2 3" xfId="37944" xr:uid="{C0C0931C-8917-4880-82AB-5F177B083C08}"/>
    <cellStyle name="20% - uthevingsfarge 2 27 2 4" xfId="37945" xr:uid="{90C7830B-CA41-4B39-B53D-07E8231CB351}"/>
    <cellStyle name="20% - uthevingsfarge 2 27 2 5" xfId="37946" xr:uid="{C38BD425-2E55-4026-8A91-7CBF4F735A6E}"/>
    <cellStyle name="20% - uthevingsfarge 2 27 2 6" xfId="37942" xr:uid="{83FBD778-6AF8-41CE-A7A0-41112A5AA781}"/>
    <cellStyle name="20% - uthevingsfarge 2 27 2_4 manuell" xfId="53976" xr:uid="{6C0488FE-5604-4660-86CB-3E82D87EF9C7}"/>
    <cellStyle name="20% - uthevingsfarge 2 27 3" xfId="2873" xr:uid="{E77FB32E-FBDC-459F-96D4-03D71ADF3DC8}"/>
    <cellStyle name="20% - uthevingsfarge 2 27 3 2" xfId="37947" xr:uid="{E805E32E-4AB2-4C10-B79B-0BC985AAF412}"/>
    <cellStyle name="20% - uthevingsfarge 2 27 3_CC1" xfId="53977" xr:uid="{28CAD17D-9CBB-4ED5-B5F6-6AD2D0558376}"/>
    <cellStyle name="20% - uthevingsfarge 2 27 4" xfId="37948" xr:uid="{4E42B5E2-CFE3-4CEA-9019-68E34CB081ED}"/>
    <cellStyle name="20% - uthevingsfarge 2 27 5" xfId="37949" xr:uid="{B8D4B640-D1FB-4527-9952-F8D30DAB703B}"/>
    <cellStyle name="20% - uthevingsfarge 2 27 6" xfId="37950" xr:uid="{872E7982-01A2-412A-A8F2-457F0B0C8592}"/>
    <cellStyle name="20% - uthevingsfarge 2 27 7" xfId="37941" xr:uid="{4E9CD421-4CF3-4127-836E-D175311D5E6A}"/>
    <cellStyle name="20% - uthevingsfarge 2 27_4 manuell" xfId="53978" xr:uid="{7BC8E7A0-ABCA-44E0-BBB7-1F10F8448175}"/>
    <cellStyle name="20% - uthevingsfarge 2 28" xfId="2874" xr:uid="{D248654E-BC93-4D70-A7FD-8CCFD6A2A51B}"/>
    <cellStyle name="20% - uthevingsfarge 2 28 2" xfId="2875" xr:uid="{8E8E0972-753F-4A98-9793-84861AEC5BDC}"/>
    <cellStyle name="20% - uthevingsfarge 2 28 2 2" xfId="2876" xr:uid="{3FBD028E-B3A6-4F2A-8478-617F726920C7}"/>
    <cellStyle name="20% - uthevingsfarge 2 28 2 2 2" xfId="37953" xr:uid="{5F420673-E934-429A-B32A-47A15E9D6BE7}"/>
    <cellStyle name="20% - uthevingsfarge 2 28 2 2_CC1" xfId="53979" xr:uid="{92077069-2465-4EA0-A032-31DB885885A4}"/>
    <cellStyle name="20% - uthevingsfarge 2 28 2 3" xfId="37954" xr:uid="{D762296F-3D41-47EE-88D6-80EC5EFB34C8}"/>
    <cellStyle name="20% - uthevingsfarge 2 28 2 4" xfId="37955" xr:uid="{845D187E-5067-4764-AB3C-8F1FF73BA676}"/>
    <cellStyle name="20% - uthevingsfarge 2 28 2 5" xfId="37956" xr:uid="{FDAFCD19-55E9-48BE-8FDD-05C5A96330FB}"/>
    <cellStyle name="20% - uthevingsfarge 2 28 2 6" xfId="37952" xr:uid="{049452A7-E7B5-4D67-B89B-0E2B06B1BAC2}"/>
    <cellStyle name="20% - uthevingsfarge 2 28 2_4 manuell" xfId="53980" xr:uid="{46E990D5-4CED-434F-8384-0D946555F294}"/>
    <cellStyle name="20% - uthevingsfarge 2 28 3" xfId="2877" xr:uid="{ABD7E726-75A1-4768-9245-EF3B5C285BBD}"/>
    <cellStyle name="20% - uthevingsfarge 2 28 3 2" xfId="37957" xr:uid="{209D16E1-A64B-4696-93A5-B512592172CF}"/>
    <cellStyle name="20% - uthevingsfarge 2 28 3_CC1" xfId="53981" xr:uid="{F0AF1F9F-5149-4746-B79E-D4B914FBB48D}"/>
    <cellStyle name="20% - uthevingsfarge 2 28 4" xfId="37958" xr:uid="{38E0C014-B229-4C00-996C-4B051F73148C}"/>
    <cellStyle name="20% - uthevingsfarge 2 28 5" xfId="37959" xr:uid="{760297A4-8803-488E-AC3D-83E2E7711B6B}"/>
    <cellStyle name="20% - uthevingsfarge 2 28 6" xfId="37960" xr:uid="{F2101D87-B6D2-4029-A659-BB975DE0CBDA}"/>
    <cellStyle name="20% - uthevingsfarge 2 28 7" xfId="37951" xr:uid="{4DC4316F-78D0-429A-9C23-754161834679}"/>
    <cellStyle name="20% - uthevingsfarge 2 28_4 manuell" xfId="53982" xr:uid="{3233ED32-0670-4F41-A847-1BBD3D99A0E1}"/>
    <cellStyle name="20% - uthevingsfarge 2 29" xfId="2878" xr:uid="{88406B38-E282-4115-BB0B-391193A6C36E}"/>
    <cellStyle name="20% - uthevingsfarge 2 29 2" xfId="2879" xr:uid="{3F32C568-0508-4148-AF4E-50A9AC15007D}"/>
    <cellStyle name="20% - uthevingsfarge 2 29 2 2" xfId="2880" xr:uid="{AB7190C7-5628-453A-92E4-1026789CFEC5}"/>
    <cellStyle name="20% - uthevingsfarge 2 29 2 2 2" xfId="37963" xr:uid="{DFA0128A-005C-49C8-BA62-0B7A77FB65A0}"/>
    <cellStyle name="20% - uthevingsfarge 2 29 2 2_CC1" xfId="53983" xr:uid="{D8054BC9-7A6F-4420-9336-FF73DCB98266}"/>
    <cellStyle name="20% - uthevingsfarge 2 29 2 3" xfId="37964" xr:uid="{1B7B2106-9148-4CD9-A871-55B5E246C855}"/>
    <cellStyle name="20% - uthevingsfarge 2 29 2 4" xfId="37965" xr:uid="{EE6D9556-9BF0-451E-904B-901FA225CA0B}"/>
    <cellStyle name="20% - uthevingsfarge 2 29 2 5" xfId="37966" xr:uid="{28FF2A52-F1DA-4548-AB97-9D02BEE61D73}"/>
    <cellStyle name="20% - uthevingsfarge 2 29 2 6" xfId="37962" xr:uid="{9A7F3343-86FF-4400-AF61-7549C749C935}"/>
    <cellStyle name="20% - uthevingsfarge 2 29 2_4 manuell" xfId="53984" xr:uid="{159BFFB0-0BDE-463D-9B74-C89A7E6751D7}"/>
    <cellStyle name="20% - uthevingsfarge 2 29 3" xfId="2881" xr:uid="{8F712171-95C0-4963-907D-AA9BA9DB2154}"/>
    <cellStyle name="20% - uthevingsfarge 2 29 3 2" xfId="37967" xr:uid="{F9F8D3A5-DC53-4A06-A16D-C6CC5842D0F5}"/>
    <cellStyle name="20% - uthevingsfarge 2 29 3_CC1" xfId="53985" xr:uid="{ABC476A4-9ECE-451A-B5A7-E4138C8C1652}"/>
    <cellStyle name="20% - uthevingsfarge 2 29 4" xfId="37968" xr:uid="{9D55EFA8-3D42-4287-B51F-D31AA71F131E}"/>
    <cellStyle name="20% - uthevingsfarge 2 29 5" xfId="37969" xr:uid="{C552D39D-4B5A-4648-A76A-41EAAD2502C8}"/>
    <cellStyle name="20% - uthevingsfarge 2 29 6" xfId="37970" xr:uid="{B0243B08-DC0B-4353-853D-2415DAB36CDA}"/>
    <cellStyle name="20% - uthevingsfarge 2 29 7" xfId="37961" xr:uid="{E34CA41E-8F30-4FBF-B192-D792D5FAF172}"/>
    <cellStyle name="20% - uthevingsfarge 2 29_4 manuell" xfId="53986" xr:uid="{4FF99A05-3ED7-43F0-825D-F0E85CE8A9AE}"/>
    <cellStyle name="20% - uthevingsfarge 2 3" xfId="2882" xr:uid="{EC4E593A-0198-4B21-A10F-1AC8E11D5AF6}"/>
    <cellStyle name="20% - uthevingsfarge 2 3 10" xfId="43639" xr:uid="{ADE162A0-34F4-42EE-9C2A-F6BAD5E0C6D1}"/>
    <cellStyle name="20% - uthevingsfarge 2 3 11" xfId="43640" xr:uid="{703B4DB4-A68C-4040-9CB5-C9C3583CEFCD}"/>
    <cellStyle name="20% - uthevingsfarge 2 3 2" xfId="2883" xr:uid="{0CA0031A-AD67-4D3E-9761-94A58834B55D}"/>
    <cellStyle name="20% - uthevingsfarge 2 3 2 10" xfId="43641" xr:uid="{AD597B08-C5C6-4A85-B5C9-4B4A0A62D571}"/>
    <cellStyle name="20% - uthevingsfarge 2 3 2 2" xfId="2884" xr:uid="{2F846D64-8B52-4CB0-A4D8-899B7BE6561E}"/>
    <cellStyle name="20% - uthevingsfarge 2 3 2 2 2" xfId="14676" xr:uid="{5D5F719C-E2F2-4D96-BE58-A695D308F174}"/>
    <cellStyle name="20% - uthevingsfarge 2 3 2 2 2 2" xfId="43642" xr:uid="{5C31FF4F-E112-4CA3-A805-AADBD8363912}"/>
    <cellStyle name="20% - uthevingsfarge 2 3 2 2 2 2 2" xfId="43643" xr:uid="{5C3CB3FB-C6F5-4A95-9A52-0EBA75F261A0}"/>
    <cellStyle name="20% - uthevingsfarge 2 3 2 2 2 3" xfId="43644" xr:uid="{1344D420-A780-4242-B32E-343E74EC799B}"/>
    <cellStyle name="20% - uthevingsfarge 2 3 2 2 2_3. Chng in credit spreads" xfId="43645" xr:uid="{FB5F2B5A-1BAA-4663-8550-2CFB1601447C}"/>
    <cellStyle name="20% - uthevingsfarge 2 3 2 2 3" xfId="14677" xr:uid="{A5EE8BB0-85F2-403B-87A4-FFFB458615F2}"/>
    <cellStyle name="20% - uthevingsfarge 2 3 2 2 3 2" xfId="43646" xr:uid="{4C5A1E98-4C38-4246-802F-24B7F70AB49F}"/>
    <cellStyle name="20% - uthevingsfarge 2 3 2 2 3 2 2" xfId="43647" xr:uid="{FF19A4CE-BB2F-4642-83DA-49D092A88D1E}"/>
    <cellStyle name="20% - uthevingsfarge 2 3 2 2 3 3" xfId="43648" xr:uid="{5F955678-98D4-48B5-82B7-204D095F27E1}"/>
    <cellStyle name="20% - uthevingsfarge 2 3 2 2 3_3. Chng in credit spreads" xfId="43649" xr:uid="{63B01BD5-3B31-41C3-B181-969305602DD2}"/>
    <cellStyle name="20% - uthevingsfarge 2 3 2 2 4" xfId="37973" xr:uid="{93018718-2807-48E2-9E33-66BF1443FB37}"/>
    <cellStyle name="20% - uthevingsfarge 2 3 2 2 4 2" xfId="43650" xr:uid="{2270E3EC-749D-4A09-8B2D-D6F57BCB4117}"/>
    <cellStyle name="20% - uthevingsfarge 2 3 2 2 5" xfId="43651" xr:uid="{C74B1EEA-BE02-4D75-AC53-596B05976D07}"/>
    <cellStyle name="20% - uthevingsfarge 2 3 2 2 6" xfId="43652" xr:uid="{F7D0BE40-1534-450A-BE84-FC74BF836B92}"/>
    <cellStyle name="20% - uthevingsfarge 2 3 2 2_3. Chng in credit spreads" xfId="43653" xr:uid="{12EBB053-5CBA-4467-8C8C-A5B7D4D1F71B}"/>
    <cellStyle name="20% - uthevingsfarge 2 3 2 3" xfId="14678" xr:uid="{C7C5243D-3AA8-4B72-A5AB-A5D2EE14DFC9}"/>
    <cellStyle name="20% - uthevingsfarge 2 3 2 3 2" xfId="14679" xr:uid="{8F60D98B-8EF3-45D7-BF79-61A215967BAB}"/>
    <cellStyle name="20% - uthevingsfarge 2 3 2 3 2 2" xfId="43654" xr:uid="{6C3C7944-C9CC-4FA7-8768-ED1514E8F82C}"/>
    <cellStyle name="20% - uthevingsfarge 2 3 2 3 3" xfId="14680" xr:uid="{B8C4D3F7-BA5F-4628-834E-ECE01AF2FEE9}"/>
    <cellStyle name="20% - uthevingsfarge 2 3 2 3 4" xfId="37974" xr:uid="{BB950C12-53D3-4D85-9217-74EA5C4EC940}"/>
    <cellStyle name="20% - uthevingsfarge 2 3 2 3 5" xfId="43655" xr:uid="{B7768795-1495-4FB9-A65F-09825E2EA2BB}"/>
    <cellStyle name="20% - uthevingsfarge 2 3 2 3 6" xfId="43656" xr:uid="{85C71FA5-5356-4CE6-9652-6D389533F25A}"/>
    <cellStyle name="20% - uthevingsfarge 2 3 2 3_3. Chng in credit spreads" xfId="43657" xr:uid="{CE65EF70-3247-4BEB-B64B-E00B1545A52F}"/>
    <cellStyle name="20% - uthevingsfarge 2 3 2 4" xfId="14681" xr:uid="{F80BB61C-B302-4384-B314-D69F8EEE7AE3}"/>
    <cellStyle name="20% - uthevingsfarge 2 3 2 4 2" xfId="14682" xr:uid="{AB839F78-C834-4CBB-AECE-87D4DCCADAA2}"/>
    <cellStyle name="20% - uthevingsfarge 2 3 2 4 2 2" xfId="43658" xr:uid="{DE161581-E4A5-4F2A-8814-DDF14F01ABEB}"/>
    <cellStyle name="20% - uthevingsfarge 2 3 2 4 3" xfId="14683" xr:uid="{731659FB-EA17-4B4E-8A46-4FB05331D9C8}"/>
    <cellStyle name="20% - uthevingsfarge 2 3 2 4 4" xfId="37975" xr:uid="{3FC26BB2-4F41-4B6E-9715-D1B710597A6D}"/>
    <cellStyle name="20% - uthevingsfarge 2 3 2 4 5" xfId="43659" xr:uid="{57B8A9C6-70F0-4131-92F2-04F33E19490D}"/>
    <cellStyle name="20% - uthevingsfarge 2 3 2 4 6" xfId="43660" xr:uid="{B3FEC8B2-C00F-41F2-8CDB-726E85E9843E}"/>
    <cellStyle name="20% - uthevingsfarge 2 3 2 4_3. Chng in credit spreads" xfId="43661" xr:uid="{05D34FFD-8E73-4A66-92DD-582FF1F6D269}"/>
    <cellStyle name="20% - uthevingsfarge 2 3 2 5" xfId="14684" xr:uid="{D049B7DA-F7AC-4C47-9200-1A7B584AD450}"/>
    <cellStyle name="20% - uthevingsfarge 2 3 2 5 2" xfId="14685" xr:uid="{B1B598B9-3359-4780-8C99-62DC08CC90FA}"/>
    <cellStyle name="20% - uthevingsfarge 2 3 2 5 3" xfId="14686" xr:uid="{FAEB7138-1165-434C-8F68-621A04064F14}"/>
    <cellStyle name="20% - uthevingsfarge 2 3 2 5 4" xfId="37976" xr:uid="{75077046-1D2E-492B-92DA-9446FF346438}"/>
    <cellStyle name="20% - uthevingsfarge 2 3 2 5 5" xfId="43662" xr:uid="{99D281BF-C5F0-47E6-AB07-264A0F0B284D}"/>
    <cellStyle name="20% - uthevingsfarge 2 3 2 5 6" xfId="43663" xr:uid="{A2285EC3-16D4-4298-8936-CD8CBE71A39F}"/>
    <cellStyle name="20% - uthevingsfarge 2 3 2 5_AVA DVA EL" xfId="14687" xr:uid="{08FBDF8C-F055-4B53-9891-0D21A631BAB3}"/>
    <cellStyle name="20% - uthevingsfarge 2 3 2 6" xfId="14688" xr:uid="{C0D253AE-15E2-49D5-8A71-58E0A1C7F3F5}"/>
    <cellStyle name="20% - uthevingsfarge 2 3 2 6 2" xfId="14689" xr:uid="{F49C83FA-C3DC-4E4D-9A73-F63D755CB554}"/>
    <cellStyle name="20% - uthevingsfarge 2 3 2 6_AVA DVA EL" xfId="14690" xr:uid="{32357AB5-1A44-453A-95A1-F3574662B8A1}"/>
    <cellStyle name="20% - uthevingsfarge 2 3 2 7" xfId="14691" xr:uid="{C29D9DCF-184E-4E27-AFF6-EB41DDD29338}"/>
    <cellStyle name="20% - uthevingsfarge 2 3 2 8" xfId="37972" xr:uid="{16FCDC06-0B68-416C-8AFD-C378506757F4}"/>
    <cellStyle name="20% - uthevingsfarge 2 3 2 9" xfId="43664" xr:uid="{7D9E7801-B11F-4FA0-9A64-6AB4DB9228A9}"/>
    <cellStyle name="20% - uthevingsfarge 2 3 2_3. Chng in credit spreads" xfId="43665" xr:uid="{00554C27-B736-4F94-AC00-601C871E0243}"/>
    <cellStyle name="20% - uthevingsfarge 2 3 3" xfId="2885" xr:uid="{079C64CB-9008-44E2-B312-BBF5A4D6B037}"/>
    <cellStyle name="20% - uthevingsfarge 2 3 3 2" xfId="14692" xr:uid="{FC53FAB4-48E9-4DD2-976F-520FD182620F}"/>
    <cellStyle name="20% - uthevingsfarge 2 3 3 2 2" xfId="43666" xr:uid="{68BD600D-05B4-4DA9-97C4-2AEF1236A78E}"/>
    <cellStyle name="20% - uthevingsfarge 2 3 3 2 2 2" xfId="43667" xr:uid="{F3139738-7C5B-4120-A841-08E558D144C0}"/>
    <cellStyle name="20% - uthevingsfarge 2 3 3 2 2 2 2" xfId="43668" xr:uid="{D22D1BC5-2163-4163-9609-4807DE6DAB37}"/>
    <cellStyle name="20% - uthevingsfarge 2 3 3 2 2 3" xfId="43669" xr:uid="{1844CCBA-59F6-4B4E-9C49-B582F62E088E}"/>
    <cellStyle name="20% - uthevingsfarge 2 3 3 2 2_3. Chng in credit spreads" xfId="43670" xr:uid="{498F1CB1-6524-43A2-A27F-43B70EF3169E}"/>
    <cellStyle name="20% - uthevingsfarge 2 3 3 2 3" xfId="43671" xr:uid="{F9E34BDB-4D32-4047-938E-AAC42C7EF300}"/>
    <cellStyle name="20% - uthevingsfarge 2 3 3 2 3 2" xfId="43672" xr:uid="{ED91F402-FCBD-446F-8441-77632E216F2A}"/>
    <cellStyle name="20% - uthevingsfarge 2 3 3 2 3 2 2" xfId="43673" xr:uid="{DF4A1721-8BDF-4B88-8EF5-2F8EF2F65135}"/>
    <cellStyle name="20% - uthevingsfarge 2 3 3 2 3 3" xfId="43674" xr:uid="{53884B6F-0EDD-4578-BD0C-30FE84054447}"/>
    <cellStyle name="20% - uthevingsfarge 2 3 3 2 3_3. Chng in credit spreads" xfId="43675" xr:uid="{90DA4170-4C3F-4FD5-9D5F-BF7C57803EB9}"/>
    <cellStyle name="20% - uthevingsfarge 2 3 3 2 4" xfId="43676" xr:uid="{84086E7D-CEB6-49D8-8E51-7539B8A5509C}"/>
    <cellStyle name="20% - uthevingsfarge 2 3 3 2 4 2" xfId="43677" xr:uid="{E3369F24-A5E3-4ADF-914C-3A8E2E0A417A}"/>
    <cellStyle name="20% - uthevingsfarge 2 3 3 2 5" xfId="43678" xr:uid="{B2464BC8-4FB9-4461-9FDE-9D2381C77B2C}"/>
    <cellStyle name="20% - uthevingsfarge 2 3 3 2_3. Chng in credit spreads" xfId="43679" xr:uid="{EF5C1E85-F44A-4CAE-8CBA-5F320C3B45AB}"/>
    <cellStyle name="20% - uthevingsfarge 2 3 3 3" xfId="14693" xr:uid="{DCF5610A-A653-42FF-9F08-EFCB7ACB0F4D}"/>
    <cellStyle name="20% - uthevingsfarge 2 3 3 3 2" xfId="43680" xr:uid="{3B92073E-49D4-456A-A97E-26DCABD000E5}"/>
    <cellStyle name="20% - uthevingsfarge 2 3 3 3 2 2" xfId="43681" xr:uid="{1455D4FC-473F-4373-8B78-FB0C9FA6C3BF}"/>
    <cellStyle name="20% - uthevingsfarge 2 3 3 3 3" xfId="43682" xr:uid="{A9062253-BA7D-4B83-AE56-26061682AC9D}"/>
    <cellStyle name="20% - uthevingsfarge 2 3 3 3_3. Chng in credit spreads" xfId="43683" xr:uid="{50119CE7-CB43-4D8B-952C-8C7952D617E6}"/>
    <cellStyle name="20% - uthevingsfarge 2 3 3 4" xfId="37977" xr:uid="{A6E54B9E-B9E8-4628-965F-3FFD57384023}"/>
    <cellStyle name="20% - uthevingsfarge 2 3 3 4 2" xfId="43684" xr:uid="{1BB03533-D26C-4AB9-8FC8-6FA6E1779173}"/>
    <cellStyle name="20% - uthevingsfarge 2 3 3 4 2 2" xfId="43685" xr:uid="{8127F22D-AFFD-4307-BFB4-61CDA7BA0063}"/>
    <cellStyle name="20% - uthevingsfarge 2 3 3 4 3" xfId="43686" xr:uid="{5826CCBF-ACCC-4C69-9F61-EF02AE02893B}"/>
    <cellStyle name="20% - uthevingsfarge 2 3 3 4_3. Chng in credit spreads" xfId="43687" xr:uid="{4CB37031-BD24-41B6-9220-BD02E632FBE0}"/>
    <cellStyle name="20% - uthevingsfarge 2 3 3 5" xfId="43688" xr:uid="{876E1558-23FF-42BB-821F-B15701DE10F4}"/>
    <cellStyle name="20% - uthevingsfarge 2 3 3 5 2" xfId="43689" xr:uid="{2E0D1882-E78B-4104-815E-23B046489122}"/>
    <cellStyle name="20% - uthevingsfarge 2 3 3 6" xfId="43690" xr:uid="{439F385D-F42C-420E-965F-3040C98CC25B}"/>
    <cellStyle name="20% - uthevingsfarge 2 3 3_3. Chng in credit spreads" xfId="43691" xr:uid="{ABA193D3-D53B-4A5E-8FDA-D7FB51E42FE7}"/>
    <cellStyle name="20% - uthevingsfarge 2 3 4" xfId="14694" xr:uid="{EA59C3B7-E7AE-4894-B603-A8D55600D7A5}"/>
    <cellStyle name="20% - uthevingsfarge 2 3 4 2" xfId="14695" xr:uid="{3D9E86D6-7EF7-4F0E-8518-A85CBCFB7745}"/>
    <cellStyle name="20% - uthevingsfarge 2 3 4 2 2" xfId="43692" xr:uid="{B4689012-843B-4DDF-AB82-0E6E64628BAB}"/>
    <cellStyle name="20% - uthevingsfarge 2 3 4 2 2 2" xfId="43693" xr:uid="{3141B84F-3FD6-47B7-AC9F-3FA2C049A9B2}"/>
    <cellStyle name="20% - uthevingsfarge 2 3 4 2 3" xfId="43694" xr:uid="{8805877B-5EFE-4587-AE7F-AE598F29216D}"/>
    <cellStyle name="20% - uthevingsfarge 2 3 4 2_3. Chng in credit spreads" xfId="43695" xr:uid="{23A69A4B-2422-4B4E-A8E6-CF2895295E06}"/>
    <cellStyle name="20% - uthevingsfarge 2 3 4 3" xfId="14696" xr:uid="{3D8B44F6-D382-4232-9B2A-FF35DB03EEAA}"/>
    <cellStyle name="20% - uthevingsfarge 2 3 4 3 2" xfId="43696" xr:uid="{BE3E55C0-85B3-4DB0-B2AF-BC72A4523DB4}"/>
    <cellStyle name="20% - uthevingsfarge 2 3 4 3 2 2" xfId="43697" xr:uid="{1F1E9D09-92B6-4CCB-8FEA-415CB016A6E9}"/>
    <cellStyle name="20% - uthevingsfarge 2 3 4 3 3" xfId="43698" xr:uid="{E90B0BAB-CCC5-43DD-92A0-F3F8D7E1390F}"/>
    <cellStyle name="20% - uthevingsfarge 2 3 4 3_3. Chng in credit spreads" xfId="43699" xr:uid="{A957C237-7988-4A72-BA05-DBA29591B6E7}"/>
    <cellStyle name="20% - uthevingsfarge 2 3 4 4" xfId="37978" xr:uid="{53033BE3-9467-4EF2-9947-02DD96C2C37A}"/>
    <cellStyle name="20% - uthevingsfarge 2 3 4 4 2" xfId="43700" xr:uid="{EABCBDA2-323E-408E-A5F2-2637AD80F3CF}"/>
    <cellStyle name="20% - uthevingsfarge 2 3 4 5" xfId="43701" xr:uid="{895DBAD1-6AB9-4B3E-850E-95BE7A75BF7E}"/>
    <cellStyle name="20% - uthevingsfarge 2 3 4 6" xfId="43702" xr:uid="{AA7BF1D7-2ADE-4185-80C5-7B35BBCF4AFC}"/>
    <cellStyle name="20% - uthevingsfarge 2 3 4_3. Chng in credit spreads" xfId="43703" xr:uid="{CA9F2FF3-BA73-4C7B-B805-7D36F1B71C8F}"/>
    <cellStyle name="20% - uthevingsfarge 2 3 5" xfId="14697" xr:uid="{E3533C79-6839-4536-B648-38BD566E41CC}"/>
    <cellStyle name="20% - uthevingsfarge 2 3 5 2" xfId="14698" xr:uid="{1787D102-D3EC-40FC-BD86-A06EBEC0574C}"/>
    <cellStyle name="20% - uthevingsfarge 2 3 5 2 2" xfId="43704" xr:uid="{B5CFD5DA-16D9-4F13-864A-0D66182C14E5}"/>
    <cellStyle name="20% - uthevingsfarge 2 3 5 3" xfId="14699" xr:uid="{233E076C-D15E-4AA8-A3A0-0FED3B8ED33B}"/>
    <cellStyle name="20% - uthevingsfarge 2 3 5 4" xfId="37979" xr:uid="{A265B026-4553-4A12-8B8D-927FFD58DA8D}"/>
    <cellStyle name="20% - uthevingsfarge 2 3 5 5" xfId="43705" xr:uid="{D61F8CF2-38BD-438F-A284-71085C30B710}"/>
    <cellStyle name="20% - uthevingsfarge 2 3 5 6" xfId="43706" xr:uid="{2652C6E6-2DD0-4483-8B93-57F863B405D1}"/>
    <cellStyle name="20% - uthevingsfarge 2 3 5_3. Chng in credit spreads" xfId="43707" xr:uid="{99929386-3F2A-4D15-8F5B-AC3CBA27AFA7}"/>
    <cellStyle name="20% - uthevingsfarge 2 3 6" xfId="14700" xr:uid="{7C795E82-D5D5-4B64-A51B-2B889370A4A9}"/>
    <cellStyle name="20% - uthevingsfarge 2 3 6 2" xfId="14701" xr:uid="{95061199-F2EA-43CE-A79A-4D02E39C528B}"/>
    <cellStyle name="20% - uthevingsfarge 2 3 6 2 2" xfId="43708" xr:uid="{2FD1BAF5-91CD-476B-86C4-64DC08A5FBDA}"/>
    <cellStyle name="20% - uthevingsfarge 2 3 6 3" xfId="14702" xr:uid="{6E966A70-5632-4C2F-A2E6-9D053F034C45}"/>
    <cellStyle name="20% - uthevingsfarge 2 3 6 4" xfId="37980" xr:uid="{042CB08D-67E1-456A-88F8-6DACFD001E89}"/>
    <cellStyle name="20% - uthevingsfarge 2 3 6 5" xfId="43709" xr:uid="{DD4C35EB-D2A6-43A1-BE78-6D183E5347A5}"/>
    <cellStyle name="20% - uthevingsfarge 2 3 6 6" xfId="43710" xr:uid="{2F2FFF52-BCC1-4FBC-AAD8-6DCBD6A42384}"/>
    <cellStyle name="20% - uthevingsfarge 2 3 6_3. Chng in credit spreads" xfId="43711" xr:uid="{0F77A833-7842-4244-BB83-4E769A6469FC}"/>
    <cellStyle name="20% - uthevingsfarge 2 3 7" xfId="14703" xr:uid="{22C64FE8-780B-4892-8335-B41C96E26AF3}"/>
    <cellStyle name="20% - uthevingsfarge 2 3 7 2" xfId="14704" xr:uid="{BEC6F978-946C-4935-B7CF-056E29FA710D}"/>
    <cellStyle name="20% - uthevingsfarge 2 3 7 2 2" xfId="43712" xr:uid="{4BA88961-F2EF-4F81-9ABC-376A6639AB4E}"/>
    <cellStyle name="20% - uthevingsfarge 2 3 7 3" xfId="43713" xr:uid="{382AE19F-5DE0-48B9-A6B3-447130F0DC7E}"/>
    <cellStyle name="20% - uthevingsfarge 2 3 7_3. Chng in credit spreads" xfId="43714" xr:uid="{04656A09-22B3-47CB-8449-E50415E2B1FD}"/>
    <cellStyle name="20% - uthevingsfarge 2 3 8" xfId="14705" xr:uid="{F553A438-3B21-4C20-AAE5-18620714980D}"/>
    <cellStyle name="20% - uthevingsfarge 2 3 9" xfId="37971" xr:uid="{B96C6466-9EE2-4766-9B5F-8F59918C7D86}"/>
    <cellStyle name="20% - uthevingsfarge 2 3_4 manuell" xfId="53987" xr:uid="{2A7DDA07-CFD2-4FFD-AFAC-FD565C96C84B}"/>
    <cellStyle name="20% - uthevingsfarge 2 30" xfId="2886" xr:uid="{9700146A-85B6-49AF-B0DF-91786CAEA5F9}"/>
    <cellStyle name="20% - uthevingsfarge 2 30 2" xfId="2887" xr:uid="{0E297B2D-161D-4EC6-9E49-6B5590D83FEE}"/>
    <cellStyle name="20% - uthevingsfarge 2 30 2 2" xfId="2888" xr:uid="{4494724A-B5B1-4175-8C39-D00699AF5A57}"/>
    <cellStyle name="20% - uthevingsfarge 2 30 2 2 2" xfId="37983" xr:uid="{120085C5-A437-4129-8B5C-E2ED0B9A363C}"/>
    <cellStyle name="20% - uthevingsfarge 2 30 2 2_CC1" xfId="53988" xr:uid="{6B30CFC6-2012-4C96-ACE0-C4D1341BA60E}"/>
    <cellStyle name="20% - uthevingsfarge 2 30 2 3" xfId="37984" xr:uid="{268DD981-C544-45F4-A40A-D1B13F5734A2}"/>
    <cellStyle name="20% - uthevingsfarge 2 30 2 4" xfId="37985" xr:uid="{1A774987-CF61-438F-8A6D-5DC72EBE568F}"/>
    <cellStyle name="20% - uthevingsfarge 2 30 2 5" xfId="37986" xr:uid="{F6C3A52B-CBB6-4721-85EC-3B45CC0E28F5}"/>
    <cellStyle name="20% - uthevingsfarge 2 30 2 6" xfId="37982" xr:uid="{DDE58121-DFE5-4A51-882E-6592A7BA1CAF}"/>
    <cellStyle name="20% - uthevingsfarge 2 30 2_4 manuell" xfId="53989" xr:uid="{372276A3-9D66-484F-A8ED-B7DE333D131E}"/>
    <cellStyle name="20% - uthevingsfarge 2 30 3" xfId="2889" xr:uid="{0CCD4C3D-E4F6-4AD9-BEFB-85197434BB8F}"/>
    <cellStyle name="20% - uthevingsfarge 2 30 3 2" xfId="37987" xr:uid="{5C690228-2A18-4949-B53F-503440E50078}"/>
    <cellStyle name="20% - uthevingsfarge 2 30 3_CC1" xfId="53990" xr:uid="{9ED118DF-F98D-4D09-8BC4-3412FDC451EB}"/>
    <cellStyle name="20% - uthevingsfarge 2 30 4" xfId="37988" xr:uid="{67A856CF-ABD6-4A11-936B-557C404BA78A}"/>
    <cellStyle name="20% - uthevingsfarge 2 30 5" xfId="37989" xr:uid="{7AA9C5FE-EAE0-45BD-AFD8-74600B359220}"/>
    <cellStyle name="20% - uthevingsfarge 2 30 6" xfId="37990" xr:uid="{6A066EA8-C03E-493C-B463-0228F73DBA35}"/>
    <cellStyle name="20% - uthevingsfarge 2 30 7" xfId="37981" xr:uid="{6CE69AD5-DF42-4BD5-9DBE-1021E98AEAD9}"/>
    <cellStyle name="20% - uthevingsfarge 2 30_4 manuell" xfId="53991" xr:uid="{1BA2D69A-CB41-46C8-B9E3-FDC2EB1CD51F}"/>
    <cellStyle name="20% - uthevingsfarge 2 31" xfId="2890" xr:uid="{4E0043EB-6F49-4FC5-9CB0-10CAEE131531}"/>
    <cellStyle name="20% - uthevingsfarge 2 31 2" xfId="2891" xr:uid="{28C96212-E014-4A79-A912-7801D4DAEB3B}"/>
    <cellStyle name="20% - uthevingsfarge 2 31 2 2" xfId="2892" xr:uid="{ADFC7F3C-3DD1-4272-B092-5A02AE5DF912}"/>
    <cellStyle name="20% - uthevingsfarge 2 31 2 2 2" xfId="37993" xr:uid="{0EEF33B8-5B8D-4F35-88C6-332DBA47C519}"/>
    <cellStyle name="20% - uthevingsfarge 2 31 2 2_CC1" xfId="53992" xr:uid="{3639AFC2-7D4C-4562-AB62-C1B55248026B}"/>
    <cellStyle name="20% - uthevingsfarge 2 31 2 3" xfId="37994" xr:uid="{76CC5D4E-012D-4E5C-97D1-1807D1DAD1EF}"/>
    <cellStyle name="20% - uthevingsfarge 2 31 2 4" xfId="37995" xr:uid="{6A952084-4B7E-4013-9FDD-B945C959D96D}"/>
    <cellStyle name="20% - uthevingsfarge 2 31 2 5" xfId="37996" xr:uid="{C0DE0DDB-AB2A-466B-824A-B6E805921874}"/>
    <cellStyle name="20% - uthevingsfarge 2 31 2 6" xfId="37992" xr:uid="{F357C117-D2F7-44F1-9FD6-41601ECDB32A}"/>
    <cellStyle name="20% - uthevingsfarge 2 31 2_4 manuell" xfId="53993" xr:uid="{D6946B6F-9AFF-4E9D-9151-C66A50CC7BFF}"/>
    <cellStyle name="20% - uthevingsfarge 2 31 3" xfId="2893" xr:uid="{B8BFF7BF-24CF-4A64-8F49-CF371B0A3444}"/>
    <cellStyle name="20% - uthevingsfarge 2 31 3 2" xfId="37997" xr:uid="{29E97642-CF7C-4A7D-ABD3-F17D51B198BA}"/>
    <cellStyle name="20% - uthevingsfarge 2 31 3_CC1" xfId="53994" xr:uid="{A6256489-1F55-430C-A5FA-26481C73E65B}"/>
    <cellStyle name="20% - uthevingsfarge 2 31 4" xfId="37998" xr:uid="{E2D6741B-276C-4AFD-9634-F5653644ED23}"/>
    <cellStyle name="20% - uthevingsfarge 2 31 5" xfId="37999" xr:uid="{ABF65DB7-1341-41A3-92C2-1B3516F7CA07}"/>
    <cellStyle name="20% - uthevingsfarge 2 31 6" xfId="38000" xr:uid="{3594460D-388E-40D0-ABB3-722FB78D3CD3}"/>
    <cellStyle name="20% - uthevingsfarge 2 31 7" xfId="37991" xr:uid="{673E43F5-7A5A-4F23-B071-F3A9DF08B2B2}"/>
    <cellStyle name="20% - uthevingsfarge 2 31_4 manuell" xfId="53995" xr:uid="{A24F5EC0-F0C1-4A12-91DD-9890DDB6C043}"/>
    <cellStyle name="20% - uthevingsfarge 2 32" xfId="2894" xr:uid="{4BA400B2-C96F-4B61-920E-F60795049B88}"/>
    <cellStyle name="20% - uthevingsfarge 2 32 2" xfId="2895" xr:uid="{07AD47EE-34FE-4661-ACF4-F224D2775FA9}"/>
    <cellStyle name="20% - uthevingsfarge 2 32 2 2" xfId="2896" xr:uid="{F346BCE8-0F04-4AD0-8F49-9A16B6A1B125}"/>
    <cellStyle name="20% - uthevingsfarge 2 32 2 2 2" xfId="38003" xr:uid="{B5C097AE-5FF1-4DBD-AD2F-1F0F8CA4C666}"/>
    <cellStyle name="20% - uthevingsfarge 2 32 2 2_CC1" xfId="53996" xr:uid="{20A6B368-18A7-453D-A67F-7AB9BDE886AD}"/>
    <cellStyle name="20% - uthevingsfarge 2 32 2 3" xfId="38004" xr:uid="{2E5BB7F4-8BFE-4673-A24B-864CB05A2088}"/>
    <cellStyle name="20% - uthevingsfarge 2 32 2 4" xfId="38005" xr:uid="{03289DD0-7541-40FA-9A65-922B95A05276}"/>
    <cellStyle name="20% - uthevingsfarge 2 32 2 5" xfId="38006" xr:uid="{13712871-5F2E-4CA2-BF4D-198FF3AC0BA9}"/>
    <cellStyle name="20% - uthevingsfarge 2 32 2 6" xfId="38002" xr:uid="{D2F68C42-85C9-409B-B551-C0E0B780FFD9}"/>
    <cellStyle name="20% - uthevingsfarge 2 32 2_4 manuell" xfId="53997" xr:uid="{FC2AB2F3-6B54-472C-98B4-7F98BF62426A}"/>
    <cellStyle name="20% - uthevingsfarge 2 32 3" xfId="2897" xr:uid="{EC4FD501-1F20-4ECE-8263-FCD67D1B0BA9}"/>
    <cellStyle name="20% - uthevingsfarge 2 32 3 2" xfId="38007" xr:uid="{C0350367-BB2C-4BDB-9545-D6D21D596B99}"/>
    <cellStyle name="20% - uthevingsfarge 2 32 3_CC1" xfId="53998" xr:uid="{061DE03A-9EF0-4A42-9242-6C65018215ED}"/>
    <cellStyle name="20% - uthevingsfarge 2 32 4" xfId="38008" xr:uid="{E186C1C9-7FF1-4103-BC8A-169A2C759161}"/>
    <cellStyle name="20% - uthevingsfarge 2 32 5" xfId="38009" xr:uid="{D5AC680E-DE5B-4DAF-A517-7C527CF012D1}"/>
    <cellStyle name="20% - uthevingsfarge 2 32 6" xfId="38010" xr:uid="{6687861E-850E-4444-A842-61B9CC365A78}"/>
    <cellStyle name="20% - uthevingsfarge 2 32 7" xfId="38001" xr:uid="{7F3BD0A9-A834-4280-A01D-4D52F21CFE60}"/>
    <cellStyle name="20% - uthevingsfarge 2 32_4 manuell" xfId="53999" xr:uid="{C0F7FDCC-11D0-4310-B0CA-F107B84B39BC}"/>
    <cellStyle name="20% - uthevingsfarge 2 33" xfId="2898" xr:uid="{55011827-32BA-4707-8563-841BA396D571}"/>
    <cellStyle name="20% - uthevingsfarge 2 33 2" xfId="2899" xr:uid="{B9288160-D7AB-43D2-9DD8-CD68CAF5397A}"/>
    <cellStyle name="20% - uthevingsfarge 2 33 2 2" xfId="2900" xr:uid="{F1CA3E52-AEE3-490C-A4B8-F043D63F32FA}"/>
    <cellStyle name="20% - uthevingsfarge 2 33 2 2 2" xfId="38013" xr:uid="{A7CA1E76-A372-4EF4-8C51-316FCF2809F8}"/>
    <cellStyle name="20% - uthevingsfarge 2 33 2 2_CC1" xfId="54000" xr:uid="{C7B2C9F3-52E3-40DA-897A-47C48673CEA7}"/>
    <cellStyle name="20% - uthevingsfarge 2 33 2 3" xfId="38014" xr:uid="{087C777A-961A-4E9A-8B16-9457E2EF3D64}"/>
    <cellStyle name="20% - uthevingsfarge 2 33 2 4" xfId="38015" xr:uid="{26FBF7A7-6746-4918-A0E4-5EE8928B5C56}"/>
    <cellStyle name="20% - uthevingsfarge 2 33 2 5" xfId="38016" xr:uid="{B51009A1-25D9-4335-86AB-3E07B5618EB9}"/>
    <cellStyle name="20% - uthevingsfarge 2 33 2 6" xfId="38012" xr:uid="{F9825374-0DE3-4F64-8A84-95FEFECD8248}"/>
    <cellStyle name="20% - uthevingsfarge 2 33 2_4 manuell" xfId="54001" xr:uid="{5DBE35F6-D20A-4221-ACC5-477E3209FD5F}"/>
    <cellStyle name="20% - uthevingsfarge 2 33 3" xfId="2901" xr:uid="{DAE51A48-B2BA-4090-8967-E11CFDF45005}"/>
    <cellStyle name="20% - uthevingsfarge 2 33 3 2" xfId="38017" xr:uid="{FAE68C82-D55C-4768-97DA-3B9241703068}"/>
    <cellStyle name="20% - uthevingsfarge 2 33 3_CC1" xfId="54002" xr:uid="{AB9C9020-730C-4823-95B9-9E2537FB2BB0}"/>
    <cellStyle name="20% - uthevingsfarge 2 33 4" xfId="38018" xr:uid="{055161A5-32E3-4F77-9313-EE7070EEC7C5}"/>
    <cellStyle name="20% - uthevingsfarge 2 33 5" xfId="38019" xr:uid="{38F9C6A5-72A1-4D56-B6F6-7A12D7BC7B11}"/>
    <cellStyle name="20% - uthevingsfarge 2 33 6" xfId="38020" xr:uid="{80361063-2B08-4EDB-AF5D-B271DA876D31}"/>
    <cellStyle name="20% - uthevingsfarge 2 33 7" xfId="38011" xr:uid="{32715579-AA16-43A9-921F-A0446185B250}"/>
    <cellStyle name="20% - uthevingsfarge 2 33_4 manuell" xfId="54003" xr:uid="{3E02D616-9AFB-4471-8E06-CA09AEC691B8}"/>
    <cellStyle name="20% - uthevingsfarge 2 34" xfId="2902" xr:uid="{0314075E-9C54-4AEB-9201-45D3342EC140}"/>
    <cellStyle name="20% - uthevingsfarge 2 34 2" xfId="2903" xr:uid="{B951F8F1-60A5-4140-8E1A-08C244BDE308}"/>
    <cellStyle name="20% - uthevingsfarge 2 34 2 2" xfId="2904" xr:uid="{0712CE98-F778-4448-9EA1-6285652C3346}"/>
    <cellStyle name="20% - uthevingsfarge 2 34 2 2 2" xfId="38023" xr:uid="{84450EAE-1DBE-49B6-9550-816465B2CEBC}"/>
    <cellStyle name="20% - uthevingsfarge 2 34 2 2_CC1" xfId="54004" xr:uid="{B1BEF0E8-4F2B-459C-B896-A741438B36E5}"/>
    <cellStyle name="20% - uthevingsfarge 2 34 2 3" xfId="38024" xr:uid="{C5663A06-E8EB-496D-B751-BC74020501AD}"/>
    <cellStyle name="20% - uthevingsfarge 2 34 2 4" xfId="38025" xr:uid="{5B0D50D1-0A5B-4405-BDA2-7F6976C7D251}"/>
    <cellStyle name="20% - uthevingsfarge 2 34 2 5" xfId="38026" xr:uid="{30D95CA5-D05A-4C40-BB38-0F519A2BBA8A}"/>
    <cellStyle name="20% - uthevingsfarge 2 34 2 6" xfId="38022" xr:uid="{2738BCF1-4F69-463C-BD78-C04884EB4070}"/>
    <cellStyle name="20% - uthevingsfarge 2 34 2_4 manuell" xfId="54005" xr:uid="{41012851-63C0-4FEA-AACD-26201FEC8B24}"/>
    <cellStyle name="20% - uthevingsfarge 2 34 3" xfId="2905" xr:uid="{D70F5DDB-7045-4985-9ABB-FC26A64898B3}"/>
    <cellStyle name="20% - uthevingsfarge 2 34 3 2" xfId="38027" xr:uid="{4AE0B4F7-F5B5-4030-BB4B-680CDEBA1564}"/>
    <cellStyle name="20% - uthevingsfarge 2 34 3_CC1" xfId="54006" xr:uid="{F7D63307-CFF5-4F63-9CA8-F86E04F5287A}"/>
    <cellStyle name="20% - uthevingsfarge 2 34 4" xfId="38028" xr:uid="{08A0DB21-F1C2-43EA-B151-D35CBEA1A2C3}"/>
    <cellStyle name="20% - uthevingsfarge 2 34 5" xfId="38029" xr:uid="{3799F3DC-7BDF-4594-BEE8-8886E4AD500D}"/>
    <cellStyle name="20% - uthevingsfarge 2 34 6" xfId="38030" xr:uid="{9D22B579-C848-47CA-9069-83AA4B04E92A}"/>
    <cellStyle name="20% - uthevingsfarge 2 34 7" xfId="38021" xr:uid="{7F252CA6-EEB5-42DC-A8B8-1F0A85A3E777}"/>
    <cellStyle name="20% - uthevingsfarge 2 34_4 manuell" xfId="54007" xr:uid="{7D116A9B-B00B-4481-BA0E-4D4B2C2A8044}"/>
    <cellStyle name="20% - uthevingsfarge 2 35" xfId="2906" xr:uid="{4828DBE1-0F24-4903-87E9-325E25415AFA}"/>
    <cellStyle name="20% - uthevingsfarge 2 35 2" xfId="2907" xr:uid="{68F080C1-45F9-433F-9F7C-C227613A4AA2}"/>
    <cellStyle name="20% - uthevingsfarge 2 35 2 2" xfId="2908" xr:uid="{01CD1D41-1A45-449C-98AD-DFE9F6D22D13}"/>
    <cellStyle name="20% - uthevingsfarge 2 35 2 2 2" xfId="38033" xr:uid="{71297958-B0B6-45BA-9C78-76B6B69DA65A}"/>
    <cellStyle name="20% - uthevingsfarge 2 35 2 2_CC1" xfId="54008" xr:uid="{C233F400-4879-49AC-BDBF-E922A7BA0D66}"/>
    <cellStyle name="20% - uthevingsfarge 2 35 2 3" xfId="38034" xr:uid="{676343F8-89B8-479C-AC81-20E5DA759312}"/>
    <cellStyle name="20% - uthevingsfarge 2 35 2 4" xfId="38035" xr:uid="{D832F05F-F07E-4740-83A6-06FC78975E12}"/>
    <cellStyle name="20% - uthevingsfarge 2 35 2 5" xfId="38036" xr:uid="{4B4D3889-48A0-4754-B56C-F346D883A095}"/>
    <cellStyle name="20% - uthevingsfarge 2 35 2 6" xfId="38032" xr:uid="{8A9F4C07-CA78-4A50-AC36-CBEAA766926F}"/>
    <cellStyle name="20% - uthevingsfarge 2 35 2_4 manuell" xfId="54009" xr:uid="{8CA86FC4-65BC-4514-AAA6-328CBF8747A4}"/>
    <cellStyle name="20% - uthevingsfarge 2 35 3" xfId="2909" xr:uid="{175F16BF-A23E-4B02-AF94-6E605F06E28F}"/>
    <cellStyle name="20% - uthevingsfarge 2 35 3 2" xfId="38037" xr:uid="{FDE7DD82-75AF-44F6-9F9E-6728199DD5E7}"/>
    <cellStyle name="20% - uthevingsfarge 2 35 3_CC1" xfId="54010" xr:uid="{C0257978-1967-45A1-88A7-01F5BACD5664}"/>
    <cellStyle name="20% - uthevingsfarge 2 35 4" xfId="38038" xr:uid="{FAD81FD8-F385-4685-8B80-C1E45BD88EDE}"/>
    <cellStyle name="20% - uthevingsfarge 2 35 5" xfId="38039" xr:uid="{E8C0399B-31E7-4515-B164-CC53E86797D4}"/>
    <cellStyle name="20% - uthevingsfarge 2 35 6" xfId="38040" xr:uid="{3A742D08-2BD4-4415-8B5D-FA6C860438B9}"/>
    <cellStyle name="20% - uthevingsfarge 2 35 7" xfId="38031" xr:uid="{460020E4-2931-4987-B6D7-CC7F1E958D71}"/>
    <cellStyle name="20% - uthevingsfarge 2 35_4 manuell" xfId="54011" xr:uid="{22C5BADA-5743-4EB2-B816-4333C3B91A2A}"/>
    <cellStyle name="20% - uthevingsfarge 2 36" xfId="2910" xr:uid="{53F87280-61D2-4261-881F-2DE84192858F}"/>
    <cellStyle name="20% - uthevingsfarge 2 36 2" xfId="2911" xr:uid="{7CD04563-271E-4D52-9527-664CF2E2C610}"/>
    <cellStyle name="20% - uthevingsfarge 2 36 2 2" xfId="2912" xr:uid="{CD821B2C-ED00-49B1-97A3-7BC58AAA2917}"/>
    <cellStyle name="20% - uthevingsfarge 2 36 2 2 2" xfId="38043" xr:uid="{332E2C21-0A29-4642-8813-23E289902CEE}"/>
    <cellStyle name="20% - uthevingsfarge 2 36 2 2_CC1" xfId="54012" xr:uid="{EF83B67A-3AD0-4977-96CC-74635D675F30}"/>
    <cellStyle name="20% - uthevingsfarge 2 36 2 3" xfId="38044" xr:uid="{BE2F09AE-4B74-48B8-8287-94A373D73B46}"/>
    <cellStyle name="20% - uthevingsfarge 2 36 2 4" xfId="38045" xr:uid="{764039FA-AC0C-42C1-89FD-8EDDB02ADFAF}"/>
    <cellStyle name="20% - uthevingsfarge 2 36 2 5" xfId="38046" xr:uid="{E4B6DBFA-429A-4349-A9F1-5C73D7EC4A9C}"/>
    <cellStyle name="20% - uthevingsfarge 2 36 2 6" xfId="38042" xr:uid="{71467E12-3576-464B-A056-6780CE748ED6}"/>
    <cellStyle name="20% - uthevingsfarge 2 36 2_4 manuell" xfId="54013" xr:uid="{29D93E71-57A6-45A4-9557-8478487A9FF3}"/>
    <cellStyle name="20% - uthevingsfarge 2 36 3" xfId="2913" xr:uid="{A2FC112D-F579-491E-BD9E-925EF4055ECB}"/>
    <cellStyle name="20% - uthevingsfarge 2 36 3 2" xfId="38047" xr:uid="{81775DDD-846C-41B5-9675-0280E1D82874}"/>
    <cellStyle name="20% - uthevingsfarge 2 36 3_CC1" xfId="54014" xr:uid="{B6214267-5F4F-4BD6-B815-A96343985A5F}"/>
    <cellStyle name="20% - uthevingsfarge 2 36 4" xfId="38048" xr:uid="{FA5062AF-8175-4649-9EE3-A66FE80857D2}"/>
    <cellStyle name="20% - uthevingsfarge 2 36 5" xfId="38049" xr:uid="{80DA1E4E-4A62-4EE7-9DEE-BCD7C365FC0F}"/>
    <cellStyle name="20% - uthevingsfarge 2 36 6" xfId="38050" xr:uid="{F8797B30-2614-4353-AA01-332615D0D3DF}"/>
    <cellStyle name="20% - uthevingsfarge 2 36 7" xfId="38041" xr:uid="{731BC547-9B59-4048-8C59-40B609AB6E8C}"/>
    <cellStyle name="20% - uthevingsfarge 2 36_4 manuell" xfId="54015" xr:uid="{0A1B8D74-A089-4D05-A0A1-409476763123}"/>
    <cellStyle name="20% - uthevingsfarge 2 37" xfId="2914" xr:uid="{63288267-5327-4A26-A5D5-BE67FD341752}"/>
    <cellStyle name="20% - uthevingsfarge 2 37 2" xfId="2915" xr:uid="{455F081B-D5CC-44FB-817E-B6E733B2DB0B}"/>
    <cellStyle name="20% - uthevingsfarge 2 37 2 2" xfId="2916" xr:uid="{A95537FE-6CA9-4085-9DBF-B82249B814CD}"/>
    <cellStyle name="20% - uthevingsfarge 2 37 2 2 2" xfId="38053" xr:uid="{4FB03CAD-A73F-453F-A968-64216BE9820E}"/>
    <cellStyle name="20% - uthevingsfarge 2 37 2 2_CC1" xfId="54016" xr:uid="{CB434BDF-6FF0-4AA2-A7F1-60BE061CFEB7}"/>
    <cellStyle name="20% - uthevingsfarge 2 37 2 3" xfId="38054" xr:uid="{61F7C2CB-2BF9-42A7-8FED-19EA3B3C31D3}"/>
    <cellStyle name="20% - uthevingsfarge 2 37 2 4" xfId="38055" xr:uid="{A7E1869C-D683-4AAC-8156-9207800E1B36}"/>
    <cellStyle name="20% - uthevingsfarge 2 37 2 5" xfId="38056" xr:uid="{79F60A78-EBC2-47F7-95E5-2B412E5BE7A2}"/>
    <cellStyle name="20% - uthevingsfarge 2 37 2 6" xfId="38052" xr:uid="{412C1693-4296-4BD3-81C8-A37BE94F7543}"/>
    <cellStyle name="20% - uthevingsfarge 2 37 2_4 manuell" xfId="54017" xr:uid="{E8422B0A-7586-45C5-AAA9-B90BB4D806E1}"/>
    <cellStyle name="20% - uthevingsfarge 2 37 3" xfId="2917" xr:uid="{24D656F5-BCC9-4621-A805-99A65AA19E5C}"/>
    <cellStyle name="20% - uthevingsfarge 2 37 3 2" xfId="38057" xr:uid="{876F74E8-9E30-44DC-B97F-588A2A11918E}"/>
    <cellStyle name="20% - uthevingsfarge 2 37 3_CC1" xfId="54018" xr:uid="{F68ECA6C-9422-4030-AFB9-4972F7DFA190}"/>
    <cellStyle name="20% - uthevingsfarge 2 37 4" xfId="38058" xr:uid="{A22369A4-A08F-4981-98D3-DD95EAFCD287}"/>
    <cellStyle name="20% - uthevingsfarge 2 37 5" xfId="38059" xr:uid="{3ADA498B-A645-4EA6-AABB-77CF1629A6F6}"/>
    <cellStyle name="20% - uthevingsfarge 2 37 6" xfId="38060" xr:uid="{64A3D39B-1CC4-4529-97B6-DFE3012657F0}"/>
    <cellStyle name="20% - uthevingsfarge 2 37 7" xfId="38051" xr:uid="{7863F2EE-F015-4B79-9BE7-F8F176FFE367}"/>
    <cellStyle name="20% - uthevingsfarge 2 37_4 manuell" xfId="54019" xr:uid="{C2918D2C-22F7-4E19-8124-A18CE2D9BA07}"/>
    <cellStyle name="20% - uthevingsfarge 2 38" xfId="2918" xr:uid="{817B4BDB-DF87-4EBE-988D-F663826B14C5}"/>
    <cellStyle name="20% - uthevingsfarge 2 38 2" xfId="2919" xr:uid="{D04E1BB5-1AEE-4D60-AEAB-FCD7D03C6B54}"/>
    <cellStyle name="20% - uthevingsfarge 2 38 2 2" xfId="2920" xr:uid="{F85DDF36-A4C5-4753-8C6A-D6CC84EEA632}"/>
    <cellStyle name="20% - uthevingsfarge 2 38 2 2 2" xfId="38063" xr:uid="{0F366F42-1646-4892-9083-E6BC1B5F871D}"/>
    <cellStyle name="20% - uthevingsfarge 2 38 2 2_CC1" xfId="54020" xr:uid="{316076E0-B35F-4A5D-BB69-50B27866FE4D}"/>
    <cellStyle name="20% - uthevingsfarge 2 38 2 3" xfId="38064" xr:uid="{F2757AA3-3303-4CD5-9C9F-E77BD9FA2045}"/>
    <cellStyle name="20% - uthevingsfarge 2 38 2 4" xfId="38065" xr:uid="{8C0D9CEF-446D-406C-AA66-02B9DAFF22DC}"/>
    <cellStyle name="20% - uthevingsfarge 2 38 2 5" xfId="38066" xr:uid="{E5470859-F8FE-44A6-9399-967F8AD04334}"/>
    <cellStyle name="20% - uthevingsfarge 2 38 2 6" xfId="38062" xr:uid="{ABB8BCE3-3313-4096-8D80-1DD5412EF04B}"/>
    <cellStyle name="20% - uthevingsfarge 2 38 2_4 manuell" xfId="54021" xr:uid="{3220E613-30EE-447A-9139-D321D047C655}"/>
    <cellStyle name="20% - uthevingsfarge 2 38 3" xfId="2921" xr:uid="{17ABC8E5-AA91-4629-8C26-087F4995A8CF}"/>
    <cellStyle name="20% - uthevingsfarge 2 38 3 2" xfId="38067" xr:uid="{C1B79E89-7EC4-4BF2-8EA4-43DAF935F82E}"/>
    <cellStyle name="20% - uthevingsfarge 2 38 3_CC1" xfId="54022" xr:uid="{17EC5C8A-459B-463C-B02D-4C38A41FA9C1}"/>
    <cellStyle name="20% - uthevingsfarge 2 38 4" xfId="38068" xr:uid="{FEFFE4AF-2E3B-41D0-9A77-494D884C7F9B}"/>
    <cellStyle name="20% - uthevingsfarge 2 38 5" xfId="38069" xr:uid="{49BFB731-51AA-41E1-8CA7-C986986B90F2}"/>
    <cellStyle name="20% - uthevingsfarge 2 38 6" xfId="38070" xr:uid="{676FEC65-AEB9-440D-A612-2D9CC4FEC887}"/>
    <cellStyle name="20% - uthevingsfarge 2 38 7" xfId="38061" xr:uid="{75B9DAC9-3F82-47DC-9E38-0509EC8D0E7F}"/>
    <cellStyle name="20% - uthevingsfarge 2 38_4 manuell" xfId="54023" xr:uid="{F59BF810-0422-42D9-9A72-69DC0D7746A3}"/>
    <cellStyle name="20% - uthevingsfarge 2 39" xfId="2922" xr:uid="{69B3A337-2B06-4BF3-866C-D47E1EA77A11}"/>
    <cellStyle name="20% - uthevingsfarge 2 39 2" xfId="2923" xr:uid="{66EB0D20-14EB-4CE9-AD06-48A5A7508BA7}"/>
    <cellStyle name="20% - uthevingsfarge 2 39 2 2" xfId="2924" xr:uid="{6E9BBDF6-9FC4-493C-8685-45C7166ED117}"/>
    <cellStyle name="20% - uthevingsfarge 2 39 2 2 2" xfId="38073" xr:uid="{30C69EEF-186A-4BC6-88F0-C7B47C8B1039}"/>
    <cellStyle name="20% - uthevingsfarge 2 39 2 2_CC1" xfId="54024" xr:uid="{09DF4459-6410-4851-BFE7-B99DBC7295F6}"/>
    <cellStyle name="20% - uthevingsfarge 2 39 2 3" xfId="38074" xr:uid="{B93BD3EF-FBCA-44CC-92CC-CC56AA74B606}"/>
    <cellStyle name="20% - uthevingsfarge 2 39 2 4" xfId="38075" xr:uid="{3B1E9567-7339-4D0D-8405-F3DF3BDA17BB}"/>
    <cellStyle name="20% - uthevingsfarge 2 39 2 5" xfId="38076" xr:uid="{FA34602A-DA66-4E14-A541-54DFDD1F3FA5}"/>
    <cellStyle name="20% - uthevingsfarge 2 39 2 6" xfId="38072" xr:uid="{E24877BD-2C78-4008-8DBE-7871AF278BED}"/>
    <cellStyle name="20% - uthevingsfarge 2 39 2_4 manuell" xfId="54025" xr:uid="{CE15FCAE-6299-4392-B1F2-C3AE1C495F88}"/>
    <cellStyle name="20% - uthevingsfarge 2 39 3" xfId="2925" xr:uid="{0D985EEF-7D53-4ECA-B882-13E78AFA56F7}"/>
    <cellStyle name="20% - uthevingsfarge 2 39 3 2" xfId="38077" xr:uid="{E6B77E26-869A-42F5-BF23-B8C0D929B317}"/>
    <cellStyle name="20% - uthevingsfarge 2 39 3_CC1" xfId="54026" xr:uid="{DF654228-211B-489E-AA80-640F0D5830F4}"/>
    <cellStyle name="20% - uthevingsfarge 2 39 4" xfId="38078" xr:uid="{00EF1406-7FEF-4035-89DC-8C59D1F9DAE1}"/>
    <cellStyle name="20% - uthevingsfarge 2 39 5" xfId="38079" xr:uid="{7746C695-B60D-4097-8FB6-F7DDA79D831F}"/>
    <cellStyle name="20% - uthevingsfarge 2 39 6" xfId="38080" xr:uid="{8E2495D6-F287-4948-8E36-D5F4DA8A6E0A}"/>
    <cellStyle name="20% - uthevingsfarge 2 39 7" xfId="38071" xr:uid="{87A2A462-ABCE-4005-951D-C578E996C281}"/>
    <cellStyle name="20% - uthevingsfarge 2 39_4 manuell" xfId="54027" xr:uid="{22A1256D-3BC9-4B6F-89BB-0261ADEA6D2D}"/>
    <cellStyle name="20% - uthevingsfarge 2 4" xfId="2926" xr:uid="{409D63B0-E0ED-48A1-BF86-7A27A4F04CA8}"/>
    <cellStyle name="20% - uthevingsfarge 2 4 10" xfId="43715" xr:uid="{54600A83-B74C-4EED-A62E-1702B2C6A2D9}"/>
    <cellStyle name="20% - uthevingsfarge 2 4 2" xfId="2927" xr:uid="{012219D4-E99A-4333-8BA8-BA8082D401ED}"/>
    <cellStyle name="20% - uthevingsfarge 2 4 2 2" xfId="2928" xr:uid="{4F9865D4-AB21-4366-9779-C92957E31771}"/>
    <cellStyle name="20% - uthevingsfarge 2 4 2 2 2" xfId="14706" xr:uid="{64CC5209-8F47-4EA5-8B77-1378DD5C15BB}"/>
    <cellStyle name="20% - uthevingsfarge 2 4 2 2 2 2" xfId="43716" xr:uid="{16BCE1D3-4270-4C71-8981-ED46B7F2F90C}"/>
    <cellStyle name="20% - uthevingsfarge 2 4 2 2 3" xfId="38083" xr:uid="{CFCFD8C2-61C8-4DF4-B029-E3FB30595232}"/>
    <cellStyle name="20% - uthevingsfarge 2 4 2 2_3. Chng in credit spreads" xfId="43717" xr:uid="{B00FC01C-9951-426E-91C2-BE77C84EC927}"/>
    <cellStyle name="20% - uthevingsfarge 2 4 2 3" xfId="14707" xr:uid="{795C2E5E-EE87-4001-B01D-81954FE8C2C4}"/>
    <cellStyle name="20% - uthevingsfarge 2 4 2 3 2" xfId="38084" xr:uid="{16DFCD8B-4AF3-4BBD-A112-455871688BEA}"/>
    <cellStyle name="20% - uthevingsfarge 2 4 2 3 2 2" xfId="43718" xr:uid="{4907F6ED-FD75-4CF4-AF0C-65E216791310}"/>
    <cellStyle name="20% - uthevingsfarge 2 4 2 3 3" xfId="43719" xr:uid="{1B91B77F-D40C-42F2-A2D8-20D854606766}"/>
    <cellStyle name="20% - uthevingsfarge 2 4 2 3_3. Chng in credit spreads" xfId="43720" xr:uid="{37716705-49C2-4B17-B7A6-DD06345C563B}"/>
    <cellStyle name="20% - uthevingsfarge 2 4 2 4" xfId="38085" xr:uid="{5199F26D-D633-421B-9A69-B11727BE3E2F}"/>
    <cellStyle name="20% - uthevingsfarge 2 4 2 4 2" xfId="43721" xr:uid="{A4280459-4FAC-4A14-998B-4C67B3EB9DEF}"/>
    <cellStyle name="20% - uthevingsfarge 2 4 2 5" xfId="38086" xr:uid="{92818665-8710-4847-ADAE-4A2B63322162}"/>
    <cellStyle name="20% - uthevingsfarge 2 4 2 6" xfId="38082" xr:uid="{BC6BF2D1-5F72-4FBE-8265-FBFE2A0FFA86}"/>
    <cellStyle name="20% - uthevingsfarge 2 4 2 7" xfId="43722" xr:uid="{4F3E33AB-6974-4754-9404-C808E4DF84F7}"/>
    <cellStyle name="20% - uthevingsfarge 2 4 2 8" xfId="43723" xr:uid="{83AE40AF-41AD-4504-9A3E-DD025A27D578}"/>
    <cellStyle name="20% - uthevingsfarge 2 4 2_3. Chng in credit spreads" xfId="43724" xr:uid="{6DF248A1-83E3-4D84-8CA1-5812578C50D2}"/>
    <cellStyle name="20% - uthevingsfarge 2 4 3" xfId="2929" xr:uid="{C768A32C-7E30-4A58-981F-C6C2CD70B7B0}"/>
    <cellStyle name="20% - uthevingsfarge 2 4 3 2" xfId="14708" xr:uid="{FEBDB61B-9E26-410F-B4DE-2CC2871EA3C7}"/>
    <cellStyle name="20% - uthevingsfarge 2 4 3 2 2" xfId="43725" xr:uid="{8037DE39-02D3-49BB-9BFE-68CE096EF72C}"/>
    <cellStyle name="20% - uthevingsfarge 2 4 3 3" xfId="14709" xr:uid="{F18E6BA2-78A4-41E2-BC2D-9F2BC639ADF8}"/>
    <cellStyle name="20% - uthevingsfarge 2 4 3 4" xfId="38087" xr:uid="{04AC434E-2A31-4003-8D54-2878288F9BF1}"/>
    <cellStyle name="20% - uthevingsfarge 2 4 3 5" xfId="43726" xr:uid="{D3C9E168-65C0-48AB-887D-E1367D0B4B84}"/>
    <cellStyle name="20% - uthevingsfarge 2 4 3 6" xfId="43727" xr:uid="{A852A172-EC39-407B-9779-5A3CED898EE9}"/>
    <cellStyle name="20% - uthevingsfarge 2 4 3_3. Chng in credit spreads" xfId="43728" xr:uid="{5F5BA625-F596-4717-B361-8DC75062F52D}"/>
    <cellStyle name="20% - uthevingsfarge 2 4 4" xfId="14710" xr:uid="{D7FAC453-96C4-46C4-B753-5FE5361598CD}"/>
    <cellStyle name="20% - uthevingsfarge 2 4 4 2" xfId="14711" xr:uid="{DC14FD04-30F2-4C1C-B769-9B15B6E5A6BE}"/>
    <cellStyle name="20% - uthevingsfarge 2 4 4 2 2" xfId="43729" xr:uid="{41B89AB3-E7ED-4FC2-8056-4E1ECB27AB28}"/>
    <cellStyle name="20% - uthevingsfarge 2 4 4 3" xfId="14712" xr:uid="{0136ED61-EDD9-410E-ADF9-20D90C060AE1}"/>
    <cellStyle name="20% - uthevingsfarge 2 4 4 4" xfId="38088" xr:uid="{325AE445-113A-434E-84B0-D4AE4049ADDB}"/>
    <cellStyle name="20% - uthevingsfarge 2 4 4 5" xfId="43730" xr:uid="{51EAC44E-D915-4AD5-930B-0A5C8BF52630}"/>
    <cellStyle name="20% - uthevingsfarge 2 4 4 6" xfId="43731" xr:uid="{949249B6-A032-40CF-B608-EE1F2FA8DC30}"/>
    <cellStyle name="20% - uthevingsfarge 2 4 4_3. Chng in credit spreads" xfId="43732" xr:uid="{B4A8FBFB-A60E-41F5-B484-28472EA8E15F}"/>
    <cellStyle name="20% - uthevingsfarge 2 4 5" xfId="14713" xr:uid="{B9080642-3A7A-4EC3-8345-2943DCA1FACC}"/>
    <cellStyle name="20% - uthevingsfarge 2 4 5 2" xfId="14714" xr:uid="{E7B9EC74-E4F6-4BE0-A379-1144FA6E7129}"/>
    <cellStyle name="20% - uthevingsfarge 2 4 5 3" xfId="14715" xr:uid="{8723D55F-8CB1-40A3-8670-F1520B3F3596}"/>
    <cellStyle name="20% - uthevingsfarge 2 4 5 4" xfId="38089" xr:uid="{7D62455A-BFAF-4CB3-9CF8-7CBE1596462F}"/>
    <cellStyle name="20% - uthevingsfarge 2 4 5 5" xfId="43733" xr:uid="{EBEDDE56-1CA8-48BF-A3BA-B15647C4EF90}"/>
    <cellStyle name="20% - uthevingsfarge 2 4 5 6" xfId="43734" xr:uid="{CAF047C4-1E2A-4006-B40A-5D63F307DA86}"/>
    <cellStyle name="20% - uthevingsfarge 2 4 5_AVA DVA EL" xfId="14716" xr:uid="{3F7C5E8D-D639-4244-9732-BA2E5FD6184D}"/>
    <cellStyle name="20% - uthevingsfarge 2 4 6" xfId="14717" xr:uid="{92B6E979-CC6F-49F8-98B6-E020334991C6}"/>
    <cellStyle name="20% - uthevingsfarge 2 4 6 2" xfId="14718" xr:uid="{EC08140E-33A3-4219-9F61-348B476F3DE4}"/>
    <cellStyle name="20% - uthevingsfarge 2 4 6 3" xfId="38090" xr:uid="{2F264107-9E95-4B44-A0AC-A82186FB359C}"/>
    <cellStyle name="20% - uthevingsfarge 2 4 6_AVA DVA EL" xfId="14719" xr:uid="{199CCACB-3DE2-4115-9EE1-3BBF004B261A}"/>
    <cellStyle name="20% - uthevingsfarge 2 4 7" xfId="14720" xr:uid="{8081BE3B-E1F3-49EA-9EF4-C91B77B2B9F6}"/>
    <cellStyle name="20% - uthevingsfarge 2 4 8" xfId="38081" xr:uid="{9680B2FC-D13F-47EB-A709-F0769A52ED01}"/>
    <cellStyle name="20% - uthevingsfarge 2 4 9" xfId="43735" xr:uid="{F3F3370E-57A7-42C0-B6F8-BD1BCD1A8A80}"/>
    <cellStyle name="20% - uthevingsfarge 2 4_3. Chng in credit spreads" xfId="43736" xr:uid="{41877987-8C04-4A3C-A9D8-265FCCC12AC6}"/>
    <cellStyle name="20% - uthevingsfarge 2 40" xfId="2930" xr:uid="{D858BC09-B23A-48BE-BAFC-76E85AC25D44}"/>
    <cellStyle name="20% - uthevingsfarge 2 40 2" xfId="2931" xr:uid="{2426B997-A222-4E63-A19D-90FB22B4D760}"/>
    <cellStyle name="20% - uthevingsfarge 2 40 2 2" xfId="2932" xr:uid="{4F980A43-522F-40BD-83D6-120A2D519CEF}"/>
    <cellStyle name="20% - uthevingsfarge 2 40 2 2 2" xfId="38093" xr:uid="{15A47648-BEED-4F69-9DF0-3526666CF819}"/>
    <cellStyle name="20% - uthevingsfarge 2 40 2 2_CC1" xfId="54028" xr:uid="{F7569A8F-7DD5-431B-AB4F-4D8EF7BBCA47}"/>
    <cellStyle name="20% - uthevingsfarge 2 40 2 3" xfId="38094" xr:uid="{02B86E28-57D7-4379-9155-EE259D23F6E6}"/>
    <cellStyle name="20% - uthevingsfarge 2 40 2 4" xfId="38095" xr:uid="{6D0F6053-A4EC-4C6D-800A-05A66FC79172}"/>
    <cellStyle name="20% - uthevingsfarge 2 40 2 5" xfId="38096" xr:uid="{19F0A2D8-7916-44E0-B353-02E18BB20FFC}"/>
    <cellStyle name="20% - uthevingsfarge 2 40 2 6" xfId="38092" xr:uid="{2D2B01A3-145F-4AA9-9488-9FEE35D997C7}"/>
    <cellStyle name="20% - uthevingsfarge 2 40 2_4 manuell" xfId="54029" xr:uid="{72D24EF4-5F1A-4FF7-986C-43B0DD544C93}"/>
    <cellStyle name="20% - uthevingsfarge 2 40 3" xfId="2933" xr:uid="{1BA3FC6E-C6A6-4B6D-90A4-60D9C966E6F6}"/>
    <cellStyle name="20% - uthevingsfarge 2 40 3 2" xfId="38097" xr:uid="{7EF7F297-A53F-4F1A-8186-B3852D40288C}"/>
    <cellStyle name="20% - uthevingsfarge 2 40 3_CC1" xfId="54030" xr:uid="{9218C7F3-BEF3-47C1-A19A-C0CE33D4E36A}"/>
    <cellStyle name="20% - uthevingsfarge 2 40 4" xfId="38098" xr:uid="{BCFFE527-7FF6-421C-A6A2-66F52B2CA304}"/>
    <cellStyle name="20% - uthevingsfarge 2 40 5" xfId="38099" xr:uid="{7289B648-D645-451F-8F53-F8959FCA3E22}"/>
    <cellStyle name="20% - uthevingsfarge 2 40 6" xfId="38100" xr:uid="{6E594735-764E-4485-9ACA-82AA3120E622}"/>
    <cellStyle name="20% - uthevingsfarge 2 40 7" xfId="38091" xr:uid="{1B5432EF-EA6D-4742-A1F7-85DD010B0687}"/>
    <cellStyle name="20% - uthevingsfarge 2 40_4 manuell" xfId="54031" xr:uid="{C1513326-B42C-49A2-B68F-7C8363A2B602}"/>
    <cellStyle name="20% - uthevingsfarge 2 41" xfId="2934" xr:uid="{48D2E24C-A731-4BEE-B5A0-D7CE8F7FEB05}"/>
    <cellStyle name="20% - uthevingsfarge 2 41 2" xfId="2935" xr:uid="{E38C3C62-5FAE-40D5-ADFA-5CBDE1B2D425}"/>
    <cellStyle name="20% - uthevingsfarge 2 41 2 2" xfId="2936" xr:uid="{9B7368C6-228F-4B3C-87E7-47A2F4341E45}"/>
    <cellStyle name="20% - uthevingsfarge 2 41 2 2 2" xfId="38103" xr:uid="{D5CC8842-6C09-4811-8168-64EE16B464F3}"/>
    <cellStyle name="20% - uthevingsfarge 2 41 2 2_CC1" xfId="54032" xr:uid="{F4D01902-0F71-4C18-9A91-365F19DE2784}"/>
    <cellStyle name="20% - uthevingsfarge 2 41 2 3" xfId="38104" xr:uid="{0E48256A-57D0-4B64-B920-68049D248D7E}"/>
    <cellStyle name="20% - uthevingsfarge 2 41 2 4" xfId="38105" xr:uid="{C4407105-B14A-445C-BE3F-39F8D1DA3249}"/>
    <cellStyle name="20% - uthevingsfarge 2 41 2 5" xfId="38106" xr:uid="{2F3C7FDC-16C3-4AB1-8F4D-AEEBD0A97A27}"/>
    <cellStyle name="20% - uthevingsfarge 2 41 2 6" xfId="38102" xr:uid="{AA6D595F-F100-4E9C-A2E6-1BA4FA0B7F6F}"/>
    <cellStyle name="20% - uthevingsfarge 2 41 2_4 manuell" xfId="54033" xr:uid="{35790ABA-6892-45BA-B5AF-2D160C530587}"/>
    <cellStyle name="20% - uthevingsfarge 2 41 3" xfId="2937" xr:uid="{40ED9C56-2C02-4A2D-9741-F73FA50B598D}"/>
    <cellStyle name="20% - uthevingsfarge 2 41 3 2" xfId="38107" xr:uid="{0E45E980-92D8-46D6-8ACA-EC23A343E32E}"/>
    <cellStyle name="20% - uthevingsfarge 2 41 3_CC1" xfId="54034" xr:uid="{60B80A5B-A779-4B69-ACC4-13D6D07FB215}"/>
    <cellStyle name="20% - uthevingsfarge 2 41 4" xfId="38108" xr:uid="{72753A9B-6ED7-4A1A-B05C-FDB62A917D92}"/>
    <cellStyle name="20% - uthevingsfarge 2 41 5" xfId="38109" xr:uid="{D6B95750-A655-4F10-91A3-20DE239A3034}"/>
    <cellStyle name="20% - uthevingsfarge 2 41 6" xfId="38110" xr:uid="{E9F539DF-4FFE-4A87-8ED4-D503D73C46DD}"/>
    <cellStyle name="20% - uthevingsfarge 2 41 7" xfId="38101" xr:uid="{7AE0AABB-D853-4EDF-AACC-F0B13C543DF2}"/>
    <cellStyle name="20% - uthevingsfarge 2 41_4 manuell" xfId="54035" xr:uid="{819C2955-BBD9-4B10-AA0A-2C60A4739B16}"/>
    <cellStyle name="20% - uthevingsfarge 2 42" xfId="2938" xr:uid="{214CE78E-894E-43D8-8AAB-4E12A0C0D959}"/>
    <cellStyle name="20% - uthevingsfarge 2 42 2" xfId="2939" xr:uid="{87E8F614-D48D-4D2B-9868-4166A984A32C}"/>
    <cellStyle name="20% - uthevingsfarge 2 42 2 2" xfId="2940" xr:uid="{073F4C17-F59E-44E8-A39F-2C132E77F93E}"/>
    <cellStyle name="20% - uthevingsfarge 2 42 2 2 2" xfId="38113" xr:uid="{F1695A0D-1CA5-48B5-B2B5-267899685683}"/>
    <cellStyle name="20% - uthevingsfarge 2 42 2 2_CC1" xfId="54036" xr:uid="{C7CDE814-DA73-4143-A645-5478C46820F9}"/>
    <cellStyle name="20% - uthevingsfarge 2 42 2 3" xfId="38114" xr:uid="{FE9437AE-CB49-4EF9-B064-1C02CC8A7B1C}"/>
    <cellStyle name="20% - uthevingsfarge 2 42 2 4" xfId="38115" xr:uid="{96B85B5C-2B91-40E6-B1D1-9FBE0FB0B80B}"/>
    <cellStyle name="20% - uthevingsfarge 2 42 2 5" xfId="38116" xr:uid="{04ED5E43-C3FB-426E-A538-C7127E0DCFE3}"/>
    <cellStyle name="20% - uthevingsfarge 2 42 2 6" xfId="38112" xr:uid="{D4F804ED-4BB6-4D2A-B231-32D20769D093}"/>
    <cellStyle name="20% - uthevingsfarge 2 42 2_4 manuell" xfId="54037" xr:uid="{DFE7799C-A623-4543-8016-2E43C872F88A}"/>
    <cellStyle name="20% - uthevingsfarge 2 42 3" xfId="2941" xr:uid="{8CA524C6-CF1C-4B44-85FD-5832AF3EE7A4}"/>
    <cellStyle name="20% - uthevingsfarge 2 42 3 2" xfId="38117" xr:uid="{2BCBB753-E2FD-439E-BB6A-60B97500F7A3}"/>
    <cellStyle name="20% - uthevingsfarge 2 42 3_CC1" xfId="54038" xr:uid="{FB7A5727-3720-4D0B-A802-1109DF24ACEA}"/>
    <cellStyle name="20% - uthevingsfarge 2 42 4" xfId="38118" xr:uid="{A425DC0A-02C2-4658-8E81-A747BAADC320}"/>
    <cellStyle name="20% - uthevingsfarge 2 42 5" xfId="38119" xr:uid="{35A9A0C7-C6EA-4EAF-BD20-0E3D06AA1B5D}"/>
    <cellStyle name="20% - uthevingsfarge 2 42 6" xfId="38120" xr:uid="{86957301-E03B-400C-B688-E9BE007ADEDE}"/>
    <cellStyle name="20% - uthevingsfarge 2 42 7" xfId="38111" xr:uid="{73FF6DD5-A92F-4E10-A487-A3549EA476C1}"/>
    <cellStyle name="20% - uthevingsfarge 2 42_4 manuell" xfId="54039" xr:uid="{E162C39B-E0C4-494B-B496-21ED5E6B18AE}"/>
    <cellStyle name="20% - uthevingsfarge 2 43" xfId="2942" xr:uid="{5376EE55-ACEB-47E3-B465-96F30E95702E}"/>
    <cellStyle name="20% - uthevingsfarge 2 43 2" xfId="2943" xr:uid="{101361F0-FDA8-4C00-97C5-4B78E9371D35}"/>
    <cellStyle name="20% - uthevingsfarge 2 43 2 2" xfId="2944" xr:uid="{A5824EA3-1403-467A-8A3D-F5416FFA8390}"/>
    <cellStyle name="20% - uthevingsfarge 2 43 2 2 2" xfId="38123" xr:uid="{654A4889-555E-49C5-89CE-040711A5CBF0}"/>
    <cellStyle name="20% - uthevingsfarge 2 43 2 2_CC1" xfId="54040" xr:uid="{85256EED-1D14-46D6-90A1-D60720DD21F6}"/>
    <cellStyle name="20% - uthevingsfarge 2 43 2 3" xfId="38124" xr:uid="{262BB6D0-D986-4B5A-B6E7-188C64D91008}"/>
    <cellStyle name="20% - uthevingsfarge 2 43 2 4" xfId="38125" xr:uid="{9CA74719-D0D1-4E69-9308-BA0431239847}"/>
    <cellStyle name="20% - uthevingsfarge 2 43 2 5" xfId="38126" xr:uid="{4FCFA94D-A0F4-417A-B5EA-46218E7BA889}"/>
    <cellStyle name="20% - uthevingsfarge 2 43 2 6" xfId="38122" xr:uid="{AC967C61-E423-4FEB-810A-F6F43476EA18}"/>
    <cellStyle name="20% - uthevingsfarge 2 43 2_4 manuell" xfId="54041" xr:uid="{8D4ABC13-F634-4120-AA37-E0DFF426804D}"/>
    <cellStyle name="20% - uthevingsfarge 2 43 3" xfId="2945" xr:uid="{399881FD-2AA4-4D8E-ACB0-2338BF9C466E}"/>
    <cellStyle name="20% - uthevingsfarge 2 43 3 2" xfId="38127" xr:uid="{FC8AE488-E05A-4EF6-91E0-65BA8ADBE768}"/>
    <cellStyle name="20% - uthevingsfarge 2 43 3_CC1" xfId="54042" xr:uid="{601C8B9C-D422-44FA-B98C-E2F3B363AB80}"/>
    <cellStyle name="20% - uthevingsfarge 2 43 4" xfId="38128" xr:uid="{FB040759-9DDE-4FED-A2E5-A17EF10F49AF}"/>
    <cellStyle name="20% - uthevingsfarge 2 43 5" xfId="38129" xr:uid="{FBD10597-BD87-44DB-B933-E48ED623EA0B}"/>
    <cellStyle name="20% - uthevingsfarge 2 43 6" xfId="38130" xr:uid="{EED3BCA5-ED24-40A3-9DCB-67899F184790}"/>
    <cellStyle name="20% - uthevingsfarge 2 43 7" xfId="38121" xr:uid="{FAD2C56D-51E7-4037-83B5-530FC25CC6AF}"/>
    <cellStyle name="20% - uthevingsfarge 2 43_4 manuell" xfId="54043" xr:uid="{59074D89-BBF5-47C5-9505-6B5B368C8D03}"/>
    <cellStyle name="20% - uthevingsfarge 2 44" xfId="2946" xr:uid="{5CACFCC5-ACCA-4DDF-A355-DE7EE94FB72E}"/>
    <cellStyle name="20% - uthevingsfarge 2 44 2" xfId="2947" xr:uid="{EE291CC7-CDEE-42F0-8138-A1D10B205C4D}"/>
    <cellStyle name="20% - uthevingsfarge 2 44 2 2" xfId="2948" xr:uid="{60D9EE13-6747-48B7-A19A-F9F82DBECC5D}"/>
    <cellStyle name="20% - uthevingsfarge 2 44 2 2 2" xfId="38133" xr:uid="{B826943D-0951-4AA5-ABB0-F5A011D1F352}"/>
    <cellStyle name="20% - uthevingsfarge 2 44 2 2_CC1" xfId="54044" xr:uid="{25C79C13-AEA8-4FC5-B4DA-A503CB3C4E1C}"/>
    <cellStyle name="20% - uthevingsfarge 2 44 2 3" xfId="38134" xr:uid="{F469B324-95F4-4B04-B409-D44652C1561B}"/>
    <cellStyle name="20% - uthevingsfarge 2 44 2 4" xfId="38135" xr:uid="{7BD9AFBC-A284-4D26-900D-19CC1D45267E}"/>
    <cellStyle name="20% - uthevingsfarge 2 44 2 5" xfId="38136" xr:uid="{FE96E38A-5BAA-40E8-BA8B-B5758ADC0FDD}"/>
    <cellStyle name="20% - uthevingsfarge 2 44 2 6" xfId="38132" xr:uid="{494D0FF3-F85A-4244-B9A2-CC85482ED2BD}"/>
    <cellStyle name="20% - uthevingsfarge 2 44 2_4 manuell" xfId="54045" xr:uid="{437603B5-1234-41AA-AC35-1BD0B76C250F}"/>
    <cellStyle name="20% - uthevingsfarge 2 44 3" xfId="2949" xr:uid="{BDD930E4-DD9D-4FE5-B12D-9D8C13A8F867}"/>
    <cellStyle name="20% - uthevingsfarge 2 44 3 2" xfId="38137" xr:uid="{C2E0587E-108B-44D2-BFB6-1EEA11BAF4C9}"/>
    <cellStyle name="20% - uthevingsfarge 2 44 3_CC1" xfId="54046" xr:uid="{CFE2A579-FEE8-4B57-BB80-BDAF2657D436}"/>
    <cellStyle name="20% - uthevingsfarge 2 44 4" xfId="38138" xr:uid="{5F2ED6C4-A804-4192-8E0C-1E9C0B76BE4A}"/>
    <cellStyle name="20% - uthevingsfarge 2 44 5" xfId="38139" xr:uid="{A7C792B3-1EA3-4C58-90CF-D7CFB99E8414}"/>
    <cellStyle name="20% - uthevingsfarge 2 44 6" xfId="38140" xr:uid="{D01246C9-7DEE-4BA0-BAA4-A7D3457D47FD}"/>
    <cellStyle name="20% - uthevingsfarge 2 44 7" xfId="38131" xr:uid="{1627DF64-0BE0-4396-8A17-B94A545EC63D}"/>
    <cellStyle name="20% - uthevingsfarge 2 44_4 manuell" xfId="54047" xr:uid="{FDBF78C3-A616-46B9-9835-6AB4086D30EC}"/>
    <cellStyle name="20% - uthevingsfarge 2 45" xfId="2950" xr:uid="{CCA1677A-6656-4EF7-BCCA-DDCA91C5B93E}"/>
    <cellStyle name="20% - uthevingsfarge 2 45 2" xfId="2951" xr:uid="{01C0BC76-3ACE-4703-92E3-FE9BCE944DEE}"/>
    <cellStyle name="20% - uthevingsfarge 2 45 2 2" xfId="2952" xr:uid="{9E6A43FE-B7A4-4B78-93B1-5B8A7DA9DFBA}"/>
    <cellStyle name="20% - uthevingsfarge 2 45 2 2 2" xfId="38143" xr:uid="{D77AAB7B-2414-48AE-A77B-4C1446663AF1}"/>
    <cellStyle name="20% - uthevingsfarge 2 45 2 2_CC1" xfId="54048" xr:uid="{D40647BD-DB1B-4A03-B346-380F28B91D2B}"/>
    <cellStyle name="20% - uthevingsfarge 2 45 2 3" xfId="38144" xr:uid="{4E630DB6-B75F-44AB-88B1-1783FD63B0D6}"/>
    <cellStyle name="20% - uthevingsfarge 2 45 2 4" xfId="38145" xr:uid="{2613EB76-C93E-4B24-81E5-1A4AA53EA2CE}"/>
    <cellStyle name="20% - uthevingsfarge 2 45 2 5" xfId="38146" xr:uid="{B06D68A7-236C-491C-A016-CCA04BBB49F4}"/>
    <cellStyle name="20% - uthevingsfarge 2 45 2 6" xfId="38142" xr:uid="{B6438291-4954-4EB4-A1B2-307DA28B22A4}"/>
    <cellStyle name="20% - uthevingsfarge 2 45 2_4 manuell" xfId="54049" xr:uid="{47E5DBDF-1122-4C50-B4DB-1B548EBC1285}"/>
    <cellStyle name="20% - uthevingsfarge 2 45 3" xfId="2953" xr:uid="{BE1EDE6A-799C-42F8-935E-38A6FB0AA54D}"/>
    <cellStyle name="20% - uthevingsfarge 2 45 3 2" xfId="38147" xr:uid="{5D5CEB96-750B-4171-9AB0-79DE5D0A71FC}"/>
    <cellStyle name="20% - uthevingsfarge 2 45 3_CC1" xfId="54050" xr:uid="{429E4801-1851-4B89-B919-34C4B438B857}"/>
    <cellStyle name="20% - uthevingsfarge 2 45 4" xfId="38148" xr:uid="{6C73D25B-E4AC-4332-AB45-B29295DD06D4}"/>
    <cellStyle name="20% - uthevingsfarge 2 45 5" xfId="38149" xr:uid="{D01B35B8-C396-49C7-98AE-37E1E9CF25FA}"/>
    <cellStyle name="20% - uthevingsfarge 2 45 6" xfId="38150" xr:uid="{86E2ACBE-4FB5-4CA0-A06E-6A7C3C7B1816}"/>
    <cellStyle name="20% - uthevingsfarge 2 45 7" xfId="38141" xr:uid="{7F643B7F-16FC-46EB-9802-64544C08AB89}"/>
    <cellStyle name="20% - uthevingsfarge 2 45_4 manuell" xfId="54051" xr:uid="{8ABF66D2-992A-4476-945D-D76BDA6A0E1D}"/>
    <cellStyle name="20% - uthevingsfarge 2 46" xfId="2954" xr:uid="{7D477C30-39BE-4B72-8423-710F360B84E0}"/>
    <cellStyle name="20% - uthevingsfarge 2 46 2" xfId="2955" xr:uid="{9CFFE332-DEDB-47E1-9992-B441AEED879F}"/>
    <cellStyle name="20% - uthevingsfarge 2 46 2 2" xfId="2956" xr:uid="{15E575A5-47EA-45E4-8A3D-FC5BCDF00536}"/>
    <cellStyle name="20% - uthevingsfarge 2 46 2 2 2" xfId="38153" xr:uid="{CA0C3ECC-C934-443A-B857-AC0A0FBE0A2B}"/>
    <cellStyle name="20% - uthevingsfarge 2 46 2 2_CC1" xfId="54052" xr:uid="{EA85344C-83FA-4D1A-A2EC-961B340C90CC}"/>
    <cellStyle name="20% - uthevingsfarge 2 46 2 3" xfId="38154" xr:uid="{5B686056-C385-4A98-B459-72C3215F49B0}"/>
    <cellStyle name="20% - uthevingsfarge 2 46 2 4" xfId="38155" xr:uid="{653A5017-3C97-4EE5-8D5C-D22CA742E4AB}"/>
    <cellStyle name="20% - uthevingsfarge 2 46 2 5" xfId="38156" xr:uid="{D92C5441-8B59-4591-BAD6-AB9A5FE8A1EA}"/>
    <cellStyle name="20% - uthevingsfarge 2 46 2 6" xfId="38152" xr:uid="{91E9B04A-5ABF-4BD4-87B8-FB1C069E7359}"/>
    <cellStyle name="20% - uthevingsfarge 2 46 2_4 manuell" xfId="54053" xr:uid="{77CA8230-822F-4B27-986C-1E94C98069BB}"/>
    <cellStyle name="20% - uthevingsfarge 2 46 3" xfId="2957" xr:uid="{054DD537-DAC9-4FF6-B17E-6ED8F15A8624}"/>
    <cellStyle name="20% - uthevingsfarge 2 46 3 2" xfId="38157" xr:uid="{480FBA6B-9BD2-4581-98AB-A5809C7C3844}"/>
    <cellStyle name="20% - uthevingsfarge 2 46 3_CC1" xfId="54054" xr:uid="{60652A23-ECA9-4ABE-A261-896B93252FEB}"/>
    <cellStyle name="20% - uthevingsfarge 2 46 4" xfId="38158" xr:uid="{1EE537D7-93EB-401F-B2C7-C267F78EE49F}"/>
    <cellStyle name="20% - uthevingsfarge 2 46 5" xfId="38159" xr:uid="{D75C7D39-B27B-47FC-A813-D79297111D55}"/>
    <cellStyle name="20% - uthevingsfarge 2 46 6" xfId="38160" xr:uid="{C01D5A53-4AB7-4901-A406-7CEDDF11A0F5}"/>
    <cellStyle name="20% - uthevingsfarge 2 46 7" xfId="38151" xr:uid="{2F9DD549-8C86-4846-B09C-085281BB1E5D}"/>
    <cellStyle name="20% - uthevingsfarge 2 46_4 manuell" xfId="54055" xr:uid="{2500B26B-49E2-4A55-9053-185BC030A1FC}"/>
    <cellStyle name="20% - uthevingsfarge 2 47" xfId="2958" xr:uid="{D0636951-CCCE-4811-8675-CD3E116B1F38}"/>
    <cellStyle name="20% - uthevingsfarge 2 47 2" xfId="2959" xr:uid="{708E8A80-6FE5-4613-94DB-710B0E2ADBAF}"/>
    <cellStyle name="20% - uthevingsfarge 2 47 2 2" xfId="2960" xr:uid="{7BA3A61E-716F-463D-BFC3-96905C1DB197}"/>
    <cellStyle name="20% - uthevingsfarge 2 47 2 2 2" xfId="38163" xr:uid="{670C2A17-E2F5-42B2-904F-3E1E8FA0174E}"/>
    <cellStyle name="20% - uthevingsfarge 2 47 2 2_CC1" xfId="54056" xr:uid="{F49D998A-7CC7-46C0-AE79-FB7A649FA46E}"/>
    <cellStyle name="20% - uthevingsfarge 2 47 2 3" xfId="38164" xr:uid="{937CC629-31FB-494F-8215-787EC45AEC51}"/>
    <cellStyle name="20% - uthevingsfarge 2 47 2 4" xfId="38165" xr:uid="{213845EE-410B-416F-B43D-DC97029E640F}"/>
    <cellStyle name="20% - uthevingsfarge 2 47 2 5" xfId="38166" xr:uid="{070747F8-3C96-4BEA-8234-85B0D55FD123}"/>
    <cellStyle name="20% - uthevingsfarge 2 47 2 6" xfId="38162" xr:uid="{CB8A2CFD-9A78-4537-892F-1025D4229972}"/>
    <cellStyle name="20% - uthevingsfarge 2 47 2_4 manuell" xfId="54057" xr:uid="{2F80CA0A-F4E4-49A2-B2FA-1DCE2306B2E5}"/>
    <cellStyle name="20% - uthevingsfarge 2 47 3" xfId="2961" xr:uid="{AEF2FD42-395E-47BD-BF4F-4EE97077017A}"/>
    <cellStyle name="20% - uthevingsfarge 2 47 3 2" xfId="38167" xr:uid="{F185E6B5-7AE7-4D98-8268-9F7E58E3A652}"/>
    <cellStyle name="20% - uthevingsfarge 2 47 3_CC1" xfId="54058" xr:uid="{7A5832B3-F767-4A11-BC9F-CA3D1D85B1A7}"/>
    <cellStyle name="20% - uthevingsfarge 2 47 4" xfId="38168" xr:uid="{D95B77A8-6B73-40B0-9B94-67204ADCEE28}"/>
    <cellStyle name="20% - uthevingsfarge 2 47 5" xfId="38169" xr:uid="{89B1ED93-7005-4B96-AACA-9396B382B095}"/>
    <cellStyle name="20% - uthevingsfarge 2 47 6" xfId="38170" xr:uid="{A190F50C-9BB9-40B7-8BB5-D4068DC67129}"/>
    <cellStyle name="20% - uthevingsfarge 2 47 7" xfId="38161" xr:uid="{3CF6826D-C89A-4C98-932E-3995D6793351}"/>
    <cellStyle name="20% - uthevingsfarge 2 47_4 manuell" xfId="54059" xr:uid="{19220CF9-7959-444D-82DC-2F6C79B62ADB}"/>
    <cellStyle name="20% - uthevingsfarge 2 48" xfId="2962" xr:uid="{0FF4CDEF-32D5-4726-BB9B-AE1CB0D3C93F}"/>
    <cellStyle name="20% - uthevingsfarge 2 48 2" xfId="2963" xr:uid="{DA5254F4-E8C0-490E-85D0-8C267FEAB927}"/>
    <cellStyle name="20% - uthevingsfarge 2 48 2 2" xfId="2964" xr:uid="{A91EC5F7-A614-4594-97EB-6B0773E8276F}"/>
    <cellStyle name="20% - uthevingsfarge 2 48 2 2 2" xfId="38173" xr:uid="{D7B19C16-BD7D-436B-B159-994EC5B4CC35}"/>
    <cellStyle name="20% - uthevingsfarge 2 48 2 2_CC1" xfId="54060" xr:uid="{1881FEF5-8E79-42E2-85CA-697E4FCD6FFD}"/>
    <cellStyle name="20% - uthevingsfarge 2 48 2 3" xfId="38174" xr:uid="{53E579CE-EE93-4673-BDFC-B680CB0E2AA9}"/>
    <cellStyle name="20% - uthevingsfarge 2 48 2 4" xfId="38175" xr:uid="{1A0E962D-4408-4587-B9D3-CED52AF52532}"/>
    <cellStyle name="20% - uthevingsfarge 2 48 2 5" xfId="38176" xr:uid="{96B395AA-B0B0-4B09-ACDE-57585DDE5A23}"/>
    <cellStyle name="20% - uthevingsfarge 2 48 2 6" xfId="38172" xr:uid="{820B232C-B564-4671-BAC2-EA010EF71FF4}"/>
    <cellStyle name="20% - uthevingsfarge 2 48 2_4 manuell" xfId="54061" xr:uid="{700E8416-B467-4D81-849D-930275555D26}"/>
    <cellStyle name="20% - uthevingsfarge 2 48 3" xfId="2965" xr:uid="{5D1372D8-61F4-4B61-A13A-073314956CC9}"/>
    <cellStyle name="20% - uthevingsfarge 2 48 3 2" xfId="38177" xr:uid="{A119416B-BA3D-4951-B9E1-C931C9A39D92}"/>
    <cellStyle name="20% - uthevingsfarge 2 48 3_CC1" xfId="54062" xr:uid="{1265A823-A975-4FF6-BD3C-68A16BAFEDA2}"/>
    <cellStyle name="20% - uthevingsfarge 2 48 4" xfId="38178" xr:uid="{41B124CB-519E-488E-84F3-9B5A00B40BE7}"/>
    <cellStyle name="20% - uthevingsfarge 2 48 5" xfId="38179" xr:uid="{BCD38DDF-3E54-48B9-B7DF-2D6D54ED095A}"/>
    <cellStyle name="20% - uthevingsfarge 2 48 6" xfId="38180" xr:uid="{FE3D1F4E-40F7-48B2-A18E-EB1C92A5491D}"/>
    <cellStyle name="20% - uthevingsfarge 2 48 7" xfId="38171" xr:uid="{80E36143-7084-434F-BCE5-8EB90D607FAB}"/>
    <cellStyle name="20% - uthevingsfarge 2 48_4 manuell" xfId="54063" xr:uid="{50CD3D1B-C8AF-4FB5-AB89-340327D80B8B}"/>
    <cellStyle name="20% - uthevingsfarge 2 49" xfId="2966" xr:uid="{01B7690E-DBCA-4615-BFD3-155C3063BDA6}"/>
    <cellStyle name="20% - uthevingsfarge 2 49 2" xfId="2967" xr:uid="{03B6F873-6B6F-4147-948F-0A6A9DF31B51}"/>
    <cellStyle name="20% - uthevingsfarge 2 49 2 2" xfId="2968" xr:uid="{35BD5200-F8B0-4E81-A190-3122E06C626D}"/>
    <cellStyle name="20% - uthevingsfarge 2 49 2 2 2" xfId="38183" xr:uid="{85B60977-9AFF-4E04-8659-E900EF0E87E7}"/>
    <cellStyle name="20% - uthevingsfarge 2 49 2 2_CC1" xfId="54064" xr:uid="{CAE74994-35AA-48A4-A0F3-DB725E733ED8}"/>
    <cellStyle name="20% - uthevingsfarge 2 49 2 3" xfId="38184" xr:uid="{E53AE72D-F75F-4D5C-8AA4-9E81E29DF0DD}"/>
    <cellStyle name="20% - uthevingsfarge 2 49 2 4" xfId="38185" xr:uid="{F98D7190-8050-437F-920B-08DE30F24992}"/>
    <cellStyle name="20% - uthevingsfarge 2 49 2 5" xfId="38186" xr:uid="{8780F02F-BA93-4618-9CA8-8D4896BC1D9A}"/>
    <cellStyle name="20% - uthevingsfarge 2 49 2 6" xfId="38182" xr:uid="{8490ABAF-E779-403E-A29C-5B5D5D0E7A5B}"/>
    <cellStyle name="20% - uthevingsfarge 2 49 2_4 manuell" xfId="54065" xr:uid="{04FCE6FD-7EB4-4570-BBF5-42A2898FE8E8}"/>
    <cellStyle name="20% - uthevingsfarge 2 49 3" xfId="2969" xr:uid="{8697BD83-03EC-4A6C-AA13-5F2013921D85}"/>
    <cellStyle name="20% - uthevingsfarge 2 49 3 2" xfId="38187" xr:uid="{2F80F1F8-E8D3-460E-851D-4E47706DD4B9}"/>
    <cellStyle name="20% - uthevingsfarge 2 49 3_CC1" xfId="54066" xr:uid="{A92645DF-7203-41F5-B5C8-03FE20F5F8CD}"/>
    <cellStyle name="20% - uthevingsfarge 2 49 4" xfId="38188" xr:uid="{023C604B-B6DA-4C5C-B0AC-378CDE2AB065}"/>
    <cellStyle name="20% - uthevingsfarge 2 49 5" xfId="38189" xr:uid="{EF805A29-5814-4040-AA0B-A64696C5F2AF}"/>
    <cellStyle name="20% - uthevingsfarge 2 49 6" xfId="38190" xr:uid="{0F2E4B3F-5169-47E7-B75F-9D7C31721178}"/>
    <cellStyle name="20% - uthevingsfarge 2 49 7" xfId="38181" xr:uid="{6431FEAA-F12D-4131-9DA8-CED23F8505EC}"/>
    <cellStyle name="20% - uthevingsfarge 2 49_4 manuell" xfId="54067" xr:uid="{685C169D-FF40-4FD2-A4E8-0E13291B3B78}"/>
    <cellStyle name="20% - uthevingsfarge 2 5" xfId="2970" xr:uid="{27054BDB-5443-48CD-A502-A4568174210A}"/>
    <cellStyle name="20% - uthevingsfarge 2 5 2" xfId="2971" xr:uid="{F68B2608-6AF8-4573-866E-D6541031D654}"/>
    <cellStyle name="20% - uthevingsfarge 2 5 2 2" xfId="2972" xr:uid="{8D33DD3A-1AC3-4DBA-8005-5E8031C328EF}"/>
    <cellStyle name="20% - uthevingsfarge 2 5 2 2 2" xfId="38193" xr:uid="{A14E7D8B-F2A4-48EC-B63C-0C4A9E4E868D}"/>
    <cellStyle name="20% - uthevingsfarge 2 5 2 2 2 2" xfId="43737" xr:uid="{B7F1712A-A3AD-4ED8-B00F-E1C2628300D1}"/>
    <cellStyle name="20% - uthevingsfarge 2 5 2 2 3" xfId="43738" xr:uid="{07873092-42BD-446F-B044-73D8C786325C}"/>
    <cellStyle name="20% - uthevingsfarge 2 5 2 2_3. Chng in credit spreads" xfId="43739" xr:uid="{FB725FB3-47C1-4CD8-A5AC-9FA639325595}"/>
    <cellStyle name="20% - uthevingsfarge 2 5 2 3" xfId="38194" xr:uid="{1B0739E6-B3DC-45AA-A37B-B7826CB4810C}"/>
    <cellStyle name="20% - uthevingsfarge 2 5 2 3 2" xfId="43740" xr:uid="{4D83D7A0-0156-4AA8-A44B-64543327B263}"/>
    <cellStyle name="20% - uthevingsfarge 2 5 2 3 2 2" xfId="43741" xr:uid="{C913F7B4-3F01-4B1B-A859-8C3127EFADFB}"/>
    <cellStyle name="20% - uthevingsfarge 2 5 2 3 3" xfId="43742" xr:uid="{0FF48A60-CBE7-47A0-A04D-AE8C13542DF0}"/>
    <cellStyle name="20% - uthevingsfarge 2 5 2 3_3. Chng in credit spreads" xfId="43743" xr:uid="{6275D784-24BE-45AB-A426-F32D6F66E2BF}"/>
    <cellStyle name="20% - uthevingsfarge 2 5 2 4" xfId="38195" xr:uid="{D905E561-A042-4857-8A3C-52F321B3C60D}"/>
    <cellStyle name="20% - uthevingsfarge 2 5 2 4 2" xfId="43744" xr:uid="{BEE6918B-D4AB-46EE-91F9-B268CEC62C9F}"/>
    <cellStyle name="20% - uthevingsfarge 2 5 2 5" xfId="38196" xr:uid="{DC46DFE7-6988-4F41-B753-B55859AC96FE}"/>
    <cellStyle name="20% - uthevingsfarge 2 5 2 6" xfId="38192" xr:uid="{32996A79-1728-4BE4-89DE-A17690928968}"/>
    <cellStyle name="20% - uthevingsfarge 2 5 2_3. Chng in credit spreads" xfId="43745" xr:uid="{5FB032D4-78FE-4A6B-9918-454671DCA3E9}"/>
    <cellStyle name="20% - uthevingsfarge 2 5 3" xfId="2973" xr:uid="{ED5F693B-3A53-4BC8-A6CD-3CEA849EB2CF}"/>
    <cellStyle name="20% - uthevingsfarge 2 5 3 2" xfId="14721" xr:uid="{9E34A7FC-CE87-4B98-9AFD-68D1B664FAEF}"/>
    <cellStyle name="20% - uthevingsfarge 2 5 3 2 2" xfId="43746" xr:uid="{9E9B43C4-0EB2-4176-9AA2-8FEB413B782F}"/>
    <cellStyle name="20% - uthevingsfarge 2 5 3 3" xfId="38197" xr:uid="{9C2CA896-5355-429A-94B5-9D72BBAD9F54}"/>
    <cellStyle name="20% - uthevingsfarge 2 5 3_3. Chng in credit spreads" xfId="43747" xr:uid="{6A70886E-6A50-41E5-8412-BB79FFE79042}"/>
    <cellStyle name="20% - uthevingsfarge 2 5 4" xfId="14722" xr:uid="{D9583012-483E-43FB-8342-9F71DF42E956}"/>
    <cellStyle name="20% - uthevingsfarge 2 5 4 2" xfId="38198" xr:uid="{991A9E92-1B0D-4B62-9672-A35102079AFA}"/>
    <cellStyle name="20% - uthevingsfarge 2 5 4 2 2" xfId="43748" xr:uid="{22E57539-EDB2-41A8-ABC2-941A1DEC162B}"/>
    <cellStyle name="20% - uthevingsfarge 2 5 4 3" xfId="43749" xr:uid="{2722FE1B-08E2-4ECC-BCFF-D25D04FCA2A8}"/>
    <cellStyle name="20% - uthevingsfarge 2 5 4_3. Chng in credit spreads" xfId="43750" xr:uid="{3A95800F-0956-4D62-9946-19913F4BDB0C}"/>
    <cellStyle name="20% - uthevingsfarge 2 5 5" xfId="14723" xr:uid="{C63B9118-B633-46AB-927D-28CF0FA2FCE9}"/>
    <cellStyle name="20% - uthevingsfarge 2 5 5 2" xfId="38199" xr:uid="{CAB2B577-EF94-4745-8FF2-D0FD750C8828}"/>
    <cellStyle name="20% - uthevingsfarge 2 5 6" xfId="38200" xr:uid="{0004E10F-1494-4AD0-8D80-06A30CC45497}"/>
    <cellStyle name="20% - uthevingsfarge 2 5 7" xfId="38191" xr:uid="{7D06C4D9-F38F-4034-A7BC-2FFDDFDFD953}"/>
    <cellStyle name="20% - uthevingsfarge 2 5 8" xfId="43751" xr:uid="{9B21D0EB-61F7-4819-85DE-C37AF6697228}"/>
    <cellStyle name="20% - uthevingsfarge 2 5 9" xfId="43752" xr:uid="{C6AA4E44-6BE8-4847-9C3E-94BB73F8C89F}"/>
    <cellStyle name="20% - uthevingsfarge 2 5_3. Chng in credit spreads" xfId="43753" xr:uid="{512E66FE-7BE5-4DEC-9937-E390CBBAC265}"/>
    <cellStyle name="20% - uthevingsfarge 2 50" xfId="2974" xr:uid="{F7CAAD24-C0F0-45C9-8B1F-D4D922885579}"/>
    <cellStyle name="20% - uthevingsfarge 2 50 2" xfId="2975" xr:uid="{D0ADD957-C8E5-40FB-9C12-51A3ACD02DBC}"/>
    <cellStyle name="20% - uthevingsfarge 2 50 2 2" xfId="2976" xr:uid="{C3A46F11-F4B0-4AD7-914C-25489E2BCB12}"/>
    <cellStyle name="20% - uthevingsfarge 2 50 2 2 2" xfId="38203" xr:uid="{E849EECC-73BA-4D14-BC9D-14A26D50AE21}"/>
    <cellStyle name="20% - uthevingsfarge 2 50 2 2_CC1" xfId="54068" xr:uid="{0E046F66-DCB6-4434-9488-672187957BBA}"/>
    <cellStyle name="20% - uthevingsfarge 2 50 2 3" xfId="38204" xr:uid="{73CDAB55-C7BA-4247-9AA0-FFD96DCEA70E}"/>
    <cellStyle name="20% - uthevingsfarge 2 50 2 4" xfId="38205" xr:uid="{196521DB-F437-48D5-8CC8-2CBADA0BED83}"/>
    <cellStyle name="20% - uthevingsfarge 2 50 2 5" xfId="38206" xr:uid="{9E452289-238A-4592-A401-A0DA4AD476A9}"/>
    <cellStyle name="20% - uthevingsfarge 2 50 2 6" xfId="38202" xr:uid="{CF805AC7-8BF8-411C-A464-D07CE2E30653}"/>
    <cellStyle name="20% - uthevingsfarge 2 50 2_4 manuell" xfId="54069" xr:uid="{A2B71384-ABB3-4F29-B452-8AD73036C5BC}"/>
    <cellStyle name="20% - uthevingsfarge 2 50 3" xfId="2977" xr:uid="{4CB5BA26-53A8-4502-A307-4C2EF1F86EFE}"/>
    <cellStyle name="20% - uthevingsfarge 2 50 3 2" xfId="38207" xr:uid="{B2A2B2CC-4EC2-4924-A2F8-4317A9717C89}"/>
    <cellStyle name="20% - uthevingsfarge 2 50 3_CC1" xfId="54070" xr:uid="{65187FB4-9151-45C5-8FD5-EB161ACDEE42}"/>
    <cellStyle name="20% - uthevingsfarge 2 50 4" xfId="38208" xr:uid="{81BFF8A5-C663-4574-80F4-F58A3E1A4C2B}"/>
    <cellStyle name="20% - uthevingsfarge 2 50 5" xfId="38209" xr:uid="{FD003E2A-A453-45C2-B0EA-73E4B363C20B}"/>
    <cellStyle name="20% - uthevingsfarge 2 50 6" xfId="38210" xr:uid="{58B8A88D-91E5-4138-92BE-C3160BE502B9}"/>
    <cellStyle name="20% - uthevingsfarge 2 50 7" xfId="38201" xr:uid="{A22FD68A-4BF2-44AE-B407-156799EA0F9D}"/>
    <cellStyle name="20% - uthevingsfarge 2 50_4 manuell" xfId="54071" xr:uid="{EA262CE0-0A6B-45C4-847B-D39CF3246365}"/>
    <cellStyle name="20% - uthevingsfarge 2 51" xfId="2978" xr:uid="{E53E103C-0C08-41F9-8B50-71E91DE2E3E8}"/>
    <cellStyle name="20% - uthevingsfarge 2 51 2" xfId="2979" xr:uid="{B3895768-0BBB-4297-BE04-546C9087BE00}"/>
    <cellStyle name="20% - uthevingsfarge 2 51 2 2" xfId="2980" xr:uid="{95DA6CF4-C4E5-41E6-971C-D8483634C833}"/>
    <cellStyle name="20% - uthevingsfarge 2 51 2 2 2" xfId="38213" xr:uid="{D41CF237-3D50-4D5B-A81B-9D00E10617DB}"/>
    <cellStyle name="20% - uthevingsfarge 2 51 2 2_CC1" xfId="54072" xr:uid="{A46D946A-E396-4763-9A13-4D69843E43C7}"/>
    <cellStyle name="20% - uthevingsfarge 2 51 2 3" xfId="38214" xr:uid="{B1826DAE-66FE-4AAA-ACAD-59ADF716A875}"/>
    <cellStyle name="20% - uthevingsfarge 2 51 2 4" xfId="38215" xr:uid="{EEC29F5B-4A28-481F-B329-06F4801E4A08}"/>
    <cellStyle name="20% - uthevingsfarge 2 51 2 5" xfId="38216" xr:uid="{6EB9946F-4B66-44B1-A418-DBB798607441}"/>
    <cellStyle name="20% - uthevingsfarge 2 51 2 6" xfId="38212" xr:uid="{743B6456-727C-4F0B-A67E-C294FBEFE335}"/>
    <cellStyle name="20% - uthevingsfarge 2 51 2_4 manuell" xfId="54073" xr:uid="{89E2968F-42BB-44E2-8277-5B858E902580}"/>
    <cellStyle name="20% - uthevingsfarge 2 51 3" xfId="2981" xr:uid="{D0AFDF8E-CC6D-45B1-B601-1C7DD1D1BD1F}"/>
    <cellStyle name="20% - uthevingsfarge 2 51 3 2" xfId="38217" xr:uid="{0123C019-FA85-430F-ACBD-97F0D105D687}"/>
    <cellStyle name="20% - uthevingsfarge 2 51 3_CC1" xfId="54074" xr:uid="{3B771131-84A3-4233-A767-5B129866215E}"/>
    <cellStyle name="20% - uthevingsfarge 2 51 4" xfId="38218" xr:uid="{A138B10B-3949-4A64-AF56-614ECE552978}"/>
    <cellStyle name="20% - uthevingsfarge 2 51 5" xfId="38219" xr:uid="{62FA7553-9822-4755-9805-336B3E06243C}"/>
    <cellStyle name="20% - uthevingsfarge 2 51 6" xfId="38220" xr:uid="{625C6E41-DD97-474D-93C6-2F1E506AA368}"/>
    <cellStyle name="20% - uthevingsfarge 2 51 7" xfId="38211" xr:uid="{0AE51DDF-667E-40CF-BDEA-66D7E56F7172}"/>
    <cellStyle name="20% - uthevingsfarge 2 51_4 manuell" xfId="54075" xr:uid="{707EE433-4049-4105-805D-4D60A8D71953}"/>
    <cellStyle name="20% - uthevingsfarge 2 52" xfId="2982" xr:uid="{881474C6-2B87-4FF7-A72A-D046EC9A747E}"/>
    <cellStyle name="20% - uthevingsfarge 2 52 2" xfId="2983" xr:uid="{14315EEF-D710-4BFA-9333-8AFAF5A5F0B6}"/>
    <cellStyle name="20% - uthevingsfarge 2 52 2 2" xfId="2984" xr:uid="{99063060-EB26-4CEC-B256-304F0AEE4005}"/>
    <cellStyle name="20% - uthevingsfarge 2 52 2 2 2" xfId="38223" xr:uid="{12BC9C4F-4D06-4B0C-A210-900CE066B0C9}"/>
    <cellStyle name="20% - uthevingsfarge 2 52 2 2_CC1" xfId="54076" xr:uid="{10DD2AE5-408F-45EC-8AFF-6114B0F657BC}"/>
    <cellStyle name="20% - uthevingsfarge 2 52 2 3" xfId="38224" xr:uid="{E63660A0-9F50-4912-987B-0DD0B0EA5CA5}"/>
    <cellStyle name="20% - uthevingsfarge 2 52 2 4" xfId="38225" xr:uid="{59AEDB52-0512-441C-99A2-D182BFA3E6A2}"/>
    <cellStyle name="20% - uthevingsfarge 2 52 2 5" xfId="38226" xr:uid="{24E1DDF8-01BC-497A-AA09-97BD82DE91A8}"/>
    <cellStyle name="20% - uthevingsfarge 2 52 2 6" xfId="38222" xr:uid="{133A87C3-27A4-42B9-AB90-46B9120D8352}"/>
    <cellStyle name="20% - uthevingsfarge 2 52 2_4 manuell" xfId="54077" xr:uid="{6A2EED38-0EE2-445C-A682-C5280B7C0418}"/>
    <cellStyle name="20% - uthevingsfarge 2 52 3" xfId="2985" xr:uid="{92F0FF05-80F4-425B-A829-4151AC87B4B3}"/>
    <cellStyle name="20% - uthevingsfarge 2 52 3 2" xfId="38227" xr:uid="{E8C4D412-4622-407A-826F-171C27AA1799}"/>
    <cellStyle name="20% - uthevingsfarge 2 52 3_CC1" xfId="54078" xr:uid="{8FE3E291-555A-4FF7-895C-1B6A31861982}"/>
    <cellStyle name="20% - uthevingsfarge 2 52 4" xfId="38228" xr:uid="{3794672F-58B2-45F4-B54C-B62E909D5DFE}"/>
    <cellStyle name="20% - uthevingsfarge 2 52 5" xfId="38229" xr:uid="{EC048603-6239-4590-82BA-01ACADF4B440}"/>
    <cellStyle name="20% - uthevingsfarge 2 52 6" xfId="38230" xr:uid="{C250728B-A655-43EF-99B9-16B600C1F3F6}"/>
    <cellStyle name="20% - uthevingsfarge 2 52 7" xfId="38221" xr:uid="{AD34A066-2577-4311-B02D-600BA3BE3483}"/>
    <cellStyle name="20% - uthevingsfarge 2 52_4 manuell" xfId="54079" xr:uid="{64CFDCEF-68A1-4956-9E98-57D40EE7BEF0}"/>
    <cellStyle name="20% - uthevingsfarge 2 53" xfId="2986" xr:uid="{28A034CF-B84D-4131-901E-53C540EC53E2}"/>
    <cellStyle name="20% - uthevingsfarge 2 53 2" xfId="2987" xr:uid="{FABAEE6E-4842-4DFB-8105-73F297C0431B}"/>
    <cellStyle name="20% - uthevingsfarge 2 53 2 2" xfId="2988" xr:uid="{3554C531-E347-4840-97D7-3ADDC410B540}"/>
    <cellStyle name="20% - uthevingsfarge 2 53 2 2 2" xfId="38233" xr:uid="{7519F680-B6AD-4734-991A-004B4FA8D561}"/>
    <cellStyle name="20% - uthevingsfarge 2 53 2 2_CC1" xfId="54080" xr:uid="{5D853338-ED91-4672-869A-24C52E6235B8}"/>
    <cellStyle name="20% - uthevingsfarge 2 53 2 3" xfId="38234" xr:uid="{52473543-90D6-4FD1-8E6C-ADD8036C5AAD}"/>
    <cellStyle name="20% - uthevingsfarge 2 53 2 4" xfId="38235" xr:uid="{50393307-57E7-40C4-9633-6723FB1DB406}"/>
    <cellStyle name="20% - uthevingsfarge 2 53 2 5" xfId="38236" xr:uid="{7511A559-6DEB-46A3-9EBA-A39772E03804}"/>
    <cellStyle name="20% - uthevingsfarge 2 53 2 6" xfId="38232" xr:uid="{AF833F77-891F-4B2B-A6FA-9110DB34AB51}"/>
    <cellStyle name="20% - uthevingsfarge 2 53 2_4 manuell" xfId="54081" xr:uid="{8913F30C-BFF4-4332-8672-AC0C398417DB}"/>
    <cellStyle name="20% - uthevingsfarge 2 53 3" xfId="2989" xr:uid="{60376119-92BD-412C-B5CC-E536D9A5B883}"/>
    <cellStyle name="20% - uthevingsfarge 2 53 3 2" xfId="38237" xr:uid="{34E8AFA1-CC06-4254-B712-A5E0925FB969}"/>
    <cellStyle name="20% - uthevingsfarge 2 53 3_CC1" xfId="54082" xr:uid="{27A6B29B-BB65-4491-9B96-51BD0CF4CDA4}"/>
    <cellStyle name="20% - uthevingsfarge 2 53 4" xfId="38238" xr:uid="{FD01CCDA-0335-478F-BA33-7F09A547E48D}"/>
    <cellStyle name="20% - uthevingsfarge 2 53 5" xfId="38239" xr:uid="{6B1848B7-E5CC-4D61-90BD-763162CBA4BB}"/>
    <cellStyle name="20% - uthevingsfarge 2 53 6" xfId="38240" xr:uid="{392C4FB4-9BCB-4BED-9DD1-A06D36013F2A}"/>
    <cellStyle name="20% - uthevingsfarge 2 53 7" xfId="38231" xr:uid="{055C1051-806B-4803-937E-78E0450F72E7}"/>
    <cellStyle name="20% - uthevingsfarge 2 53_4 manuell" xfId="54083" xr:uid="{69E1D395-2552-466E-8E51-3BA7F381368C}"/>
    <cellStyle name="20% - uthevingsfarge 2 54" xfId="2990" xr:uid="{41C8CCBA-9A52-4AB2-8A20-4790C61CFB7F}"/>
    <cellStyle name="20% - uthevingsfarge 2 54 2" xfId="2991" xr:uid="{2DEBC5C1-3276-40F2-92B4-1387148944AD}"/>
    <cellStyle name="20% - uthevingsfarge 2 54 2 2" xfId="2992" xr:uid="{82F13087-FB55-497B-9D35-B594F19425F1}"/>
    <cellStyle name="20% - uthevingsfarge 2 54 2 2 2" xfId="38243" xr:uid="{A05736D7-A974-4DEC-92EA-083A07FF375A}"/>
    <cellStyle name="20% - uthevingsfarge 2 54 2 2_CC1" xfId="54084" xr:uid="{1D82FB32-7D45-414F-8C9F-F7B395796F68}"/>
    <cellStyle name="20% - uthevingsfarge 2 54 2 3" xfId="38244" xr:uid="{F43DDC97-063C-400B-B900-F343634B8EAF}"/>
    <cellStyle name="20% - uthevingsfarge 2 54 2 4" xfId="38245" xr:uid="{E8FB665C-1A40-4064-A9F2-12C76FD7D2A4}"/>
    <cellStyle name="20% - uthevingsfarge 2 54 2 5" xfId="38246" xr:uid="{74D7ECFB-6693-4A0E-9BA8-D35909825F82}"/>
    <cellStyle name="20% - uthevingsfarge 2 54 2 6" xfId="38242" xr:uid="{0F16A4E9-390D-4026-8127-21393DB24FE6}"/>
    <cellStyle name="20% - uthevingsfarge 2 54 2_4 manuell" xfId="54085" xr:uid="{A6BF7B45-EF4A-4F5B-9825-AEF04993DA78}"/>
    <cellStyle name="20% - uthevingsfarge 2 54 3" xfId="2993" xr:uid="{FDF3C0BF-5C49-4E3F-B99F-39B2A292FCC3}"/>
    <cellStyle name="20% - uthevingsfarge 2 54 3 2" xfId="38247" xr:uid="{EB272344-D80B-4B01-89A9-38BDA0703B62}"/>
    <cellStyle name="20% - uthevingsfarge 2 54 3_CC1" xfId="54086" xr:uid="{A0B0C5A7-0ECC-4DC1-B6F6-8F942E666962}"/>
    <cellStyle name="20% - uthevingsfarge 2 54 4" xfId="38248" xr:uid="{579706AB-154F-4849-A6A5-B2A6827E0658}"/>
    <cellStyle name="20% - uthevingsfarge 2 54 5" xfId="38249" xr:uid="{7E53F950-F016-4248-B814-6C8CAD5D3C21}"/>
    <cellStyle name="20% - uthevingsfarge 2 54 6" xfId="38250" xr:uid="{B326F475-AD8A-4FD3-AE7C-6EDFB79E5CC9}"/>
    <cellStyle name="20% - uthevingsfarge 2 54 7" xfId="38241" xr:uid="{F484347C-AF57-4EB0-8484-844744B24B92}"/>
    <cellStyle name="20% - uthevingsfarge 2 54_4 manuell" xfId="54087" xr:uid="{4B1D5D92-38BE-4C4F-AF5B-367C404652B9}"/>
    <cellStyle name="20% - uthevingsfarge 2 55" xfId="2994" xr:uid="{3B4DF0A5-A072-4927-8362-E69347FB3790}"/>
    <cellStyle name="20% - uthevingsfarge 2 55 2" xfId="2995" xr:uid="{D5A454B6-6CAA-4F65-B380-9DB4FB46CF8D}"/>
    <cellStyle name="20% - uthevingsfarge 2 55 2 2" xfId="2996" xr:uid="{74CCBDA7-35E0-4B1B-85E7-640692D7F3F8}"/>
    <cellStyle name="20% - uthevingsfarge 2 55 2 2 2" xfId="38253" xr:uid="{24C072EE-CDF0-4EDB-B9CF-1A5E47B9C7F1}"/>
    <cellStyle name="20% - uthevingsfarge 2 55 2 2_CC1" xfId="54088" xr:uid="{2C09A980-1A38-4086-B5A0-6297864161D4}"/>
    <cellStyle name="20% - uthevingsfarge 2 55 2 3" xfId="38254" xr:uid="{3D0DA1F1-0523-4BE1-96B6-777A0C736E47}"/>
    <cellStyle name="20% - uthevingsfarge 2 55 2 4" xfId="38255" xr:uid="{79ED51F7-DA50-4C20-80A1-359271D99B63}"/>
    <cellStyle name="20% - uthevingsfarge 2 55 2 5" xfId="38256" xr:uid="{31B80CD5-E28B-4F99-9C4F-50AD7D793B2F}"/>
    <cellStyle name="20% - uthevingsfarge 2 55 2 6" xfId="38252" xr:uid="{5B4FA800-C85E-4BC9-984D-EB45622E9A83}"/>
    <cellStyle name="20% - uthevingsfarge 2 55 2_4 manuell" xfId="54089" xr:uid="{AB17E39C-EC4F-4E60-AC0F-380D8E663BA0}"/>
    <cellStyle name="20% - uthevingsfarge 2 55 3" xfId="2997" xr:uid="{5B0CEC65-FF34-402F-A22D-0A5A549F644E}"/>
    <cellStyle name="20% - uthevingsfarge 2 55 3 2" xfId="38257" xr:uid="{01E85CE4-97A5-4D97-B114-3E9ECEE2F621}"/>
    <cellStyle name="20% - uthevingsfarge 2 55 3_CC1" xfId="54090" xr:uid="{87FB63F9-DA0B-47E7-B7BF-9B40654367F2}"/>
    <cellStyle name="20% - uthevingsfarge 2 55 4" xfId="38258" xr:uid="{07044176-9D8E-460D-A043-9016B60CE976}"/>
    <cellStyle name="20% - uthevingsfarge 2 55 5" xfId="38259" xr:uid="{15D0AB35-6468-4A42-B79E-EFC1818A4FC4}"/>
    <cellStyle name="20% - uthevingsfarge 2 55 6" xfId="38260" xr:uid="{17BDAB17-2846-4B77-AFEC-F5DD6A3C74BD}"/>
    <cellStyle name="20% - uthevingsfarge 2 55 7" xfId="38251" xr:uid="{5170CF0B-9516-4ED6-9E8B-37270EF76577}"/>
    <cellStyle name="20% - uthevingsfarge 2 55_4 manuell" xfId="54091" xr:uid="{146E0395-CC93-4266-A161-D1C440E13638}"/>
    <cellStyle name="20% - uthevingsfarge 2 56" xfId="2998" xr:uid="{F8CFE622-36A5-4805-ADD2-6B5181967B88}"/>
    <cellStyle name="20% - uthevingsfarge 2 56 2" xfId="2999" xr:uid="{AA21D868-B775-491A-9EC3-A07948224033}"/>
    <cellStyle name="20% - uthevingsfarge 2 56 2 2" xfId="3000" xr:uid="{C217058A-0C9B-41F2-88BF-B936C96812F8}"/>
    <cellStyle name="20% - uthevingsfarge 2 56 2 2 2" xfId="38263" xr:uid="{DE000FD5-ADEC-4275-B562-A445C2F736BE}"/>
    <cellStyle name="20% - uthevingsfarge 2 56 2 2_CC1" xfId="54092" xr:uid="{EF270CDA-6C7A-406D-BA84-63CB39BA6917}"/>
    <cellStyle name="20% - uthevingsfarge 2 56 2 3" xfId="38264" xr:uid="{CABA7956-D44E-4BDB-9423-91BDFEE18D3C}"/>
    <cellStyle name="20% - uthevingsfarge 2 56 2 4" xfId="38265" xr:uid="{273FBAD3-EF62-45C4-86E7-5AD6AA1EA4EF}"/>
    <cellStyle name="20% - uthevingsfarge 2 56 2 5" xfId="38266" xr:uid="{90CE9913-3B50-4FAF-9497-8E418D3DB886}"/>
    <cellStyle name="20% - uthevingsfarge 2 56 2 6" xfId="38262" xr:uid="{78D00E44-A305-422E-A27C-CF4D7D2F5020}"/>
    <cellStyle name="20% - uthevingsfarge 2 56 2_4 manuell" xfId="54093" xr:uid="{5EA1D35F-FBCC-4DF2-9C07-6BCCB91A3491}"/>
    <cellStyle name="20% - uthevingsfarge 2 56 3" xfId="3001" xr:uid="{801FF478-687B-4A12-A068-8E4C8C60422B}"/>
    <cellStyle name="20% - uthevingsfarge 2 56 3 2" xfId="38267" xr:uid="{7F0F5AE5-E0D2-4C46-AD68-49D4DF9933BE}"/>
    <cellStyle name="20% - uthevingsfarge 2 56 3_CC1" xfId="54094" xr:uid="{F3BF860E-7381-4CD1-B52A-66E784D28A6D}"/>
    <cellStyle name="20% - uthevingsfarge 2 56 4" xfId="38268" xr:uid="{E6143244-83F8-4041-AE75-00394E771A52}"/>
    <cellStyle name="20% - uthevingsfarge 2 56 5" xfId="38269" xr:uid="{85CB67C0-EC6A-49F6-A742-66A5348C46F3}"/>
    <cellStyle name="20% - uthevingsfarge 2 56 6" xfId="38270" xr:uid="{2B0C8D8C-A2F3-49AC-BB1E-9A59255FB763}"/>
    <cellStyle name="20% - uthevingsfarge 2 56 7" xfId="38261" xr:uid="{AD775AC5-1B35-4C3F-B7FF-CE7E8E8A9F57}"/>
    <cellStyle name="20% - uthevingsfarge 2 56_4 manuell" xfId="54095" xr:uid="{B3C62EBC-889B-4606-9EC6-B1D1E779ED18}"/>
    <cellStyle name="20% - uthevingsfarge 2 57" xfId="3002" xr:uid="{BAA070CF-293E-43BB-9795-8666E4337389}"/>
    <cellStyle name="20% - uthevingsfarge 2 57 2" xfId="3003" xr:uid="{28A6494F-6E73-47C2-BB41-B2DA6ED48A4E}"/>
    <cellStyle name="20% - uthevingsfarge 2 57 2 2" xfId="3004" xr:uid="{32B42936-3A94-4E8F-871D-983AED217C83}"/>
    <cellStyle name="20% - uthevingsfarge 2 57 2 2 2" xfId="38273" xr:uid="{A1EE246C-D33A-4DAD-BBAC-563C5D46B55B}"/>
    <cellStyle name="20% - uthevingsfarge 2 57 2 2_CC1" xfId="54096" xr:uid="{0DDDB801-79E1-4B74-B13F-F97890044392}"/>
    <cellStyle name="20% - uthevingsfarge 2 57 2 3" xfId="38274" xr:uid="{2E529B00-3047-42DB-B5B8-C0549D73E055}"/>
    <cellStyle name="20% - uthevingsfarge 2 57 2 4" xfId="38275" xr:uid="{E1225E3A-754A-408F-8017-453651155506}"/>
    <cellStyle name="20% - uthevingsfarge 2 57 2 5" xfId="38276" xr:uid="{992EB331-6470-4CE8-AD9E-A92D78F1D8C8}"/>
    <cellStyle name="20% - uthevingsfarge 2 57 2 6" xfId="38272" xr:uid="{35A03262-5875-499C-B643-E52D2E46555B}"/>
    <cellStyle name="20% - uthevingsfarge 2 57 2_4 manuell" xfId="54097" xr:uid="{C78F47D3-8695-49EA-84A3-745A81F84C94}"/>
    <cellStyle name="20% - uthevingsfarge 2 57 3" xfId="3005" xr:uid="{EFBB11DC-4EDB-42CE-8889-22B632F72057}"/>
    <cellStyle name="20% - uthevingsfarge 2 57 3 2" xfId="38277" xr:uid="{E40C9F38-FBF5-4FC8-B8AD-A4E5FED573F6}"/>
    <cellStyle name="20% - uthevingsfarge 2 57 3_CC1" xfId="54098" xr:uid="{B7C7FCF8-60A0-4115-A81A-09C42DB2F70E}"/>
    <cellStyle name="20% - uthevingsfarge 2 57 4" xfId="38278" xr:uid="{C879D717-AECA-419B-B57A-BB9458B42630}"/>
    <cellStyle name="20% - uthevingsfarge 2 57 5" xfId="38279" xr:uid="{95C057AC-2504-4ADD-841A-AFA983595A1C}"/>
    <cellStyle name="20% - uthevingsfarge 2 57 6" xfId="38280" xr:uid="{F25D4DCC-5AEC-4CBA-8C7A-E09CBB4D5757}"/>
    <cellStyle name="20% - uthevingsfarge 2 57 7" xfId="38271" xr:uid="{88C851D6-94C6-4243-B19E-AF8773735004}"/>
    <cellStyle name="20% - uthevingsfarge 2 57_4 manuell" xfId="54099" xr:uid="{0ECF5F24-B585-43EC-AECA-4608CA663440}"/>
    <cellStyle name="20% - uthevingsfarge 2 58" xfId="3006" xr:uid="{F064EFBB-CCE0-4498-8344-E7684942EB5C}"/>
    <cellStyle name="20% - uthevingsfarge 2 58 2" xfId="3007" xr:uid="{09B6F031-1857-4DB8-BDF2-BC7E6B0010F5}"/>
    <cellStyle name="20% - uthevingsfarge 2 58 2 2" xfId="3008" xr:uid="{5FC5F339-F064-49B3-8EB4-1859418B619A}"/>
    <cellStyle name="20% - uthevingsfarge 2 58 2 2 2" xfId="38283" xr:uid="{13624BA3-DD4A-475E-91D0-73B73405395C}"/>
    <cellStyle name="20% - uthevingsfarge 2 58 2 2_CC1" xfId="54100" xr:uid="{CE2C7AEC-C0F6-470D-B92D-BC810306A536}"/>
    <cellStyle name="20% - uthevingsfarge 2 58 2 3" xfId="38284" xr:uid="{1A4844BF-CFBC-4FC4-A6B4-1F69BF63F5CE}"/>
    <cellStyle name="20% - uthevingsfarge 2 58 2 4" xfId="38285" xr:uid="{64F957FC-B6BF-437B-BEB0-85800E148254}"/>
    <cellStyle name="20% - uthevingsfarge 2 58 2 5" xfId="38286" xr:uid="{5896384C-AF4B-44F2-B417-D4FFEF9D6568}"/>
    <cellStyle name="20% - uthevingsfarge 2 58 2 6" xfId="38282" xr:uid="{25A3317C-B72E-4584-998B-FF4E819F3DC4}"/>
    <cellStyle name="20% - uthevingsfarge 2 58 2_4 manuell" xfId="54101" xr:uid="{6EC56295-A497-4436-BC27-F7E8CED02481}"/>
    <cellStyle name="20% - uthevingsfarge 2 58 3" xfId="3009" xr:uid="{F29E35D4-F62D-4D94-B077-A6392A65F114}"/>
    <cellStyle name="20% - uthevingsfarge 2 58 3 2" xfId="38287" xr:uid="{229B4D0C-9D91-4FBF-8F92-15829269A309}"/>
    <cellStyle name="20% - uthevingsfarge 2 58 3_CC1" xfId="54102" xr:uid="{4927F387-03E0-4A24-ABFA-5E859B10F28E}"/>
    <cellStyle name="20% - uthevingsfarge 2 58 4" xfId="38288" xr:uid="{20436B42-0F93-4969-B831-1B54DD664DA5}"/>
    <cellStyle name="20% - uthevingsfarge 2 58 5" xfId="38289" xr:uid="{C10D777B-CBB9-4ABB-987C-7ABDB36C4E42}"/>
    <cellStyle name="20% - uthevingsfarge 2 58 6" xfId="38290" xr:uid="{AFA91DC3-CB83-49EF-A656-18859E8246FA}"/>
    <cellStyle name="20% - uthevingsfarge 2 58 7" xfId="38281" xr:uid="{BB78BC2F-CF8F-41CB-9447-13AB0086433E}"/>
    <cellStyle name="20% - uthevingsfarge 2 58_4 manuell" xfId="54103" xr:uid="{4D47D7D4-0832-4227-BCC0-DE3C581B8D17}"/>
    <cellStyle name="20% - uthevingsfarge 2 59" xfId="3010" xr:uid="{5DB510FA-180A-4889-8383-055FCE68D3D3}"/>
    <cellStyle name="20% - uthevingsfarge 2 59 2" xfId="3011" xr:uid="{EA7B4E19-CBFC-4894-AAE7-7145D95AD449}"/>
    <cellStyle name="20% - uthevingsfarge 2 59 2 2" xfId="3012" xr:uid="{D07DFDA2-2863-498B-8C2B-313A7343CB0C}"/>
    <cellStyle name="20% - uthevingsfarge 2 59 2 2 2" xfId="38293" xr:uid="{F8B3DA95-E7CA-4CAB-BA05-26CDB9F84BB8}"/>
    <cellStyle name="20% - uthevingsfarge 2 59 2 2_CC1" xfId="54104" xr:uid="{A2AA9FF5-3249-49F2-B371-54F8153284C7}"/>
    <cellStyle name="20% - uthevingsfarge 2 59 2 3" xfId="38294" xr:uid="{D9CD7682-3BE7-46E9-AD77-4B0C5A345652}"/>
    <cellStyle name="20% - uthevingsfarge 2 59 2 4" xfId="38295" xr:uid="{9F173674-C600-438D-AB9F-BE90436F0D67}"/>
    <cellStyle name="20% - uthevingsfarge 2 59 2 5" xfId="38296" xr:uid="{9B098BDE-941D-45FC-B864-9F6E3FADCDFB}"/>
    <cellStyle name="20% - uthevingsfarge 2 59 2 6" xfId="38292" xr:uid="{9C5CF7B4-0FA6-4F61-A985-5B9F487E67BC}"/>
    <cellStyle name="20% - uthevingsfarge 2 59 2_4 manuell" xfId="54105" xr:uid="{C2D94D61-8810-41D0-898D-F395FE6613F1}"/>
    <cellStyle name="20% - uthevingsfarge 2 59 3" xfId="3013" xr:uid="{10D7EDF7-1A89-41A3-BE22-2DB85190EE7C}"/>
    <cellStyle name="20% - uthevingsfarge 2 59 3 2" xfId="38297" xr:uid="{78F25C3A-6CFF-4FA1-A9B8-5E5D889C530A}"/>
    <cellStyle name="20% - uthevingsfarge 2 59 3_CC1" xfId="54106" xr:uid="{858D8C0C-ACF9-4C09-9557-C20E82862610}"/>
    <cellStyle name="20% - uthevingsfarge 2 59 4" xfId="38298" xr:uid="{4210E697-C982-4801-A3CD-111F5327016A}"/>
    <cellStyle name="20% - uthevingsfarge 2 59 5" xfId="38299" xr:uid="{604047BF-B639-43F1-929F-96E57A655FAB}"/>
    <cellStyle name="20% - uthevingsfarge 2 59 6" xfId="38300" xr:uid="{9D20B459-CCFA-4C45-A8FB-E5603F3493E5}"/>
    <cellStyle name="20% - uthevingsfarge 2 59 7" xfId="38291" xr:uid="{65C504AF-4FD8-4AB4-B3CD-96F97B88DD1A}"/>
    <cellStyle name="20% - uthevingsfarge 2 59_4 manuell" xfId="54107" xr:uid="{1766BC2D-87B8-4051-8B71-5AAF3A140622}"/>
    <cellStyle name="20% - uthevingsfarge 2 6" xfId="3014" xr:uid="{43066F30-9A4C-482C-B9E1-A2C2987F320C}"/>
    <cellStyle name="20% - uthevingsfarge 2 6 2" xfId="3015" xr:uid="{F89322FF-263E-4ECB-A011-E96B352A699A}"/>
    <cellStyle name="20% - uthevingsfarge 2 6 2 2" xfId="3016" xr:uid="{BA30AE67-63A7-42A2-99B6-455FFC63DDE6}"/>
    <cellStyle name="20% - uthevingsfarge 2 6 2 2 2" xfId="38303" xr:uid="{15629112-9DDA-40EB-836D-D89511F77F3B}"/>
    <cellStyle name="20% - uthevingsfarge 2 6 2 2_CC1" xfId="54108" xr:uid="{D7805145-BF60-4742-8228-58F461C67232}"/>
    <cellStyle name="20% - uthevingsfarge 2 6 2 3" xfId="38304" xr:uid="{B0BE0F3C-3956-4C83-84C6-8B49DDE56B5A}"/>
    <cellStyle name="20% - uthevingsfarge 2 6 2 4" xfId="38305" xr:uid="{9E5C6B0B-9996-42B5-847B-973908145836}"/>
    <cellStyle name="20% - uthevingsfarge 2 6 2 5" xfId="38306" xr:uid="{94648476-F920-4EEF-8367-156E3E94E6E1}"/>
    <cellStyle name="20% - uthevingsfarge 2 6 2 6" xfId="38302" xr:uid="{8A887F55-B212-477B-BB2F-02F987EA4F5F}"/>
    <cellStyle name="20% - uthevingsfarge 2 6 2_3. Chng in credit spreads" xfId="43754" xr:uid="{E64A8856-7AF1-46ED-BC90-CA5C55059B76}"/>
    <cellStyle name="20% - uthevingsfarge 2 6 3" xfId="3017" xr:uid="{C8CDBC8C-BA3A-47B0-B09E-E5F95CD5538D}"/>
    <cellStyle name="20% - uthevingsfarge 2 6 3 2" xfId="14724" xr:uid="{1E4C5210-D98D-4C79-B009-403E969D6B5F}"/>
    <cellStyle name="20% - uthevingsfarge 2 6 3 2 2" xfId="43755" xr:uid="{366557D5-5A26-4003-850D-DF076F35F3E1}"/>
    <cellStyle name="20% - uthevingsfarge 2 6 3 3" xfId="38307" xr:uid="{19866801-3A3A-46E2-ACC2-37F6DD974F78}"/>
    <cellStyle name="20% - uthevingsfarge 2 6 3_3. Chng in credit spreads" xfId="43756" xr:uid="{91FB2D57-ECC1-413D-A6D7-DCFF6AC7ADA8}"/>
    <cellStyle name="20% - uthevingsfarge 2 6 4" xfId="14725" xr:uid="{304A33C3-6957-4669-9A1F-8FDAC837F224}"/>
    <cellStyle name="20% - uthevingsfarge 2 6 4 2" xfId="38308" xr:uid="{89A646F7-0AC8-47A0-A78A-BCB88993E2A2}"/>
    <cellStyle name="20% - uthevingsfarge 2 6 5" xfId="14726" xr:uid="{0602929D-7BE8-40BD-A210-D297F7452991}"/>
    <cellStyle name="20% - uthevingsfarge 2 6 5 2" xfId="38309" xr:uid="{BBB3BF36-60F5-42A9-80E5-26FFA3841BA1}"/>
    <cellStyle name="20% - uthevingsfarge 2 6 6" xfId="38310" xr:uid="{7608E198-B3C8-47EB-91B5-687BD020AE75}"/>
    <cellStyle name="20% - uthevingsfarge 2 6 7" xfId="38301" xr:uid="{E6A9333C-2E37-422B-BC6C-4648F85573F0}"/>
    <cellStyle name="20% - uthevingsfarge 2 6 8" xfId="43757" xr:uid="{77D171E8-7155-471B-829B-E9043E69CFA4}"/>
    <cellStyle name="20% - uthevingsfarge 2 6 9" xfId="43758" xr:uid="{2E35CBF3-3FC5-40FB-93E8-C2CFD20AA61E}"/>
    <cellStyle name="20% - uthevingsfarge 2 6_3. Chng in credit spreads" xfId="43759" xr:uid="{28473ABE-8DB9-432C-A19E-C80F8266D70C}"/>
    <cellStyle name="20% - uthevingsfarge 2 60" xfId="14727" xr:uid="{C2093140-2A0D-4ED1-AF9E-5A30A47DE010}"/>
    <cellStyle name="20% - uthevingsfarge 2 60 2" xfId="14728" xr:uid="{54D03FB3-17A9-4FBE-8568-4897BCD412AC}"/>
    <cellStyle name="20% - uthevingsfarge 2 60 2 2" xfId="36577" xr:uid="{6B358A8F-DC50-41C7-8231-E5C4B91713FC}"/>
    <cellStyle name="20% - uthevingsfarge 2 60 3" xfId="14729" xr:uid="{AB36FA9A-E07A-464B-B1F5-2ADDBEB933F4}"/>
    <cellStyle name="20% - uthevingsfarge 2 60 4" xfId="36341" xr:uid="{6C7A2260-A3E0-4E43-9F44-18F33F53701A}"/>
    <cellStyle name="20% - uthevingsfarge 2 60_AVA DVA EL" xfId="14730" xr:uid="{82835C91-AE87-4558-A867-7254430B33CD}"/>
    <cellStyle name="20% - uthevingsfarge 2 61" xfId="14731" xr:uid="{9551D240-10E3-4B9D-8A2D-28D2A2E62047}"/>
    <cellStyle name="20% - uthevingsfarge 2 61 2" xfId="14732" xr:uid="{D23A8C08-C1A8-4F29-B76A-1CF83308E4B2}"/>
    <cellStyle name="20% - uthevingsfarge 2 61 2 2" xfId="36598" xr:uid="{FB23D210-4DC5-4C6C-BACF-38CCCFB162D0}"/>
    <cellStyle name="20% - uthevingsfarge 2 61 3" xfId="14733" xr:uid="{EA179507-E824-4309-AD17-CDDC55978933}"/>
    <cellStyle name="20% - uthevingsfarge 2 61 4" xfId="36367" xr:uid="{0AE7541A-453F-4310-8829-914E5494824C}"/>
    <cellStyle name="20% - uthevingsfarge 2 61_AVA DVA EL" xfId="14734" xr:uid="{E91D77F8-3E80-4FBA-9F1E-615AD54821C9}"/>
    <cellStyle name="20% - uthevingsfarge 2 62" xfId="14735" xr:uid="{876AC9B1-7B33-40A2-B86B-1C70C8BDA1F0}"/>
    <cellStyle name="20% - uthevingsfarge 2 62 2" xfId="14736" xr:uid="{92B5BF7A-7CA1-48DE-8033-5D759887081F}"/>
    <cellStyle name="20% - uthevingsfarge 2 62 2 2" xfId="36574" xr:uid="{F63F9B5F-64BE-4FB5-BD4B-EBC4D9D9ABE0}"/>
    <cellStyle name="20% - uthevingsfarge 2 62 3" xfId="36305" xr:uid="{39056418-F771-41F5-B84E-D9A289A097C0}"/>
    <cellStyle name="20% - uthevingsfarge 2 62_AVA DVA EL" xfId="14737" xr:uid="{B311F31A-80D5-4425-8A98-B07B1864DFE9}"/>
    <cellStyle name="20% - uthevingsfarge 2 63" xfId="14738" xr:uid="{CBAD8097-7B6C-4AAA-B16F-84EED83D2F0D}"/>
    <cellStyle name="20% - uthevingsfarge 2 63 2" xfId="36551" xr:uid="{4C1B3E83-69F2-4F97-A44D-9530B08104AD}"/>
    <cellStyle name="20% - uthevingsfarge 2 64" xfId="14739" xr:uid="{C5411DF4-97AC-49AC-95E1-AC7B46AD02D2}"/>
    <cellStyle name="20% - uthevingsfarge 2 64 2" xfId="36630" xr:uid="{6D18D962-9B4E-4C2D-B2B8-478ECC1F3DCD}"/>
    <cellStyle name="20% - uthevingsfarge 2 65" xfId="14740" xr:uid="{94FC4551-F89E-47A9-898D-E5C3EE9F7578}"/>
    <cellStyle name="20% - uthevingsfarge 2 65 2" xfId="36521" xr:uid="{64317D63-E44F-4859-B469-F0E88ADFA6BD}"/>
    <cellStyle name="20% - uthevingsfarge 2 66" xfId="14741" xr:uid="{DCCD6FC5-F98D-46BD-A49D-4E066A39B834}"/>
    <cellStyle name="20% - uthevingsfarge 2 66 2" xfId="36616" xr:uid="{D372A44D-B045-405A-B4AA-2A483DBF1830}"/>
    <cellStyle name="20% - uthevingsfarge 2 67" xfId="36590" xr:uid="{196AF3E0-26F0-420D-B291-03E08BE1151E}"/>
    <cellStyle name="20% - uthevingsfarge 2 68" xfId="43760" xr:uid="{E095620D-65D4-400A-9FD9-D8E1EA877E2A}"/>
    <cellStyle name="20% - uthevingsfarge 2 69" xfId="43761" xr:uid="{6501D8EE-D52D-41ED-AE47-CE64A076613D}"/>
    <cellStyle name="20% - uthevingsfarge 2 7" xfId="3018" xr:uid="{A3FD7F75-CB56-46AA-9AEC-06EAE30F3FA4}"/>
    <cellStyle name="20% - uthevingsfarge 2 7 2" xfId="3019" xr:uid="{76DD7F22-6FB8-4D94-8C74-2850A7F8174B}"/>
    <cellStyle name="20% - uthevingsfarge 2 7 2 2" xfId="3020" xr:uid="{D9D5CC0B-B29D-464D-AE42-73FE240449CF}"/>
    <cellStyle name="20% - uthevingsfarge 2 7 2 2 2" xfId="38313" xr:uid="{3F55056F-A2B0-4BC0-BA59-60B1DAA509EB}"/>
    <cellStyle name="20% - uthevingsfarge 2 7 2 2_CC1" xfId="54109" xr:uid="{E01B2A70-0482-4E3A-98C6-C6794596B9B8}"/>
    <cellStyle name="20% - uthevingsfarge 2 7 2 3" xfId="38314" xr:uid="{8913ECA8-0191-4388-A8A9-27C9AE8EAAF7}"/>
    <cellStyle name="20% - uthevingsfarge 2 7 2 4" xfId="38315" xr:uid="{3E245DFA-68A1-4A3B-8358-9EECD7D723C0}"/>
    <cellStyle name="20% - uthevingsfarge 2 7 2 5" xfId="38316" xr:uid="{30B3AF3D-2635-49CF-B246-1AF5DF7484CB}"/>
    <cellStyle name="20% - uthevingsfarge 2 7 2 6" xfId="38312" xr:uid="{FAF103D5-C626-4EE1-A3D3-019356F4FA37}"/>
    <cellStyle name="20% - uthevingsfarge 2 7 2_4 manuell" xfId="54110" xr:uid="{5094C74D-1597-4196-B7EF-F35991BF5549}"/>
    <cellStyle name="20% - uthevingsfarge 2 7 3" xfId="3021" xr:uid="{DDB28830-F210-40E5-8AF6-1D5281115D29}"/>
    <cellStyle name="20% - uthevingsfarge 2 7 3 2" xfId="14742" xr:uid="{815BFEA9-9D5A-4920-B8D8-79036E07D336}"/>
    <cellStyle name="20% - uthevingsfarge 2 7 3 3" xfId="38317" xr:uid="{6D3566C1-ED3E-403A-91E2-BAB678479F67}"/>
    <cellStyle name="20% - uthevingsfarge 2 7 3_AVA DVA EL" xfId="14743" xr:uid="{358FE92A-E721-4518-9E14-4ACCBA4D0F59}"/>
    <cellStyle name="20% - uthevingsfarge 2 7 4" xfId="14744" xr:uid="{18773DC1-4705-4217-9B88-0027CB077091}"/>
    <cellStyle name="20% - uthevingsfarge 2 7 4 2" xfId="38318" xr:uid="{495CE0A9-0871-4347-A045-B819030286C7}"/>
    <cellStyle name="20% - uthevingsfarge 2 7 5" xfId="14745" xr:uid="{07AE0D8D-BC0A-4B1E-A2E5-3791D7C3876B}"/>
    <cellStyle name="20% - uthevingsfarge 2 7 5 2" xfId="38319" xr:uid="{359D7056-8EFB-46BE-A9F9-8586F238B55E}"/>
    <cellStyle name="20% - uthevingsfarge 2 7 6" xfId="38320" xr:uid="{14BFDC7B-5E0F-4B8B-806C-EDD1A54EB981}"/>
    <cellStyle name="20% - uthevingsfarge 2 7 7" xfId="38311" xr:uid="{1405947E-43C8-4B43-A717-A3EAC7790ACB}"/>
    <cellStyle name="20% - uthevingsfarge 2 7 8" xfId="43762" xr:uid="{C598C179-57BF-450E-9769-FCCD02424728}"/>
    <cellStyle name="20% - uthevingsfarge 2 7_3. Chng in credit spreads" xfId="43763" xr:uid="{E81A7BA8-5029-4CE6-870E-01AA8E55B051}"/>
    <cellStyle name="20% - uthevingsfarge 2 70" xfId="43764" xr:uid="{CB4BC591-8CCB-4D24-A657-3DB4B1F19335}"/>
    <cellStyle name="20% - uthevingsfarge 2 71" xfId="43765" xr:uid="{D8BEEC4E-0585-4427-8CF3-996007AE9DA8}"/>
    <cellStyle name="20% - uthevingsfarge 2 72" xfId="43766" xr:uid="{FC84CA69-308B-4065-A9B3-31AEC4E84283}"/>
    <cellStyle name="20% - uthevingsfarge 2 73" xfId="43767" xr:uid="{60317AA5-B29D-434E-8BEE-51BFC3464AD5}"/>
    <cellStyle name="20% - uthevingsfarge 2 74" xfId="43768" xr:uid="{FBE345D0-50DF-433B-99CF-A2EAEC4AB10F}"/>
    <cellStyle name="20% - uthevingsfarge 2 8" xfId="3022" xr:uid="{604B8FE1-DFD3-486B-8F91-F6A1F6EC5310}"/>
    <cellStyle name="20% - uthevingsfarge 2 8 2" xfId="3023" xr:uid="{7B66A754-D64E-4301-B522-717B1D80D098}"/>
    <cellStyle name="20% - uthevingsfarge 2 8 2 2" xfId="3024" xr:uid="{6CA7A560-8FCB-40C1-B6BD-41366F4AA60D}"/>
    <cellStyle name="20% - uthevingsfarge 2 8 2 2 2" xfId="38323" xr:uid="{59B85028-3C7D-478B-908E-D963C7F0FA1E}"/>
    <cellStyle name="20% - uthevingsfarge 2 8 2 2_CC1" xfId="54111" xr:uid="{5949C488-B4DF-478D-991A-0E048A120FA6}"/>
    <cellStyle name="20% - uthevingsfarge 2 8 2 3" xfId="38324" xr:uid="{251590F9-4ACC-4E2F-8097-8B1C2EA91183}"/>
    <cellStyle name="20% - uthevingsfarge 2 8 2 4" xfId="38325" xr:uid="{CA9C9AC4-FACC-4671-9F16-C53201EA732A}"/>
    <cellStyle name="20% - uthevingsfarge 2 8 2 5" xfId="38326" xr:uid="{49E393EF-A671-4FF8-941C-9747FF3586A9}"/>
    <cellStyle name="20% - uthevingsfarge 2 8 2 6" xfId="38322" xr:uid="{20A71054-80C7-41A8-A1F9-46C610C72436}"/>
    <cellStyle name="20% - uthevingsfarge 2 8 2_4 manuell" xfId="54112" xr:uid="{A38D0EDC-E822-4248-9FE5-BDCB1FA8F4F1}"/>
    <cellStyle name="20% - uthevingsfarge 2 8 3" xfId="3025" xr:uid="{C5E64B79-96B1-4C7A-A983-A33F102BDA4A}"/>
    <cellStyle name="20% - uthevingsfarge 2 8 3 2" xfId="38327" xr:uid="{199744C9-98E5-49D9-A558-A2B93793C67F}"/>
    <cellStyle name="20% - uthevingsfarge 2 8 3_CC1" xfId="54113" xr:uid="{BF848807-08D0-4314-96E1-FCD94D8CF405}"/>
    <cellStyle name="20% - uthevingsfarge 2 8 4" xfId="38328" xr:uid="{72BB4815-E7A6-4016-A018-0C0AB95A9A91}"/>
    <cellStyle name="20% - uthevingsfarge 2 8 5" xfId="38329" xr:uid="{F242E614-1152-452C-8A8F-ED9C9E385D1C}"/>
    <cellStyle name="20% - uthevingsfarge 2 8 6" xfId="38330" xr:uid="{9188C926-19E6-4EDA-A253-7378F3C21434}"/>
    <cellStyle name="20% - uthevingsfarge 2 8 7" xfId="38321" xr:uid="{CC2BE5CD-A84C-4B59-B020-5762BCFFDAF2}"/>
    <cellStyle name="20% - uthevingsfarge 2 8_3. Chng in credit spreads" xfId="43769" xr:uid="{032AE346-0EFE-4044-B5B7-A363AF630011}"/>
    <cellStyle name="20% - uthevingsfarge 2 9" xfId="3026" xr:uid="{B466024D-72F0-4CF0-A676-048773B86BEF}"/>
    <cellStyle name="20% - uthevingsfarge 2 9 2" xfId="3027" xr:uid="{61ABC18B-3E87-4C3F-AFB4-42B950E3A6BE}"/>
    <cellStyle name="20% - uthevingsfarge 2 9 2 2" xfId="3028" xr:uid="{49255F87-1079-42F5-9B54-373E8D3F6D39}"/>
    <cellStyle name="20% - uthevingsfarge 2 9 2 2 2" xfId="38333" xr:uid="{CC7BA7E2-81E3-44ED-A80A-25ADCC0C70C0}"/>
    <cellStyle name="20% - uthevingsfarge 2 9 2 2_CC1" xfId="54114" xr:uid="{F554D162-BD2C-4AEC-A492-4C8AF4AD83A4}"/>
    <cellStyle name="20% - uthevingsfarge 2 9 2 3" xfId="38334" xr:uid="{B688F7A8-4511-48C2-A691-D263D93CEA0C}"/>
    <cellStyle name="20% - uthevingsfarge 2 9 2 4" xfId="38335" xr:uid="{65E9508C-4EEB-4CDD-9C7E-8153FF3B213B}"/>
    <cellStyle name="20% - uthevingsfarge 2 9 2 5" xfId="38336" xr:uid="{0C3B676C-75BF-4079-AA1E-FFDFF1E98917}"/>
    <cellStyle name="20% - uthevingsfarge 2 9 2 6" xfId="38332" xr:uid="{70997669-4146-4BF0-89F5-50D82B28A8FB}"/>
    <cellStyle name="20% - uthevingsfarge 2 9 2_4 manuell" xfId="54115" xr:uid="{70B9841F-8CB2-45DA-91A6-E41C8B4D1437}"/>
    <cellStyle name="20% - uthevingsfarge 2 9 3" xfId="3029" xr:uid="{D20B120F-6085-479B-A3BE-163E93807CFD}"/>
    <cellStyle name="20% - uthevingsfarge 2 9 3 2" xfId="38337" xr:uid="{B51E10FB-233B-4A26-80FD-A69BC6414C9A}"/>
    <cellStyle name="20% - uthevingsfarge 2 9 3_CC1" xfId="54116" xr:uid="{82FA96A3-221E-4A8B-A0E6-F1537A15778A}"/>
    <cellStyle name="20% - uthevingsfarge 2 9 4" xfId="38338" xr:uid="{1CA07B52-54CC-4FBE-9E4A-92AA9050CF0D}"/>
    <cellStyle name="20% - uthevingsfarge 2 9 5" xfId="38339" xr:uid="{EAA3B5E3-41A7-4342-BCC4-68524E9716FB}"/>
    <cellStyle name="20% - uthevingsfarge 2 9 6" xfId="38340" xr:uid="{921FF7BF-B6DD-4255-9E36-E4465FCF5B1D}"/>
    <cellStyle name="20% - uthevingsfarge 2 9 7" xfId="38331" xr:uid="{17724E06-58D2-45DB-AD03-90A89249658C}"/>
    <cellStyle name="20% - uthevingsfarge 2 9_4 manuell" xfId="54117" xr:uid="{9EB0EB51-DF82-4413-B92B-CF800F7F354F}"/>
    <cellStyle name="20% - uthevingsfarge 2_4 manuell" xfId="54118" xr:uid="{E1040E4B-B202-47E0-A39B-7025A1958175}"/>
    <cellStyle name="20% - uthevingsfarge 3" xfId="36216" xr:uid="{2F7D18F7-5E0E-44C9-ABA7-7E10F182C756}"/>
    <cellStyle name="20% - uthevingsfarge 3 10" xfId="3030" xr:uid="{D85BD986-F1F1-4B1E-A53B-88C9FFD25412}"/>
    <cellStyle name="20% - uthevingsfarge 3 10 2" xfId="3031" xr:uid="{6F2DF96E-6FFA-4B0E-8C19-93D33CD3772E}"/>
    <cellStyle name="20% - uthevingsfarge 3 10 2 2" xfId="3032" xr:uid="{08F5FD2A-4AD3-41B9-BDBE-55AB44602CF2}"/>
    <cellStyle name="20% - uthevingsfarge 3 10 2 2 2" xfId="38343" xr:uid="{C4B2AA2C-74E6-4947-A6B0-52ED39A7E3CE}"/>
    <cellStyle name="20% - uthevingsfarge 3 10 2 2_CC1" xfId="54119" xr:uid="{8BA44CB5-5677-4FFA-9EA4-9505CE89716B}"/>
    <cellStyle name="20% - uthevingsfarge 3 10 2 3" xfId="38344" xr:uid="{C499A744-E86D-44EA-9D96-6345F656E626}"/>
    <cellStyle name="20% - uthevingsfarge 3 10 2 4" xfId="38345" xr:uid="{181E771C-A4EB-4449-B573-017CEA2BBDCF}"/>
    <cellStyle name="20% - uthevingsfarge 3 10 2 5" xfId="38346" xr:uid="{50A002CE-9048-4FFC-B1C6-3B54B8831698}"/>
    <cellStyle name="20% - uthevingsfarge 3 10 2 6" xfId="38342" xr:uid="{906E3EF4-060B-41FB-9F13-EA09AD126E0A}"/>
    <cellStyle name="20% - uthevingsfarge 3 10 2_4 manuell" xfId="54120" xr:uid="{341374A4-30D2-4688-AAF1-04A0A3136535}"/>
    <cellStyle name="20% - uthevingsfarge 3 10 3" xfId="3033" xr:uid="{F146A43E-5D7D-4996-8BD9-825DFA859E67}"/>
    <cellStyle name="20% - uthevingsfarge 3 10 3 2" xfId="38347" xr:uid="{279281E8-6085-4D0F-9A88-A39E76801BD2}"/>
    <cellStyle name="20% - uthevingsfarge 3 10 3_CC1" xfId="54121" xr:uid="{07EDC132-3254-4C23-AE83-B526BFAE574C}"/>
    <cellStyle name="20% - uthevingsfarge 3 10 4" xfId="38348" xr:uid="{D88C3FD6-43D9-4A23-A3ED-F2EA6518F418}"/>
    <cellStyle name="20% - uthevingsfarge 3 10 5" xfId="38349" xr:uid="{7BC071E8-2B6D-4F93-93EA-2D7D04F4C4D4}"/>
    <cellStyle name="20% - uthevingsfarge 3 10 6" xfId="38350" xr:uid="{E38FFAD8-3CE9-4CC3-ADA3-7BA500549BCE}"/>
    <cellStyle name="20% - uthevingsfarge 3 10 7" xfId="38341" xr:uid="{2C0DD032-1BC4-4919-8147-B8FC67718902}"/>
    <cellStyle name="20% - uthevingsfarge 3 10_4 manuell" xfId="54122" xr:uid="{35ABD074-B082-4ACE-B933-67B22368B85F}"/>
    <cellStyle name="20% - uthevingsfarge 3 11" xfId="3034" xr:uid="{2353D687-92A5-4FCD-BF7D-EFD8B2D0AFE6}"/>
    <cellStyle name="20% - uthevingsfarge 3 11 2" xfId="3035" xr:uid="{0F8541F0-8EF7-4310-9689-A256313DB0E6}"/>
    <cellStyle name="20% - uthevingsfarge 3 11 2 2" xfId="3036" xr:uid="{FEE4223D-1B60-4823-A2DB-3035FA80BCC5}"/>
    <cellStyle name="20% - uthevingsfarge 3 11 2 2 2" xfId="38353" xr:uid="{0B0369B0-1CAC-42E3-86FB-1108BF13F853}"/>
    <cellStyle name="20% - uthevingsfarge 3 11 2 2_CC1" xfId="54123" xr:uid="{725DE9ED-4AE1-40A1-A958-C8B88DEBA52C}"/>
    <cellStyle name="20% - uthevingsfarge 3 11 2 3" xfId="38354" xr:uid="{3DA31E20-DE29-4940-8B97-CCE679496E2D}"/>
    <cellStyle name="20% - uthevingsfarge 3 11 2 4" xfId="38355" xr:uid="{28AC08CB-EA0B-4423-933F-B4EAE9C94D90}"/>
    <cellStyle name="20% - uthevingsfarge 3 11 2 5" xfId="38356" xr:uid="{C320D021-B0CF-4EE5-B524-E847C148A1F5}"/>
    <cellStyle name="20% - uthevingsfarge 3 11 2 6" xfId="38352" xr:uid="{18AE8004-636F-49F8-A743-2EE70D78C255}"/>
    <cellStyle name="20% - uthevingsfarge 3 11 2_4 manuell" xfId="54124" xr:uid="{F4D13B31-739A-45A2-A61D-F198CE2BB666}"/>
    <cellStyle name="20% - uthevingsfarge 3 11 3" xfId="3037" xr:uid="{B47A54FE-439D-471C-A2C4-1E6660014A02}"/>
    <cellStyle name="20% - uthevingsfarge 3 11 3 2" xfId="38357" xr:uid="{4370C6A3-9D05-4F1A-8B3F-14F18579E19F}"/>
    <cellStyle name="20% - uthevingsfarge 3 11 3_CC1" xfId="54125" xr:uid="{606C6AF9-A061-4F27-B1C8-5CFA83030CE1}"/>
    <cellStyle name="20% - uthevingsfarge 3 11 4" xfId="38358" xr:uid="{E418864F-6EEC-449B-8227-2BD23372B485}"/>
    <cellStyle name="20% - uthevingsfarge 3 11 5" xfId="38359" xr:uid="{D57C6661-5379-455C-8855-AC0E41989975}"/>
    <cellStyle name="20% - uthevingsfarge 3 11 6" xfId="38360" xr:uid="{40708FFC-D505-4930-9066-FB0778FC6074}"/>
    <cellStyle name="20% - uthevingsfarge 3 11 7" xfId="38351" xr:uid="{C03C95F4-1DAA-4D9C-A146-B0BFE4CC8B3A}"/>
    <cellStyle name="20% - uthevingsfarge 3 11_4 manuell" xfId="54126" xr:uid="{D5FCF028-AAFA-4D32-8BD3-1B03A0A838C6}"/>
    <cellStyle name="20% - uthevingsfarge 3 12" xfId="3038" xr:uid="{0578DB31-5ABF-44C4-B287-F3F1224EE5DE}"/>
    <cellStyle name="20% - uthevingsfarge 3 12 2" xfId="3039" xr:uid="{B1DD9889-8172-4E88-8242-9C6EA592D1A7}"/>
    <cellStyle name="20% - uthevingsfarge 3 12 2 2" xfId="3040" xr:uid="{37C57D21-D678-4D79-9EDE-D8810A9715E0}"/>
    <cellStyle name="20% - uthevingsfarge 3 12 2 2 2" xfId="38363" xr:uid="{725F973D-F29E-485F-9BC9-476F6D6D13DD}"/>
    <cellStyle name="20% - uthevingsfarge 3 12 2 2_CC1" xfId="54127" xr:uid="{D2E860D6-5D02-4D4E-832A-9DC4A039D4D9}"/>
    <cellStyle name="20% - uthevingsfarge 3 12 2 3" xfId="38364" xr:uid="{2C3351A0-8FCA-429B-B85A-7AF16517FC10}"/>
    <cellStyle name="20% - uthevingsfarge 3 12 2 4" xfId="38365" xr:uid="{F5AE9E0F-DF45-485F-AAFD-0E734614A788}"/>
    <cellStyle name="20% - uthevingsfarge 3 12 2 5" xfId="38366" xr:uid="{517EEF35-3515-4091-B998-26FACB949407}"/>
    <cellStyle name="20% - uthevingsfarge 3 12 2 6" xfId="38362" xr:uid="{D6E4B1F2-28B9-4E33-BE7E-76E347FE1593}"/>
    <cellStyle name="20% - uthevingsfarge 3 12 2_4 manuell" xfId="54128" xr:uid="{426031C2-FFE3-4F79-934F-2D52046866BC}"/>
    <cellStyle name="20% - uthevingsfarge 3 12 3" xfId="3041" xr:uid="{BC740977-A46D-444E-A233-FE868EE8FAFA}"/>
    <cellStyle name="20% - uthevingsfarge 3 12 3 2" xfId="38367" xr:uid="{E727C309-2EA2-4D50-B2A7-F32241C58493}"/>
    <cellStyle name="20% - uthevingsfarge 3 12 3_CC1" xfId="54129" xr:uid="{956FA4BD-0F2D-4E69-B9F7-8CF57838C0B9}"/>
    <cellStyle name="20% - uthevingsfarge 3 12 4" xfId="38368" xr:uid="{D3AFD416-6345-4479-9075-98D400153507}"/>
    <cellStyle name="20% - uthevingsfarge 3 12 5" xfId="38369" xr:uid="{D405D362-9E66-43B2-AF97-B5C920409377}"/>
    <cellStyle name="20% - uthevingsfarge 3 12 6" xfId="38370" xr:uid="{0629A2D5-B4B1-43C9-8A74-69163D8D09B8}"/>
    <cellStyle name="20% - uthevingsfarge 3 12 7" xfId="38361" xr:uid="{AE86E4F3-531F-4982-939C-8D705B34C03F}"/>
    <cellStyle name="20% - uthevingsfarge 3 12_4 manuell" xfId="54130" xr:uid="{F1E820BC-BA62-4AD4-8E5E-777F639583D1}"/>
    <cellStyle name="20% - uthevingsfarge 3 13" xfId="3042" xr:uid="{8D7C80BF-86B6-421E-89CD-504138E7A99E}"/>
    <cellStyle name="20% - uthevingsfarge 3 13 2" xfId="3043" xr:uid="{0C994D7B-B345-4A7A-A49F-2BCD433A9AAE}"/>
    <cellStyle name="20% - uthevingsfarge 3 13 2 2" xfId="3044" xr:uid="{D3D3E9FA-E9A6-4000-B13D-89FE0CC5FE7D}"/>
    <cellStyle name="20% - uthevingsfarge 3 13 2 2 2" xfId="38373" xr:uid="{1D2ABBB6-D806-48F2-AC2B-D59709B2D210}"/>
    <cellStyle name="20% - uthevingsfarge 3 13 2 2_CC1" xfId="54131" xr:uid="{3016A1B9-F356-4755-B2BF-F2F06BC1F71B}"/>
    <cellStyle name="20% - uthevingsfarge 3 13 2 3" xfId="38374" xr:uid="{D68B0140-CC87-4AAC-969E-35218F666C04}"/>
    <cellStyle name="20% - uthevingsfarge 3 13 2 4" xfId="38375" xr:uid="{B7BC42EF-0157-43B7-B4AB-EACDC553BD67}"/>
    <cellStyle name="20% - uthevingsfarge 3 13 2 5" xfId="38376" xr:uid="{1AD9598F-E11A-4571-BB59-FF3F3E091CED}"/>
    <cellStyle name="20% - uthevingsfarge 3 13 2 6" xfId="38372" xr:uid="{E2D26BF4-2AD2-4197-A1BA-0B24B68E05CE}"/>
    <cellStyle name="20% - uthevingsfarge 3 13 2_4 manuell" xfId="54132" xr:uid="{F9B3145F-638D-49AC-80EF-48924D00FE40}"/>
    <cellStyle name="20% - uthevingsfarge 3 13 3" xfId="3045" xr:uid="{E74EA8EE-4C7B-4482-8740-19ED66EA3006}"/>
    <cellStyle name="20% - uthevingsfarge 3 13 3 2" xfId="38377" xr:uid="{D951127A-56DA-4061-960B-4996CFD6108D}"/>
    <cellStyle name="20% - uthevingsfarge 3 13 3_CC1" xfId="54133" xr:uid="{865908C7-C893-4BD7-8A0E-43385F4649FF}"/>
    <cellStyle name="20% - uthevingsfarge 3 13 4" xfId="38378" xr:uid="{C8E2F6FD-3093-4704-B563-0D14938B39F1}"/>
    <cellStyle name="20% - uthevingsfarge 3 13 5" xfId="38379" xr:uid="{E4C19681-3526-4CE8-BA38-D6541A82D675}"/>
    <cellStyle name="20% - uthevingsfarge 3 13 6" xfId="38380" xr:uid="{846B2A19-CB30-4A37-9866-00ECB673F10A}"/>
    <cellStyle name="20% - uthevingsfarge 3 13 7" xfId="38371" xr:uid="{9E0ABF9C-318F-4ED4-840F-FEA3EDC7A733}"/>
    <cellStyle name="20% - uthevingsfarge 3 13_4 manuell" xfId="54134" xr:uid="{A3373327-FEE9-4DF0-8AD0-F80E60AA1180}"/>
    <cellStyle name="20% - uthevingsfarge 3 14" xfId="3046" xr:uid="{909262EF-2100-4288-B230-202F2E44683F}"/>
    <cellStyle name="20% - uthevingsfarge 3 14 2" xfId="3047" xr:uid="{7AE8C1A8-9046-4E7B-B4A7-287DA1F14A31}"/>
    <cellStyle name="20% - uthevingsfarge 3 14 2 2" xfId="3048" xr:uid="{0B249C46-9475-40D4-9220-C2A1C3801FE1}"/>
    <cellStyle name="20% - uthevingsfarge 3 14 2 2 2" xfId="38383" xr:uid="{628C6A08-9E29-4AF1-AF46-DAC3ED863386}"/>
    <cellStyle name="20% - uthevingsfarge 3 14 2 2_CC1" xfId="54135" xr:uid="{6E48171D-B79F-4F94-B217-F41B13721AD9}"/>
    <cellStyle name="20% - uthevingsfarge 3 14 2 3" xfId="38384" xr:uid="{F7005D89-8DBF-47BD-B209-456AEEFC6008}"/>
    <cellStyle name="20% - uthevingsfarge 3 14 2 4" xfId="38385" xr:uid="{1928B882-3B12-474E-B9B3-80F00EEE6052}"/>
    <cellStyle name="20% - uthevingsfarge 3 14 2 5" xfId="38386" xr:uid="{5CB24805-E078-477D-B33D-324E2AEC3F1D}"/>
    <cellStyle name="20% - uthevingsfarge 3 14 2 6" xfId="38382" xr:uid="{FF57717B-0D0E-4BFB-B6DE-3512A8718399}"/>
    <cellStyle name="20% - uthevingsfarge 3 14 2_4 manuell" xfId="54136" xr:uid="{C6871E58-D636-449E-8577-73BC335F3F8D}"/>
    <cellStyle name="20% - uthevingsfarge 3 14 3" xfId="3049" xr:uid="{744DCAA0-E690-412C-A49B-79D04CEFF760}"/>
    <cellStyle name="20% - uthevingsfarge 3 14 3 2" xfId="38387" xr:uid="{19158489-4049-4E1C-AFA1-91AD694D0E7D}"/>
    <cellStyle name="20% - uthevingsfarge 3 14 3_CC1" xfId="54137" xr:uid="{52134DE4-3AAD-44B4-BAA2-BC18F7B26C40}"/>
    <cellStyle name="20% - uthevingsfarge 3 14 4" xfId="38388" xr:uid="{DEB272B5-B9C3-4AFD-A4A8-73E1DBD6618E}"/>
    <cellStyle name="20% - uthevingsfarge 3 14 5" xfId="38389" xr:uid="{197F63E2-B989-40E7-97CA-3B6B0CE38DF5}"/>
    <cellStyle name="20% - uthevingsfarge 3 14 6" xfId="38390" xr:uid="{B15FEE07-F3F7-456D-BA94-60B95F7AA013}"/>
    <cellStyle name="20% - uthevingsfarge 3 14 7" xfId="38381" xr:uid="{7705CBE2-E390-4FDF-98F1-861C909ED5B1}"/>
    <cellStyle name="20% - uthevingsfarge 3 14_4 manuell" xfId="54138" xr:uid="{9861939B-39F6-4082-8F8C-0111D864E06F}"/>
    <cellStyle name="20% - uthevingsfarge 3 15" xfId="3050" xr:uid="{40694B0C-254A-4E4B-8231-C2226D60F6D0}"/>
    <cellStyle name="20% - uthevingsfarge 3 15 2" xfId="3051" xr:uid="{378E0548-A8D6-4FE9-9948-EF67C8F2BD13}"/>
    <cellStyle name="20% - uthevingsfarge 3 15 2 2" xfId="3052" xr:uid="{22D0A1DA-F4FC-4DC6-B29C-B4FC243CB24D}"/>
    <cellStyle name="20% - uthevingsfarge 3 15 2 2 2" xfId="38393" xr:uid="{7D3B409A-B843-416E-8661-214CF1BD11BD}"/>
    <cellStyle name="20% - uthevingsfarge 3 15 2 2_CC1" xfId="54139" xr:uid="{45E04153-C848-4F26-88D0-DAB9F36F16C0}"/>
    <cellStyle name="20% - uthevingsfarge 3 15 2 3" xfId="38394" xr:uid="{00FFA496-FB67-4C90-A8EF-760FBD4F1812}"/>
    <cellStyle name="20% - uthevingsfarge 3 15 2 4" xfId="38395" xr:uid="{F08B3425-9E79-4436-9DCF-5A60A3C22E34}"/>
    <cellStyle name="20% - uthevingsfarge 3 15 2 5" xfId="38396" xr:uid="{D94975E4-45A2-4F62-A891-EDB1722BFFEA}"/>
    <cellStyle name="20% - uthevingsfarge 3 15 2 6" xfId="38392" xr:uid="{331CB707-B0E8-431D-BEE8-E8E9D865FA87}"/>
    <cellStyle name="20% - uthevingsfarge 3 15 2_4 manuell" xfId="54140" xr:uid="{90FA327B-E14C-4C14-B8DB-ED8C6753FFC8}"/>
    <cellStyle name="20% - uthevingsfarge 3 15 3" xfId="3053" xr:uid="{AED93D8D-F5B1-4F8E-863D-FC8D49F108EC}"/>
    <cellStyle name="20% - uthevingsfarge 3 15 3 2" xfId="38397" xr:uid="{E2B865EE-E405-43C5-8427-13A0F53EB1B4}"/>
    <cellStyle name="20% - uthevingsfarge 3 15 3_CC1" xfId="54141" xr:uid="{92D34ECF-EA84-48D7-B3FB-E27D466CCB4C}"/>
    <cellStyle name="20% - uthevingsfarge 3 15 4" xfId="38398" xr:uid="{E0E23C20-17F8-4F6E-8A1D-9CDFC56F54E8}"/>
    <cellStyle name="20% - uthevingsfarge 3 15 5" xfId="38399" xr:uid="{00ED8601-D9FA-4865-B566-1BAE8E3E26C9}"/>
    <cellStyle name="20% - uthevingsfarge 3 15 6" xfId="38400" xr:uid="{9F2A7B0A-0539-4966-9CAC-F55D24FFC641}"/>
    <cellStyle name="20% - uthevingsfarge 3 15 7" xfId="38391" xr:uid="{91E35161-C35F-4D9E-AE3E-C6160AE1C2BE}"/>
    <cellStyle name="20% - uthevingsfarge 3 15_4 manuell" xfId="54142" xr:uid="{5267D3DB-5D0E-4007-AE75-087635C55C4A}"/>
    <cellStyle name="20% - uthevingsfarge 3 16" xfId="3054" xr:uid="{19A91061-0CF5-47C4-9194-55DFE7CA206A}"/>
    <cellStyle name="20% - uthevingsfarge 3 16 2" xfId="3055" xr:uid="{E0D20300-CED7-4E2F-A3D2-613827A02B8F}"/>
    <cellStyle name="20% - uthevingsfarge 3 16 2 2" xfId="3056" xr:uid="{78DBACBE-F6F0-4037-A95F-B7A03ED55E22}"/>
    <cellStyle name="20% - uthevingsfarge 3 16 2 2 2" xfId="38403" xr:uid="{95450735-767B-4545-93FF-F8E9506C18AF}"/>
    <cellStyle name="20% - uthevingsfarge 3 16 2 2_CC1" xfId="54143" xr:uid="{69101E12-EB17-40F7-A0F5-BDC0076CE96C}"/>
    <cellStyle name="20% - uthevingsfarge 3 16 2 3" xfId="38404" xr:uid="{4FD91B8B-A086-4B83-A202-FC430C835694}"/>
    <cellStyle name="20% - uthevingsfarge 3 16 2 4" xfId="38405" xr:uid="{CDE25C90-0159-4801-A572-C60D555E17CB}"/>
    <cellStyle name="20% - uthevingsfarge 3 16 2 5" xfId="38406" xr:uid="{B60B4777-C319-42F5-B2F9-B4554E19D772}"/>
    <cellStyle name="20% - uthevingsfarge 3 16 2 6" xfId="38402" xr:uid="{D9409A32-443E-492B-BAB5-AF147DF3BC1F}"/>
    <cellStyle name="20% - uthevingsfarge 3 16 2_4 manuell" xfId="54144" xr:uid="{9F792D82-5FD7-424D-ADB2-2D1ABF5686EA}"/>
    <cellStyle name="20% - uthevingsfarge 3 16 3" xfId="3057" xr:uid="{05FF2ABE-8795-4BDD-ABD8-F0081749F423}"/>
    <cellStyle name="20% - uthevingsfarge 3 16 3 2" xfId="38407" xr:uid="{B10286FC-0659-4E09-9972-1A8756BD1611}"/>
    <cellStyle name="20% - uthevingsfarge 3 16 3_CC1" xfId="54145" xr:uid="{A403FF00-831E-4C2D-ADFA-3747BCF4483D}"/>
    <cellStyle name="20% - uthevingsfarge 3 16 4" xfId="38408" xr:uid="{E3356BE9-220D-4981-856B-B6258C43EAA2}"/>
    <cellStyle name="20% - uthevingsfarge 3 16 5" xfId="38409" xr:uid="{47AC1D58-A5BB-4021-8778-C4F04B498191}"/>
    <cellStyle name="20% - uthevingsfarge 3 16 6" xfId="38410" xr:uid="{A704C18B-72E3-4683-A9D2-6C138E78B579}"/>
    <cellStyle name="20% - uthevingsfarge 3 16 7" xfId="38401" xr:uid="{4528C9CB-8FF2-4B19-9DD7-6B7675F36F41}"/>
    <cellStyle name="20% - uthevingsfarge 3 16_4 manuell" xfId="54146" xr:uid="{C1CDDE4D-42B8-4489-A5D8-18DD777FDF21}"/>
    <cellStyle name="20% - uthevingsfarge 3 17" xfId="3058" xr:uid="{5DC8BE3D-19F7-40DF-9B01-A8D870B356E0}"/>
    <cellStyle name="20% - uthevingsfarge 3 17 2" xfId="3059" xr:uid="{91C4A87D-5251-42B9-9E98-4CF02A4EC6EC}"/>
    <cellStyle name="20% - uthevingsfarge 3 17 2 2" xfId="3060" xr:uid="{E73329CA-7E9C-4342-BFEE-1186F985FE62}"/>
    <cellStyle name="20% - uthevingsfarge 3 17 2 2 2" xfId="38413" xr:uid="{CD49F480-9113-4E6B-B042-29F36B3A9BC0}"/>
    <cellStyle name="20% - uthevingsfarge 3 17 2 2_CC1" xfId="54147" xr:uid="{5001A258-DB34-44FC-BE47-D14D64DF0E2C}"/>
    <cellStyle name="20% - uthevingsfarge 3 17 2 3" xfId="38414" xr:uid="{C99FFCBF-18A5-4BE2-A879-85EC2961FF6A}"/>
    <cellStyle name="20% - uthevingsfarge 3 17 2 4" xfId="38415" xr:uid="{644037CD-0855-4975-BACD-4B5B7E20D478}"/>
    <cellStyle name="20% - uthevingsfarge 3 17 2 5" xfId="38416" xr:uid="{B6ABFD9F-468D-4C5C-981A-F3B2F48D8FF7}"/>
    <cellStyle name="20% - uthevingsfarge 3 17 2 6" xfId="38412" xr:uid="{7EAE6C1B-81C3-47C9-9411-154B96B7FF3D}"/>
    <cellStyle name="20% - uthevingsfarge 3 17 2_4 manuell" xfId="54148" xr:uid="{FA6B6A66-2FD7-4188-85FB-93CBF03274E5}"/>
    <cellStyle name="20% - uthevingsfarge 3 17 3" xfId="3061" xr:uid="{F31CBD77-0E64-4839-AE89-4F78BBA4922F}"/>
    <cellStyle name="20% - uthevingsfarge 3 17 3 2" xfId="38417" xr:uid="{21B6465C-5854-4360-A6E7-A543FFCCA6C7}"/>
    <cellStyle name="20% - uthevingsfarge 3 17 3_CC1" xfId="54149" xr:uid="{5B980F76-C732-4020-9882-59280FD547B4}"/>
    <cellStyle name="20% - uthevingsfarge 3 17 4" xfId="38418" xr:uid="{9A66ECC5-BBFC-49CD-9A0D-0E748213DB72}"/>
    <cellStyle name="20% - uthevingsfarge 3 17 5" xfId="38419" xr:uid="{0A524E10-0FDF-402D-969D-9B6B51AC24E9}"/>
    <cellStyle name="20% - uthevingsfarge 3 17 6" xfId="38420" xr:uid="{892D32ED-AE14-400B-8B38-50D50A4497FC}"/>
    <cellStyle name="20% - uthevingsfarge 3 17 7" xfId="38411" xr:uid="{5C8CDBB3-D5E1-4D07-A128-BA32C5EDC15E}"/>
    <cellStyle name="20% - uthevingsfarge 3 17_4 manuell" xfId="54150" xr:uid="{F7A702C3-3673-4F6D-B802-6E1CB01697F4}"/>
    <cellStyle name="20% - uthevingsfarge 3 18" xfId="3062" xr:uid="{1BEB6A69-E602-447D-A043-F8275877349E}"/>
    <cellStyle name="20% - uthevingsfarge 3 18 2" xfId="3063" xr:uid="{C7545EA2-89B6-4E3F-9FCC-A4AFA854EC33}"/>
    <cellStyle name="20% - uthevingsfarge 3 18 2 2" xfId="3064" xr:uid="{F428F99A-7FF5-4A41-8BD6-333E794E4CAC}"/>
    <cellStyle name="20% - uthevingsfarge 3 18 2 2 2" xfId="38423" xr:uid="{DBF806B4-C056-4E39-85D1-DCB1DBABE695}"/>
    <cellStyle name="20% - uthevingsfarge 3 18 2 2_CC1" xfId="54151" xr:uid="{88A344DD-E15D-4A18-A539-3E192776DE82}"/>
    <cellStyle name="20% - uthevingsfarge 3 18 2 3" xfId="38424" xr:uid="{808687B1-CA52-4753-9AED-FAD46D76C837}"/>
    <cellStyle name="20% - uthevingsfarge 3 18 2 4" xfId="38425" xr:uid="{CE852220-53DD-4287-A012-CEBF45A45F5B}"/>
    <cellStyle name="20% - uthevingsfarge 3 18 2 5" xfId="38426" xr:uid="{4CD88FDC-8454-4284-B2DC-37EE2580A609}"/>
    <cellStyle name="20% - uthevingsfarge 3 18 2 6" xfId="38422" xr:uid="{C8FEFF3E-D5A3-4711-A67D-16827E1BC7F4}"/>
    <cellStyle name="20% - uthevingsfarge 3 18 2_4 manuell" xfId="54152" xr:uid="{F0D6FBAF-8D8D-4999-A5D2-15E2147981F6}"/>
    <cellStyle name="20% - uthevingsfarge 3 18 3" xfId="3065" xr:uid="{3986D301-E897-4BAF-93BB-44DD2D5212C8}"/>
    <cellStyle name="20% - uthevingsfarge 3 18 3 2" xfId="38427" xr:uid="{364B854C-B852-47D1-A897-3B73444996DB}"/>
    <cellStyle name="20% - uthevingsfarge 3 18 3_CC1" xfId="54153" xr:uid="{CA292B75-070F-4410-A08C-2E9A1C55E6C8}"/>
    <cellStyle name="20% - uthevingsfarge 3 18 4" xfId="38428" xr:uid="{1FE126C6-2E45-480F-B12B-D45C23477101}"/>
    <cellStyle name="20% - uthevingsfarge 3 18 5" xfId="38429" xr:uid="{B5635D18-9C65-4C42-B70E-E999A55E139F}"/>
    <cellStyle name="20% - uthevingsfarge 3 18 6" xfId="38430" xr:uid="{29AD02E1-C15C-4BBE-BDB3-8E0847694511}"/>
    <cellStyle name="20% - uthevingsfarge 3 18 7" xfId="38421" xr:uid="{3E8EFB76-DAB1-4D11-B995-EE1FDDC6F35B}"/>
    <cellStyle name="20% - uthevingsfarge 3 18_4 manuell" xfId="54154" xr:uid="{C7C389F7-BEB9-4DBF-98ED-B967AC630745}"/>
    <cellStyle name="20% - uthevingsfarge 3 19" xfId="3066" xr:uid="{091CA277-F01E-4DF2-B53A-3C19E1090159}"/>
    <cellStyle name="20% - uthevingsfarge 3 19 2" xfId="3067" xr:uid="{22C86EA2-3503-4484-A2B3-CD7448CA6EB8}"/>
    <cellStyle name="20% - uthevingsfarge 3 19 2 2" xfId="3068" xr:uid="{E3D98F72-34CB-411F-A476-2930421828EA}"/>
    <cellStyle name="20% - uthevingsfarge 3 19 2 2 2" xfId="38433" xr:uid="{1105F044-4E38-418D-8650-BEDFF4F3A75B}"/>
    <cellStyle name="20% - uthevingsfarge 3 19 2 2_CC1" xfId="54155" xr:uid="{C1071967-FE3F-45A1-8EB5-9B51723CBD5F}"/>
    <cellStyle name="20% - uthevingsfarge 3 19 2 3" xfId="38434" xr:uid="{5CC394D6-6CFB-4782-A159-A3CF34722818}"/>
    <cellStyle name="20% - uthevingsfarge 3 19 2 4" xfId="38435" xr:uid="{70F1CF38-946F-44C2-B4F6-C13B3AEB1473}"/>
    <cellStyle name="20% - uthevingsfarge 3 19 2 5" xfId="38436" xr:uid="{9CF83DB7-561B-49AF-8FC8-FC8901689F5E}"/>
    <cellStyle name="20% - uthevingsfarge 3 19 2 6" xfId="38432" xr:uid="{F6EF91B6-B3D7-4664-807E-176A48645E37}"/>
    <cellStyle name="20% - uthevingsfarge 3 19 2_4 manuell" xfId="54156" xr:uid="{6CE8B1F4-2672-4EBD-AB39-0D52BBCFECB7}"/>
    <cellStyle name="20% - uthevingsfarge 3 19 3" xfId="3069" xr:uid="{D9260DF8-39EE-4C13-B28B-5806EDD0A584}"/>
    <cellStyle name="20% - uthevingsfarge 3 19 3 2" xfId="38437" xr:uid="{7DDBFF4B-BA3D-43CB-A7FB-D02FA74E01E0}"/>
    <cellStyle name="20% - uthevingsfarge 3 19 3_CC1" xfId="54157" xr:uid="{FEED1D80-B70C-4AEF-B69E-23CD430FFD38}"/>
    <cellStyle name="20% - uthevingsfarge 3 19 4" xfId="38438" xr:uid="{27BBBF21-C703-438F-A920-400B56DD8C2C}"/>
    <cellStyle name="20% - uthevingsfarge 3 19 5" xfId="38439" xr:uid="{71ADFFD2-C284-4CA2-B7E8-882EDB23C3A2}"/>
    <cellStyle name="20% - uthevingsfarge 3 19 6" xfId="38440" xr:uid="{5D962AE8-D070-4EB9-86CD-BFBADFC873EE}"/>
    <cellStyle name="20% - uthevingsfarge 3 19 7" xfId="38431" xr:uid="{A12836D9-E6EE-4770-A912-CDBC10D7AA4E}"/>
    <cellStyle name="20% - uthevingsfarge 3 19_4 manuell" xfId="54158" xr:uid="{96381714-F4F4-45E7-AED3-FA375F9CD9E1}"/>
    <cellStyle name="20% - uthevingsfarge 3 2" xfId="3070" xr:uid="{767E46C0-15D9-40CF-84B7-D18C85A40048}"/>
    <cellStyle name="20% - uthevingsfarge 3 2 10" xfId="14746" xr:uid="{FA7BE12B-14F3-441E-9F66-6B079A0C802D}"/>
    <cellStyle name="20% - uthevingsfarge 3 2 10 2" xfId="14747" xr:uid="{E128B0A9-211A-46FA-AA6B-25963959C385}"/>
    <cellStyle name="20% - uthevingsfarge 3 2 10 3" xfId="14748" xr:uid="{1F4E4D28-7A05-4DD1-9CD7-ECB954F81318}"/>
    <cellStyle name="20% - uthevingsfarge 3 2 10_AVA DVA EL" xfId="14749" xr:uid="{694C021F-94A2-43C1-83FD-A3901E49FA4F}"/>
    <cellStyle name="20% - uthevingsfarge 3 2 11" xfId="14750" xr:uid="{867B094A-B95A-4617-BD63-6A17BB978F81}"/>
    <cellStyle name="20% - uthevingsfarge 3 2 12" xfId="14751" xr:uid="{984611DE-83A7-4566-835A-F490A17779E5}"/>
    <cellStyle name="20% - uthevingsfarge 3 2 13" xfId="43770" xr:uid="{2A2E530E-A477-4B8E-A7A3-E67C6E741C9F}"/>
    <cellStyle name="20% - uthevingsfarge 3 2 14" xfId="43771" xr:uid="{DA75BA66-B691-4130-8C69-6EE9B2E810BE}"/>
    <cellStyle name="20% - uthevingsfarge 3 2 15" xfId="43772" xr:uid="{93001AA0-85DB-408E-9ACB-123C21008411}"/>
    <cellStyle name="20% - uthevingsfarge 3 2 16" xfId="43773" xr:uid="{8D2A88FC-12B3-4511-9595-B683EAE6FD31}"/>
    <cellStyle name="20% - uthevingsfarge 3 2 2" xfId="3071" xr:uid="{3EF0A272-5BEE-4037-8D85-8F4ED8903B16}"/>
    <cellStyle name="20% - uthevingsfarge 3 2 2 10" xfId="43774" xr:uid="{0A4C0D09-D654-49AE-A4F0-2D93E9D7AF00}"/>
    <cellStyle name="20% - uthevingsfarge 3 2 2 11" xfId="43775" xr:uid="{09B30D72-A8CE-40DE-B361-ED13A30801A6}"/>
    <cellStyle name="20% - uthevingsfarge 3 2 2 2" xfId="3072" xr:uid="{CE8A80B1-D6D3-44E4-9116-9FD2667744E1}"/>
    <cellStyle name="20% - uthevingsfarge 3 2 2 2 10" xfId="43776" xr:uid="{B2226728-066A-4384-9173-97A25B4C0813}"/>
    <cellStyle name="20% - uthevingsfarge 3 2 2 2 2" xfId="14752" xr:uid="{5608BAA1-8592-46D9-A7CD-E297CB4B0BF3}"/>
    <cellStyle name="20% - uthevingsfarge 3 2 2 2 2 2" xfId="14753" xr:uid="{09C4EAC4-B055-4F56-BC28-5B08BD1D34ED}"/>
    <cellStyle name="20% - uthevingsfarge 3 2 2 2 2 2 2" xfId="43777" xr:uid="{3BB72B8D-BAE0-4EB1-A309-60804DCFA898}"/>
    <cellStyle name="20% - uthevingsfarge 3 2 2 2 2 2 2 2" xfId="43778" xr:uid="{E6E20CDB-FFCC-4318-A94D-DDF32457F8A0}"/>
    <cellStyle name="20% - uthevingsfarge 3 2 2 2 2 2 3" xfId="43779" xr:uid="{830F7E3B-1D6E-4894-B86F-68FAAE1688D3}"/>
    <cellStyle name="20% - uthevingsfarge 3 2 2 2 2 2_3. Chng in credit spreads" xfId="43780" xr:uid="{DF632861-D191-4872-8AD2-76AFD65DFEB3}"/>
    <cellStyle name="20% - uthevingsfarge 3 2 2 2 2 3" xfId="14754" xr:uid="{FB8E36B0-F164-4A82-B77D-9EB1B1F3820F}"/>
    <cellStyle name="20% - uthevingsfarge 3 2 2 2 2 3 2" xfId="43781" xr:uid="{A6D07E11-D455-4FDF-81F3-1B837D7E9D8C}"/>
    <cellStyle name="20% - uthevingsfarge 3 2 2 2 2 4" xfId="43782" xr:uid="{E81FEF77-3B1D-45DF-AA36-EDFDE96BBD68}"/>
    <cellStyle name="20% - uthevingsfarge 3 2 2 2 2 5" xfId="43783" xr:uid="{31C3AEC1-F209-444D-8B06-5A2104EC9619}"/>
    <cellStyle name="20% - uthevingsfarge 3 2 2 2 2 6" xfId="43784" xr:uid="{A45A5DD3-28C5-45ED-A84B-AA55594E51FE}"/>
    <cellStyle name="20% - uthevingsfarge 3 2 2 2 2_3. Chng in credit spreads" xfId="43785" xr:uid="{89556C47-EFA8-485C-BBC4-4454BED9E914}"/>
    <cellStyle name="20% - uthevingsfarge 3 2 2 2 3" xfId="14755" xr:uid="{559C04C1-6973-4682-9929-64E21991B88D}"/>
    <cellStyle name="20% - uthevingsfarge 3 2 2 2 3 2" xfId="14756" xr:uid="{C2D087AC-28E3-4519-B90A-5E3E99EA0766}"/>
    <cellStyle name="20% - uthevingsfarge 3 2 2 2 3 2 2" xfId="43786" xr:uid="{4EF606EF-437E-4522-893D-5F36C33474A6}"/>
    <cellStyle name="20% - uthevingsfarge 3 2 2 2 3 2 2 2" xfId="43787" xr:uid="{1EF537A9-CBA5-4DB3-8E8C-ED493DE746D9}"/>
    <cellStyle name="20% - uthevingsfarge 3 2 2 2 3 2 3" xfId="43788" xr:uid="{C2B88D61-B2EB-457F-A260-63C4E981E8F5}"/>
    <cellStyle name="20% - uthevingsfarge 3 2 2 2 3 2_3. Chng in credit spreads" xfId="43789" xr:uid="{E2BEB0E7-D54D-44DE-A9F5-F3C042E4F506}"/>
    <cellStyle name="20% - uthevingsfarge 3 2 2 2 3 3" xfId="14757" xr:uid="{1C17BDB6-65DE-40F9-BD54-9C0C52CBF9D8}"/>
    <cellStyle name="20% - uthevingsfarge 3 2 2 2 3 3 2" xfId="43790" xr:uid="{EAC98F99-F92F-468E-889F-43327766F406}"/>
    <cellStyle name="20% - uthevingsfarge 3 2 2 2 3 4" xfId="43791" xr:uid="{44D913A0-EF6C-4804-AE47-697AEA16B905}"/>
    <cellStyle name="20% - uthevingsfarge 3 2 2 2 3 5" xfId="43792" xr:uid="{9CFAFAD0-CB68-497C-B0A9-86DAD58B3BD2}"/>
    <cellStyle name="20% - uthevingsfarge 3 2 2 2 3 6" xfId="43793" xr:uid="{5E89E85D-191D-4210-A046-1A83D87D03E1}"/>
    <cellStyle name="20% - uthevingsfarge 3 2 2 2 3_3. Chng in credit spreads" xfId="43794" xr:uid="{B1D706EF-6067-4B1D-8C44-84F601E1F1BC}"/>
    <cellStyle name="20% - uthevingsfarge 3 2 2 2 4" xfId="14758" xr:uid="{6C777423-3BF1-4511-85AA-A31595ADB652}"/>
    <cellStyle name="20% - uthevingsfarge 3 2 2 2 4 2" xfId="14759" xr:uid="{D2DC09DF-F3F9-40FC-AFB1-0BBEFF70BE60}"/>
    <cellStyle name="20% - uthevingsfarge 3 2 2 2 4 2 2" xfId="43795" xr:uid="{C6793865-AE5C-4BA5-ADDF-68C449904C9A}"/>
    <cellStyle name="20% - uthevingsfarge 3 2 2 2 4 3" xfId="14760" xr:uid="{928A10A5-3F83-40BB-9EE3-9CF0C901ECAD}"/>
    <cellStyle name="20% - uthevingsfarge 3 2 2 2 4 4" xfId="43796" xr:uid="{303561DF-B07A-46F4-871B-E1E3491D414D}"/>
    <cellStyle name="20% - uthevingsfarge 3 2 2 2 4 5" xfId="43797" xr:uid="{CD8707DA-0488-4EC6-8EC4-852384C772DC}"/>
    <cellStyle name="20% - uthevingsfarge 3 2 2 2 4 6" xfId="43798" xr:uid="{13FC1C76-BA1E-446A-81E8-7F7E7A8B86F5}"/>
    <cellStyle name="20% - uthevingsfarge 3 2 2 2 4_3. Chng in credit spreads" xfId="43799" xr:uid="{41CA5ED2-46FD-4793-A407-A4628FDA6032}"/>
    <cellStyle name="20% - uthevingsfarge 3 2 2 2 5" xfId="14761" xr:uid="{DB0294D1-EA0D-4B59-98FA-5F30A16BA4DD}"/>
    <cellStyle name="20% - uthevingsfarge 3 2 2 2 5 2" xfId="14762" xr:uid="{A4C11060-C541-4880-80B2-17544C2C32A3}"/>
    <cellStyle name="20% - uthevingsfarge 3 2 2 2 5 2 2" xfId="43800" xr:uid="{93BCAAA3-9D21-4BEE-A0AC-B9507F1B86A3}"/>
    <cellStyle name="20% - uthevingsfarge 3 2 2 2 5 3" xfId="14763" xr:uid="{EE583E3C-95F2-438E-B60A-6217C983B89D}"/>
    <cellStyle name="20% - uthevingsfarge 3 2 2 2 5 4" xfId="43801" xr:uid="{4F98874B-E511-4974-AAC1-F1E635699763}"/>
    <cellStyle name="20% - uthevingsfarge 3 2 2 2 5 5" xfId="43802" xr:uid="{925C64E9-205D-4B14-BD25-7366820C07A3}"/>
    <cellStyle name="20% - uthevingsfarge 3 2 2 2 5_3. Chng in credit spreads" xfId="43803" xr:uid="{287E32CF-64F9-4C9F-BC35-119EC3391DC3}"/>
    <cellStyle name="20% - uthevingsfarge 3 2 2 2 6" xfId="14764" xr:uid="{0FE8A2B8-18CD-4225-8C74-2200106A8339}"/>
    <cellStyle name="20% - uthevingsfarge 3 2 2 2 6 2" xfId="43804" xr:uid="{F679FC09-EE12-46AB-A322-3C6018415AD1}"/>
    <cellStyle name="20% - uthevingsfarge 3 2 2 2 7" xfId="14765" xr:uid="{21B00D74-C884-43F0-A1B8-E8F9909CB304}"/>
    <cellStyle name="20% - uthevingsfarge 3 2 2 2 8" xfId="38442" xr:uid="{B6CE4196-257A-4D84-88CD-D06F7BFE8BE3}"/>
    <cellStyle name="20% - uthevingsfarge 3 2 2 2 9" xfId="43805" xr:uid="{34654273-E6DB-41A2-ACC0-F3C041101BC0}"/>
    <cellStyle name="20% - uthevingsfarge 3 2 2 2_3. Chng in credit spreads" xfId="43806" xr:uid="{6FC10D3E-2B56-469E-A5BB-268859232BA2}"/>
    <cellStyle name="20% - uthevingsfarge 3 2 2 3" xfId="14766" xr:uid="{C01601C0-EBB3-4B12-927E-7FA521247A47}"/>
    <cellStyle name="20% - uthevingsfarge 3 2 2 3 2" xfId="14767" xr:uid="{B6774CE8-D2C6-4D01-B7D0-22ADDA7DBE7F}"/>
    <cellStyle name="20% - uthevingsfarge 3 2 2 3 2 2" xfId="43807" xr:uid="{19F9F65C-F7EE-42EB-BF89-601299ED3A22}"/>
    <cellStyle name="20% - uthevingsfarge 3 2 2 3 2 2 2" xfId="43808" xr:uid="{6F8D39A9-0822-4CD5-B279-FEE61120CF49}"/>
    <cellStyle name="20% - uthevingsfarge 3 2 2 3 2 3" xfId="43809" xr:uid="{56985182-B856-4D48-9BD1-8EC50FA0ED3D}"/>
    <cellStyle name="20% - uthevingsfarge 3 2 2 3 2_3. Chng in credit spreads" xfId="43810" xr:uid="{7FE9AAB2-5235-4B23-B0DF-537810C032EE}"/>
    <cellStyle name="20% - uthevingsfarge 3 2 2 3 3" xfId="14768" xr:uid="{5D6F4481-C77E-4782-999E-9A6C2EBAC97B}"/>
    <cellStyle name="20% - uthevingsfarge 3 2 2 3 3 2" xfId="43811" xr:uid="{91BAB888-A684-4E1A-9DCB-2083CC5986F8}"/>
    <cellStyle name="20% - uthevingsfarge 3 2 2 3 4" xfId="38443" xr:uid="{94B19841-4754-44CD-92B8-2FD6AB2ED080}"/>
    <cellStyle name="20% - uthevingsfarge 3 2 2 3 5" xfId="43812" xr:uid="{0AF46516-877F-4EB2-9917-09BBA6A51B05}"/>
    <cellStyle name="20% - uthevingsfarge 3 2 2 3 6" xfId="43813" xr:uid="{1C531C48-DFF1-477A-BC7C-8E3FA222CD72}"/>
    <cellStyle name="20% - uthevingsfarge 3 2 2 3_3. Chng in credit spreads" xfId="43814" xr:uid="{BC16382E-032D-4CA1-94BF-75E719EFC7E5}"/>
    <cellStyle name="20% - uthevingsfarge 3 2 2 4" xfId="14769" xr:uid="{20D0ACEB-B828-4AC8-953C-92A1EDD20B4E}"/>
    <cellStyle name="20% - uthevingsfarge 3 2 2 4 2" xfId="14770" xr:uid="{D65BBA42-3076-421D-A0AE-44CA594AF386}"/>
    <cellStyle name="20% - uthevingsfarge 3 2 2 4 2 2" xfId="43815" xr:uid="{07C94FCA-3879-4A53-9ACD-CD75375351DD}"/>
    <cellStyle name="20% - uthevingsfarge 3 2 2 4 2 2 2" xfId="43816" xr:uid="{58853CC3-56AE-4904-844C-A126B815AC63}"/>
    <cellStyle name="20% - uthevingsfarge 3 2 2 4 2 3" xfId="43817" xr:uid="{0A9BE24A-5426-4680-9DCC-25809CD4B407}"/>
    <cellStyle name="20% - uthevingsfarge 3 2 2 4 2_3. Chng in credit spreads" xfId="43818" xr:uid="{D027D176-DFD3-4364-B741-0EDFBAF171FA}"/>
    <cellStyle name="20% - uthevingsfarge 3 2 2 4 3" xfId="14771" xr:uid="{E16CB610-B492-4664-BF7C-E12793FB2B1C}"/>
    <cellStyle name="20% - uthevingsfarge 3 2 2 4 3 2" xfId="43819" xr:uid="{144D7F00-DBA4-4119-B51D-6B7696D722DC}"/>
    <cellStyle name="20% - uthevingsfarge 3 2 2 4 4" xfId="38444" xr:uid="{A9DC939E-FA74-44A9-BB92-D99ADAE23FCB}"/>
    <cellStyle name="20% - uthevingsfarge 3 2 2 4 5" xfId="43820" xr:uid="{3B9A5B75-6108-4312-9834-D8880F74EB9A}"/>
    <cellStyle name="20% - uthevingsfarge 3 2 2 4 6" xfId="43821" xr:uid="{FC676834-9B80-41AF-9E42-6B6930FD0FA3}"/>
    <cellStyle name="20% - uthevingsfarge 3 2 2 4_3. Chng in credit spreads" xfId="43822" xr:uid="{245495F7-A813-44C0-ADD1-417012BB10A1}"/>
    <cellStyle name="20% - uthevingsfarge 3 2 2 5" xfId="14772" xr:uid="{938A1416-894C-47D2-8235-999886C42C74}"/>
    <cellStyle name="20% - uthevingsfarge 3 2 2 5 2" xfId="14773" xr:uid="{4D9A1C3E-ABB3-45B5-85C3-715C81379CA4}"/>
    <cellStyle name="20% - uthevingsfarge 3 2 2 5 2 2" xfId="43823" xr:uid="{81470A2F-46AF-4500-B15A-696A1522B366}"/>
    <cellStyle name="20% - uthevingsfarge 3 2 2 5 2 2 2" xfId="43824" xr:uid="{F1CE3E11-7A06-441F-B989-C6AB1A469522}"/>
    <cellStyle name="20% - uthevingsfarge 3 2 2 5 2 3" xfId="43825" xr:uid="{4CD12E1F-A450-4A67-ADB1-27D923A9C085}"/>
    <cellStyle name="20% - uthevingsfarge 3 2 2 5 2_3. Chng in credit spreads" xfId="43826" xr:uid="{4DCA813E-2AE8-486B-8B43-BA49E218A5DA}"/>
    <cellStyle name="20% - uthevingsfarge 3 2 2 5 3" xfId="14774" xr:uid="{8FA25F0C-495A-4508-ABF2-E2088585DB6C}"/>
    <cellStyle name="20% - uthevingsfarge 3 2 2 5 3 2" xfId="43827" xr:uid="{778788EF-1A98-4E50-8EFA-F9F6B83AD706}"/>
    <cellStyle name="20% - uthevingsfarge 3 2 2 5 4" xfId="38445" xr:uid="{6CA63A6D-B605-4198-8A1B-606D06522ADC}"/>
    <cellStyle name="20% - uthevingsfarge 3 2 2 5 5" xfId="43828" xr:uid="{A8DD3540-F567-41EB-89C1-CEE5D25F1CEE}"/>
    <cellStyle name="20% - uthevingsfarge 3 2 2 5 6" xfId="43829" xr:uid="{38C826C0-6CE2-4CDC-983D-AB7546E1558C}"/>
    <cellStyle name="20% - uthevingsfarge 3 2 2 5_3. Chng in credit spreads" xfId="43830" xr:uid="{05EFEC99-3811-46C1-B3DD-C113BF043B85}"/>
    <cellStyle name="20% - uthevingsfarge 3 2 2 6" xfId="14775" xr:uid="{7D1B63B3-CBB5-4ADC-9DE0-63F4578D5449}"/>
    <cellStyle name="20% - uthevingsfarge 3 2 2 6 2" xfId="14776" xr:uid="{EB5D62C6-6511-418F-BEE9-41829C013339}"/>
    <cellStyle name="20% - uthevingsfarge 3 2 2 6 2 2" xfId="43831" xr:uid="{D02529E0-866E-4210-B95C-4BE949CA4E8C}"/>
    <cellStyle name="20% - uthevingsfarge 3 2 2 6 3" xfId="14777" xr:uid="{59F14217-4D19-4AAD-B12B-8EADBB8C77EA}"/>
    <cellStyle name="20% - uthevingsfarge 3 2 2 6 4" xfId="43832" xr:uid="{19D23049-8AA4-43DC-A63B-01EA7567BC30}"/>
    <cellStyle name="20% - uthevingsfarge 3 2 2 6 5" xfId="43833" xr:uid="{77A23C6E-9F7F-4D94-92C2-877D77A1AE4F}"/>
    <cellStyle name="20% - uthevingsfarge 3 2 2 6 6" xfId="43834" xr:uid="{DB40DAA8-F94F-4F2D-85EA-8C251A1A63E7}"/>
    <cellStyle name="20% - uthevingsfarge 3 2 2 6_3. Chng in credit spreads" xfId="43835" xr:uid="{77FFAB49-7ADD-49D2-BDB6-DF01D86C6A0C}"/>
    <cellStyle name="20% - uthevingsfarge 3 2 2 7" xfId="14778" xr:uid="{8F251954-83F4-4A1D-8B19-8BA0A209724E}"/>
    <cellStyle name="20% - uthevingsfarge 3 2 2 7 2" xfId="43836" xr:uid="{161476A3-8902-49DB-B4FB-BCE7AB739C2F}"/>
    <cellStyle name="20% - uthevingsfarge 3 2 2 8" xfId="38441" xr:uid="{E344B8B5-F347-4F5F-B1CD-B2514846FF23}"/>
    <cellStyle name="20% - uthevingsfarge 3 2 2 9" xfId="43837" xr:uid="{5A2EAC94-B9F8-4EE8-9274-190DED965255}"/>
    <cellStyle name="20% - uthevingsfarge 3 2 2_3. Chng in credit spreads" xfId="43838" xr:uid="{7D7DE985-944B-486B-B25F-C6E67CE675CA}"/>
    <cellStyle name="20% - uthevingsfarge 3 2 3" xfId="12446" xr:uid="{C710AF69-3AD2-4D71-A33F-27A551C95135}"/>
    <cellStyle name="20% - uthevingsfarge 3 2 3 10" xfId="43839" xr:uid="{4B4A230B-8636-459B-845B-152A92707141}"/>
    <cellStyle name="20% - uthevingsfarge 3 2 3 2" xfId="14779" xr:uid="{4CA3A8A7-2978-4332-AD74-349FC7A3B9B6}"/>
    <cellStyle name="20% - uthevingsfarge 3 2 3 2 2" xfId="14780" xr:uid="{984FE637-D20A-40D6-95E7-1CFC9A82DA16}"/>
    <cellStyle name="20% - uthevingsfarge 3 2 3 2 2 2" xfId="43840" xr:uid="{BB1AEAA1-751C-492A-AD6D-9BB670C03027}"/>
    <cellStyle name="20% - uthevingsfarge 3 2 3 2 2 2 2" xfId="43841" xr:uid="{99E549C7-5736-45C7-9062-446691E5CF24}"/>
    <cellStyle name="20% - uthevingsfarge 3 2 3 2 2 3" xfId="43842" xr:uid="{5BEC9787-C9D2-4F69-9DD5-1B294FB7C648}"/>
    <cellStyle name="20% - uthevingsfarge 3 2 3 2 2_3. Chng in credit spreads" xfId="43843" xr:uid="{4CF6F63F-2FA9-44C1-A982-B11CFBF89088}"/>
    <cellStyle name="20% - uthevingsfarge 3 2 3 2 3" xfId="14781" xr:uid="{171976BA-27EC-4F8D-B6B0-8D1B0C809216}"/>
    <cellStyle name="20% - uthevingsfarge 3 2 3 2 3 2" xfId="43844" xr:uid="{65288A94-8796-44BF-8584-86D1213025E0}"/>
    <cellStyle name="20% - uthevingsfarge 3 2 3 2 3 2 2" xfId="43845" xr:uid="{4A37E4B7-3F11-4C3A-80DB-A73CD60CE2B4}"/>
    <cellStyle name="20% - uthevingsfarge 3 2 3 2 3 3" xfId="43846" xr:uid="{C472BAE0-C5EE-4A27-85EA-3EAF6CB51A34}"/>
    <cellStyle name="20% - uthevingsfarge 3 2 3 2 3_3. Chng in credit spreads" xfId="43847" xr:uid="{6960870E-53E3-453E-9660-C3055856F909}"/>
    <cellStyle name="20% - uthevingsfarge 3 2 3 2 4" xfId="43848" xr:uid="{6C924DED-14B0-438D-A445-46318218BC77}"/>
    <cellStyle name="20% - uthevingsfarge 3 2 3 2 4 2" xfId="43849" xr:uid="{128A522B-8518-4879-819C-792E34DFE775}"/>
    <cellStyle name="20% - uthevingsfarge 3 2 3 2 4 2 2" xfId="43850" xr:uid="{B3315C3E-A109-445B-9DAA-00546E9E5A15}"/>
    <cellStyle name="20% - uthevingsfarge 3 2 3 2 4 3" xfId="43851" xr:uid="{E68803E3-AD3A-44DF-8694-DA4AA6CB9590}"/>
    <cellStyle name="20% - uthevingsfarge 3 2 3 2 4_3. Chng in credit spreads" xfId="43852" xr:uid="{F729FA37-29B4-4676-8099-65D62F084A1C}"/>
    <cellStyle name="20% - uthevingsfarge 3 2 3 2 5" xfId="43853" xr:uid="{6505044D-0B56-42C0-A48F-502A4719F340}"/>
    <cellStyle name="20% - uthevingsfarge 3 2 3 2 5 2" xfId="43854" xr:uid="{C18DCB05-26C0-4A94-84B0-6C58D89A20AD}"/>
    <cellStyle name="20% - uthevingsfarge 3 2 3 2 6" xfId="43855" xr:uid="{3B8F680E-3798-4F27-8CB9-8D27B435C0A5}"/>
    <cellStyle name="20% - uthevingsfarge 3 2 3 2_3. Chng in credit spreads" xfId="43856" xr:uid="{D7EA7100-E707-41A6-A4D1-B9C4668A7946}"/>
    <cellStyle name="20% - uthevingsfarge 3 2 3 3" xfId="14782" xr:uid="{F95C0AD3-DC27-4C75-A1B9-368D5B4A9F23}"/>
    <cellStyle name="20% - uthevingsfarge 3 2 3 3 2" xfId="14783" xr:uid="{7B5951E4-E3DA-4CBA-BAD0-F6DC995CE4AC}"/>
    <cellStyle name="20% - uthevingsfarge 3 2 3 3 2 2" xfId="43857" xr:uid="{06A8CCD4-7DF6-4942-8D05-6A71BE35088C}"/>
    <cellStyle name="20% - uthevingsfarge 3 2 3 3 2 2 2" xfId="43858" xr:uid="{8E2E120B-5001-405A-BE3B-E5B87775615A}"/>
    <cellStyle name="20% - uthevingsfarge 3 2 3 3 2 3" xfId="43859" xr:uid="{BA2BD899-8672-4669-82FF-3EB6E314F4A9}"/>
    <cellStyle name="20% - uthevingsfarge 3 2 3 3 2_3. Chng in credit spreads" xfId="43860" xr:uid="{33D8BD1A-59A0-4709-B1AC-E15D57ED4DD1}"/>
    <cellStyle name="20% - uthevingsfarge 3 2 3 3 3" xfId="14784" xr:uid="{FAF6C231-45A8-4F6E-82F5-10341D0E1546}"/>
    <cellStyle name="20% - uthevingsfarge 3 2 3 3 3 2" xfId="43861" xr:uid="{40E853C1-EDD6-4D5C-BDA9-9B7878053906}"/>
    <cellStyle name="20% - uthevingsfarge 3 2 3 3 4" xfId="43862" xr:uid="{675F0106-A272-4C9F-BB82-25B8AC3FEDC5}"/>
    <cellStyle name="20% - uthevingsfarge 3 2 3 3 5" xfId="43863" xr:uid="{534FB354-5102-47E4-AD4E-37A70C8AE7EC}"/>
    <cellStyle name="20% - uthevingsfarge 3 2 3 3 6" xfId="43864" xr:uid="{2874AADB-577A-4CCA-89CB-613A3047AB34}"/>
    <cellStyle name="20% - uthevingsfarge 3 2 3 3_3. Chng in credit spreads" xfId="43865" xr:uid="{01CE6F1F-90DB-4ED5-8347-3F5A08DABD6E}"/>
    <cellStyle name="20% - uthevingsfarge 3 2 3 4" xfId="14785" xr:uid="{6DBEEA14-9B69-4091-964C-185FE2B11457}"/>
    <cellStyle name="20% - uthevingsfarge 3 2 3 4 2" xfId="14786" xr:uid="{B37C441B-2C04-4151-9A72-AB7FCC11336F}"/>
    <cellStyle name="20% - uthevingsfarge 3 2 3 4 2 2" xfId="43866" xr:uid="{F52E9AE4-0D50-4204-B610-6F5703AD6EBA}"/>
    <cellStyle name="20% - uthevingsfarge 3 2 3 4 3" xfId="14787" xr:uid="{D974362E-1740-4D83-B3F7-A34CF344B413}"/>
    <cellStyle name="20% - uthevingsfarge 3 2 3 4 4" xfId="43867" xr:uid="{C9293C49-A29D-48E4-B981-C210C6EAFC6F}"/>
    <cellStyle name="20% - uthevingsfarge 3 2 3 4 5" xfId="43868" xr:uid="{A91793A5-B9DA-489D-8602-1380DFE5AB55}"/>
    <cellStyle name="20% - uthevingsfarge 3 2 3 4 6" xfId="43869" xr:uid="{104A6520-EBD8-41AE-AED0-6A4BD1BF5B7A}"/>
    <cellStyle name="20% - uthevingsfarge 3 2 3 4_3. Chng in credit spreads" xfId="43870" xr:uid="{77E85834-4171-4840-B92A-56EC4E655956}"/>
    <cellStyle name="20% - uthevingsfarge 3 2 3 5" xfId="14788" xr:uid="{5B1C5B23-79F8-404C-8F9A-034808B96F88}"/>
    <cellStyle name="20% - uthevingsfarge 3 2 3 5 2" xfId="14789" xr:uid="{A5819F95-12B6-47AA-82F1-70F155AEA836}"/>
    <cellStyle name="20% - uthevingsfarge 3 2 3 5 2 2" xfId="43871" xr:uid="{5CF543AB-262F-4649-AF5D-0197E6DF76A9}"/>
    <cellStyle name="20% - uthevingsfarge 3 2 3 5 3" xfId="14790" xr:uid="{4CA963F4-5B17-4BB6-A453-47FC45121FD8}"/>
    <cellStyle name="20% - uthevingsfarge 3 2 3 5 4" xfId="43872" xr:uid="{56AA0054-7692-40A0-8BFF-1485CA2234ED}"/>
    <cellStyle name="20% - uthevingsfarge 3 2 3 5 5" xfId="43873" xr:uid="{0A5E964F-C0D9-449F-AC93-BE794350FC7D}"/>
    <cellStyle name="20% - uthevingsfarge 3 2 3 5 6" xfId="43874" xr:uid="{DF66A178-851F-4D12-A9F5-89B32F2EDA63}"/>
    <cellStyle name="20% - uthevingsfarge 3 2 3 5_3. Chng in credit spreads" xfId="43875" xr:uid="{1DDDA8A9-9D85-4911-AB6A-030B8328E610}"/>
    <cellStyle name="20% - uthevingsfarge 3 2 3 6" xfId="14791" xr:uid="{F1F1DC6D-AB6A-46EC-9074-921378A7F900}"/>
    <cellStyle name="20% - uthevingsfarge 3 2 3 6 2" xfId="43876" xr:uid="{D28D80AC-9968-4969-963B-4E72E9BA0EF6}"/>
    <cellStyle name="20% - uthevingsfarge 3 2 3 6 2 2" xfId="43877" xr:uid="{3215847A-53FA-46CF-A0F6-4C058B1FEDEC}"/>
    <cellStyle name="20% - uthevingsfarge 3 2 3 6 3" xfId="43878" xr:uid="{3DA99646-9F83-4D8D-9CA6-61D0CF05F8A0}"/>
    <cellStyle name="20% - uthevingsfarge 3 2 3 6_3. Chng in credit spreads" xfId="43879" xr:uid="{1A615A18-5B5D-485B-B4A6-3FAE8291A005}"/>
    <cellStyle name="20% - uthevingsfarge 3 2 3 7" xfId="14792" xr:uid="{57C1FA28-10A1-42B7-83A3-6A7C0BEA158B}"/>
    <cellStyle name="20% - uthevingsfarge 3 2 3 7 2" xfId="43880" xr:uid="{9E55EE80-63FB-47CB-B724-60CCCAE9EB1E}"/>
    <cellStyle name="20% - uthevingsfarge 3 2 3 8" xfId="38446" xr:uid="{BBA52899-3AEF-4F40-807E-9ABFE695A918}"/>
    <cellStyle name="20% - uthevingsfarge 3 2 3 9" xfId="43881" xr:uid="{4F103AB4-A9E3-4609-B59B-1CDA720329FB}"/>
    <cellStyle name="20% - uthevingsfarge 3 2 3_3. Chng in credit spreads" xfId="43882" xr:uid="{0884973E-9CD8-40CF-B66C-F9DD20418A75}"/>
    <cellStyle name="20% - uthevingsfarge 3 2 4" xfId="14793" xr:uid="{5058DFDB-33DC-424E-9D38-359F0753CA9D}"/>
    <cellStyle name="20% - uthevingsfarge 3 2 4 2" xfId="14794" xr:uid="{CE0FD15D-8B09-494F-A294-2A689F27361C}"/>
    <cellStyle name="20% - uthevingsfarge 3 2 4 2 2" xfId="14795" xr:uid="{B6F45B82-CA3C-483D-A233-1670DFF9430E}"/>
    <cellStyle name="20% - uthevingsfarge 3 2 4 2 2 2" xfId="43883" xr:uid="{9BDD04B4-925B-476F-84DB-27307CE6A71A}"/>
    <cellStyle name="20% - uthevingsfarge 3 2 4 2 3" xfId="43884" xr:uid="{5BA1EF43-D65D-4EF4-B00F-ADF45A4B0E1B}"/>
    <cellStyle name="20% - uthevingsfarge 3 2 4 2_3. Chng in credit spreads" xfId="43885" xr:uid="{8E8FCC98-30DA-4B5B-9683-84FB83BE8E16}"/>
    <cellStyle name="20% - uthevingsfarge 3 2 4 3" xfId="14796" xr:uid="{B064CB48-A019-4370-9D9C-D3038EE1BED3}"/>
    <cellStyle name="20% - uthevingsfarge 3 2 4 3 2" xfId="43886" xr:uid="{C1511131-4AB6-4E62-B650-42DF39A5E17F}"/>
    <cellStyle name="20% - uthevingsfarge 3 2 4 3 2 2" xfId="43887" xr:uid="{E1F133D7-2F69-4C41-82C1-72FD40874404}"/>
    <cellStyle name="20% - uthevingsfarge 3 2 4 3 3" xfId="43888" xr:uid="{496B8125-31B0-4768-88FF-844C4F64AEC7}"/>
    <cellStyle name="20% - uthevingsfarge 3 2 4 3_3. Chng in credit spreads" xfId="43889" xr:uid="{9B381938-CD07-41B4-AC4A-0B6137763DD4}"/>
    <cellStyle name="20% - uthevingsfarge 3 2 4 4" xfId="14797" xr:uid="{C5FCEF22-1786-41D3-805A-C656FFE50A18}"/>
    <cellStyle name="20% - uthevingsfarge 3 2 4 4 2" xfId="43890" xr:uid="{CB860B93-3835-4053-B9F8-4B44D011AC2D}"/>
    <cellStyle name="20% - uthevingsfarge 3 2 4 4 2 2" xfId="43891" xr:uid="{BA51405D-8C66-4016-90D9-CC7A40DBAC43}"/>
    <cellStyle name="20% - uthevingsfarge 3 2 4 4 3" xfId="43892" xr:uid="{06623789-B9CE-4244-9D79-0B794615EF65}"/>
    <cellStyle name="20% - uthevingsfarge 3 2 4 4_3. Chng in credit spreads" xfId="43893" xr:uid="{2328EA5E-A424-4AD4-9E2C-BC0543CF947B}"/>
    <cellStyle name="20% - uthevingsfarge 3 2 4 5" xfId="38447" xr:uid="{C3C0D318-1E79-4CE6-9749-DCBE34503DB9}"/>
    <cellStyle name="20% - uthevingsfarge 3 2 4 5 2" xfId="43894" xr:uid="{7C736D21-E591-4A4F-84B6-B75223DA25BC}"/>
    <cellStyle name="20% - uthevingsfarge 3 2 4 6" xfId="43895" xr:uid="{86E6421C-6C32-4E31-8997-045F519943D1}"/>
    <cellStyle name="20% - uthevingsfarge 3 2 4 7" xfId="43896" xr:uid="{1D456D9F-A6B8-45ED-99F4-6BD80AE0AC1F}"/>
    <cellStyle name="20% - uthevingsfarge 3 2 4_3. Chng in credit spreads" xfId="43897" xr:uid="{C3D6DC99-62AB-4E0D-94F7-9D09B262DE26}"/>
    <cellStyle name="20% - uthevingsfarge 3 2 5" xfId="14798" xr:uid="{00369039-73A5-4F4A-B18B-79BD824B6179}"/>
    <cellStyle name="20% - uthevingsfarge 3 2 5 2" xfId="14799" xr:uid="{860033D3-14DF-4D1F-9F2B-80519E79D5F3}"/>
    <cellStyle name="20% - uthevingsfarge 3 2 5 2 2" xfId="14800" xr:uid="{E893FA05-1DC9-4651-9282-E8D7CC770EFF}"/>
    <cellStyle name="20% - uthevingsfarge 3 2 5 2 2 2" xfId="43898" xr:uid="{74C45099-6CDC-4BE9-BB6E-DD1399CF6ABF}"/>
    <cellStyle name="20% - uthevingsfarge 3 2 5 2 3" xfId="43899" xr:uid="{7E79F153-450B-4DD0-8F9F-482FF7AD47FF}"/>
    <cellStyle name="20% - uthevingsfarge 3 2 5 2_3. Chng in credit spreads" xfId="43900" xr:uid="{664A3A02-74E0-4ED8-8F69-3AF2B98FADF7}"/>
    <cellStyle name="20% - uthevingsfarge 3 2 5 3" xfId="14801" xr:uid="{97583DDE-109A-4461-AA6C-A0E6971D78E4}"/>
    <cellStyle name="20% - uthevingsfarge 3 2 5 3 2" xfId="43901" xr:uid="{48E4BD97-E326-42B5-ACDC-BC19CFCF58F2}"/>
    <cellStyle name="20% - uthevingsfarge 3 2 5 4" xfId="14802" xr:uid="{3A0D6CAA-2177-4036-A551-1486B0092970}"/>
    <cellStyle name="20% - uthevingsfarge 3 2 5 5" xfId="38448" xr:uid="{4EEEF772-12DE-4D34-8FF6-32B59F26EF78}"/>
    <cellStyle name="20% - uthevingsfarge 3 2 5 6" xfId="43902" xr:uid="{A7D541B9-2AB3-45BC-8A63-035373728E25}"/>
    <cellStyle name="20% - uthevingsfarge 3 2 5 7" xfId="43903" xr:uid="{95E75663-2C61-4CF9-928B-4475F9530CA2}"/>
    <cellStyle name="20% - uthevingsfarge 3 2 5_3. Chng in credit spreads" xfId="43904" xr:uid="{81AFFC70-DC87-4C83-BEF2-A49B674E00C7}"/>
    <cellStyle name="20% - uthevingsfarge 3 2 6" xfId="14803" xr:uid="{BD716807-6EB2-4BFF-8236-352BD609240D}"/>
    <cellStyle name="20% - uthevingsfarge 3 2 6 2" xfId="14804" xr:uid="{A9CC4308-49C1-4386-8CE4-F99716CD0776}"/>
    <cellStyle name="20% - uthevingsfarge 3 2 6 2 2" xfId="14805" xr:uid="{0B583C87-3026-48F5-B715-57199A94BD88}"/>
    <cellStyle name="20% - uthevingsfarge 3 2 6 2 2 2" xfId="43905" xr:uid="{E7ADB48D-FE2E-49D6-B36A-D1CAC1410EC6}"/>
    <cellStyle name="20% - uthevingsfarge 3 2 6 2 3" xfId="43906" xr:uid="{21EEC8AB-F37C-4177-92BF-8D556000B7DA}"/>
    <cellStyle name="20% - uthevingsfarge 3 2 6 2_3. Chng in credit spreads" xfId="43907" xr:uid="{E5AAE01E-DE6E-4325-9297-AEBF84B2D702}"/>
    <cellStyle name="20% - uthevingsfarge 3 2 6 3" xfId="14806" xr:uid="{A2D9DB86-F9FE-40F2-8CFA-152DD9DA2FE0}"/>
    <cellStyle name="20% - uthevingsfarge 3 2 6 3 2" xfId="43908" xr:uid="{FB854E2E-608A-43D8-94E8-CC2BE39A18C8}"/>
    <cellStyle name="20% - uthevingsfarge 3 2 6 4" xfId="14807" xr:uid="{0B8A9FF0-FD52-45D0-9182-ADE8541BF404}"/>
    <cellStyle name="20% - uthevingsfarge 3 2 6 5" xfId="38449" xr:uid="{D1D174F9-840E-49E2-9C80-A0A0136AFFB4}"/>
    <cellStyle name="20% - uthevingsfarge 3 2 6 6" xfId="43909" xr:uid="{D8C1D80C-4755-4898-BAC1-2914A36FBBD5}"/>
    <cellStyle name="20% - uthevingsfarge 3 2 6 7" xfId="43910" xr:uid="{6B24DDED-9CB8-4290-BE97-218519C852CA}"/>
    <cellStyle name="20% - uthevingsfarge 3 2 6_3. Chng in credit spreads" xfId="43911" xr:uid="{C20BF3D9-B591-4493-A152-EDA5951EAE02}"/>
    <cellStyle name="20% - uthevingsfarge 3 2 7" xfId="14808" xr:uid="{E85DC924-B71B-4EF6-B3FE-9B903FD2184E}"/>
    <cellStyle name="20% - uthevingsfarge 3 2 7 2" xfId="14809" xr:uid="{5B2A45AC-3AA6-4152-A155-CB90542CC213}"/>
    <cellStyle name="20% - uthevingsfarge 3 2 7 2 2" xfId="14810" xr:uid="{67E8BC32-A241-4047-9FD9-67D69FB1B2FB}"/>
    <cellStyle name="20% - uthevingsfarge 3 2 7 2 3" xfId="43912" xr:uid="{16852B9E-F919-497A-99DB-1CA6FFF3F83E}"/>
    <cellStyle name="20% - uthevingsfarge 3 2 7 2_AVA DVA EL" xfId="14811" xr:uid="{62B7820F-318F-48CE-AA19-BC82D2769B0A}"/>
    <cellStyle name="20% - uthevingsfarge 3 2 7 3" xfId="14812" xr:uid="{7333AE3D-3B48-42D7-A62E-8E5885E3BAA9}"/>
    <cellStyle name="20% - uthevingsfarge 3 2 7 4" xfId="14813" xr:uid="{9B5B5E28-68EA-42F2-BE78-D7CF9F42001D}"/>
    <cellStyle name="20% - uthevingsfarge 3 2 7 5" xfId="43913" xr:uid="{D21C6A3C-E84A-4251-8DE4-78878137E724}"/>
    <cellStyle name="20% - uthevingsfarge 3 2 7 6" xfId="43914" xr:uid="{27BEACF8-2857-47AE-BAE5-9F40ECBAD698}"/>
    <cellStyle name="20% - uthevingsfarge 3 2 7_3. Chng in credit spreads" xfId="43915" xr:uid="{CF5091A5-9837-409E-BC13-48B73E32150B}"/>
    <cellStyle name="20% - uthevingsfarge 3 2 8" xfId="14814" xr:uid="{23F8E69B-6B1A-4C9C-A01A-7CD2EA0648CE}"/>
    <cellStyle name="20% - uthevingsfarge 3 2 8 2" xfId="14815" xr:uid="{A005E891-36F4-49ED-BFF2-8ACCFAAC08D4}"/>
    <cellStyle name="20% - uthevingsfarge 3 2 8 2 2" xfId="43916" xr:uid="{F4DFB195-8B18-42F3-BA89-EB4235045F52}"/>
    <cellStyle name="20% - uthevingsfarge 3 2 8 3" xfId="14816" xr:uid="{15CF179C-3586-4EC4-9971-0E033563F656}"/>
    <cellStyle name="20% - uthevingsfarge 3 2 8 4" xfId="43917" xr:uid="{F96A224E-123A-4205-96A9-06579E7FCAB1}"/>
    <cellStyle name="20% - uthevingsfarge 3 2 8_3. Chng in credit spreads" xfId="43918" xr:uid="{C4A512E9-60EA-4BC8-8178-1FB89AC82BD2}"/>
    <cellStyle name="20% - uthevingsfarge 3 2 9" xfId="14817" xr:uid="{015EF04B-382A-42C9-A59D-265D6B992D77}"/>
    <cellStyle name="20% - uthevingsfarge 3 2 9 2" xfId="14818" xr:uid="{0D328C34-BBE1-438A-AA29-885D77F7E2B8}"/>
    <cellStyle name="20% - uthevingsfarge 3 2 9 3" xfId="14819" xr:uid="{5CE63B34-88A2-4DC9-8529-A46C267B3CC6}"/>
    <cellStyle name="20% - uthevingsfarge 3 2 9_AVA DVA EL" xfId="14820" xr:uid="{4A188472-E6F4-4D68-9FB4-C61E2C6CC8AD}"/>
    <cellStyle name="20% - uthevingsfarge 3 2_11" xfId="3073" xr:uid="{DAB6FA8A-3DEF-439D-B135-692A73A21B4F}"/>
    <cellStyle name="20% - uthevingsfarge 3 20" xfId="3074" xr:uid="{AC93E824-EF3D-4C25-9373-3E394ECF811F}"/>
    <cellStyle name="20% - uthevingsfarge 3 20 2" xfId="3075" xr:uid="{F921D5FD-3C91-412C-9B21-1D4E66922DC3}"/>
    <cellStyle name="20% - uthevingsfarge 3 20 2 2" xfId="3076" xr:uid="{10D16282-E778-4CB7-9EAE-01CB73A01448}"/>
    <cellStyle name="20% - uthevingsfarge 3 20 2 2 2" xfId="38452" xr:uid="{BB9CB5C7-475D-45E2-B1C0-5EBAA3C1A71A}"/>
    <cellStyle name="20% - uthevingsfarge 3 20 2 2_CC1" xfId="54159" xr:uid="{4ACD1E73-C5FB-42FD-BE93-268F9E885734}"/>
    <cellStyle name="20% - uthevingsfarge 3 20 2 3" xfId="38453" xr:uid="{10663056-4C5A-4352-9369-69C3E8DC24CB}"/>
    <cellStyle name="20% - uthevingsfarge 3 20 2 4" xfId="38454" xr:uid="{02E0DEB0-AA00-4D68-A625-AD0773992CA5}"/>
    <cellStyle name="20% - uthevingsfarge 3 20 2 5" xfId="38455" xr:uid="{1D5021F9-FB0D-4375-8E49-7D9117853C5E}"/>
    <cellStyle name="20% - uthevingsfarge 3 20 2 6" xfId="38451" xr:uid="{65F333DA-8AA6-4C13-AAA7-8C44EB8B681A}"/>
    <cellStyle name="20% - uthevingsfarge 3 20 2_4 manuell" xfId="54160" xr:uid="{FE438D57-5FC2-4A37-BE3D-8FA9DEFB238C}"/>
    <cellStyle name="20% - uthevingsfarge 3 20 3" xfId="3077" xr:uid="{3F59948F-C8E4-4C7A-9EA1-B5EAA96A4157}"/>
    <cellStyle name="20% - uthevingsfarge 3 20 3 2" xfId="38456" xr:uid="{625AE92B-53A5-49ED-BF38-8AEF7EFB8B7D}"/>
    <cellStyle name="20% - uthevingsfarge 3 20 3_CC1" xfId="54161" xr:uid="{A6B53447-3EE6-4709-B95F-0F12E793EDDD}"/>
    <cellStyle name="20% - uthevingsfarge 3 20 4" xfId="38457" xr:uid="{DE031D08-D625-47DE-8949-830BC7BAD96E}"/>
    <cellStyle name="20% - uthevingsfarge 3 20 5" xfId="38458" xr:uid="{413E87FF-39BC-4421-B624-CD1E9C672658}"/>
    <cellStyle name="20% - uthevingsfarge 3 20 6" xfId="38459" xr:uid="{BCF6B2FD-1138-4BA6-95E3-78D1464321D7}"/>
    <cellStyle name="20% - uthevingsfarge 3 20 7" xfId="38450" xr:uid="{17BEB582-196C-47FB-8B35-C75872CB5362}"/>
    <cellStyle name="20% - uthevingsfarge 3 20_4 manuell" xfId="54162" xr:uid="{403CB1B5-E94B-4381-9073-57620CA0E5C2}"/>
    <cellStyle name="20% - uthevingsfarge 3 21" xfId="3078" xr:uid="{EBF3043C-DFFE-442C-8987-46C3E1508208}"/>
    <cellStyle name="20% - uthevingsfarge 3 21 2" xfId="3079" xr:uid="{2ACFDC96-2C5F-4761-A953-AC4CDCEA2117}"/>
    <cellStyle name="20% - uthevingsfarge 3 21 2 2" xfId="3080" xr:uid="{D229A874-3EC0-4D4A-BD11-6711D4CD0CDF}"/>
    <cellStyle name="20% - uthevingsfarge 3 21 2 2 2" xfId="38462" xr:uid="{EDA9A18C-766D-4BAE-8D62-1A055CFEACDA}"/>
    <cellStyle name="20% - uthevingsfarge 3 21 2 2_CC1" xfId="54163" xr:uid="{EC7892FE-B594-49BA-A54D-E66F4079D991}"/>
    <cellStyle name="20% - uthevingsfarge 3 21 2 3" xfId="38463" xr:uid="{400B92DE-00D4-4F2A-9753-270850F304BF}"/>
    <cellStyle name="20% - uthevingsfarge 3 21 2 4" xfId="38464" xr:uid="{ECAE3DEB-185A-48EA-A8AB-F7FAAE478DEF}"/>
    <cellStyle name="20% - uthevingsfarge 3 21 2 5" xfId="38465" xr:uid="{D258D4A4-F75F-4ED2-A9EF-65D45B96C264}"/>
    <cellStyle name="20% - uthevingsfarge 3 21 2 6" xfId="38461" xr:uid="{D57BF8F1-BA63-4A5E-92EC-A0C2513FE578}"/>
    <cellStyle name="20% - uthevingsfarge 3 21 2_4 manuell" xfId="54164" xr:uid="{F31EC249-BAD5-4F9D-95DE-BF372E633228}"/>
    <cellStyle name="20% - uthevingsfarge 3 21 3" xfId="3081" xr:uid="{E68474E4-C190-468D-BF98-DB0CE85480D6}"/>
    <cellStyle name="20% - uthevingsfarge 3 21 3 2" xfId="38466" xr:uid="{5CA86BCF-9FE8-4F9F-9232-6DE691EB4E46}"/>
    <cellStyle name="20% - uthevingsfarge 3 21 3_CC1" xfId="54165" xr:uid="{3DD3F562-2280-429E-98A7-1AC0C4D683D7}"/>
    <cellStyle name="20% - uthevingsfarge 3 21 4" xfId="38467" xr:uid="{52051B7E-5F32-497A-9C8C-644B3FCD39CA}"/>
    <cellStyle name="20% - uthevingsfarge 3 21 5" xfId="38468" xr:uid="{939B4CC5-81FD-45E6-BF2D-D65351CDB2D4}"/>
    <cellStyle name="20% - uthevingsfarge 3 21 6" xfId="38469" xr:uid="{7BB17B8C-47B0-4F54-A88B-616926AA996F}"/>
    <cellStyle name="20% - uthevingsfarge 3 21 7" xfId="38460" xr:uid="{4A4D2FD3-5E6D-4A32-AFF4-C9B0568B39C6}"/>
    <cellStyle name="20% - uthevingsfarge 3 21_4 manuell" xfId="54166" xr:uid="{A12CC844-C19F-44AB-9F11-76FE51E2AC0B}"/>
    <cellStyle name="20% - uthevingsfarge 3 22" xfId="3082" xr:uid="{6A074123-FE8D-4A78-B397-D8BE65070D1A}"/>
    <cellStyle name="20% - uthevingsfarge 3 22 2" xfId="3083" xr:uid="{6FDAB858-3E3F-4009-AF5C-A9D219EE8B7B}"/>
    <cellStyle name="20% - uthevingsfarge 3 22 2 2" xfId="3084" xr:uid="{AD19492F-F0E4-4EE4-9A58-C4A3859978B1}"/>
    <cellStyle name="20% - uthevingsfarge 3 22 2 2 2" xfId="38472" xr:uid="{CA159033-06C1-41D9-87C8-943A080B3ACF}"/>
    <cellStyle name="20% - uthevingsfarge 3 22 2 2_CC1" xfId="54167" xr:uid="{23FC0199-4801-485D-B7C3-0799E5AD37DA}"/>
    <cellStyle name="20% - uthevingsfarge 3 22 2 3" xfId="38473" xr:uid="{5D81C886-AAB6-4578-8747-B2B66C7BB31C}"/>
    <cellStyle name="20% - uthevingsfarge 3 22 2 4" xfId="38474" xr:uid="{F0BB1BFF-D92E-43A0-9F53-6B3E409EAA9D}"/>
    <cellStyle name="20% - uthevingsfarge 3 22 2 5" xfId="38475" xr:uid="{135A543B-8AD4-446B-A49F-5E4A9AEBFAB5}"/>
    <cellStyle name="20% - uthevingsfarge 3 22 2 6" xfId="38471" xr:uid="{875FFAAE-BE2D-4D96-A77A-DB1D19B2E8A1}"/>
    <cellStyle name="20% - uthevingsfarge 3 22 2_4 manuell" xfId="54168" xr:uid="{1346D0C7-5E06-460A-AE6D-8E3547E4AD9F}"/>
    <cellStyle name="20% - uthevingsfarge 3 22 3" xfId="3085" xr:uid="{CA4C1FA0-D90E-41C0-9942-E9EC54DC7325}"/>
    <cellStyle name="20% - uthevingsfarge 3 22 3 2" xfId="38476" xr:uid="{C150280C-B7CB-41E1-8A53-E31DAAF9B023}"/>
    <cellStyle name="20% - uthevingsfarge 3 22 3_CC1" xfId="54169" xr:uid="{7F90B5B0-894D-4003-9829-D5FB0F050954}"/>
    <cellStyle name="20% - uthevingsfarge 3 22 4" xfId="38477" xr:uid="{53C84CAE-D8D2-4B26-A8AB-9076089120DB}"/>
    <cellStyle name="20% - uthevingsfarge 3 22 5" xfId="38478" xr:uid="{228286F0-A77A-488F-97DB-36112B02E82E}"/>
    <cellStyle name="20% - uthevingsfarge 3 22 6" xfId="38479" xr:uid="{D6DBAC68-48C4-4795-B635-C377A041D5C3}"/>
    <cellStyle name="20% - uthevingsfarge 3 22 7" xfId="38470" xr:uid="{7134DF08-A31A-4B21-9EF4-092EA43BB40D}"/>
    <cellStyle name="20% - uthevingsfarge 3 22_4 manuell" xfId="54170" xr:uid="{7019C3DD-098D-406A-87D5-125A46BAD4C3}"/>
    <cellStyle name="20% - uthevingsfarge 3 23" xfId="3086" xr:uid="{F4BCD45A-2ED5-4E2A-9320-BB51BCDCB519}"/>
    <cellStyle name="20% - uthevingsfarge 3 23 2" xfId="3087" xr:uid="{1261ACB5-74D9-4F38-8EF7-FF891505C662}"/>
    <cellStyle name="20% - uthevingsfarge 3 23 2 2" xfId="3088" xr:uid="{05D1E24B-896C-4D06-90E3-C689FFFE6FA9}"/>
    <cellStyle name="20% - uthevingsfarge 3 23 2 2 2" xfId="38482" xr:uid="{DAAAAF37-C069-45C3-8880-7DA613B4994A}"/>
    <cellStyle name="20% - uthevingsfarge 3 23 2 2_CC1" xfId="54171" xr:uid="{1E6BC738-8A6B-4207-A486-85FC2E8658EA}"/>
    <cellStyle name="20% - uthevingsfarge 3 23 2 3" xfId="38483" xr:uid="{E3C3D5D5-8A72-4540-93BA-945A800DA6A2}"/>
    <cellStyle name="20% - uthevingsfarge 3 23 2 4" xfId="38484" xr:uid="{B462FF74-25D5-4496-A3C0-FBD47408B67E}"/>
    <cellStyle name="20% - uthevingsfarge 3 23 2 5" xfId="38485" xr:uid="{19741CBF-3C04-4CBF-B249-F423AD55EBF1}"/>
    <cellStyle name="20% - uthevingsfarge 3 23 2 6" xfId="38481" xr:uid="{7BDF4043-5516-4C05-8006-87CB5AD74364}"/>
    <cellStyle name="20% - uthevingsfarge 3 23 2_4 manuell" xfId="54172" xr:uid="{6EE0F766-3A47-4D99-B486-CFC75926A89B}"/>
    <cellStyle name="20% - uthevingsfarge 3 23 3" xfId="3089" xr:uid="{BAAC757F-BEE4-4396-86FF-6B5CF4C8A9E3}"/>
    <cellStyle name="20% - uthevingsfarge 3 23 3 2" xfId="38486" xr:uid="{CC1B40D1-712F-44DE-8FB1-19C650EDB338}"/>
    <cellStyle name="20% - uthevingsfarge 3 23 3_CC1" xfId="54173" xr:uid="{A28866A4-48EE-4513-8528-C8AE48E076A1}"/>
    <cellStyle name="20% - uthevingsfarge 3 23 4" xfId="38487" xr:uid="{E45C1541-2CC5-4F6D-B545-1780DBAE89D2}"/>
    <cellStyle name="20% - uthevingsfarge 3 23 5" xfId="38488" xr:uid="{86BB8AE1-4160-44BD-81BF-9A586EF3BCEE}"/>
    <cellStyle name="20% - uthevingsfarge 3 23 6" xfId="38489" xr:uid="{BBB8FA60-8A1C-4960-AA5F-3B229F895A3C}"/>
    <cellStyle name="20% - uthevingsfarge 3 23 7" xfId="38480" xr:uid="{82A3469C-B066-4DB6-8EA5-3E881F371D0E}"/>
    <cellStyle name="20% - uthevingsfarge 3 23_4 manuell" xfId="54174" xr:uid="{597E53CB-D256-4B6F-A36C-DC4F53E3EA87}"/>
    <cellStyle name="20% - uthevingsfarge 3 24" xfId="3090" xr:uid="{2ABD304A-EB2E-419E-BE0C-1AFEF211A9EB}"/>
    <cellStyle name="20% - uthevingsfarge 3 24 2" xfId="3091" xr:uid="{E02DC7E8-7343-4D2D-A900-1DDBC6AEC549}"/>
    <cellStyle name="20% - uthevingsfarge 3 24 2 2" xfId="3092" xr:uid="{87D0740B-FC0C-4FA8-80BB-7B6AB79F8E6A}"/>
    <cellStyle name="20% - uthevingsfarge 3 24 2 2 2" xfId="38492" xr:uid="{143F79C7-5B28-4760-82E0-1830FC59FEEF}"/>
    <cellStyle name="20% - uthevingsfarge 3 24 2 2_CC1" xfId="54175" xr:uid="{F208B0FC-5E62-4841-8B07-7916572F8680}"/>
    <cellStyle name="20% - uthevingsfarge 3 24 2 3" xfId="38493" xr:uid="{A23B00D4-2FE0-4069-9236-6B61AB846647}"/>
    <cellStyle name="20% - uthevingsfarge 3 24 2 4" xfId="38494" xr:uid="{D513E4CC-4ED3-4D8F-B8B5-0C870806F6EF}"/>
    <cellStyle name="20% - uthevingsfarge 3 24 2 5" xfId="38495" xr:uid="{47503DA7-D146-413D-BBB0-319F9537A5AB}"/>
    <cellStyle name="20% - uthevingsfarge 3 24 2 6" xfId="38491" xr:uid="{7DD4504D-D00C-4723-B7ED-98FB67E48077}"/>
    <cellStyle name="20% - uthevingsfarge 3 24 2_4 manuell" xfId="54176" xr:uid="{085FCCB6-8D71-4841-B062-E86B9DA0E224}"/>
    <cellStyle name="20% - uthevingsfarge 3 24 3" xfId="3093" xr:uid="{B9465BCE-BBE0-4F8B-A4E7-FDB424DD4A9A}"/>
    <cellStyle name="20% - uthevingsfarge 3 24 3 2" xfId="38496" xr:uid="{34CC53FE-298B-4077-BE51-56A04A389164}"/>
    <cellStyle name="20% - uthevingsfarge 3 24 3_CC1" xfId="54177" xr:uid="{2550C9C1-3755-47FF-9D65-0C11D7B973A0}"/>
    <cellStyle name="20% - uthevingsfarge 3 24 4" xfId="38497" xr:uid="{7CE67E3D-17DA-4948-85C0-361011830A2D}"/>
    <cellStyle name="20% - uthevingsfarge 3 24 5" xfId="38498" xr:uid="{476229D1-227D-4632-BC8E-BA749A30E293}"/>
    <cellStyle name="20% - uthevingsfarge 3 24 6" xfId="38499" xr:uid="{5C4D93FE-B86A-4545-801F-F73800CD10FF}"/>
    <cellStyle name="20% - uthevingsfarge 3 24 7" xfId="38490" xr:uid="{79D5126B-5EAE-498D-B2D7-716C607C2274}"/>
    <cellStyle name="20% - uthevingsfarge 3 24_4 manuell" xfId="54178" xr:uid="{CC9E98EE-7020-4696-BC7B-F6962C8F613A}"/>
    <cellStyle name="20% - uthevingsfarge 3 25" xfId="3094" xr:uid="{44B68414-9E98-40B6-8585-8E08AE5ED453}"/>
    <cellStyle name="20% - uthevingsfarge 3 25 2" xfId="3095" xr:uid="{3D4E41C3-B7CC-40E3-9593-073E6AC030F4}"/>
    <cellStyle name="20% - uthevingsfarge 3 25 2 2" xfId="3096" xr:uid="{530380F7-A27A-437F-BD1E-0457A70C2D5A}"/>
    <cellStyle name="20% - uthevingsfarge 3 25 2 2 2" xfId="38502" xr:uid="{B422601C-CC36-47AE-A983-961ACB545F15}"/>
    <cellStyle name="20% - uthevingsfarge 3 25 2 2_CC1" xfId="54179" xr:uid="{7B12CAFC-4EB3-4B61-9138-4AA4B81DDA3D}"/>
    <cellStyle name="20% - uthevingsfarge 3 25 2 3" xfId="38503" xr:uid="{87BE766C-61F6-4559-9CBF-DC40F5E703C2}"/>
    <cellStyle name="20% - uthevingsfarge 3 25 2 4" xfId="38504" xr:uid="{BF52328B-7909-4A79-8990-ABE88C379436}"/>
    <cellStyle name="20% - uthevingsfarge 3 25 2 5" xfId="38505" xr:uid="{9FC9CE37-1338-4148-9DD8-892B607D638D}"/>
    <cellStyle name="20% - uthevingsfarge 3 25 2 6" xfId="38501" xr:uid="{D07B2A19-FB5A-461B-B990-E933425D0445}"/>
    <cellStyle name="20% - uthevingsfarge 3 25 2_4 manuell" xfId="54180" xr:uid="{E0C1C970-F1A9-4673-B0EE-C4902B27F1D1}"/>
    <cellStyle name="20% - uthevingsfarge 3 25 3" xfId="3097" xr:uid="{E8B55CE2-9B1E-40B4-BD13-0A3CBCE72DE0}"/>
    <cellStyle name="20% - uthevingsfarge 3 25 3 2" xfId="38506" xr:uid="{61ADE94D-597E-4116-848B-DDD66B2C084D}"/>
    <cellStyle name="20% - uthevingsfarge 3 25 3_CC1" xfId="54181" xr:uid="{6B7E5CD3-94A3-4C43-B442-C0C154D5074F}"/>
    <cellStyle name="20% - uthevingsfarge 3 25 4" xfId="38507" xr:uid="{4EA88403-517F-4B94-89CE-53ACD295EEE1}"/>
    <cellStyle name="20% - uthevingsfarge 3 25 5" xfId="38508" xr:uid="{971511E3-7FD5-4EE6-A01C-93D89669A3F8}"/>
    <cellStyle name="20% - uthevingsfarge 3 25 6" xfId="38509" xr:uid="{EFCF9DA9-B3B0-4968-8323-DD4E3847A72B}"/>
    <cellStyle name="20% - uthevingsfarge 3 25 7" xfId="38500" xr:uid="{FC10B01C-9CC2-4EA5-91AB-E867A54EE7D1}"/>
    <cellStyle name="20% - uthevingsfarge 3 25_4 manuell" xfId="54182" xr:uid="{1C74CAA3-F622-4CB9-8BC1-F86B3608A988}"/>
    <cellStyle name="20% - uthevingsfarge 3 26" xfId="3098" xr:uid="{3AB537D4-A6FD-4AF8-8B14-590F8AE54499}"/>
    <cellStyle name="20% - uthevingsfarge 3 26 2" xfId="3099" xr:uid="{8EE7CA76-E0C5-4187-A62E-17E258FE0999}"/>
    <cellStyle name="20% - uthevingsfarge 3 26 2 2" xfId="3100" xr:uid="{F3F5E3AD-073F-4DE1-A10F-BDACE3570D59}"/>
    <cellStyle name="20% - uthevingsfarge 3 26 2 2 2" xfId="38512" xr:uid="{D40380A1-09C2-4B08-A96E-71C538B9D45E}"/>
    <cellStyle name="20% - uthevingsfarge 3 26 2 2_CC1" xfId="54183" xr:uid="{F851C167-FFFD-4D3E-A46F-AD0EE2DF439A}"/>
    <cellStyle name="20% - uthevingsfarge 3 26 2 3" xfId="38513" xr:uid="{B77E7BA4-422A-444F-96E2-D0DC3036044C}"/>
    <cellStyle name="20% - uthevingsfarge 3 26 2 4" xfId="38514" xr:uid="{D5C9B75B-7AA5-41CE-89A8-FA7BD159A38E}"/>
    <cellStyle name="20% - uthevingsfarge 3 26 2 5" xfId="38515" xr:uid="{4EB44205-3662-438F-9315-7E4E97B829C0}"/>
    <cellStyle name="20% - uthevingsfarge 3 26 2 6" xfId="38511" xr:uid="{F0EFB62E-3F05-4411-8D23-32E1A2326515}"/>
    <cellStyle name="20% - uthevingsfarge 3 26 2_4 manuell" xfId="54184" xr:uid="{8BC7DEDA-BDDA-4645-8032-F0178C0F3358}"/>
    <cellStyle name="20% - uthevingsfarge 3 26 3" xfId="3101" xr:uid="{ADA21204-A562-430C-B1E7-FB666063A2CA}"/>
    <cellStyle name="20% - uthevingsfarge 3 26 3 2" xfId="38516" xr:uid="{3225A79C-73C1-4A4E-B8A5-5E98ECC90B65}"/>
    <cellStyle name="20% - uthevingsfarge 3 26 3_CC1" xfId="54185" xr:uid="{44F84272-42AE-497A-8883-A54832469E5F}"/>
    <cellStyle name="20% - uthevingsfarge 3 26 4" xfId="38517" xr:uid="{6BD0A62B-F4EF-4932-8BDC-7DE886F8FA63}"/>
    <cellStyle name="20% - uthevingsfarge 3 26 5" xfId="38518" xr:uid="{51215EE2-BC79-4C1C-B3A9-DB13D8B88B1D}"/>
    <cellStyle name="20% - uthevingsfarge 3 26 6" xfId="38519" xr:uid="{09879AC6-4B06-42F7-B366-428C8073CB74}"/>
    <cellStyle name="20% - uthevingsfarge 3 26 7" xfId="38510" xr:uid="{69DBD910-2CB1-4CC5-990B-41F96F1A1BF1}"/>
    <cellStyle name="20% - uthevingsfarge 3 26_4 manuell" xfId="54186" xr:uid="{7D42DDAE-3717-49D4-9694-A0DE40884704}"/>
    <cellStyle name="20% - uthevingsfarge 3 27" xfId="3102" xr:uid="{1D826010-B2D0-4462-B378-3C84B021DC0C}"/>
    <cellStyle name="20% - uthevingsfarge 3 27 2" xfId="3103" xr:uid="{0D5F933C-5E75-4D46-A987-F77996302B99}"/>
    <cellStyle name="20% - uthevingsfarge 3 27 2 2" xfId="3104" xr:uid="{05AE2163-9060-4FDE-AD67-AABED5D4DADB}"/>
    <cellStyle name="20% - uthevingsfarge 3 27 2 2 2" xfId="38522" xr:uid="{4E5D53BB-CB0E-4274-A82C-FA2A96909D6C}"/>
    <cellStyle name="20% - uthevingsfarge 3 27 2 2_CC1" xfId="54187" xr:uid="{1E2AFA6F-1E4A-49C8-B9DD-543C1D7BB484}"/>
    <cellStyle name="20% - uthevingsfarge 3 27 2 3" xfId="38523" xr:uid="{F5A1F04A-E0AC-4C19-B0FA-1FF556491DF5}"/>
    <cellStyle name="20% - uthevingsfarge 3 27 2 4" xfId="38524" xr:uid="{BD7176E0-31ED-44DD-8716-8E0543E46D96}"/>
    <cellStyle name="20% - uthevingsfarge 3 27 2 5" xfId="38525" xr:uid="{F2C0E674-A201-48AC-9E5D-AEF7D2F28207}"/>
    <cellStyle name="20% - uthevingsfarge 3 27 2 6" xfId="38521" xr:uid="{29965E2C-8B00-467A-8343-E65E62A265D8}"/>
    <cellStyle name="20% - uthevingsfarge 3 27 2_4 manuell" xfId="54188" xr:uid="{C72E87BC-976B-4C7B-8CE1-4EB5BF3001B1}"/>
    <cellStyle name="20% - uthevingsfarge 3 27 3" xfId="3105" xr:uid="{7CF1B078-127E-43F9-9551-E9FF24995209}"/>
    <cellStyle name="20% - uthevingsfarge 3 27 3 2" xfId="38526" xr:uid="{11DCE0C7-F510-41A8-8230-04241FB2D765}"/>
    <cellStyle name="20% - uthevingsfarge 3 27 3_CC1" xfId="54189" xr:uid="{4B1F29E8-D73D-4BFA-A691-374AD1ED2D43}"/>
    <cellStyle name="20% - uthevingsfarge 3 27 4" xfId="38527" xr:uid="{E946ED69-71F3-4EE5-A0DB-A6AD852C19FF}"/>
    <cellStyle name="20% - uthevingsfarge 3 27 5" xfId="38528" xr:uid="{5A4572B1-6377-4AC2-839E-FE0E7DF31FC9}"/>
    <cellStyle name="20% - uthevingsfarge 3 27 6" xfId="38529" xr:uid="{21283EA4-84E8-4D37-8E2E-6EA72FF9FB6B}"/>
    <cellStyle name="20% - uthevingsfarge 3 27 7" xfId="38520" xr:uid="{4647AB3E-B489-4F72-9820-B8D2949F23FC}"/>
    <cellStyle name="20% - uthevingsfarge 3 27_4 manuell" xfId="54190" xr:uid="{DC501031-8E23-4251-B10B-B97980B527A1}"/>
    <cellStyle name="20% - uthevingsfarge 3 28" xfId="3106" xr:uid="{0751EE84-2B46-478D-806B-F382250A8C9F}"/>
    <cellStyle name="20% - uthevingsfarge 3 28 2" xfId="3107" xr:uid="{B0B51FA8-C0D8-4039-95EE-80B0274D13BC}"/>
    <cellStyle name="20% - uthevingsfarge 3 28 2 2" xfId="3108" xr:uid="{A1481665-B4FE-46E2-9C48-9E5DF9A067AE}"/>
    <cellStyle name="20% - uthevingsfarge 3 28 2 2 2" xfId="38532" xr:uid="{8D22730D-8CAD-47B6-8F75-B2017EEF3220}"/>
    <cellStyle name="20% - uthevingsfarge 3 28 2 2_CC1" xfId="54191" xr:uid="{5AA3566E-604F-478D-9C70-23AF132F0280}"/>
    <cellStyle name="20% - uthevingsfarge 3 28 2 3" xfId="38533" xr:uid="{A82AB5BC-EE59-4FB4-B375-A3AAACF73496}"/>
    <cellStyle name="20% - uthevingsfarge 3 28 2 4" xfId="38534" xr:uid="{C08DE283-51B1-4350-9895-7B91A7D6B4F8}"/>
    <cellStyle name="20% - uthevingsfarge 3 28 2 5" xfId="38535" xr:uid="{859C37E3-F586-4120-A7A8-D95479C2105A}"/>
    <cellStyle name="20% - uthevingsfarge 3 28 2 6" xfId="38531" xr:uid="{DA4C5288-F9BB-494C-961A-F805D735FBC1}"/>
    <cellStyle name="20% - uthevingsfarge 3 28 2_4 manuell" xfId="54192" xr:uid="{8A8B32A6-4910-4CB3-94A8-B2608A55C06A}"/>
    <cellStyle name="20% - uthevingsfarge 3 28 3" xfId="3109" xr:uid="{C5EB22DD-184E-47E3-9D17-06D9888891E3}"/>
    <cellStyle name="20% - uthevingsfarge 3 28 3 2" xfId="38536" xr:uid="{029CDEAF-CDE8-460C-87D6-C80FE3AB7718}"/>
    <cellStyle name="20% - uthevingsfarge 3 28 3_CC1" xfId="54193" xr:uid="{84D8ABEB-22E0-4182-B967-D91C3E244170}"/>
    <cellStyle name="20% - uthevingsfarge 3 28 4" xfId="38537" xr:uid="{A1E817E2-277D-4390-9792-184D35D23FC9}"/>
    <cellStyle name="20% - uthevingsfarge 3 28 5" xfId="38538" xr:uid="{D2960831-944D-4FA4-B4AF-B9CC22868F74}"/>
    <cellStyle name="20% - uthevingsfarge 3 28 6" xfId="38539" xr:uid="{B4666EBA-3A83-45D0-B7C7-41CE74F44EA9}"/>
    <cellStyle name="20% - uthevingsfarge 3 28 7" xfId="38530" xr:uid="{9B6EBD4D-C545-4D79-9DF2-07B69857F779}"/>
    <cellStyle name="20% - uthevingsfarge 3 28_4 manuell" xfId="54194" xr:uid="{D1B757CA-0C48-48A6-A0E2-0BC943E012D1}"/>
    <cellStyle name="20% - uthevingsfarge 3 29" xfId="3110" xr:uid="{287D604E-ABDA-431B-8C52-5BB221835B5D}"/>
    <cellStyle name="20% - uthevingsfarge 3 29 2" xfId="3111" xr:uid="{F40836A9-79C7-4A0D-9F16-450B6627D477}"/>
    <cellStyle name="20% - uthevingsfarge 3 29 2 2" xfId="3112" xr:uid="{7D21087F-C6D7-475B-B5A1-FD3A7A8AD1BD}"/>
    <cellStyle name="20% - uthevingsfarge 3 29 2 2 2" xfId="38542" xr:uid="{DAC0A77C-881A-4F9D-B457-D1286D94835D}"/>
    <cellStyle name="20% - uthevingsfarge 3 29 2 2_CC1" xfId="54195" xr:uid="{745C6CA0-00E6-4118-BA35-53A325D384CA}"/>
    <cellStyle name="20% - uthevingsfarge 3 29 2 3" xfId="38543" xr:uid="{44CF0E82-5677-4AD3-8CD6-6E422567FE45}"/>
    <cellStyle name="20% - uthevingsfarge 3 29 2 4" xfId="38544" xr:uid="{C3BE3C96-0DE2-4EE8-B083-2C26DCF8B9E4}"/>
    <cellStyle name="20% - uthevingsfarge 3 29 2 5" xfId="38545" xr:uid="{29E681CF-BDFD-4946-A3D3-1995B7A72A1F}"/>
    <cellStyle name="20% - uthevingsfarge 3 29 2 6" xfId="38541" xr:uid="{1E203DC6-9459-47BA-9351-A2E10EBCD3D9}"/>
    <cellStyle name="20% - uthevingsfarge 3 29 2_4 manuell" xfId="54196" xr:uid="{D9405402-7666-40F2-A166-AF55EFAC4626}"/>
    <cellStyle name="20% - uthevingsfarge 3 29 3" xfId="3113" xr:uid="{4499F7D4-68C8-4741-AAF3-0E146F03D5DC}"/>
    <cellStyle name="20% - uthevingsfarge 3 29 3 2" xfId="38546" xr:uid="{609FA03C-40B4-4D60-9616-DDF85C316524}"/>
    <cellStyle name="20% - uthevingsfarge 3 29 3_CC1" xfId="54197" xr:uid="{D1834354-8921-4958-9C2C-E5FD7A08C79D}"/>
    <cellStyle name="20% - uthevingsfarge 3 29 4" xfId="38547" xr:uid="{034A2D11-2661-4752-9487-82AC97D96E57}"/>
    <cellStyle name="20% - uthevingsfarge 3 29 5" xfId="38548" xr:uid="{1655CE74-6CEE-416B-A165-42A2CA5ACBC6}"/>
    <cellStyle name="20% - uthevingsfarge 3 29 6" xfId="38549" xr:uid="{FACD5788-5BD5-4913-8150-93367A6C802F}"/>
    <cellStyle name="20% - uthevingsfarge 3 29 7" xfId="38540" xr:uid="{107ECFE6-B4C0-4A65-A418-213751F9A956}"/>
    <cellStyle name="20% - uthevingsfarge 3 29_4 manuell" xfId="54198" xr:uid="{B779C4E5-7F87-4B93-BC98-3D8398FD2CF0}"/>
    <cellStyle name="20% - uthevingsfarge 3 3" xfId="3114" xr:uid="{16A9D2C9-23BC-47B5-AB54-ECAC83BDE034}"/>
    <cellStyle name="20% - uthevingsfarge 3 3 10" xfId="43919" xr:uid="{5DA14A57-E2A9-4FFD-9335-D030B8F4A853}"/>
    <cellStyle name="20% - uthevingsfarge 3 3 11" xfId="43920" xr:uid="{578F8087-5381-44DA-B55A-3DE625890042}"/>
    <cellStyle name="20% - uthevingsfarge 3 3 2" xfId="3115" xr:uid="{C70FA157-E053-47EC-9A4F-4195D6ACFA1D}"/>
    <cellStyle name="20% - uthevingsfarge 3 3 2 10" xfId="43921" xr:uid="{EA8B47F6-0086-4EA8-81AC-EE6C62068822}"/>
    <cellStyle name="20% - uthevingsfarge 3 3 2 2" xfId="3116" xr:uid="{66A98785-B95F-4704-B87B-5E0AE7B3375A}"/>
    <cellStyle name="20% - uthevingsfarge 3 3 2 2 2" xfId="14821" xr:uid="{A3ECBE29-5904-4452-98CB-05BA080C0AA4}"/>
    <cellStyle name="20% - uthevingsfarge 3 3 2 2 2 2" xfId="43922" xr:uid="{67D4F071-93D8-48F7-84E3-D19863BEC683}"/>
    <cellStyle name="20% - uthevingsfarge 3 3 2 2 2 2 2" xfId="43923" xr:uid="{16464071-35E6-43EE-B025-2F83918B53BE}"/>
    <cellStyle name="20% - uthevingsfarge 3 3 2 2 2 3" xfId="43924" xr:uid="{758562E4-9DD4-4A9D-9A08-B3102ABFA2FE}"/>
    <cellStyle name="20% - uthevingsfarge 3 3 2 2 2_3. Chng in credit spreads" xfId="43925" xr:uid="{15678E2B-9284-4692-BEDF-6237C1B543F3}"/>
    <cellStyle name="20% - uthevingsfarge 3 3 2 2 3" xfId="14822" xr:uid="{D69F84A7-8093-4235-8AB5-7585342F572F}"/>
    <cellStyle name="20% - uthevingsfarge 3 3 2 2 3 2" xfId="43926" xr:uid="{FD08B26A-836C-4E05-B1AD-8F97C2B88C5C}"/>
    <cellStyle name="20% - uthevingsfarge 3 3 2 2 3 2 2" xfId="43927" xr:uid="{89C1E726-A0E9-4FF5-9387-387A0B773139}"/>
    <cellStyle name="20% - uthevingsfarge 3 3 2 2 3 3" xfId="43928" xr:uid="{E297310D-2F3F-4AA6-876E-607DD858D395}"/>
    <cellStyle name="20% - uthevingsfarge 3 3 2 2 3_3. Chng in credit spreads" xfId="43929" xr:uid="{63CB3749-8AA1-400E-B88B-2A39EFB375F7}"/>
    <cellStyle name="20% - uthevingsfarge 3 3 2 2 4" xfId="38552" xr:uid="{C3B5FFB5-4796-4CB6-BC40-1E5A2BFCB47F}"/>
    <cellStyle name="20% - uthevingsfarge 3 3 2 2 4 2" xfId="43930" xr:uid="{F6699D98-73B0-44A3-AFE2-28300A323DB5}"/>
    <cellStyle name="20% - uthevingsfarge 3 3 2 2 5" xfId="43931" xr:uid="{8B1E2CB8-6E1C-4449-B0E1-90E52F9D4593}"/>
    <cellStyle name="20% - uthevingsfarge 3 3 2 2 6" xfId="43932" xr:uid="{CBD8279A-6AEF-4594-9006-C38670E49EBC}"/>
    <cellStyle name="20% - uthevingsfarge 3 3 2 2_3. Chng in credit spreads" xfId="43933" xr:uid="{84A6EEED-5798-4739-BD75-07008E5127F3}"/>
    <cellStyle name="20% - uthevingsfarge 3 3 2 3" xfId="14823" xr:uid="{82AD24F8-9C9F-4C23-9314-D735D94A2CD9}"/>
    <cellStyle name="20% - uthevingsfarge 3 3 2 3 2" xfId="14824" xr:uid="{70D9361A-783F-4803-BAE9-20E6117E7CB4}"/>
    <cellStyle name="20% - uthevingsfarge 3 3 2 3 2 2" xfId="43934" xr:uid="{E1E415CC-53C9-4D65-8827-B1E393D2C484}"/>
    <cellStyle name="20% - uthevingsfarge 3 3 2 3 3" xfId="14825" xr:uid="{47C03517-F1FB-4247-9B1C-91F450FD6780}"/>
    <cellStyle name="20% - uthevingsfarge 3 3 2 3 4" xfId="38553" xr:uid="{FD144930-0771-4AE8-8414-A0D50588A6CD}"/>
    <cellStyle name="20% - uthevingsfarge 3 3 2 3 5" xfId="43935" xr:uid="{7BD6415B-F1A1-4231-A9E8-64AA5828F0DE}"/>
    <cellStyle name="20% - uthevingsfarge 3 3 2 3 6" xfId="43936" xr:uid="{3FD6C3BF-FB5A-47CE-9CFA-8608A3F8E497}"/>
    <cellStyle name="20% - uthevingsfarge 3 3 2 3_3. Chng in credit spreads" xfId="43937" xr:uid="{74FB77F6-DF82-4546-969B-D8B448A3391D}"/>
    <cellStyle name="20% - uthevingsfarge 3 3 2 4" xfId="14826" xr:uid="{0E3BDA96-ADF1-4149-94EB-2B7B24BF391C}"/>
    <cellStyle name="20% - uthevingsfarge 3 3 2 4 2" xfId="14827" xr:uid="{7B1599AF-70EC-49FE-A493-00B4CC3EE7E4}"/>
    <cellStyle name="20% - uthevingsfarge 3 3 2 4 2 2" xfId="43938" xr:uid="{F90CF1F9-1159-48FC-B348-5A9C142051E3}"/>
    <cellStyle name="20% - uthevingsfarge 3 3 2 4 3" xfId="14828" xr:uid="{9532073B-C307-4D8D-B415-B4ADC791E172}"/>
    <cellStyle name="20% - uthevingsfarge 3 3 2 4 4" xfId="38554" xr:uid="{C13009E0-B6FD-4E84-BEB2-C26CB9ECDFE3}"/>
    <cellStyle name="20% - uthevingsfarge 3 3 2 4 5" xfId="43939" xr:uid="{BF5BBDA6-A668-4DD2-9AC2-555D9A0BAF2A}"/>
    <cellStyle name="20% - uthevingsfarge 3 3 2 4 6" xfId="43940" xr:uid="{0BFF4FA1-6235-46B9-B953-59F353A811B6}"/>
    <cellStyle name="20% - uthevingsfarge 3 3 2 4_3. Chng in credit spreads" xfId="43941" xr:uid="{7AB883B2-2D60-4BEE-8CEE-C69D7F3BA535}"/>
    <cellStyle name="20% - uthevingsfarge 3 3 2 5" xfId="14829" xr:uid="{A96BCCEE-908B-495C-ADA5-12444ABDBCF5}"/>
    <cellStyle name="20% - uthevingsfarge 3 3 2 5 2" xfId="14830" xr:uid="{79CC802C-AD41-485D-9086-4A120730B39D}"/>
    <cellStyle name="20% - uthevingsfarge 3 3 2 5 3" xfId="14831" xr:uid="{8B0C783B-DA29-4822-B3D0-D780828CA297}"/>
    <cellStyle name="20% - uthevingsfarge 3 3 2 5 4" xfId="38555" xr:uid="{A2941134-9212-4B0A-BD34-36F89C76FE34}"/>
    <cellStyle name="20% - uthevingsfarge 3 3 2 5 5" xfId="43942" xr:uid="{1D9A900E-1B08-4E65-AAAE-6008CBE269B7}"/>
    <cellStyle name="20% - uthevingsfarge 3 3 2 5 6" xfId="43943" xr:uid="{FC622A22-F5CC-4F2E-99E5-F132E9A953EA}"/>
    <cellStyle name="20% - uthevingsfarge 3 3 2 5_AVA DVA EL" xfId="14832" xr:uid="{F8C36F81-CB13-4C19-B31B-86D48528078D}"/>
    <cellStyle name="20% - uthevingsfarge 3 3 2 6" xfId="14833" xr:uid="{C6581DFE-4B4E-4243-BFD2-C856ACAAD3B8}"/>
    <cellStyle name="20% - uthevingsfarge 3 3 2 6 2" xfId="14834" xr:uid="{5A3CF51D-DDED-44A0-BC51-0FA47CBE2C97}"/>
    <cellStyle name="20% - uthevingsfarge 3 3 2 6_AVA DVA EL" xfId="14835" xr:uid="{27E6BA3B-A04A-426B-9853-5F1D7D711327}"/>
    <cellStyle name="20% - uthevingsfarge 3 3 2 7" xfId="14836" xr:uid="{2435F33B-AD3D-49C2-98E2-2AC853214F53}"/>
    <cellStyle name="20% - uthevingsfarge 3 3 2 8" xfId="38551" xr:uid="{C19C87F1-A3D1-4A6D-B0E1-EB8851FD7A53}"/>
    <cellStyle name="20% - uthevingsfarge 3 3 2 9" xfId="43944" xr:uid="{626EB8C2-B5A4-46A1-9771-B896B9A085DC}"/>
    <cellStyle name="20% - uthevingsfarge 3 3 2_3. Chng in credit spreads" xfId="43945" xr:uid="{9F08CEB4-09E5-4495-9BBE-495BBA773B08}"/>
    <cellStyle name="20% - uthevingsfarge 3 3 3" xfId="3117" xr:uid="{D8F4EC5E-5E2C-4E73-8758-65D92C297F24}"/>
    <cellStyle name="20% - uthevingsfarge 3 3 3 2" xfId="14837" xr:uid="{8491275C-0E87-44CE-958A-C2CC4D981856}"/>
    <cellStyle name="20% - uthevingsfarge 3 3 3 2 2" xfId="43946" xr:uid="{E091CC3B-5E39-4DF9-BE74-4D407ECB672C}"/>
    <cellStyle name="20% - uthevingsfarge 3 3 3 2 2 2" xfId="43947" xr:uid="{564C03CD-221F-4318-8E34-39BAAE4B4000}"/>
    <cellStyle name="20% - uthevingsfarge 3 3 3 2 2 2 2" xfId="43948" xr:uid="{526A5639-D2F9-4CF8-8D85-D9D6E27020D4}"/>
    <cellStyle name="20% - uthevingsfarge 3 3 3 2 2 3" xfId="43949" xr:uid="{09BF3400-E746-44DA-B4CE-2B4B0485F1C6}"/>
    <cellStyle name="20% - uthevingsfarge 3 3 3 2 2_3. Chng in credit spreads" xfId="43950" xr:uid="{9F41C9BE-434B-401C-9D43-8F43977352A8}"/>
    <cellStyle name="20% - uthevingsfarge 3 3 3 2 3" xfId="43951" xr:uid="{DB2794DA-950E-4C6B-AB51-971EF4B49801}"/>
    <cellStyle name="20% - uthevingsfarge 3 3 3 2 3 2" xfId="43952" xr:uid="{26C3452B-0CCC-4834-8BD6-20627FCE9B4A}"/>
    <cellStyle name="20% - uthevingsfarge 3 3 3 2 3 2 2" xfId="43953" xr:uid="{C80F0A2A-42AA-4329-A204-C38CEA3BAF92}"/>
    <cellStyle name="20% - uthevingsfarge 3 3 3 2 3 3" xfId="43954" xr:uid="{ACF2A8B8-1614-48CC-B372-C91161E2B082}"/>
    <cellStyle name="20% - uthevingsfarge 3 3 3 2 3_3. Chng in credit spreads" xfId="43955" xr:uid="{DBDED341-738A-4743-915C-DF4D76A72946}"/>
    <cellStyle name="20% - uthevingsfarge 3 3 3 2 4" xfId="43956" xr:uid="{F35F01ED-4EDA-467E-8597-8A1FA813ED44}"/>
    <cellStyle name="20% - uthevingsfarge 3 3 3 2 4 2" xfId="43957" xr:uid="{0EDFA8DD-B6EA-4789-88D6-7688C3742EA5}"/>
    <cellStyle name="20% - uthevingsfarge 3 3 3 2 5" xfId="43958" xr:uid="{0A8A0E89-1A2D-44F4-8DF0-03B250FADEA5}"/>
    <cellStyle name="20% - uthevingsfarge 3 3 3 2_3. Chng in credit spreads" xfId="43959" xr:uid="{F3EEE9BE-1320-42C5-89FB-1F50A2F56ACD}"/>
    <cellStyle name="20% - uthevingsfarge 3 3 3 3" xfId="14838" xr:uid="{31044896-C4DF-44BC-A4C6-464A460D600A}"/>
    <cellStyle name="20% - uthevingsfarge 3 3 3 3 2" xfId="43960" xr:uid="{49CA19F5-CB7E-497E-BDBE-45467500AAFA}"/>
    <cellStyle name="20% - uthevingsfarge 3 3 3 3 2 2" xfId="43961" xr:uid="{6612ADC9-58C9-4E2C-BB9D-9905928330AC}"/>
    <cellStyle name="20% - uthevingsfarge 3 3 3 3 3" xfId="43962" xr:uid="{E9884AC0-5468-42EA-9F30-2FD11D18426C}"/>
    <cellStyle name="20% - uthevingsfarge 3 3 3 3_3. Chng in credit spreads" xfId="43963" xr:uid="{D81A0BE7-3349-487B-BB1E-771B43017D47}"/>
    <cellStyle name="20% - uthevingsfarge 3 3 3 4" xfId="38556" xr:uid="{683302F4-CB6C-4D13-9124-592E869C6C76}"/>
    <cellStyle name="20% - uthevingsfarge 3 3 3 4 2" xfId="43964" xr:uid="{48D623B2-A54D-4AB3-B5E9-C7AD29E3CCA5}"/>
    <cellStyle name="20% - uthevingsfarge 3 3 3 4 2 2" xfId="43965" xr:uid="{B1688973-D6E3-48D0-AC7D-9D57596A3813}"/>
    <cellStyle name="20% - uthevingsfarge 3 3 3 4 3" xfId="43966" xr:uid="{41E7E2A8-4480-447A-82E4-03422E904A29}"/>
    <cellStyle name="20% - uthevingsfarge 3 3 3 4_3. Chng in credit spreads" xfId="43967" xr:uid="{A019F647-E1BD-4A35-AB29-08B64D8438E3}"/>
    <cellStyle name="20% - uthevingsfarge 3 3 3 5" xfId="43968" xr:uid="{6E210E70-80A6-482B-B952-C92FD9B8E5BF}"/>
    <cellStyle name="20% - uthevingsfarge 3 3 3 5 2" xfId="43969" xr:uid="{089891F6-01F7-4F56-9419-9F7870ED4C15}"/>
    <cellStyle name="20% - uthevingsfarge 3 3 3 6" xfId="43970" xr:uid="{5AA97E04-F255-49D1-AA82-9A0B33E78162}"/>
    <cellStyle name="20% - uthevingsfarge 3 3 3_3. Chng in credit spreads" xfId="43971" xr:uid="{38EE43B7-EFAE-40CC-893A-5019E7B0A4C0}"/>
    <cellStyle name="20% - uthevingsfarge 3 3 4" xfId="14839" xr:uid="{0C31A4E7-E817-4E01-8AEE-1B2B09A94DAE}"/>
    <cellStyle name="20% - uthevingsfarge 3 3 4 2" xfId="14840" xr:uid="{05A04A89-C0CF-4C94-B216-920B172D92E6}"/>
    <cellStyle name="20% - uthevingsfarge 3 3 4 2 2" xfId="43972" xr:uid="{AB4CD144-9C98-4565-A8BC-683677A9DE40}"/>
    <cellStyle name="20% - uthevingsfarge 3 3 4 2 2 2" xfId="43973" xr:uid="{8A2DCCD3-F1AC-4C54-AA5B-12131918BBFF}"/>
    <cellStyle name="20% - uthevingsfarge 3 3 4 2 3" xfId="43974" xr:uid="{4E5338E7-72A1-440F-AA6D-9ABAB0937930}"/>
    <cellStyle name="20% - uthevingsfarge 3 3 4 2_3. Chng in credit spreads" xfId="43975" xr:uid="{28886542-5B9B-4745-BEDB-E56ACE07E096}"/>
    <cellStyle name="20% - uthevingsfarge 3 3 4 3" xfId="14841" xr:uid="{23B7E0EC-2197-42D4-8ED1-3527E2B97070}"/>
    <cellStyle name="20% - uthevingsfarge 3 3 4 3 2" xfId="43976" xr:uid="{4599E2A3-D9A5-4536-BE77-208724CDFC64}"/>
    <cellStyle name="20% - uthevingsfarge 3 3 4 3 2 2" xfId="43977" xr:uid="{9E721489-61CB-49AB-B3A0-DD705A9601BD}"/>
    <cellStyle name="20% - uthevingsfarge 3 3 4 3 3" xfId="43978" xr:uid="{D94FE4C4-6881-44CD-B9D4-6575F8E9230D}"/>
    <cellStyle name="20% - uthevingsfarge 3 3 4 3_3. Chng in credit spreads" xfId="43979" xr:uid="{DF3374A4-583E-4D0D-9407-18F0FDB18C50}"/>
    <cellStyle name="20% - uthevingsfarge 3 3 4 4" xfId="38557" xr:uid="{B5D6AD45-3829-4CB4-81C5-91F5B01DDF97}"/>
    <cellStyle name="20% - uthevingsfarge 3 3 4 4 2" xfId="43980" xr:uid="{0C3D4629-D9C3-4E73-85A2-01813B3E7C5C}"/>
    <cellStyle name="20% - uthevingsfarge 3 3 4 5" xfId="43981" xr:uid="{5534A82E-8371-415B-BB2C-A7AB2B85FA60}"/>
    <cellStyle name="20% - uthevingsfarge 3 3 4 6" xfId="43982" xr:uid="{6159276A-0C9E-4498-BDB5-78ECD466CAE4}"/>
    <cellStyle name="20% - uthevingsfarge 3 3 4_3. Chng in credit spreads" xfId="43983" xr:uid="{0C66EC23-ABC8-46B2-B080-F5C2020A2BC2}"/>
    <cellStyle name="20% - uthevingsfarge 3 3 5" xfId="14842" xr:uid="{46150B22-B12E-4374-A63D-D8F095CB95C0}"/>
    <cellStyle name="20% - uthevingsfarge 3 3 5 2" xfId="14843" xr:uid="{4B4B8516-611C-4D12-84D8-BDD2397FCA22}"/>
    <cellStyle name="20% - uthevingsfarge 3 3 5 2 2" xfId="43984" xr:uid="{0BFFCC4A-617A-40B2-8487-D25F1CA655E3}"/>
    <cellStyle name="20% - uthevingsfarge 3 3 5 3" xfId="14844" xr:uid="{5A236812-A4D6-451C-922B-A23764C0FE3E}"/>
    <cellStyle name="20% - uthevingsfarge 3 3 5 4" xfId="38558" xr:uid="{96C50C43-D058-4D91-AC85-AB020ED8F2D6}"/>
    <cellStyle name="20% - uthevingsfarge 3 3 5 5" xfId="43985" xr:uid="{153E2437-609C-433D-863D-5AF7F09C6A1F}"/>
    <cellStyle name="20% - uthevingsfarge 3 3 5 6" xfId="43986" xr:uid="{7CADAEB2-B2D1-4C27-94A1-0AB7F642FC7D}"/>
    <cellStyle name="20% - uthevingsfarge 3 3 5_3. Chng in credit spreads" xfId="43987" xr:uid="{8458358F-26AA-4C78-9162-22D2ED9E5C92}"/>
    <cellStyle name="20% - uthevingsfarge 3 3 6" xfId="14845" xr:uid="{E8C1001B-CF58-46D5-AD0B-9297FC670618}"/>
    <cellStyle name="20% - uthevingsfarge 3 3 6 2" xfId="14846" xr:uid="{1079EB7B-9CA4-4079-8166-9CC9AD1FF666}"/>
    <cellStyle name="20% - uthevingsfarge 3 3 6 2 2" xfId="43988" xr:uid="{1CFF6186-D423-46C6-9C82-574ECFDA3207}"/>
    <cellStyle name="20% - uthevingsfarge 3 3 6 3" xfId="14847" xr:uid="{AD6C999F-9D05-4F54-BF4E-2B0BFB7A4298}"/>
    <cellStyle name="20% - uthevingsfarge 3 3 6 4" xfId="38559" xr:uid="{F2127273-C339-40FF-B8E9-E7967F963920}"/>
    <cellStyle name="20% - uthevingsfarge 3 3 6 5" xfId="43989" xr:uid="{AFB80515-AF7C-4097-BD48-18CB172A89AA}"/>
    <cellStyle name="20% - uthevingsfarge 3 3 6 6" xfId="43990" xr:uid="{DDAC8FE2-5766-4D2B-80CA-E80C1E43D1E5}"/>
    <cellStyle name="20% - uthevingsfarge 3 3 6_3. Chng in credit spreads" xfId="43991" xr:uid="{FBBBD5FB-62C2-4849-AF4C-C319F21F4113}"/>
    <cellStyle name="20% - uthevingsfarge 3 3 7" xfId="14848" xr:uid="{421EF6FC-46AA-43CF-A71A-AA5C25421FA7}"/>
    <cellStyle name="20% - uthevingsfarge 3 3 7 2" xfId="14849" xr:uid="{3A87D52B-456C-4C82-91AE-CFDDD3A357AC}"/>
    <cellStyle name="20% - uthevingsfarge 3 3 7 2 2" xfId="43992" xr:uid="{ED742BB5-4C54-4BE4-AE15-359145548B1C}"/>
    <cellStyle name="20% - uthevingsfarge 3 3 7 3" xfId="43993" xr:uid="{174B8BDE-486D-4E4B-ABE2-DDB5A2F969E3}"/>
    <cellStyle name="20% - uthevingsfarge 3 3 7_3. Chng in credit spreads" xfId="43994" xr:uid="{73622729-DB31-48EC-B2F8-6175ADDEC681}"/>
    <cellStyle name="20% - uthevingsfarge 3 3 8" xfId="14850" xr:uid="{9FA620B8-9708-4DB8-B0F9-6038A29D386E}"/>
    <cellStyle name="20% - uthevingsfarge 3 3 9" xfId="38550" xr:uid="{B66AAA45-A85A-4714-9062-942AB02567D5}"/>
    <cellStyle name="20% - uthevingsfarge 3 3_4 manuell" xfId="54199" xr:uid="{3D4C337B-E3C6-4DA1-87EF-31E66E847810}"/>
    <cellStyle name="20% - uthevingsfarge 3 30" xfId="3118" xr:uid="{37D1A445-7400-4B40-885D-C0EB89AB6B91}"/>
    <cellStyle name="20% - uthevingsfarge 3 30 2" xfId="3119" xr:uid="{65E6AFC6-21B0-4393-BBEE-68048F718BDE}"/>
    <cellStyle name="20% - uthevingsfarge 3 30 2 2" xfId="3120" xr:uid="{C852CC8D-3421-449F-A910-149267E47A3F}"/>
    <cellStyle name="20% - uthevingsfarge 3 30 2 2 2" xfId="38562" xr:uid="{957B660E-039C-4735-9E12-7BA87287E06C}"/>
    <cellStyle name="20% - uthevingsfarge 3 30 2 2_CC1" xfId="54200" xr:uid="{2CB1F58E-09C3-4422-8776-2F022656ED80}"/>
    <cellStyle name="20% - uthevingsfarge 3 30 2 3" xfId="38563" xr:uid="{82B98A32-9C4E-406A-B143-C5560D2EA959}"/>
    <cellStyle name="20% - uthevingsfarge 3 30 2 4" xfId="38564" xr:uid="{BB11A2E0-7E8A-4B42-8235-F75612A4317C}"/>
    <cellStyle name="20% - uthevingsfarge 3 30 2 5" xfId="38565" xr:uid="{EA158EBB-FF79-44F5-8AA9-602B1CEBA507}"/>
    <cellStyle name="20% - uthevingsfarge 3 30 2 6" xfId="38561" xr:uid="{4C3BD906-B3F6-4CDE-80DB-54462523C7C1}"/>
    <cellStyle name="20% - uthevingsfarge 3 30 2_4 manuell" xfId="54201" xr:uid="{5C86A4EF-4D46-45F1-93EE-8835D77834E2}"/>
    <cellStyle name="20% - uthevingsfarge 3 30 3" xfId="3121" xr:uid="{0C52C745-B9A9-4E41-8553-0FF2C25E9F09}"/>
    <cellStyle name="20% - uthevingsfarge 3 30 3 2" xfId="38566" xr:uid="{AA9C9996-B29A-468D-9452-02767B253381}"/>
    <cellStyle name="20% - uthevingsfarge 3 30 3_CC1" xfId="54202" xr:uid="{333097BD-BE8E-4083-B8AF-4B42E34B67A7}"/>
    <cellStyle name="20% - uthevingsfarge 3 30 4" xfId="38567" xr:uid="{FAF707E1-8E12-47AC-AE11-FFC1574FA22B}"/>
    <cellStyle name="20% - uthevingsfarge 3 30 5" xfId="38568" xr:uid="{0E92B544-7CC6-466F-8D3C-FDE79DE3E6FD}"/>
    <cellStyle name="20% - uthevingsfarge 3 30 6" xfId="38569" xr:uid="{44563D1A-BA60-4DF4-A02D-A49ADC837775}"/>
    <cellStyle name="20% - uthevingsfarge 3 30 7" xfId="38560" xr:uid="{805E1994-B4D6-4220-992E-763BDECCEA05}"/>
    <cellStyle name="20% - uthevingsfarge 3 30_4 manuell" xfId="54203" xr:uid="{5BEF38D0-C5EF-4BF0-BF36-258BF4195500}"/>
    <cellStyle name="20% - uthevingsfarge 3 31" xfId="3122" xr:uid="{F7A1BA17-FEAF-4A6A-A63F-C3C742E656DD}"/>
    <cellStyle name="20% - uthevingsfarge 3 31 2" xfId="3123" xr:uid="{19E1914B-D597-48D4-A62C-86792C441870}"/>
    <cellStyle name="20% - uthevingsfarge 3 31 2 2" xfId="3124" xr:uid="{7F739DB6-0948-4C2D-8AAC-BCEDC4D2AF0A}"/>
    <cellStyle name="20% - uthevingsfarge 3 31 2 2 2" xfId="38572" xr:uid="{BF4D98A6-C9CD-4C4E-BEFB-D7A60FC7CA65}"/>
    <cellStyle name="20% - uthevingsfarge 3 31 2 2_CC1" xfId="54204" xr:uid="{FB3CF682-4D52-4C82-A7EA-7418D384F418}"/>
    <cellStyle name="20% - uthevingsfarge 3 31 2 3" xfId="38573" xr:uid="{27DA2F54-922B-4FCF-8149-A309FB8B0FC2}"/>
    <cellStyle name="20% - uthevingsfarge 3 31 2 4" xfId="38574" xr:uid="{6019D2DE-1A50-414E-856F-465FFEDC4B0B}"/>
    <cellStyle name="20% - uthevingsfarge 3 31 2 5" xfId="38575" xr:uid="{C9DCB696-C77B-49B6-ADB0-41CCE6F503ED}"/>
    <cellStyle name="20% - uthevingsfarge 3 31 2 6" xfId="38571" xr:uid="{B0AE1543-E313-4157-ADD1-0CB0071A8207}"/>
    <cellStyle name="20% - uthevingsfarge 3 31 2_4 manuell" xfId="54205" xr:uid="{A2A276AF-B7DC-4DFC-BFE8-54F8341A605A}"/>
    <cellStyle name="20% - uthevingsfarge 3 31 3" xfId="3125" xr:uid="{C4BEEDC4-BAF0-408E-8FB9-AACDDB89B1B2}"/>
    <cellStyle name="20% - uthevingsfarge 3 31 3 2" xfId="38576" xr:uid="{ACE3D081-D5BD-43E8-8EE5-21222ACE7D3C}"/>
    <cellStyle name="20% - uthevingsfarge 3 31 3_CC1" xfId="54206" xr:uid="{CB977888-04EB-4ACE-BD5D-F296C1A532B9}"/>
    <cellStyle name="20% - uthevingsfarge 3 31 4" xfId="38577" xr:uid="{31B0B952-E9D6-412B-8C36-F117C1FB3CA9}"/>
    <cellStyle name="20% - uthevingsfarge 3 31 5" xfId="38578" xr:uid="{515F5628-EAD1-4889-B6E7-15B2FB72F55B}"/>
    <cellStyle name="20% - uthevingsfarge 3 31 6" xfId="38579" xr:uid="{4BDF9630-100F-4EEB-ADAD-27D4BC4B2A02}"/>
    <cellStyle name="20% - uthevingsfarge 3 31 7" xfId="38570" xr:uid="{579CC304-FF7B-4448-A20B-368A171860B2}"/>
    <cellStyle name="20% - uthevingsfarge 3 31_4 manuell" xfId="54207" xr:uid="{51DD6582-365D-4730-8068-F7B1077F5FCC}"/>
    <cellStyle name="20% - uthevingsfarge 3 32" xfId="3126" xr:uid="{D8D96F18-DFA7-4979-8CAF-9FC3D96E07BE}"/>
    <cellStyle name="20% - uthevingsfarge 3 32 2" xfId="3127" xr:uid="{C30F611D-B179-448D-A666-015DAAEA4B44}"/>
    <cellStyle name="20% - uthevingsfarge 3 32 2 2" xfId="3128" xr:uid="{41A196F2-2D57-42D6-BF10-C1C19FF27B00}"/>
    <cellStyle name="20% - uthevingsfarge 3 32 2 2 2" xfId="38582" xr:uid="{D60D59EC-AF28-413D-93D5-6B738DAF25E5}"/>
    <cellStyle name="20% - uthevingsfarge 3 32 2 2_CC1" xfId="54208" xr:uid="{1E30A58B-2371-4747-8E4E-B3015A27B429}"/>
    <cellStyle name="20% - uthevingsfarge 3 32 2 3" xfId="38583" xr:uid="{900BF3DA-4223-4A73-A7B2-53CDFDA3A66A}"/>
    <cellStyle name="20% - uthevingsfarge 3 32 2 4" xfId="38584" xr:uid="{4C2921D9-3021-4577-A136-CBF3EA342351}"/>
    <cellStyle name="20% - uthevingsfarge 3 32 2 5" xfId="38585" xr:uid="{B553E8DA-1AD7-44A1-A2D8-2DA872458262}"/>
    <cellStyle name="20% - uthevingsfarge 3 32 2 6" xfId="38581" xr:uid="{6671F1CD-8DFF-4815-96FA-73DFE412B9C8}"/>
    <cellStyle name="20% - uthevingsfarge 3 32 2_4 manuell" xfId="54209" xr:uid="{3F066381-E2DA-44A2-97F0-4FA065B76FB4}"/>
    <cellStyle name="20% - uthevingsfarge 3 32 3" xfId="3129" xr:uid="{1F298566-2776-4EFD-82E5-FBC2E901C8A7}"/>
    <cellStyle name="20% - uthevingsfarge 3 32 3 2" xfId="38586" xr:uid="{AEFE8C35-83E3-4ABD-86FE-6B958953C38E}"/>
    <cellStyle name="20% - uthevingsfarge 3 32 3_CC1" xfId="54210" xr:uid="{21494897-9EA6-4AD3-AB98-32BEEBFE5F92}"/>
    <cellStyle name="20% - uthevingsfarge 3 32 4" xfId="38587" xr:uid="{5564CEF1-ACCD-4922-8AD3-FAD8632D2936}"/>
    <cellStyle name="20% - uthevingsfarge 3 32 5" xfId="38588" xr:uid="{027822AE-4E5F-49AE-BA25-95CD79C8D66A}"/>
    <cellStyle name="20% - uthevingsfarge 3 32 6" xfId="38589" xr:uid="{17236BCA-C91D-4712-8458-59092B678092}"/>
    <cellStyle name="20% - uthevingsfarge 3 32 7" xfId="38580" xr:uid="{6ABA14D3-21B4-4723-8B27-8BADB1617841}"/>
    <cellStyle name="20% - uthevingsfarge 3 32_4 manuell" xfId="54211" xr:uid="{9675208A-1B72-4C0E-A8DA-0056DCF36B49}"/>
    <cellStyle name="20% - uthevingsfarge 3 33" xfId="3130" xr:uid="{E93D3B02-7376-41D9-B5BC-C6F4628C69FB}"/>
    <cellStyle name="20% - uthevingsfarge 3 33 2" xfId="3131" xr:uid="{2D24C8BD-4E1E-43BE-8CD2-3CD82286F135}"/>
    <cellStyle name="20% - uthevingsfarge 3 33 2 2" xfId="3132" xr:uid="{8EEA2175-6850-4F89-A78B-CEA445DEB604}"/>
    <cellStyle name="20% - uthevingsfarge 3 33 2 2 2" xfId="38592" xr:uid="{CA42A713-F35B-48E9-A26C-9FF8D4915880}"/>
    <cellStyle name="20% - uthevingsfarge 3 33 2 2_CC1" xfId="54212" xr:uid="{D4790657-2573-405E-93AA-9932781DCDEB}"/>
    <cellStyle name="20% - uthevingsfarge 3 33 2 3" xfId="38593" xr:uid="{B49EE987-B339-493B-895B-774520A9094D}"/>
    <cellStyle name="20% - uthevingsfarge 3 33 2 4" xfId="38594" xr:uid="{3851A20F-F4B3-4FFB-BC69-E7A555919825}"/>
    <cellStyle name="20% - uthevingsfarge 3 33 2 5" xfId="38595" xr:uid="{9BCDB9E5-E014-4E13-A3D4-1EBE5801A088}"/>
    <cellStyle name="20% - uthevingsfarge 3 33 2 6" xfId="38591" xr:uid="{3545DBF0-EF78-4F21-9588-A7185C3FE00C}"/>
    <cellStyle name="20% - uthevingsfarge 3 33 2_4 manuell" xfId="54213" xr:uid="{196FA8A1-F082-4125-A12A-2B4A12810009}"/>
    <cellStyle name="20% - uthevingsfarge 3 33 3" xfId="3133" xr:uid="{F8469C01-2DB3-451B-AA65-90E39B165069}"/>
    <cellStyle name="20% - uthevingsfarge 3 33 3 2" xfId="38596" xr:uid="{747473AD-F5D9-4A64-A2AC-9DC0E4BFDE42}"/>
    <cellStyle name="20% - uthevingsfarge 3 33 3_CC1" xfId="54214" xr:uid="{54E8C6A0-3310-4BC7-BBAD-C97B9EDBAC97}"/>
    <cellStyle name="20% - uthevingsfarge 3 33 4" xfId="38597" xr:uid="{46D75081-4BA5-40DB-BDD6-205A6C6A2EC0}"/>
    <cellStyle name="20% - uthevingsfarge 3 33 5" xfId="38598" xr:uid="{5387AA01-00B0-4601-AA2C-A1E39366CDF4}"/>
    <cellStyle name="20% - uthevingsfarge 3 33 6" xfId="38599" xr:uid="{BFB283F7-55AC-429C-9B89-9C51B23EF914}"/>
    <cellStyle name="20% - uthevingsfarge 3 33 7" xfId="38590" xr:uid="{170B1D48-CE1E-4A1D-A732-A5A8A0A02C2E}"/>
    <cellStyle name="20% - uthevingsfarge 3 33_4 manuell" xfId="54215" xr:uid="{B812897C-B902-45C1-95C6-0D9C086F001B}"/>
    <cellStyle name="20% - uthevingsfarge 3 34" xfId="3134" xr:uid="{DD62AE45-8115-48FB-B7FC-13A1D1C97DC2}"/>
    <cellStyle name="20% - uthevingsfarge 3 34 2" xfId="3135" xr:uid="{0C5BF95B-75F7-4625-B5D9-ED8EA52FE3EE}"/>
    <cellStyle name="20% - uthevingsfarge 3 34 2 2" xfId="3136" xr:uid="{EDE3CAF9-B109-42AD-A713-6D571173FDA8}"/>
    <cellStyle name="20% - uthevingsfarge 3 34 2 2 2" xfId="38602" xr:uid="{8B56E968-B300-4530-897E-C67A0B11A863}"/>
    <cellStyle name="20% - uthevingsfarge 3 34 2 2_CC1" xfId="54216" xr:uid="{00577E8B-66E4-40E2-8F6D-FF7FC1D8322D}"/>
    <cellStyle name="20% - uthevingsfarge 3 34 2 3" xfId="38603" xr:uid="{3D9B408F-0062-493E-B818-5D832CF38E59}"/>
    <cellStyle name="20% - uthevingsfarge 3 34 2 4" xfId="38604" xr:uid="{B39772E3-0A8C-406B-AE3B-7368E2BE9D02}"/>
    <cellStyle name="20% - uthevingsfarge 3 34 2 5" xfId="38605" xr:uid="{4A971510-9C37-4C80-BA62-D547D318874A}"/>
    <cellStyle name="20% - uthevingsfarge 3 34 2 6" xfId="38601" xr:uid="{04897E4A-8F29-4926-9D4C-E5734E0A414B}"/>
    <cellStyle name="20% - uthevingsfarge 3 34 2_4 manuell" xfId="54217" xr:uid="{6DC159D2-3E57-4AC3-A2E4-CC5F38DED819}"/>
    <cellStyle name="20% - uthevingsfarge 3 34 3" xfId="3137" xr:uid="{0A89348B-630C-416E-9BA6-432EB06CD787}"/>
    <cellStyle name="20% - uthevingsfarge 3 34 3 2" xfId="38606" xr:uid="{AC74D3A3-F991-47CC-885D-7A16353943D6}"/>
    <cellStyle name="20% - uthevingsfarge 3 34 3_CC1" xfId="54218" xr:uid="{9276AD5C-B3A3-4330-AF12-BC41B14D7CCD}"/>
    <cellStyle name="20% - uthevingsfarge 3 34 4" xfId="38607" xr:uid="{DA6915DD-71B7-491B-8993-4BB41FB33BA6}"/>
    <cellStyle name="20% - uthevingsfarge 3 34 5" xfId="38608" xr:uid="{E4341338-D4B5-4193-9E23-7F661198843D}"/>
    <cellStyle name="20% - uthevingsfarge 3 34 6" xfId="38609" xr:uid="{0A121212-6E85-4178-88F5-779B01BCAC03}"/>
    <cellStyle name="20% - uthevingsfarge 3 34 7" xfId="38600" xr:uid="{BD551DF2-9B63-4864-9EAB-1B9DE5A7431A}"/>
    <cellStyle name="20% - uthevingsfarge 3 34_4 manuell" xfId="54219" xr:uid="{ECD8D532-EBFE-4515-B003-D58583957541}"/>
    <cellStyle name="20% - uthevingsfarge 3 35" xfId="3138" xr:uid="{02DF3865-B375-4AB0-9377-F1D01C7F4E96}"/>
    <cellStyle name="20% - uthevingsfarge 3 35 2" xfId="3139" xr:uid="{72C4A41B-C4F4-407C-888B-BAF83B41297C}"/>
    <cellStyle name="20% - uthevingsfarge 3 35 2 2" xfId="3140" xr:uid="{E08F8839-73EB-4158-88F8-1AA1C0A2F22A}"/>
    <cellStyle name="20% - uthevingsfarge 3 35 2 2 2" xfId="38612" xr:uid="{EDE4FEA7-5BC2-4467-9B93-50632D31561D}"/>
    <cellStyle name="20% - uthevingsfarge 3 35 2 2_CC1" xfId="54220" xr:uid="{37F1A487-27BD-4D2A-8870-920DCF0443B5}"/>
    <cellStyle name="20% - uthevingsfarge 3 35 2 3" xfId="38613" xr:uid="{E2E5F53C-E8E9-44B0-8849-87CD60BD6720}"/>
    <cellStyle name="20% - uthevingsfarge 3 35 2 4" xfId="38614" xr:uid="{428F8750-F517-41D4-BD94-636A0AE0558B}"/>
    <cellStyle name="20% - uthevingsfarge 3 35 2 5" xfId="38615" xr:uid="{9622042F-89BF-45CC-8AC4-88EB65F717C5}"/>
    <cellStyle name="20% - uthevingsfarge 3 35 2 6" xfId="38611" xr:uid="{DE61EAE6-8EE6-4287-9AC7-1493ACFC1234}"/>
    <cellStyle name="20% - uthevingsfarge 3 35 2_4 manuell" xfId="54221" xr:uid="{14812006-EA4F-40AA-835E-9FAEF49B76B5}"/>
    <cellStyle name="20% - uthevingsfarge 3 35 3" xfId="3141" xr:uid="{66CFE0A2-9641-46C3-9B2E-6E2EF4B24D98}"/>
    <cellStyle name="20% - uthevingsfarge 3 35 3 2" xfId="38616" xr:uid="{4ED9501D-25A2-411D-AA9A-625088778EA6}"/>
    <cellStyle name="20% - uthevingsfarge 3 35 3_CC1" xfId="54222" xr:uid="{CD0C995C-1E0D-4CD3-91D4-16352970C886}"/>
    <cellStyle name="20% - uthevingsfarge 3 35 4" xfId="38617" xr:uid="{3B07FE28-9C75-4159-9AE7-76EFDF98BA1F}"/>
    <cellStyle name="20% - uthevingsfarge 3 35 5" xfId="38618" xr:uid="{312B058F-66BD-4DCB-A4DD-C4C7251E1AF7}"/>
    <cellStyle name="20% - uthevingsfarge 3 35 6" xfId="38619" xr:uid="{07A6E399-4B5E-47E2-8AAB-E4F39D2B9233}"/>
    <cellStyle name="20% - uthevingsfarge 3 35 7" xfId="38610" xr:uid="{87FE6DA2-AE2C-44FD-9A4D-D4D19138E9DE}"/>
    <cellStyle name="20% - uthevingsfarge 3 35_4 manuell" xfId="54223" xr:uid="{2AA04CE0-47BA-4CE9-9C49-6B40DF556809}"/>
    <cellStyle name="20% - uthevingsfarge 3 36" xfId="3142" xr:uid="{BC2C41F0-6671-4CE8-AC3F-7ECFBB2472F9}"/>
    <cellStyle name="20% - uthevingsfarge 3 36 2" xfId="3143" xr:uid="{1B5DE0A1-8292-4B66-8F0F-AFBE2AC11A46}"/>
    <cellStyle name="20% - uthevingsfarge 3 36 2 2" xfId="3144" xr:uid="{416C2B1C-5794-4064-BAE6-93159CA24990}"/>
    <cellStyle name="20% - uthevingsfarge 3 36 2 2 2" xfId="38622" xr:uid="{3C159D96-E8BE-4D54-AE97-321908646520}"/>
    <cellStyle name="20% - uthevingsfarge 3 36 2 2_CC1" xfId="54224" xr:uid="{F0F21A31-4B71-41E6-90FB-7F4EE7FF457A}"/>
    <cellStyle name="20% - uthevingsfarge 3 36 2 3" xfId="38623" xr:uid="{67131933-E14A-418E-AD21-663B57536329}"/>
    <cellStyle name="20% - uthevingsfarge 3 36 2 4" xfId="38624" xr:uid="{F5026491-C04B-4428-94C8-5B3F12027E41}"/>
    <cellStyle name="20% - uthevingsfarge 3 36 2 5" xfId="38625" xr:uid="{9BF37881-6E9F-4643-BCB9-BC2646AFE07D}"/>
    <cellStyle name="20% - uthevingsfarge 3 36 2 6" xfId="38621" xr:uid="{DAAA4CA3-2A9D-4ED5-B258-63773A25F784}"/>
    <cellStyle name="20% - uthevingsfarge 3 36 2_4 manuell" xfId="54225" xr:uid="{DA81482C-E3BC-4682-B4A7-DB77B01B0A0C}"/>
    <cellStyle name="20% - uthevingsfarge 3 36 3" xfId="3145" xr:uid="{F6D1C28C-786D-4410-AB10-80FF8C052F9C}"/>
    <cellStyle name="20% - uthevingsfarge 3 36 3 2" xfId="38626" xr:uid="{ADB3CABC-79A8-41B3-B39D-53451F5F83F8}"/>
    <cellStyle name="20% - uthevingsfarge 3 36 3_CC1" xfId="54226" xr:uid="{160ED68C-3F9E-49C6-8F38-46E081DC97BD}"/>
    <cellStyle name="20% - uthevingsfarge 3 36 4" xfId="38627" xr:uid="{B56F1A68-29E9-409A-A741-378F1275A46A}"/>
    <cellStyle name="20% - uthevingsfarge 3 36 5" xfId="38628" xr:uid="{71A16CB2-F894-43EA-BAEC-63734891CD2D}"/>
    <cellStyle name="20% - uthevingsfarge 3 36 6" xfId="38629" xr:uid="{105D3D05-0C85-46FC-9037-DA7EDB18FEBE}"/>
    <cellStyle name="20% - uthevingsfarge 3 36 7" xfId="38620" xr:uid="{05B0A8F8-E98C-4348-957A-00241C640CB9}"/>
    <cellStyle name="20% - uthevingsfarge 3 36_4 manuell" xfId="54227" xr:uid="{9CAB8225-4AB7-4B0D-AD78-DA5F69C0FAEA}"/>
    <cellStyle name="20% - uthevingsfarge 3 37" xfId="3146" xr:uid="{B8D8EDD3-575B-4CC5-BD5B-7F84ED4F53A3}"/>
    <cellStyle name="20% - uthevingsfarge 3 37 2" xfId="3147" xr:uid="{301FA583-D151-4AB5-AB10-8E2409287FAA}"/>
    <cellStyle name="20% - uthevingsfarge 3 37 2 2" xfId="3148" xr:uid="{FE746F18-37D8-4F5D-92CC-72E68BF0F201}"/>
    <cellStyle name="20% - uthevingsfarge 3 37 2 2 2" xfId="38632" xr:uid="{89297BBA-F7C7-4ABA-8D92-BDAB8FC65B45}"/>
    <cellStyle name="20% - uthevingsfarge 3 37 2 2_CC1" xfId="54228" xr:uid="{E1B49D9B-51BB-4137-933A-A2EFC84891B9}"/>
    <cellStyle name="20% - uthevingsfarge 3 37 2 3" xfId="38633" xr:uid="{EE57BB59-10E5-4472-B218-EDCAD503870D}"/>
    <cellStyle name="20% - uthevingsfarge 3 37 2 4" xfId="38634" xr:uid="{29098254-9790-4197-9F98-4F14804027A4}"/>
    <cellStyle name="20% - uthevingsfarge 3 37 2 5" xfId="38635" xr:uid="{9BF01D91-A52F-40CD-A399-3CAECA5CB3DE}"/>
    <cellStyle name="20% - uthevingsfarge 3 37 2 6" xfId="38631" xr:uid="{9D5F5E08-FF0C-4820-A244-E81F1B4D5DB1}"/>
    <cellStyle name="20% - uthevingsfarge 3 37 2_4 manuell" xfId="54229" xr:uid="{85C63240-2FD1-4BE0-853C-AB3F3EAA0192}"/>
    <cellStyle name="20% - uthevingsfarge 3 37 3" xfId="3149" xr:uid="{C8668A29-3CC3-4932-9A8E-DD261B7611AF}"/>
    <cellStyle name="20% - uthevingsfarge 3 37 3 2" xfId="38636" xr:uid="{A7871AEA-AFE4-44F9-9383-8B3B772AF1AC}"/>
    <cellStyle name="20% - uthevingsfarge 3 37 3_CC1" xfId="54230" xr:uid="{D86C468A-43E1-4F60-9C37-7B4C82B045C3}"/>
    <cellStyle name="20% - uthevingsfarge 3 37 4" xfId="38637" xr:uid="{79AE2A87-92D4-493C-AFA1-A4802BC4E60C}"/>
    <cellStyle name="20% - uthevingsfarge 3 37 5" xfId="38638" xr:uid="{D20C0FA0-9748-4394-B9CD-906E7DF135EB}"/>
    <cellStyle name="20% - uthevingsfarge 3 37 6" xfId="38639" xr:uid="{F77E6BA8-A69A-4FAE-8C85-25FB45134F77}"/>
    <cellStyle name="20% - uthevingsfarge 3 37 7" xfId="38630" xr:uid="{541C6C7A-4BE9-416A-A99B-765D3E11DC17}"/>
    <cellStyle name="20% - uthevingsfarge 3 37_4 manuell" xfId="54231" xr:uid="{521A9E2F-3D0B-4E48-967A-3587AC835438}"/>
    <cellStyle name="20% - uthevingsfarge 3 38" xfId="3150" xr:uid="{68A0BFA6-25DF-41DE-B627-08AEFCC208E4}"/>
    <cellStyle name="20% - uthevingsfarge 3 38 2" xfId="3151" xr:uid="{BE3EEE42-2763-4145-8E23-82C5A8E02103}"/>
    <cellStyle name="20% - uthevingsfarge 3 38 2 2" xfId="3152" xr:uid="{F1FC484B-8127-4B7D-901F-21854F02BCC6}"/>
    <cellStyle name="20% - uthevingsfarge 3 38 2 2 2" xfId="38642" xr:uid="{45C1E886-D948-40BF-87B5-15ECBB45D95F}"/>
    <cellStyle name="20% - uthevingsfarge 3 38 2 2_CC1" xfId="54232" xr:uid="{B7FD46D8-523C-4277-816F-A56ED3AB55C1}"/>
    <cellStyle name="20% - uthevingsfarge 3 38 2 3" xfId="38643" xr:uid="{08EF47AA-0F17-4B1E-AEC5-11D8EFAB86F5}"/>
    <cellStyle name="20% - uthevingsfarge 3 38 2 4" xfId="38644" xr:uid="{C09E5D0A-11E4-4929-942A-D3C97EF60E9F}"/>
    <cellStyle name="20% - uthevingsfarge 3 38 2 5" xfId="38645" xr:uid="{37B09C2C-717D-4728-92D9-4327236BEF69}"/>
    <cellStyle name="20% - uthevingsfarge 3 38 2 6" xfId="38641" xr:uid="{F3BC3DB9-84EE-4EED-A5A3-099B935344F1}"/>
    <cellStyle name="20% - uthevingsfarge 3 38 2_4 manuell" xfId="54233" xr:uid="{B91CB5F7-F086-4F92-B1CA-AB8D4AF7E72C}"/>
    <cellStyle name="20% - uthevingsfarge 3 38 3" xfId="3153" xr:uid="{E55109C6-E4BE-43FF-BF0E-7BE2E003E317}"/>
    <cellStyle name="20% - uthevingsfarge 3 38 3 2" xfId="38646" xr:uid="{5C288B86-B444-48F2-BBDD-1F4A6F31F6D6}"/>
    <cellStyle name="20% - uthevingsfarge 3 38 3_CC1" xfId="54234" xr:uid="{2688FC9F-C257-4BEA-8F42-17521D18BC65}"/>
    <cellStyle name="20% - uthevingsfarge 3 38 4" xfId="38647" xr:uid="{7CCDD731-D18B-4F60-A0B2-54ECD3B58A18}"/>
    <cellStyle name="20% - uthevingsfarge 3 38 5" xfId="38648" xr:uid="{0D9F164D-6A80-4CDB-8E29-0014337B86A8}"/>
    <cellStyle name="20% - uthevingsfarge 3 38 6" xfId="38649" xr:uid="{36F90939-F479-47CE-B928-1531FFC298A9}"/>
    <cellStyle name="20% - uthevingsfarge 3 38 7" xfId="38640" xr:uid="{684E8C9B-57C0-4CE1-A902-8BCCF67C5E2A}"/>
    <cellStyle name="20% - uthevingsfarge 3 38_4 manuell" xfId="54235" xr:uid="{98AC4BC2-52B6-49DA-B553-1FBE21B5C610}"/>
    <cellStyle name="20% - uthevingsfarge 3 39" xfId="3154" xr:uid="{70B4A88F-BC53-4B37-93C3-7EEC0B1DC8C9}"/>
    <cellStyle name="20% - uthevingsfarge 3 39 2" xfId="3155" xr:uid="{EDAE7D3D-CCD6-433F-8FE8-338CBA64ECD3}"/>
    <cellStyle name="20% - uthevingsfarge 3 39 2 2" xfId="3156" xr:uid="{D065B12E-C2C8-4551-BFD4-53651053DD3B}"/>
    <cellStyle name="20% - uthevingsfarge 3 39 2 2 2" xfId="38652" xr:uid="{A4D1DFB6-E4EE-4881-94B0-EA9B69F96454}"/>
    <cellStyle name="20% - uthevingsfarge 3 39 2 2_CC1" xfId="54236" xr:uid="{C61C7710-1241-4B78-B093-75FE70B00A7D}"/>
    <cellStyle name="20% - uthevingsfarge 3 39 2 3" xfId="38653" xr:uid="{EFC6F741-38DB-45F6-B14E-9787D491E3B6}"/>
    <cellStyle name="20% - uthevingsfarge 3 39 2 4" xfId="38654" xr:uid="{C899134F-428D-445E-A65A-2AB6951221CD}"/>
    <cellStyle name="20% - uthevingsfarge 3 39 2 5" xfId="38655" xr:uid="{CEEE595F-F048-4431-87A4-23355E407F30}"/>
    <cellStyle name="20% - uthevingsfarge 3 39 2 6" xfId="38651" xr:uid="{536C8CDD-CA4F-440D-8F32-7A88165879A3}"/>
    <cellStyle name="20% - uthevingsfarge 3 39 2_4 manuell" xfId="54237" xr:uid="{744B0568-A1EA-4CC3-8C9A-EA156050A0FB}"/>
    <cellStyle name="20% - uthevingsfarge 3 39 3" xfId="3157" xr:uid="{44867CBF-CF0C-44ED-A4E9-ACAE703B9874}"/>
    <cellStyle name="20% - uthevingsfarge 3 39 3 2" xfId="38656" xr:uid="{641A85E7-D07E-4078-90DF-FC8F424DFAC1}"/>
    <cellStyle name="20% - uthevingsfarge 3 39 3_CC1" xfId="54238" xr:uid="{6FA3CD5E-855F-4350-9E2A-5CB0B1EBD12B}"/>
    <cellStyle name="20% - uthevingsfarge 3 39 4" xfId="38657" xr:uid="{D83049DB-16AF-43F0-84C4-FADDA21FBE49}"/>
    <cellStyle name="20% - uthevingsfarge 3 39 5" xfId="38658" xr:uid="{6362CD9A-1922-4E0F-B555-C938C44DD613}"/>
    <cellStyle name="20% - uthevingsfarge 3 39 6" xfId="38659" xr:uid="{841709D9-7EEC-4EB4-A08A-650D6028027F}"/>
    <cellStyle name="20% - uthevingsfarge 3 39 7" xfId="38650" xr:uid="{82700AC0-1A38-49D7-90F6-8D7841159A02}"/>
    <cellStyle name="20% - uthevingsfarge 3 39_4 manuell" xfId="54239" xr:uid="{33EA84C8-E2B5-47A8-A7E0-B0D2B6F41494}"/>
    <cellStyle name="20% - uthevingsfarge 3 4" xfId="3158" xr:uid="{83B50459-D7C3-4D96-B12D-35C000A45438}"/>
    <cellStyle name="20% - uthevingsfarge 3 4 10" xfId="43995" xr:uid="{356A2C52-77CB-4FE0-A09E-B9FCB641C39A}"/>
    <cellStyle name="20% - uthevingsfarge 3 4 2" xfId="3159" xr:uid="{9737841F-2CDD-49EF-8882-297211810D63}"/>
    <cellStyle name="20% - uthevingsfarge 3 4 2 2" xfId="3160" xr:uid="{C71CCE3E-833E-44D5-B467-E6EBE371A018}"/>
    <cellStyle name="20% - uthevingsfarge 3 4 2 2 2" xfId="14851" xr:uid="{5687EE68-1140-41BE-8FBB-6988BAE83B7F}"/>
    <cellStyle name="20% - uthevingsfarge 3 4 2 2 2 2" xfId="43996" xr:uid="{17814159-EF3F-4933-AED9-4A40D5C2DBFC}"/>
    <cellStyle name="20% - uthevingsfarge 3 4 2 2 3" xfId="38662" xr:uid="{9AA52030-314A-4677-B5BF-561F978C229E}"/>
    <cellStyle name="20% - uthevingsfarge 3 4 2 2_3. Chng in credit spreads" xfId="43997" xr:uid="{8FB021B8-94CA-4C46-8BEB-2532B04A3841}"/>
    <cellStyle name="20% - uthevingsfarge 3 4 2 3" xfId="14852" xr:uid="{7DEE6F9B-E0D9-4776-8A45-E09CA738836D}"/>
    <cellStyle name="20% - uthevingsfarge 3 4 2 3 2" xfId="38663" xr:uid="{45237BE7-ABA4-4840-8F18-90F940F49854}"/>
    <cellStyle name="20% - uthevingsfarge 3 4 2 3 2 2" xfId="43998" xr:uid="{90746F5B-A5E4-4DC6-9A1A-D6954EACA533}"/>
    <cellStyle name="20% - uthevingsfarge 3 4 2 3 3" xfId="43999" xr:uid="{68DD7823-12EA-49F0-ADC9-27D2A889DAB2}"/>
    <cellStyle name="20% - uthevingsfarge 3 4 2 3_3. Chng in credit spreads" xfId="44000" xr:uid="{8BF873A9-00C7-4FBD-A78B-161BE55D1E0D}"/>
    <cellStyle name="20% - uthevingsfarge 3 4 2 4" xfId="38664" xr:uid="{909EDCE4-DC08-4CBF-A363-B48812EB1431}"/>
    <cellStyle name="20% - uthevingsfarge 3 4 2 4 2" xfId="44001" xr:uid="{2965586E-6D90-4F5C-959A-B0DDFCBA86FD}"/>
    <cellStyle name="20% - uthevingsfarge 3 4 2 5" xfId="38665" xr:uid="{2E9FB364-7CD5-4197-B018-866BC69B2039}"/>
    <cellStyle name="20% - uthevingsfarge 3 4 2 6" xfId="38661" xr:uid="{64E491F0-DC64-4488-8791-9103F3BE66B3}"/>
    <cellStyle name="20% - uthevingsfarge 3 4 2 7" xfId="44002" xr:uid="{88E60F01-47F9-46DF-9AC7-39ECDAE32A1D}"/>
    <cellStyle name="20% - uthevingsfarge 3 4 2 8" xfId="44003" xr:uid="{DF0553FE-C6F5-4343-8477-84572A7BE57E}"/>
    <cellStyle name="20% - uthevingsfarge 3 4 2_3. Chng in credit spreads" xfId="44004" xr:uid="{DAC26293-335A-4BF1-B77D-88B906380CAA}"/>
    <cellStyle name="20% - uthevingsfarge 3 4 3" xfId="3161" xr:uid="{A3EC48C5-6F9D-42E7-BFE4-F629B28CAFB1}"/>
    <cellStyle name="20% - uthevingsfarge 3 4 3 2" xfId="14853" xr:uid="{D8DA9C40-5EB0-435C-BC47-42A30F76983C}"/>
    <cellStyle name="20% - uthevingsfarge 3 4 3 2 2" xfId="44005" xr:uid="{77362ABA-55ED-49A1-A292-907961F1A533}"/>
    <cellStyle name="20% - uthevingsfarge 3 4 3 3" xfId="14854" xr:uid="{0ED0510D-EE27-4D00-A56E-CFACC3CE77F1}"/>
    <cellStyle name="20% - uthevingsfarge 3 4 3 4" xfId="38666" xr:uid="{12B5C513-AB1B-4818-856A-441FC42A72DC}"/>
    <cellStyle name="20% - uthevingsfarge 3 4 3 5" xfId="44006" xr:uid="{D31FF79D-10BE-4EAB-AC16-B4AB4E13BCA8}"/>
    <cellStyle name="20% - uthevingsfarge 3 4 3 6" xfId="44007" xr:uid="{BC49E933-B054-4844-958A-BA57F8AF8C18}"/>
    <cellStyle name="20% - uthevingsfarge 3 4 3_3. Chng in credit spreads" xfId="44008" xr:uid="{A0265A5A-75E6-4CC3-925A-7AFDB8EB7762}"/>
    <cellStyle name="20% - uthevingsfarge 3 4 4" xfId="14855" xr:uid="{1190BF64-E5C8-4D9E-9DC4-3000A2B3D82B}"/>
    <cellStyle name="20% - uthevingsfarge 3 4 4 2" xfId="14856" xr:uid="{3B6FF1E4-8D08-4F75-86D0-1198020FCEAB}"/>
    <cellStyle name="20% - uthevingsfarge 3 4 4 2 2" xfId="44009" xr:uid="{DCF78AAC-568E-40B6-B831-F4022B7E9DB3}"/>
    <cellStyle name="20% - uthevingsfarge 3 4 4 3" xfId="14857" xr:uid="{1D0BD3AE-7545-45AB-A7F1-F6E35D0C5885}"/>
    <cellStyle name="20% - uthevingsfarge 3 4 4 4" xfId="38667" xr:uid="{C6236511-E81C-4C12-93A2-726A39EAEFE9}"/>
    <cellStyle name="20% - uthevingsfarge 3 4 4 5" xfId="44010" xr:uid="{0CD17992-F21A-466F-8223-9D2FC21EC1E8}"/>
    <cellStyle name="20% - uthevingsfarge 3 4 4 6" xfId="44011" xr:uid="{F0521113-9328-404C-838B-2D5BD203E029}"/>
    <cellStyle name="20% - uthevingsfarge 3 4 4_3. Chng in credit spreads" xfId="44012" xr:uid="{3F2C781E-9B89-4C63-83F2-306FD89AA765}"/>
    <cellStyle name="20% - uthevingsfarge 3 4 5" xfId="14858" xr:uid="{3C15E2D0-56CD-416B-834B-3A4FF1DC2870}"/>
    <cellStyle name="20% - uthevingsfarge 3 4 5 2" xfId="14859" xr:uid="{5E4837E6-5082-4786-A16E-FC51875F33BA}"/>
    <cellStyle name="20% - uthevingsfarge 3 4 5 3" xfId="14860" xr:uid="{5CD507E3-5D95-46E8-88C8-63A722F905CC}"/>
    <cellStyle name="20% - uthevingsfarge 3 4 5 4" xfId="38668" xr:uid="{36632D28-34A3-43E6-8494-63676672509C}"/>
    <cellStyle name="20% - uthevingsfarge 3 4 5 5" xfId="44013" xr:uid="{293B7C74-80BC-44BB-B123-83C566D3E254}"/>
    <cellStyle name="20% - uthevingsfarge 3 4 5 6" xfId="44014" xr:uid="{509AAB4D-799E-456E-89EC-8419D04678D3}"/>
    <cellStyle name="20% - uthevingsfarge 3 4 5_AVA DVA EL" xfId="14861" xr:uid="{E6EA2686-399A-4AFD-B328-7D002FFDB754}"/>
    <cellStyle name="20% - uthevingsfarge 3 4 6" xfId="14862" xr:uid="{4E742005-EBF0-46A8-A476-AB130EB961E2}"/>
    <cellStyle name="20% - uthevingsfarge 3 4 6 2" xfId="14863" xr:uid="{DC6B2BA1-7987-40C3-9F6C-2017EE589FF2}"/>
    <cellStyle name="20% - uthevingsfarge 3 4 6 3" xfId="38669" xr:uid="{4EB31B61-0AB0-4E5E-8F22-6206C3F3C70D}"/>
    <cellStyle name="20% - uthevingsfarge 3 4 6_AVA DVA EL" xfId="14864" xr:uid="{B3E4FE31-361D-4AAD-AC03-331D145A4CA5}"/>
    <cellStyle name="20% - uthevingsfarge 3 4 7" xfId="14865" xr:uid="{59DE4D29-B4D7-499E-8092-E110FCCCE935}"/>
    <cellStyle name="20% - uthevingsfarge 3 4 8" xfId="38660" xr:uid="{3835BB01-9F47-47D7-B25A-2DC955B5F7C5}"/>
    <cellStyle name="20% - uthevingsfarge 3 4 9" xfId="44015" xr:uid="{65AA2C3F-5CDE-42E4-AF49-1017EBF7615F}"/>
    <cellStyle name="20% - uthevingsfarge 3 4_3. Chng in credit spreads" xfId="44016" xr:uid="{F2D14657-359F-4554-97D9-E5A9CFFD2BAA}"/>
    <cellStyle name="20% - uthevingsfarge 3 40" xfId="3162" xr:uid="{4FE43C2F-48CD-4CE0-A49B-564B595748C9}"/>
    <cellStyle name="20% - uthevingsfarge 3 40 2" xfId="3163" xr:uid="{7A1796E3-4B4E-477F-A8B6-5C5F6A11F4D0}"/>
    <cellStyle name="20% - uthevingsfarge 3 40 2 2" xfId="3164" xr:uid="{ED4BF0E0-822C-427A-A7FE-4C333ABD9663}"/>
    <cellStyle name="20% - uthevingsfarge 3 40 2 2 2" xfId="38672" xr:uid="{E44CADFB-E0B3-438E-9E18-A4B6BF1F3A8F}"/>
    <cellStyle name="20% - uthevingsfarge 3 40 2 2_CC1" xfId="54240" xr:uid="{3F0E4D81-36D6-40AD-82EF-4686C9FD6B44}"/>
    <cellStyle name="20% - uthevingsfarge 3 40 2 3" xfId="38673" xr:uid="{B7AC3D89-260B-4F02-B66A-5A370B6F3C88}"/>
    <cellStyle name="20% - uthevingsfarge 3 40 2 4" xfId="38674" xr:uid="{0EAF62D0-58F9-4D51-913B-8091BF4D4FC7}"/>
    <cellStyle name="20% - uthevingsfarge 3 40 2 5" xfId="38675" xr:uid="{940024F9-20DA-4AD8-9222-449EAD824CE5}"/>
    <cellStyle name="20% - uthevingsfarge 3 40 2 6" xfId="38671" xr:uid="{8A92A147-C704-4CA1-8E88-A530218CA340}"/>
    <cellStyle name="20% - uthevingsfarge 3 40 2_4 manuell" xfId="54241" xr:uid="{F705CB16-89C5-40EB-B528-961E226CE96B}"/>
    <cellStyle name="20% - uthevingsfarge 3 40 3" xfId="3165" xr:uid="{803CE149-48D6-4282-B9C5-14331B32984E}"/>
    <cellStyle name="20% - uthevingsfarge 3 40 3 2" xfId="38676" xr:uid="{9AF01C44-BC16-40CE-AF3F-E23F3777DDB3}"/>
    <cellStyle name="20% - uthevingsfarge 3 40 3_CC1" xfId="54242" xr:uid="{DFD4E9B3-39C7-4506-9DB6-603494D46E15}"/>
    <cellStyle name="20% - uthevingsfarge 3 40 4" xfId="38677" xr:uid="{39EC7FD9-8D68-4E96-80B6-C1360BDC7F74}"/>
    <cellStyle name="20% - uthevingsfarge 3 40 5" xfId="38678" xr:uid="{499D6EDD-8B5C-47C3-A823-D0868BF33A14}"/>
    <cellStyle name="20% - uthevingsfarge 3 40 6" xfId="38679" xr:uid="{F9399B17-570E-46C8-9F31-48F6EEC8B952}"/>
    <cellStyle name="20% - uthevingsfarge 3 40 7" xfId="38670" xr:uid="{392FEC4F-63E2-4AE2-A6F0-863145F01EC4}"/>
    <cellStyle name="20% - uthevingsfarge 3 40_4 manuell" xfId="54243" xr:uid="{265883D2-BDDA-4DFC-928E-9DE7C42B96CC}"/>
    <cellStyle name="20% - uthevingsfarge 3 41" xfId="3166" xr:uid="{DC103F62-9220-436D-8501-0D8AFC36C7A7}"/>
    <cellStyle name="20% - uthevingsfarge 3 41 2" xfId="3167" xr:uid="{DFB5D23C-89DE-427C-9F38-4FD5BB3C6F40}"/>
    <cellStyle name="20% - uthevingsfarge 3 41 2 2" xfId="3168" xr:uid="{135ABD0D-66BE-4959-9C4E-E8800D8528A0}"/>
    <cellStyle name="20% - uthevingsfarge 3 41 2 2 2" xfId="38682" xr:uid="{0358EEBA-BCBD-4CFF-8E39-7FD7279CBA79}"/>
    <cellStyle name="20% - uthevingsfarge 3 41 2 2_CC1" xfId="54244" xr:uid="{F5A21413-CC61-4F41-BBF1-BA4F14443A48}"/>
    <cellStyle name="20% - uthevingsfarge 3 41 2 3" xfId="38683" xr:uid="{C93D0F1D-9827-43D9-BDF1-A745C2338C25}"/>
    <cellStyle name="20% - uthevingsfarge 3 41 2 4" xfId="38684" xr:uid="{959DC137-9F4A-462E-A9AE-BF6DD0967FAF}"/>
    <cellStyle name="20% - uthevingsfarge 3 41 2 5" xfId="38685" xr:uid="{D21D81DD-3809-4A79-9C31-10DE01F12801}"/>
    <cellStyle name="20% - uthevingsfarge 3 41 2 6" xfId="38681" xr:uid="{CA9208CC-BC0B-4570-9014-DAA0FB8A5379}"/>
    <cellStyle name="20% - uthevingsfarge 3 41 2_4 manuell" xfId="54245" xr:uid="{A8A72D1B-0E02-4A53-8D09-571550BE938E}"/>
    <cellStyle name="20% - uthevingsfarge 3 41 3" xfId="3169" xr:uid="{FB37566D-A424-4A53-B920-DC00E92E3A33}"/>
    <cellStyle name="20% - uthevingsfarge 3 41 3 2" xfId="38686" xr:uid="{6750F7AC-1FF1-4582-BF02-5280B01DAA9E}"/>
    <cellStyle name="20% - uthevingsfarge 3 41 3_CC1" xfId="54246" xr:uid="{BDD3B7E2-E8B4-4A77-815D-874E08E2011D}"/>
    <cellStyle name="20% - uthevingsfarge 3 41 4" xfId="38687" xr:uid="{5D84BA3A-EAAA-4E65-B41F-4629B866E3D4}"/>
    <cellStyle name="20% - uthevingsfarge 3 41 5" xfId="38688" xr:uid="{BE0B98F7-3990-46B4-8E26-A2199E91D7CF}"/>
    <cellStyle name="20% - uthevingsfarge 3 41 6" xfId="38689" xr:uid="{ECA98BB9-8780-4A76-86BB-87BFAA0145C1}"/>
    <cellStyle name="20% - uthevingsfarge 3 41 7" xfId="38680" xr:uid="{6E2FB471-E4F7-4629-93C3-38EC22F46ECE}"/>
    <cellStyle name="20% - uthevingsfarge 3 41_4 manuell" xfId="54247" xr:uid="{0F5F7971-4E4B-4D9C-B47E-E1AFD1A483B8}"/>
    <cellStyle name="20% - uthevingsfarge 3 42" xfId="3170" xr:uid="{71D2F2FC-D70E-424F-AD10-E241E203554E}"/>
    <cellStyle name="20% - uthevingsfarge 3 42 2" xfId="3171" xr:uid="{2F19AF5A-98CB-4066-ACEC-C7E5FDC6337A}"/>
    <cellStyle name="20% - uthevingsfarge 3 42 2 2" xfId="3172" xr:uid="{89F4262A-874A-4286-9E39-690F3F84EBC5}"/>
    <cellStyle name="20% - uthevingsfarge 3 42 2 2 2" xfId="38692" xr:uid="{3597C683-CB26-4EAC-969C-8AA2255C14A3}"/>
    <cellStyle name="20% - uthevingsfarge 3 42 2 2_CC1" xfId="54248" xr:uid="{F79314C7-4610-4D62-BE53-D27821A1FFB0}"/>
    <cellStyle name="20% - uthevingsfarge 3 42 2 3" xfId="38693" xr:uid="{5BB9DA05-302E-4BDC-B7C5-19CD9CC24DBC}"/>
    <cellStyle name="20% - uthevingsfarge 3 42 2 4" xfId="38694" xr:uid="{05E162FC-0AE3-40BA-8CFC-3137308D8CA9}"/>
    <cellStyle name="20% - uthevingsfarge 3 42 2 5" xfId="38695" xr:uid="{AD1F1548-6A1C-47BB-A631-D07AE3E523C2}"/>
    <cellStyle name="20% - uthevingsfarge 3 42 2 6" xfId="38691" xr:uid="{E25B8304-B41F-43A2-81A0-4C9CA5AA2245}"/>
    <cellStyle name="20% - uthevingsfarge 3 42 2_4 manuell" xfId="54249" xr:uid="{293CE8A9-F326-4564-A682-2D289BA5A022}"/>
    <cellStyle name="20% - uthevingsfarge 3 42 3" xfId="3173" xr:uid="{922A7884-4860-4608-AA3C-6564768C6693}"/>
    <cellStyle name="20% - uthevingsfarge 3 42 3 2" xfId="38696" xr:uid="{8D5CB29C-4BE3-4AFD-97CB-F46973D4E83F}"/>
    <cellStyle name="20% - uthevingsfarge 3 42 3_CC1" xfId="54250" xr:uid="{AF375D2E-FE0A-49BC-A3B1-5B986B5E476A}"/>
    <cellStyle name="20% - uthevingsfarge 3 42 4" xfId="38697" xr:uid="{BEF09678-1438-4F8E-9F00-0C3634602495}"/>
    <cellStyle name="20% - uthevingsfarge 3 42 5" xfId="38698" xr:uid="{15C431EE-6B0B-4644-919F-1B49D696C76F}"/>
    <cellStyle name="20% - uthevingsfarge 3 42 6" xfId="38699" xr:uid="{FEE0E8DF-04C8-4523-87A1-D75308076129}"/>
    <cellStyle name="20% - uthevingsfarge 3 42 7" xfId="38690" xr:uid="{8402AE72-ED44-4626-BB5D-0D5A474DD799}"/>
    <cellStyle name="20% - uthevingsfarge 3 42_4 manuell" xfId="54251" xr:uid="{E8C23900-4690-404F-8018-D14BA297444C}"/>
    <cellStyle name="20% - uthevingsfarge 3 43" xfId="3174" xr:uid="{57B3E242-9292-48F6-90A0-D31D88A2FF66}"/>
    <cellStyle name="20% - uthevingsfarge 3 43 2" xfId="3175" xr:uid="{A541C391-4E7E-42AE-B33E-102F68500F37}"/>
    <cellStyle name="20% - uthevingsfarge 3 43 2 2" xfId="3176" xr:uid="{DEA876EA-3F44-4419-B670-A52A246A0F73}"/>
    <cellStyle name="20% - uthevingsfarge 3 43 2 2 2" xfId="38702" xr:uid="{A66A0642-DBD7-4BB5-9C92-CF2B5EEDAA3F}"/>
    <cellStyle name="20% - uthevingsfarge 3 43 2 2_CC1" xfId="54252" xr:uid="{C340A9DF-435E-46AE-B4C7-025D6DE784FC}"/>
    <cellStyle name="20% - uthevingsfarge 3 43 2 3" xfId="38703" xr:uid="{0732E59F-3034-4D41-967F-2718E0EB7333}"/>
    <cellStyle name="20% - uthevingsfarge 3 43 2 4" xfId="38704" xr:uid="{150D8994-3BE1-4D86-802D-35364ABDCD7B}"/>
    <cellStyle name="20% - uthevingsfarge 3 43 2 5" xfId="38705" xr:uid="{7C7A126A-FC36-46C6-91E3-9B767A4A6314}"/>
    <cellStyle name="20% - uthevingsfarge 3 43 2 6" xfId="38701" xr:uid="{3D9B09E4-4214-4177-BAA3-551DABF43A97}"/>
    <cellStyle name="20% - uthevingsfarge 3 43 2_4 manuell" xfId="54253" xr:uid="{BC5AEA3A-59E0-4A9B-B9E0-06429E40A7DA}"/>
    <cellStyle name="20% - uthevingsfarge 3 43 3" xfId="3177" xr:uid="{9124115A-D212-4BD2-8CBB-5D3561C0996E}"/>
    <cellStyle name="20% - uthevingsfarge 3 43 3 2" xfId="38706" xr:uid="{142C7EE8-7B4D-4476-98F9-670A70425FBF}"/>
    <cellStyle name="20% - uthevingsfarge 3 43 3_CC1" xfId="54254" xr:uid="{86F67C05-0A84-46F5-9321-C5AC1BA3151F}"/>
    <cellStyle name="20% - uthevingsfarge 3 43 4" xfId="38707" xr:uid="{7AE10AD6-C8B3-44E8-BD83-23D34AFDDB3B}"/>
    <cellStyle name="20% - uthevingsfarge 3 43 5" xfId="38708" xr:uid="{87C8676C-BD18-4631-9A37-762233131583}"/>
    <cellStyle name="20% - uthevingsfarge 3 43 6" xfId="38709" xr:uid="{7A3D1BF0-815B-4528-A816-A65022441B57}"/>
    <cellStyle name="20% - uthevingsfarge 3 43 7" xfId="38700" xr:uid="{713F031F-EF11-4D92-B82B-95462A43C6C8}"/>
    <cellStyle name="20% - uthevingsfarge 3 43_4 manuell" xfId="54255" xr:uid="{FE021BD1-74B9-41E5-A7ED-02438A0242F5}"/>
    <cellStyle name="20% - uthevingsfarge 3 44" xfId="3178" xr:uid="{B51A77E5-94AC-47CA-A596-2BE0A05B0320}"/>
    <cellStyle name="20% - uthevingsfarge 3 44 2" xfId="3179" xr:uid="{34803BDB-758A-444E-BB27-427F7C15EDFC}"/>
    <cellStyle name="20% - uthevingsfarge 3 44 2 2" xfId="3180" xr:uid="{64C719E4-8538-4180-9F6C-1128196530BD}"/>
    <cellStyle name="20% - uthevingsfarge 3 44 2 2 2" xfId="38712" xr:uid="{95DF41AE-F22C-4135-8F26-1F6AA7C84BB3}"/>
    <cellStyle name="20% - uthevingsfarge 3 44 2 2_CC1" xfId="54256" xr:uid="{913E025C-59C3-44C5-B54C-F3B310A0A372}"/>
    <cellStyle name="20% - uthevingsfarge 3 44 2 3" xfId="38713" xr:uid="{08735268-2159-48A6-9179-CEA1FCEE0F9A}"/>
    <cellStyle name="20% - uthevingsfarge 3 44 2 4" xfId="38714" xr:uid="{B77FA061-9AE4-4895-89B4-6BE15119991D}"/>
    <cellStyle name="20% - uthevingsfarge 3 44 2 5" xfId="38715" xr:uid="{D86EFD4B-F2F5-4087-B28F-F6AEFEE48A4E}"/>
    <cellStyle name="20% - uthevingsfarge 3 44 2 6" xfId="38711" xr:uid="{7E2BAF1B-D07C-4FE4-817B-EABD8DE415FA}"/>
    <cellStyle name="20% - uthevingsfarge 3 44 2_4 manuell" xfId="54257" xr:uid="{301290B5-6D67-40FB-B929-EC9F3399638C}"/>
    <cellStyle name="20% - uthevingsfarge 3 44 3" xfId="3181" xr:uid="{69E2CA75-A997-43EE-82BC-D4838B09EF62}"/>
    <cellStyle name="20% - uthevingsfarge 3 44 3 2" xfId="38716" xr:uid="{61D0BDCB-EC29-4759-A9EC-DFD0EA6BF3A1}"/>
    <cellStyle name="20% - uthevingsfarge 3 44 3_CC1" xfId="54258" xr:uid="{C120BCD0-7D4C-4DFA-BBF9-D60D7F239213}"/>
    <cellStyle name="20% - uthevingsfarge 3 44 4" xfId="38717" xr:uid="{37851D83-6AF9-4FEC-A3E0-06925CDCDC5F}"/>
    <cellStyle name="20% - uthevingsfarge 3 44 5" xfId="38718" xr:uid="{56E88D7F-C943-4959-8358-4D4276ECB949}"/>
    <cellStyle name="20% - uthevingsfarge 3 44 6" xfId="38719" xr:uid="{9FEA5F48-C86B-4176-A454-7E1514E23693}"/>
    <cellStyle name="20% - uthevingsfarge 3 44 7" xfId="38710" xr:uid="{05560F72-F1C0-4A66-97D1-F57F6DF7E439}"/>
    <cellStyle name="20% - uthevingsfarge 3 44_4 manuell" xfId="54259" xr:uid="{31B7A347-3647-4126-A10F-AE9C64C97ED1}"/>
    <cellStyle name="20% - uthevingsfarge 3 45" xfId="3182" xr:uid="{A34B6EAF-D190-4BFF-BFC7-F48F2569C841}"/>
    <cellStyle name="20% - uthevingsfarge 3 45 2" xfId="3183" xr:uid="{3C3F8D8B-800B-40C7-AB20-ED5BB49E6BAB}"/>
    <cellStyle name="20% - uthevingsfarge 3 45 2 2" xfId="3184" xr:uid="{6AF04292-B082-4EDD-96A6-33D9A2AEB04D}"/>
    <cellStyle name="20% - uthevingsfarge 3 45 2 2 2" xfId="38722" xr:uid="{02A9E8CD-F259-4669-B871-0A5B637ACACE}"/>
    <cellStyle name="20% - uthevingsfarge 3 45 2 2_CC1" xfId="54260" xr:uid="{2B5E73FE-DCE4-4B8C-AF90-0BC9C3C65E33}"/>
    <cellStyle name="20% - uthevingsfarge 3 45 2 3" xfId="38723" xr:uid="{2D688637-95B2-499A-9537-2FB1EEFEB9D7}"/>
    <cellStyle name="20% - uthevingsfarge 3 45 2 4" xfId="38724" xr:uid="{41D1984B-9126-43EA-939F-0550A46FAF0B}"/>
    <cellStyle name="20% - uthevingsfarge 3 45 2 5" xfId="38725" xr:uid="{21404E9A-7A9A-48CF-98B1-7A6A7D4DFCB8}"/>
    <cellStyle name="20% - uthevingsfarge 3 45 2 6" xfId="38721" xr:uid="{2415E7E5-FA4B-4508-AA83-5FE7BBBE599C}"/>
    <cellStyle name="20% - uthevingsfarge 3 45 2_4 manuell" xfId="54261" xr:uid="{7AB4ADEF-7C62-4675-A0E5-2D65F29E389F}"/>
    <cellStyle name="20% - uthevingsfarge 3 45 3" xfId="3185" xr:uid="{C45F0A2C-846B-486A-A632-C58C55B292CA}"/>
    <cellStyle name="20% - uthevingsfarge 3 45 3 2" xfId="38726" xr:uid="{B93C103A-4345-4B29-AFD4-F255D3C30BD0}"/>
    <cellStyle name="20% - uthevingsfarge 3 45 3_CC1" xfId="54262" xr:uid="{CD596366-805C-477D-98AD-071748A68DD3}"/>
    <cellStyle name="20% - uthevingsfarge 3 45 4" xfId="38727" xr:uid="{9F7441A3-CC77-4669-BAE9-7BC64E783682}"/>
    <cellStyle name="20% - uthevingsfarge 3 45 5" xfId="38728" xr:uid="{2571C05E-3026-4892-BE1F-27C5E142158D}"/>
    <cellStyle name="20% - uthevingsfarge 3 45 6" xfId="38729" xr:uid="{8D917ED0-B484-4BFF-BECA-BD47235DE2CC}"/>
    <cellStyle name="20% - uthevingsfarge 3 45 7" xfId="38720" xr:uid="{3AD26EEF-D20B-436F-80E0-0BD34A3C3A05}"/>
    <cellStyle name="20% - uthevingsfarge 3 45_4 manuell" xfId="54263" xr:uid="{647CAA11-C18D-44E9-892B-13CB150D770F}"/>
    <cellStyle name="20% - uthevingsfarge 3 46" xfId="3186" xr:uid="{788C2C8E-3179-48F5-AD5D-E55C4A213D31}"/>
    <cellStyle name="20% - uthevingsfarge 3 46 2" xfId="3187" xr:uid="{58EA9A4B-7E08-4260-8232-70F4972102B5}"/>
    <cellStyle name="20% - uthevingsfarge 3 46 2 2" xfId="3188" xr:uid="{2FC50044-2EF6-4606-AB78-A53A4E4A81F4}"/>
    <cellStyle name="20% - uthevingsfarge 3 46 2 2 2" xfId="38732" xr:uid="{47841E3D-FB3E-4EFA-8F06-31957099A500}"/>
    <cellStyle name="20% - uthevingsfarge 3 46 2 2_CC1" xfId="54264" xr:uid="{8A2453D7-CFC3-4D30-81AE-0AC8874B7D06}"/>
    <cellStyle name="20% - uthevingsfarge 3 46 2 3" xfId="38733" xr:uid="{473DDA89-49A0-4546-A8D9-7EE683E28105}"/>
    <cellStyle name="20% - uthevingsfarge 3 46 2 4" xfId="38734" xr:uid="{07558A0F-B60B-4F4F-8F45-E1CDC36F5E8F}"/>
    <cellStyle name="20% - uthevingsfarge 3 46 2 5" xfId="38735" xr:uid="{822DC3C0-A7E0-4AD9-872F-3B2ED5961FD8}"/>
    <cellStyle name="20% - uthevingsfarge 3 46 2 6" xfId="38731" xr:uid="{D2118B0B-27C3-4038-893D-9CD65A379FDF}"/>
    <cellStyle name="20% - uthevingsfarge 3 46 2_4 manuell" xfId="54265" xr:uid="{D38B9F46-DA33-47FF-AD13-F6EA6B6E795F}"/>
    <cellStyle name="20% - uthevingsfarge 3 46 3" xfId="3189" xr:uid="{BA3AFBC4-276F-4D02-9BC2-FA24A405B3EC}"/>
    <cellStyle name="20% - uthevingsfarge 3 46 3 2" xfId="38736" xr:uid="{C89FEA51-CC4D-4A57-9460-D26DA5B2EE91}"/>
    <cellStyle name="20% - uthevingsfarge 3 46 3_CC1" xfId="54266" xr:uid="{C8276047-3B8F-4B7E-A562-6CF0E7B6916C}"/>
    <cellStyle name="20% - uthevingsfarge 3 46 4" xfId="38737" xr:uid="{71EBEBF8-F56D-4069-BBEA-33597EBBAB2A}"/>
    <cellStyle name="20% - uthevingsfarge 3 46 5" xfId="38738" xr:uid="{2B4E55EE-2E51-437E-A9ED-22EC32C4557D}"/>
    <cellStyle name="20% - uthevingsfarge 3 46 6" xfId="38739" xr:uid="{BC8AD99E-B35F-45F5-A04C-1CE9F9E6663D}"/>
    <cellStyle name="20% - uthevingsfarge 3 46 7" xfId="38730" xr:uid="{A42DFCF7-5E33-4A01-A39F-F1F9D7701D32}"/>
    <cellStyle name="20% - uthevingsfarge 3 46_4 manuell" xfId="54267" xr:uid="{304DFE2C-431A-4378-8013-109AC1330A17}"/>
    <cellStyle name="20% - uthevingsfarge 3 47" xfId="3190" xr:uid="{7AFFBE13-4CC3-48FE-A22D-C04C8EA9D792}"/>
    <cellStyle name="20% - uthevingsfarge 3 47 2" xfId="3191" xr:uid="{90460EE8-D722-4BE5-9DBE-5FAC923DACFD}"/>
    <cellStyle name="20% - uthevingsfarge 3 47 2 2" xfId="3192" xr:uid="{962C3B48-2326-4934-86A6-2DD3752DA10A}"/>
    <cellStyle name="20% - uthevingsfarge 3 47 2 2 2" xfId="38742" xr:uid="{FB94681B-93C1-49FD-82FA-228C7338FD0D}"/>
    <cellStyle name="20% - uthevingsfarge 3 47 2 2_CC1" xfId="54268" xr:uid="{D18B7835-48C4-4D3C-8797-B9378D3DC395}"/>
    <cellStyle name="20% - uthevingsfarge 3 47 2 3" xfId="38743" xr:uid="{1064FB04-6C3A-428E-AAA5-65450DEF2EB4}"/>
    <cellStyle name="20% - uthevingsfarge 3 47 2 4" xfId="38744" xr:uid="{3E21CDEA-1228-43D9-B9A9-006DDB306F28}"/>
    <cellStyle name="20% - uthevingsfarge 3 47 2 5" xfId="38745" xr:uid="{9F69F3DC-8317-4416-9823-DCFCE43C0599}"/>
    <cellStyle name="20% - uthevingsfarge 3 47 2 6" xfId="38741" xr:uid="{E3633754-EE0E-4D57-B6E8-9D6113F80DF4}"/>
    <cellStyle name="20% - uthevingsfarge 3 47 2_4 manuell" xfId="54269" xr:uid="{83682401-7C7E-444E-B9FD-F93EFCD05BC6}"/>
    <cellStyle name="20% - uthevingsfarge 3 47 3" xfId="3193" xr:uid="{A12D3B73-2691-4E13-A55B-D49DD7B89F56}"/>
    <cellStyle name="20% - uthevingsfarge 3 47 3 2" xfId="38746" xr:uid="{1272FFA8-1D18-49F1-A4DD-92DEEDB2186C}"/>
    <cellStyle name="20% - uthevingsfarge 3 47 3_CC1" xfId="54270" xr:uid="{A9D5B64D-34EE-4ED4-82CD-C01A18DBA081}"/>
    <cellStyle name="20% - uthevingsfarge 3 47 4" xfId="38747" xr:uid="{07475E6C-8B53-40CB-9E2F-F5D972BDB7E0}"/>
    <cellStyle name="20% - uthevingsfarge 3 47 5" xfId="38748" xr:uid="{BBA1FFF1-E7E5-4304-9FC0-6331DD406D54}"/>
    <cellStyle name="20% - uthevingsfarge 3 47 6" xfId="38749" xr:uid="{D657C73D-FC48-47BD-AEF4-72222F170164}"/>
    <cellStyle name="20% - uthevingsfarge 3 47 7" xfId="38740" xr:uid="{3D1536B8-6DD1-46B1-A406-A2B6BACA4205}"/>
    <cellStyle name="20% - uthevingsfarge 3 47_4 manuell" xfId="54271" xr:uid="{1F2D6E72-0E1B-4022-8C85-FBD88755AD74}"/>
    <cellStyle name="20% - uthevingsfarge 3 48" xfId="3194" xr:uid="{2A80665D-AFF5-4491-A2F2-EDAEE6AB67DD}"/>
    <cellStyle name="20% - uthevingsfarge 3 48 2" xfId="3195" xr:uid="{CABFD107-8880-4D95-AB11-43FDAF713040}"/>
    <cellStyle name="20% - uthevingsfarge 3 48 2 2" xfId="3196" xr:uid="{932B11A2-0B18-4720-BC22-9AA889C943E0}"/>
    <cellStyle name="20% - uthevingsfarge 3 48 2 2 2" xfId="38752" xr:uid="{51AED798-17DF-43AE-AA41-788BD25AC7AD}"/>
    <cellStyle name="20% - uthevingsfarge 3 48 2 2_CC1" xfId="54272" xr:uid="{DCF42E02-7FD6-4BC1-8BCB-B12E79C51295}"/>
    <cellStyle name="20% - uthevingsfarge 3 48 2 3" xfId="38753" xr:uid="{10A6445C-A0BD-43F3-B082-16B3BF16E8D8}"/>
    <cellStyle name="20% - uthevingsfarge 3 48 2 4" xfId="38754" xr:uid="{A158BA5D-AEA4-4487-B04F-AA5757643585}"/>
    <cellStyle name="20% - uthevingsfarge 3 48 2 5" xfId="38755" xr:uid="{AC2C1D9F-B7E5-4164-A435-0A5D864876EB}"/>
    <cellStyle name="20% - uthevingsfarge 3 48 2 6" xfId="38751" xr:uid="{26414AF2-83BE-41BF-BDA6-9B39EF4611A0}"/>
    <cellStyle name="20% - uthevingsfarge 3 48 2_4 manuell" xfId="54273" xr:uid="{F411EB5D-7C46-4B33-9759-9429E9D9CE13}"/>
    <cellStyle name="20% - uthevingsfarge 3 48 3" xfId="3197" xr:uid="{DA5B2867-686D-404B-B017-B0C941426764}"/>
    <cellStyle name="20% - uthevingsfarge 3 48 3 2" xfId="38756" xr:uid="{14BEB4EC-E24D-47CF-9232-A55143752129}"/>
    <cellStyle name="20% - uthevingsfarge 3 48 3_CC1" xfId="54274" xr:uid="{6DE16490-AC76-4C21-8FAF-5D8B8D620642}"/>
    <cellStyle name="20% - uthevingsfarge 3 48 4" xfId="38757" xr:uid="{58ABC88E-BA2C-4A2E-B3D6-FD455F90FF9D}"/>
    <cellStyle name="20% - uthevingsfarge 3 48 5" xfId="38758" xr:uid="{8D75C57E-4125-4AD3-B9C2-EA1830F7801E}"/>
    <cellStyle name="20% - uthevingsfarge 3 48 6" xfId="38759" xr:uid="{01767126-9284-4F21-9754-D03C7AAE6334}"/>
    <cellStyle name="20% - uthevingsfarge 3 48 7" xfId="38750" xr:uid="{14C022DA-8102-4B39-8E32-90F8FE410461}"/>
    <cellStyle name="20% - uthevingsfarge 3 48_4 manuell" xfId="54275" xr:uid="{8ABC56D9-5E4E-484F-9BFB-5343DCEC81BB}"/>
    <cellStyle name="20% - uthevingsfarge 3 49" xfId="3198" xr:uid="{C360BB22-DC10-4953-89E8-966E2146C1D2}"/>
    <cellStyle name="20% - uthevingsfarge 3 49 2" xfId="3199" xr:uid="{83B4E95E-95CB-4818-867D-25C145EF5DEF}"/>
    <cellStyle name="20% - uthevingsfarge 3 49 2 2" xfId="3200" xr:uid="{FB96323F-5E81-41A2-A778-2A8C13F7845B}"/>
    <cellStyle name="20% - uthevingsfarge 3 49 2 2 2" xfId="38762" xr:uid="{FACCF01D-6F1F-418E-8A6B-468CB7A97DB6}"/>
    <cellStyle name="20% - uthevingsfarge 3 49 2 2_CC1" xfId="54276" xr:uid="{D4F0F8FC-7E74-4AA0-9A78-469F839D5AE4}"/>
    <cellStyle name="20% - uthevingsfarge 3 49 2 3" xfId="38763" xr:uid="{DD7C2F65-DFBA-45A8-BF28-325BA72A2567}"/>
    <cellStyle name="20% - uthevingsfarge 3 49 2 4" xfId="38764" xr:uid="{8D41AD32-5BBE-46D7-8092-1CA24F315131}"/>
    <cellStyle name="20% - uthevingsfarge 3 49 2 5" xfId="38765" xr:uid="{B1E0BE09-3AA7-49DB-8766-0FCCC990F122}"/>
    <cellStyle name="20% - uthevingsfarge 3 49 2 6" xfId="38761" xr:uid="{CC450211-7E60-4C8A-AC1E-79950A43192B}"/>
    <cellStyle name="20% - uthevingsfarge 3 49 2_4 manuell" xfId="54277" xr:uid="{F270221A-BC12-437B-9936-9388E62DC666}"/>
    <cellStyle name="20% - uthevingsfarge 3 49 3" xfId="3201" xr:uid="{BE96797B-7B49-4C73-9020-33889998045A}"/>
    <cellStyle name="20% - uthevingsfarge 3 49 3 2" xfId="38766" xr:uid="{C14AB3B3-FECE-4BED-B7D7-B0F0A4E4628E}"/>
    <cellStyle name="20% - uthevingsfarge 3 49 3_CC1" xfId="54278" xr:uid="{5B448AC2-EE96-4586-9B72-BEF69563107E}"/>
    <cellStyle name="20% - uthevingsfarge 3 49 4" xfId="38767" xr:uid="{E70110D0-C855-4607-A044-B48D8062225D}"/>
    <cellStyle name="20% - uthevingsfarge 3 49 5" xfId="38768" xr:uid="{BA81E5CF-1F2A-4171-B5EA-15D12C9100F0}"/>
    <cellStyle name="20% - uthevingsfarge 3 49 6" xfId="38769" xr:uid="{94AC4B01-143C-4BCA-90F7-F3B89501B4BA}"/>
    <cellStyle name="20% - uthevingsfarge 3 49 7" xfId="38760" xr:uid="{D3431ABC-F416-407F-9687-8AB8BDE5094C}"/>
    <cellStyle name="20% - uthevingsfarge 3 49_4 manuell" xfId="54279" xr:uid="{D381F9FD-3166-4007-A696-AE2806DFBE59}"/>
    <cellStyle name="20% - uthevingsfarge 3 5" xfId="3202" xr:uid="{5F008EB5-6D48-4571-B702-F89A57188203}"/>
    <cellStyle name="20% - uthevingsfarge 3 5 2" xfId="3203" xr:uid="{F64D85C4-DBDF-42DF-B6EA-F060102ED407}"/>
    <cellStyle name="20% - uthevingsfarge 3 5 2 2" xfId="3204" xr:uid="{562F4541-5D9D-43F5-8841-2C04668242F7}"/>
    <cellStyle name="20% - uthevingsfarge 3 5 2 2 2" xfId="38772" xr:uid="{675FA06E-9D17-4F09-99CC-40A7C95B0E92}"/>
    <cellStyle name="20% - uthevingsfarge 3 5 2 2 2 2" xfId="44017" xr:uid="{29FB52E5-4DCB-4A4E-9EA5-255E0050AD0F}"/>
    <cellStyle name="20% - uthevingsfarge 3 5 2 2 3" xfId="44018" xr:uid="{C5DD69A5-B0A4-4ED1-BE96-5A7525A156C1}"/>
    <cellStyle name="20% - uthevingsfarge 3 5 2 2_3. Chng in credit spreads" xfId="44019" xr:uid="{3C3A3676-6094-4C51-A708-72B4052FCDAF}"/>
    <cellStyle name="20% - uthevingsfarge 3 5 2 3" xfId="38773" xr:uid="{D6B4D860-9C5A-401A-91D6-B1E6FCE96983}"/>
    <cellStyle name="20% - uthevingsfarge 3 5 2 3 2" xfId="44020" xr:uid="{0A863222-3543-46DA-9EC8-8F83F5BD5724}"/>
    <cellStyle name="20% - uthevingsfarge 3 5 2 3 2 2" xfId="44021" xr:uid="{FB43D306-D8AE-4870-96FC-80AC98C73861}"/>
    <cellStyle name="20% - uthevingsfarge 3 5 2 3 3" xfId="44022" xr:uid="{2F9784D6-F2AF-4C45-B907-C56FA71147B5}"/>
    <cellStyle name="20% - uthevingsfarge 3 5 2 3_3. Chng in credit spreads" xfId="44023" xr:uid="{C69ABA53-4A8F-43FC-BCFD-CF094395B487}"/>
    <cellStyle name="20% - uthevingsfarge 3 5 2 4" xfId="38774" xr:uid="{81B70207-F6B1-4E7D-9C41-C4EEAE481B2C}"/>
    <cellStyle name="20% - uthevingsfarge 3 5 2 4 2" xfId="44024" xr:uid="{5499B35A-B84B-40F0-9CAD-F0E786588BAD}"/>
    <cellStyle name="20% - uthevingsfarge 3 5 2 5" xfId="38775" xr:uid="{B3178181-E9AD-4936-B6A1-887BE644366D}"/>
    <cellStyle name="20% - uthevingsfarge 3 5 2 6" xfId="38771" xr:uid="{E0B4CF56-B890-4DBE-A816-6898797DE678}"/>
    <cellStyle name="20% - uthevingsfarge 3 5 2_3. Chng in credit spreads" xfId="44025" xr:uid="{7CFCEE29-87E2-4667-97C5-D5D9CFA89CE9}"/>
    <cellStyle name="20% - uthevingsfarge 3 5 3" xfId="3205" xr:uid="{F07A10E7-4226-428E-9199-F1B7DAC6EDC5}"/>
    <cellStyle name="20% - uthevingsfarge 3 5 3 2" xfId="14866" xr:uid="{D0D019F6-E110-4BA0-8A56-BAFB5DCA0913}"/>
    <cellStyle name="20% - uthevingsfarge 3 5 3 2 2" xfId="44026" xr:uid="{1E510C7F-472F-4C29-B464-015199300EB9}"/>
    <cellStyle name="20% - uthevingsfarge 3 5 3 3" xfId="38776" xr:uid="{33483F8C-6EE8-418A-985F-4375F2426A77}"/>
    <cellStyle name="20% - uthevingsfarge 3 5 3_3. Chng in credit spreads" xfId="44027" xr:uid="{87789CCC-711B-4F84-AE10-3C0D48613476}"/>
    <cellStyle name="20% - uthevingsfarge 3 5 4" xfId="14867" xr:uid="{04043334-503D-440C-95B0-F7E15253BF3C}"/>
    <cellStyle name="20% - uthevingsfarge 3 5 4 2" xfId="38777" xr:uid="{630E7E94-1C24-4932-8B51-F2F98ADD56A8}"/>
    <cellStyle name="20% - uthevingsfarge 3 5 4 2 2" xfId="44028" xr:uid="{8EBAEDE4-7679-4C86-A1E1-7D4BD50BCDB8}"/>
    <cellStyle name="20% - uthevingsfarge 3 5 4 3" xfId="44029" xr:uid="{D88AEC2E-94B8-4995-B935-7D76C590BA5B}"/>
    <cellStyle name="20% - uthevingsfarge 3 5 4_3. Chng in credit spreads" xfId="44030" xr:uid="{F784050B-FBB1-47FB-A605-46E6E9F26932}"/>
    <cellStyle name="20% - uthevingsfarge 3 5 5" xfId="14868" xr:uid="{05A55456-4B98-4F5C-9207-F84DB15949A4}"/>
    <cellStyle name="20% - uthevingsfarge 3 5 5 2" xfId="38778" xr:uid="{FE081675-C85D-43B3-983A-605874A6CED6}"/>
    <cellStyle name="20% - uthevingsfarge 3 5 6" xfId="38779" xr:uid="{3BBDE264-822F-4D4E-9FC2-AE47D886EEE8}"/>
    <cellStyle name="20% - uthevingsfarge 3 5 7" xfId="38770" xr:uid="{EED021B9-A2C9-4CA7-907A-E17081C20DB0}"/>
    <cellStyle name="20% - uthevingsfarge 3 5 8" xfId="44031" xr:uid="{76CA5010-1176-4D71-8EFA-1C07D7B6839B}"/>
    <cellStyle name="20% - uthevingsfarge 3 5 9" xfId="44032" xr:uid="{1158C61E-C7B6-4735-9281-2B1A95E11AB3}"/>
    <cellStyle name="20% - uthevingsfarge 3 5_3. Chng in credit spreads" xfId="44033" xr:uid="{E1719406-5801-46BA-A3AD-A55A136ED2B4}"/>
    <cellStyle name="20% - uthevingsfarge 3 50" xfId="3206" xr:uid="{1A6F8787-7784-43B4-82EE-9E6A56B40F2A}"/>
    <cellStyle name="20% - uthevingsfarge 3 50 2" xfId="3207" xr:uid="{C63BE422-B250-40DC-B29E-EE45922BE82B}"/>
    <cellStyle name="20% - uthevingsfarge 3 50 2 2" xfId="3208" xr:uid="{3FC1234A-A1E4-402A-9C22-2C66066B2950}"/>
    <cellStyle name="20% - uthevingsfarge 3 50 2 2 2" xfId="38782" xr:uid="{3DF831DE-8926-4EF1-8076-988FF7CCE4BD}"/>
    <cellStyle name="20% - uthevingsfarge 3 50 2 2_CC1" xfId="54280" xr:uid="{7D688192-E7D5-4E46-9EDD-30D2DCC32FDB}"/>
    <cellStyle name="20% - uthevingsfarge 3 50 2 3" xfId="38783" xr:uid="{40E2FAD4-5D57-46FC-A9CB-EE3A13D8BC79}"/>
    <cellStyle name="20% - uthevingsfarge 3 50 2 4" xfId="38784" xr:uid="{C6EEDBB0-8A7D-492B-9478-E6A7EC5573D9}"/>
    <cellStyle name="20% - uthevingsfarge 3 50 2 5" xfId="38785" xr:uid="{D657448D-F323-4A68-970F-90157F7B22C2}"/>
    <cellStyle name="20% - uthevingsfarge 3 50 2 6" xfId="38781" xr:uid="{B5E46DC0-9A97-4F5A-B6E3-E5A22DB903ED}"/>
    <cellStyle name="20% - uthevingsfarge 3 50 2_4 manuell" xfId="54281" xr:uid="{ECE66578-6AB6-4333-B830-D68AE07EA49F}"/>
    <cellStyle name="20% - uthevingsfarge 3 50 3" xfId="3209" xr:uid="{CBE26D1F-5171-411D-8FCE-EE27D52AE8A9}"/>
    <cellStyle name="20% - uthevingsfarge 3 50 3 2" xfId="38786" xr:uid="{0DDAAFB6-F4E1-4329-8DD3-9B32E3EC51C3}"/>
    <cellStyle name="20% - uthevingsfarge 3 50 3_CC1" xfId="54282" xr:uid="{0C0DA42A-7E73-406D-BB5A-AC70E4EC596E}"/>
    <cellStyle name="20% - uthevingsfarge 3 50 4" xfId="38787" xr:uid="{8A407C93-B6E0-4E1A-B07A-649DF2961FCF}"/>
    <cellStyle name="20% - uthevingsfarge 3 50 5" xfId="38788" xr:uid="{BDC73031-192A-423B-9973-5FDB8EAD9087}"/>
    <cellStyle name="20% - uthevingsfarge 3 50 6" xfId="38789" xr:uid="{0A079AA1-E565-4E60-8D28-DCEFEB0E379E}"/>
    <cellStyle name="20% - uthevingsfarge 3 50 7" xfId="38780" xr:uid="{32E9F3D9-156F-48D3-B438-C1AA3B24EB43}"/>
    <cellStyle name="20% - uthevingsfarge 3 50_4 manuell" xfId="54283" xr:uid="{333C3B46-266A-49E6-9284-B586D51AE2C4}"/>
    <cellStyle name="20% - uthevingsfarge 3 51" xfId="3210" xr:uid="{77756973-C59D-432A-AB65-5083563AB29E}"/>
    <cellStyle name="20% - uthevingsfarge 3 51 2" xfId="3211" xr:uid="{64EA99F3-7B2A-4DB7-A8F5-437E9FEF3246}"/>
    <cellStyle name="20% - uthevingsfarge 3 51 2 2" xfId="3212" xr:uid="{01F78E89-CD4E-4CAF-B7F0-FFFBE521C8DD}"/>
    <cellStyle name="20% - uthevingsfarge 3 51 2 2 2" xfId="38792" xr:uid="{484C4148-C204-40A6-9CE3-5393D50D6185}"/>
    <cellStyle name="20% - uthevingsfarge 3 51 2 2_CC1" xfId="54284" xr:uid="{C797DC86-6AFD-4898-8CDB-979D9AD05339}"/>
    <cellStyle name="20% - uthevingsfarge 3 51 2 3" xfId="38793" xr:uid="{290ED439-D617-441D-B46A-D4A7385A5B7B}"/>
    <cellStyle name="20% - uthevingsfarge 3 51 2 4" xfId="38794" xr:uid="{606BADE8-D25E-4FE7-A012-884D2534CFEA}"/>
    <cellStyle name="20% - uthevingsfarge 3 51 2 5" xfId="38795" xr:uid="{E7F2669F-53B1-490A-A426-1D3AF3F6B98B}"/>
    <cellStyle name="20% - uthevingsfarge 3 51 2 6" xfId="38791" xr:uid="{C3D034B0-7B6C-4EF2-8424-1E8103BC0A1D}"/>
    <cellStyle name="20% - uthevingsfarge 3 51 2_4 manuell" xfId="54285" xr:uid="{884E772D-B3BB-4A7D-9E2D-F7F1A4C420E4}"/>
    <cellStyle name="20% - uthevingsfarge 3 51 3" xfId="3213" xr:uid="{1ECB6035-7425-4A8A-88C6-CCA1B9BD5E96}"/>
    <cellStyle name="20% - uthevingsfarge 3 51 3 2" xfId="38796" xr:uid="{E6084463-6D08-4890-AFBB-3B0097BB4B9C}"/>
    <cellStyle name="20% - uthevingsfarge 3 51 3_CC1" xfId="54286" xr:uid="{B6629C73-7099-49F2-BF42-936DC3E5547E}"/>
    <cellStyle name="20% - uthevingsfarge 3 51 4" xfId="38797" xr:uid="{88B5F840-A664-420E-85E0-18A480676C71}"/>
    <cellStyle name="20% - uthevingsfarge 3 51 5" xfId="38798" xr:uid="{2F644431-013B-44E7-8875-B0D36F1996C2}"/>
    <cellStyle name="20% - uthevingsfarge 3 51 6" xfId="38799" xr:uid="{695895F3-75F1-44CC-A453-A0D3E3CFFD71}"/>
    <cellStyle name="20% - uthevingsfarge 3 51 7" xfId="38790" xr:uid="{88173BA2-A058-46C3-AE20-D1E10DAEDF49}"/>
    <cellStyle name="20% - uthevingsfarge 3 51_4 manuell" xfId="54287" xr:uid="{DBB4EEA8-76DE-41BE-95C6-41F2F75CB469}"/>
    <cellStyle name="20% - uthevingsfarge 3 52" xfId="3214" xr:uid="{0A4BF20B-2D20-4236-8B86-823F84CEA123}"/>
    <cellStyle name="20% - uthevingsfarge 3 52 2" xfId="3215" xr:uid="{0E461309-CB54-4A9E-85F3-00977D982420}"/>
    <cellStyle name="20% - uthevingsfarge 3 52 2 2" xfId="3216" xr:uid="{434023AF-4945-4A4F-8F66-755EDFDCBC80}"/>
    <cellStyle name="20% - uthevingsfarge 3 52 2 2 2" xfId="38802" xr:uid="{A5F93214-FF1D-4693-923D-367845A2F836}"/>
    <cellStyle name="20% - uthevingsfarge 3 52 2 2_CC1" xfId="54288" xr:uid="{BE26757A-67D5-48C7-9FF3-C8C4448DF85B}"/>
    <cellStyle name="20% - uthevingsfarge 3 52 2 3" xfId="38803" xr:uid="{A4CF03D9-DB39-4330-AE59-9197AD0A9D31}"/>
    <cellStyle name="20% - uthevingsfarge 3 52 2 4" xfId="38804" xr:uid="{60F22FB6-A220-4BD4-8969-D3D9F8B75506}"/>
    <cellStyle name="20% - uthevingsfarge 3 52 2 5" xfId="38805" xr:uid="{5192B972-BD2B-46EA-AE24-2DE4B53D529F}"/>
    <cellStyle name="20% - uthevingsfarge 3 52 2 6" xfId="38801" xr:uid="{4A320CC1-BA24-467E-99B6-81E1A30D9109}"/>
    <cellStyle name="20% - uthevingsfarge 3 52 2_4 manuell" xfId="54289" xr:uid="{712BAD26-2992-4C44-BB4B-23415FBBE483}"/>
    <cellStyle name="20% - uthevingsfarge 3 52 3" xfId="3217" xr:uid="{8C8FC38E-EDF3-46A3-B306-4752889E5313}"/>
    <cellStyle name="20% - uthevingsfarge 3 52 3 2" xfId="38806" xr:uid="{3BB00EF2-AA59-4890-8A89-588A0AE3F746}"/>
    <cellStyle name="20% - uthevingsfarge 3 52 3_CC1" xfId="54290" xr:uid="{527C548D-96A9-419F-A4A5-AB0C3203A290}"/>
    <cellStyle name="20% - uthevingsfarge 3 52 4" xfId="38807" xr:uid="{0F5CE398-A329-4581-B883-0B5FC821FC5E}"/>
    <cellStyle name="20% - uthevingsfarge 3 52 5" xfId="38808" xr:uid="{65C88153-C651-4DFD-AD87-FE45D0D4F1C1}"/>
    <cellStyle name="20% - uthevingsfarge 3 52 6" xfId="38809" xr:uid="{2648F7AA-16A2-4279-92EB-26B83658B076}"/>
    <cellStyle name="20% - uthevingsfarge 3 52 7" xfId="38800" xr:uid="{9B02DE69-865F-4DAD-8593-BA6A7C67C3A5}"/>
    <cellStyle name="20% - uthevingsfarge 3 52_4 manuell" xfId="54291" xr:uid="{DC34CB8F-1D36-4B25-8CDE-DD8B6160EF01}"/>
    <cellStyle name="20% - uthevingsfarge 3 53" xfId="3218" xr:uid="{97123F41-6383-419A-8BDF-678D3A36ED1B}"/>
    <cellStyle name="20% - uthevingsfarge 3 53 2" xfId="3219" xr:uid="{B5BCBDC1-6671-4DFF-ABFC-8B5D2DCB0EF0}"/>
    <cellStyle name="20% - uthevingsfarge 3 53 2 2" xfId="3220" xr:uid="{C9CB5530-14C1-47A2-B904-7B596E6EC579}"/>
    <cellStyle name="20% - uthevingsfarge 3 53 2 2 2" xfId="38812" xr:uid="{C5CA9FDA-AF92-43FC-A5DC-14EB0281D982}"/>
    <cellStyle name="20% - uthevingsfarge 3 53 2 2_CC1" xfId="54292" xr:uid="{EEAEA539-682D-474A-B9D8-12E1336534AA}"/>
    <cellStyle name="20% - uthevingsfarge 3 53 2 3" xfId="38813" xr:uid="{4838B469-4C36-4517-A7CA-AD0BA430CFC4}"/>
    <cellStyle name="20% - uthevingsfarge 3 53 2 4" xfId="38814" xr:uid="{82446BE0-FE2A-4F2C-A8BF-B14D16550DA7}"/>
    <cellStyle name="20% - uthevingsfarge 3 53 2 5" xfId="38815" xr:uid="{CA4F6C70-89FD-416A-A402-3BBD43729AFA}"/>
    <cellStyle name="20% - uthevingsfarge 3 53 2 6" xfId="38811" xr:uid="{B2CCC049-2046-49CB-A60C-DA8B9AF3E6A2}"/>
    <cellStyle name="20% - uthevingsfarge 3 53 2_4 manuell" xfId="54293" xr:uid="{35376CD0-5E19-491D-8BC4-1A68F3B4C518}"/>
    <cellStyle name="20% - uthevingsfarge 3 53 3" xfId="3221" xr:uid="{2AA31286-F037-4527-9112-B0C77B06DD32}"/>
    <cellStyle name="20% - uthevingsfarge 3 53 3 2" xfId="38816" xr:uid="{B1B1A8EA-921B-40A8-93F0-116A8F739E20}"/>
    <cellStyle name="20% - uthevingsfarge 3 53 3_CC1" xfId="54294" xr:uid="{D4D67F9F-EC52-4A0D-8FF9-0439DEACF09B}"/>
    <cellStyle name="20% - uthevingsfarge 3 53 4" xfId="38817" xr:uid="{441108A6-BAD6-4A46-B4A2-64475ED4CC82}"/>
    <cellStyle name="20% - uthevingsfarge 3 53 5" xfId="38818" xr:uid="{7130F8B3-641B-478A-A7A8-B8C65D8D5FAE}"/>
    <cellStyle name="20% - uthevingsfarge 3 53 6" xfId="38819" xr:uid="{B9BFDF54-95F5-4DC1-B430-67E91037346A}"/>
    <cellStyle name="20% - uthevingsfarge 3 53 7" xfId="38810" xr:uid="{1A134461-44DC-46B4-B7EA-001263C716A9}"/>
    <cellStyle name="20% - uthevingsfarge 3 53_4 manuell" xfId="54295" xr:uid="{1D0445CB-A3E3-49EF-9967-F837C0650C55}"/>
    <cellStyle name="20% - uthevingsfarge 3 54" xfId="3222" xr:uid="{8282189F-2CF8-4ADC-BC2C-2AE8A850AE1C}"/>
    <cellStyle name="20% - uthevingsfarge 3 54 2" xfId="3223" xr:uid="{4501C6D6-6AE3-4CC4-8DDA-857D02DBF510}"/>
    <cellStyle name="20% - uthevingsfarge 3 54 2 2" xfId="3224" xr:uid="{FF4FD022-D855-44AC-B48B-E6B91B126DDB}"/>
    <cellStyle name="20% - uthevingsfarge 3 54 2 2 2" xfId="38822" xr:uid="{2C09E174-D6FB-4011-81CA-29580F5CF38F}"/>
    <cellStyle name="20% - uthevingsfarge 3 54 2 2_CC1" xfId="54296" xr:uid="{B8E6F036-C4EE-4136-8B36-BBDDA3B6B4FF}"/>
    <cellStyle name="20% - uthevingsfarge 3 54 2 3" xfId="38823" xr:uid="{FCC4983A-2D42-43CB-869D-A4C8C0080B2E}"/>
    <cellStyle name="20% - uthevingsfarge 3 54 2 4" xfId="38824" xr:uid="{CE8C1799-FE58-4799-830B-F00D83A5669F}"/>
    <cellStyle name="20% - uthevingsfarge 3 54 2 5" xfId="38825" xr:uid="{CCC1E164-67BE-4295-ACE5-184E1003B607}"/>
    <cellStyle name="20% - uthevingsfarge 3 54 2 6" xfId="38821" xr:uid="{3E32A587-E51B-46C3-9EC4-F3C2CACA5AC1}"/>
    <cellStyle name="20% - uthevingsfarge 3 54 2_4 manuell" xfId="54297" xr:uid="{918C1E6D-1466-4CE9-9125-1986E1D45B27}"/>
    <cellStyle name="20% - uthevingsfarge 3 54 3" xfId="3225" xr:uid="{C9FB0270-41A8-473E-B2A0-4CD588570D0A}"/>
    <cellStyle name="20% - uthevingsfarge 3 54 3 2" xfId="38826" xr:uid="{F4D25ED3-A261-418D-AFE4-7AB58F23045A}"/>
    <cellStyle name="20% - uthevingsfarge 3 54 3_CC1" xfId="54298" xr:uid="{297F2E1A-DC83-4328-A0AB-BFAA3A71D41E}"/>
    <cellStyle name="20% - uthevingsfarge 3 54 4" xfId="38827" xr:uid="{12B00113-D4FD-4A7D-8000-BAD811863934}"/>
    <cellStyle name="20% - uthevingsfarge 3 54 5" xfId="38828" xr:uid="{28E067A9-C1BF-4B37-BA4A-C5D67A398C0B}"/>
    <cellStyle name="20% - uthevingsfarge 3 54 6" xfId="38829" xr:uid="{AC03855C-40CE-4AB2-8855-42AD4AE1D84D}"/>
    <cellStyle name="20% - uthevingsfarge 3 54 7" xfId="38820" xr:uid="{23009B20-326D-4B3C-83D9-7373F0608BF8}"/>
    <cellStyle name="20% - uthevingsfarge 3 54_4 manuell" xfId="54299" xr:uid="{38534612-E097-4059-BD3B-7D2E75FA6929}"/>
    <cellStyle name="20% - uthevingsfarge 3 55" xfId="3226" xr:uid="{6108739E-6703-46FF-8CBE-3F38E49F52E0}"/>
    <cellStyle name="20% - uthevingsfarge 3 55 2" xfId="3227" xr:uid="{756B20F8-8FF8-4621-A758-3918E2B5B2A7}"/>
    <cellStyle name="20% - uthevingsfarge 3 55 2 2" xfId="3228" xr:uid="{EFDECB70-6B2F-4F90-9CD6-CF2C8F40CA1D}"/>
    <cellStyle name="20% - uthevingsfarge 3 55 2 2 2" xfId="38832" xr:uid="{46C24D1D-DD3D-4F04-8FA3-29452EC35258}"/>
    <cellStyle name="20% - uthevingsfarge 3 55 2 2_CC1" xfId="54300" xr:uid="{5B31D82B-3977-4CA3-9FC1-842348B920DE}"/>
    <cellStyle name="20% - uthevingsfarge 3 55 2 3" xfId="38833" xr:uid="{02941385-0581-4639-92FC-F575A85A4398}"/>
    <cellStyle name="20% - uthevingsfarge 3 55 2 4" xfId="38834" xr:uid="{F972CB2D-6CAF-48B0-B849-550B7790E4A5}"/>
    <cellStyle name="20% - uthevingsfarge 3 55 2 5" xfId="38835" xr:uid="{C1C49CD9-5FF3-4615-8E7C-24EEA63B497B}"/>
    <cellStyle name="20% - uthevingsfarge 3 55 2 6" xfId="38831" xr:uid="{83DD1076-B5FF-4863-9DCA-E35DF7FBDCCE}"/>
    <cellStyle name="20% - uthevingsfarge 3 55 2_4 manuell" xfId="54301" xr:uid="{19C479A1-8389-4B51-8398-0F2C9523292E}"/>
    <cellStyle name="20% - uthevingsfarge 3 55 3" xfId="3229" xr:uid="{A59581CF-275C-4559-9942-77C31D21A8CA}"/>
    <cellStyle name="20% - uthevingsfarge 3 55 3 2" xfId="38836" xr:uid="{EA68A13F-3901-486E-85F7-7EAF08AF8C39}"/>
    <cellStyle name="20% - uthevingsfarge 3 55 3_CC1" xfId="54302" xr:uid="{FE490D14-1277-4DA1-838D-6670365AA202}"/>
    <cellStyle name="20% - uthevingsfarge 3 55 4" xfId="38837" xr:uid="{7BFD396E-3790-4D93-B5DC-9D8978010F63}"/>
    <cellStyle name="20% - uthevingsfarge 3 55 5" xfId="38838" xr:uid="{B5BB4585-0C84-4FF6-9636-2792AE03DB65}"/>
    <cellStyle name="20% - uthevingsfarge 3 55 6" xfId="38839" xr:uid="{E1A756DD-BB1C-43D6-AFC4-D4DD3782EA4E}"/>
    <cellStyle name="20% - uthevingsfarge 3 55 7" xfId="38830" xr:uid="{1E2630F5-D4C8-43CD-BBC3-E065916FEC38}"/>
    <cellStyle name="20% - uthevingsfarge 3 55_4 manuell" xfId="54303" xr:uid="{D9FAE402-3A71-4079-AD1A-D3B934D867B7}"/>
    <cellStyle name="20% - uthevingsfarge 3 56" xfId="3230" xr:uid="{3274F353-B559-4E7F-AE54-CC73C51CBE87}"/>
    <cellStyle name="20% - uthevingsfarge 3 56 2" xfId="3231" xr:uid="{A117F39B-901B-452C-A969-3A87ECF1B08A}"/>
    <cellStyle name="20% - uthevingsfarge 3 56 2 2" xfId="3232" xr:uid="{BA350421-852E-42FD-981F-6606BFDD8044}"/>
    <cellStyle name="20% - uthevingsfarge 3 56 2 2 2" xfId="38842" xr:uid="{1EA68E1C-2EBB-4363-9C6A-2D9AF381874B}"/>
    <cellStyle name="20% - uthevingsfarge 3 56 2 2_CC1" xfId="54304" xr:uid="{A969D8D2-7449-4482-8A3D-8A736B71B632}"/>
    <cellStyle name="20% - uthevingsfarge 3 56 2 3" xfId="38843" xr:uid="{4E66D74B-6497-4F9A-A13E-9A499B05647B}"/>
    <cellStyle name="20% - uthevingsfarge 3 56 2 4" xfId="38844" xr:uid="{4AA8E014-B365-43E7-A3A2-257C702EBF8A}"/>
    <cellStyle name="20% - uthevingsfarge 3 56 2 5" xfId="38845" xr:uid="{AFCF754F-289D-438F-AE57-FACCC7F1F249}"/>
    <cellStyle name="20% - uthevingsfarge 3 56 2 6" xfId="38841" xr:uid="{AA2DFE76-0FB4-4091-8B1A-1860A5581D38}"/>
    <cellStyle name="20% - uthevingsfarge 3 56 2_4 manuell" xfId="54305" xr:uid="{EB480DDA-7A03-4D7F-BDA5-B2766306BBEC}"/>
    <cellStyle name="20% - uthevingsfarge 3 56 3" xfId="3233" xr:uid="{DCF783C8-749F-440E-9247-FF4159F70821}"/>
    <cellStyle name="20% - uthevingsfarge 3 56 3 2" xfId="38846" xr:uid="{B87D354E-22CF-4D9A-9F77-05F48D018AFF}"/>
    <cellStyle name="20% - uthevingsfarge 3 56 3_CC1" xfId="54306" xr:uid="{86037B23-28D7-4B06-B437-9251E09758E5}"/>
    <cellStyle name="20% - uthevingsfarge 3 56 4" xfId="38847" xr:uid="{63265B6C-3E36-4C7C-A428-C176F8DC64AA}"/>
    <cellStyle name="20% - uthevingsfarge 3 56 5" xfId="38848" xr:uid="{A27F224A-CA16-40B8-ABFD-F895950516F0}"/>
    <cellStyle name="20% - uthevingsfarge 3 56 6" xfId="38849" xr:uid="{6627EA65-A5E8-447D-B19F-0F55400039C4}"/>
    <cellStyle name="20% - uthevingsfarge 3 56 7" xfId="38840" xr:uid="{63B0808A-949E-4785-BFBD-B5D6D8D4F277}"/>
    <cellStyle name="20% - uthevingsfarge 3 56_4 manuell" xfId="54307" xr:uid="{869A1BCB-F316-4D6C-B9DE-94C477641E6B}"/>
    <cellStyle name="20% - uthevingsfarge 3 57" xfId="3234" xr:uid="{331EBF25-74BD-4B83-9D9F-6CDB50751CBF}"/>
    <cellStyle name="20% - uthevingsfarge 3 57 2" xfId="3235" xr:uid="{22DF35C9-EE8A-4E6A-B2C0-6C50C2D76F56}"/>
    <cellStyle name="20% - uthevingsfarge 3 57 2 2" xfId="3236" xr:uid="{1C17710B-FA2F-4421-A6D5-9734BF1F4970}"/>
    <cellStyle name="20% - uthevingsfarge 3 57 2 2 2" xfId="38852" xr:uid="{6B59CC57-49AC-4588-A8BC-A9419E9BD59A}"/>
    <cellStyle name="20% - uthevingsfarge 3 57 2 2_CC1" xfId="54308" xr:uid="{49E4F799-F361-4866-BC5A-AEE60FF11D9F}"/>
    <cellStyle name="20% - uthevingsfarge 3 57 2 3" xfId="38853" xr:uid="{28CDA023-27B6-42CD-8BF7-56405BC8E1D0}"/>
    <cellStyle name="20% - uthevingsfarge 3 57 2 4" xfId="38854" xr:uid="{10F6F5D4-D8D6-4ADC-933D-01F219104CB5}"/>
    <cellStyle name="20% - uthevingsfarge 3 57 2 5" xfId="38855" xr:uid="{24E872DE-B309-4B40-B6E7-F1550A923C2D}"/>
    <cellStyle name="20% - uthevingsfarge 3 57 2 6" xfId="38851" xr:uid="{F7860743-D992-4F0E-A5FE-74118E0D5D51}"/>
    <cellStyle name="20% - uthevingsfarge 3 57 2_4 manuell" xfId="54309" xr:uid="{25535918-9453-464E-A058-3F97F240A9CE}"/>
    <cellStyle name="20% - uthevingsfarge 3 57 3" xfId="3237" xr:uid="{BCAB9D8C-10D9-4A7E-9A53-B6186792E4FC}"/>
    <cellStyle name="20% - uthevingsfarge 3 57 3 2" xfId="38856" xr:uid="{9D358836-D294-4829-8873-4AAD5A2C693A}"/>
    <cellStyle name="20% - uthevingsfarge 3 57 3_CC1" xfId="54310" xr:uid="{A5CC6665-5CBD-4B3D-8BE2-D41E86A083E4}"/>
    <cellStyle name="20% - uthevingsfarge 3 57 4" xfId="38857" xr:uid="{E523B092-39DC-4E82-950F-309DD77A10AB}"/>
    <cellStyle name="20% - uthevingsfarge 3 57 5" xfId="38858" xr:uid="{DE5292D6-E3E5-4CBF-BE78-B60082C3F831}"/>
    <cellStyle name="20% - uthevingsfarge 3 57 6" xfId="38859" xr:uid="{92F04A3D-5E9A-4D2B-A304-952ADBCE1C69}"/>
    <cellStyle name="20% - uthevingsfarge 3 57 7" xfId="38850" xr:uid="{A9C4EF11-C454-46E9-8307-174394EF45F3}"/>
    <cellStyle name="20% - uthevingsfarge 3 57_4 manuell" xfId="54311" xr:uid="{66D23CE6-6CC9-41B9-B54B-1C84853D6C86}"/>
    <cellStyle name="20% - uthevingsfarge 3 58" xfId="3238" xr:uid="{4B29A4A7-7032-457F-8F1E-219877153613}"/>
    <cellStyle name="20% - uthevingsfarge 3 58 2" xfId="3239" xr:uid="{FC1AC4A3-E3A8-4639-8129-83ED9359B54F}"/>
    <cellStyle name="20% - uthevingsfarge 3 58 2 2" xfId="3240" xr:uid="{039AE80E-E0DC-48AB-90BE-11758E33583D}"/>
    <cellStyle name="20% - uthevingsfarge 3 58 2 2 2" xfId="38862" xr:uid="{826FC73E-B9D8-40F2-B5A3-B58B3D59102B}"/>
    <cellStyle name="20% - uthevingsfarge 3 58 2 2_CC1" xfId="54312" xr:uid="{ADBD42B6-32D4-4D2A-8270-31A602BC4C7A}"/>
    <cellStyle name="20% - uthevingsfarge 3 58 2 3" xfId="38863" xr:uid="{91629CEE-78C6-471B-A51A-0601A9E3B967}"/>
    <cellStyle name="20% - uthevingsfarge 3 58 2 4" xfId="38864" xr:uid="{F95BB0EB-5303-41A5-89A1-B09CB66A8E83}"/>
    <cellStyle name="20% - uthevingsfarge 3 58 2 5" xfId="38865" xr:uid="{B523546F-DE48-43FF-B636-A2A3E85F6D97}"/>
    <cellStyle name="20% - uthevingsfarge 3 58 2 6" xfId="38861" xr:uid="{A3B5B5F2-F25A-4BEA-BD6F-03F1F551B236}"/>
    <cellStyle name="20% - uthevingsfarge 3 58 2_4 manuell" xfId="54313" xr:uid="{975BCE04-5856-4D9D-9F96-3CE61DA46572}"/>
    <cellStyle name="20% - uthevingsfarge 3 58 3" xfId="3241" xr:uid="{FC4BDF02-F31D-4B46-AFC7-C5A808E39F2E}"/>
    <cellStyle name="20% - uthevingsfarge 3 58 3 2" xfId="38866" xr:uid="{40FFEE77-98CB-4B2C-9266-D5CC188913DA}"/>
    <cellStyle name="20% - uthevingsfarge 3 58 3_CC1" xfId="54314" xr:uid="{B4119265-5697-4745-81D9-58CD4FB14F2D}"/>
    <cellStyle name="20% - uthevingsfarge 3 58 4" xfId="38867" xr:uid="{FD4D4D9C-DB5E-4CA2-939D-92E31E421652}"/>
    <cellStyle name="20% - uthevingsfarge 3 58 5" xfId="38868" xr:uid="{DDDF3C85-2153-4B9E-B678-7C8CBF123DD8}"/>
    <cellStyle name="20% - uthevingsfarge 3 58 6" xfId="38869" xr:uid="{4617ADFF-B419-44BA-95DD-2639A216CC19}"/>
    <cellStyle name="20% - uthevingsfarge 3 58 7" xfId="38860" xr:uid="{1827DDFF-6307-46B3-A1DB-498123682FE2}"/>
    <cellStyle name="20% - uthevingsfarge 3 58_4 manuell" xfId="54315" xr:uid="{ADB7E29A-D22A-4C10-A09E-A5F0E60D7847}"/>
    <cellStyle name="20% - uthevingsfarge 3 59" xfId="3242" xr:uid="{3364CE85-5375-43E3-BCB9-E9AB45E70FEF}"/>
    <cellStyle name="20% - uthevingsfarge 3 59 2" xfId="3243" xr:uid="{36E2505F-41CA-43C0-A50C-44CC6989A3D3}"/>
    <cellStyle name="20% - uthevingsfarge 3 59 2 2" xfId="3244" xr:uid="{D88A0F05-687A-4AD3-894E-87F6AD0230B3}"/>
    <cellStyle name="20% - uthevingsfarge 3 59 2 2 2" xfId="38872" xr:uid="{2F3F0C2D-6AA7-49BA-A979-48775AE8C69C}"/>
    <cellStyle name="20% - uthevingsfarge 3 59 2 2_CC1" xfId="54316" xr:uid="{8C1654F5-4528-4BF9-9723-17E3196953F4}"/>
    <cellStyle name="20% - uthevingsfarge 3 59 2 3" xfId="38873" xr:uid="{673B3B37-F32C-4798-BDDC-7BEE5A8D44FE}"/>
    <cellStyle name="20% - uthevingsfarge 3 59 2 4" xfId="38874" xr:uid="{6D391301-4E14-4F54-B20B-2B56FA9AB78C}"/>
    <cellStyle name="20% - uthevingsfarge 3 59 2 5" xfId="38875" xr:uid="{D6671428-A9E8-4588-979B-97E028249127}"/>
    <cellStyle name="20% - uthevingsfarge 3 59 2 6" xfId="38871" xr:uid="{69F6BF2F-B5DE-40ED-BCEF-8376CD4FEC24}"/>
    <cellStyle name="20% - uthevingsfarge 3 59 2_4 manuell" xfId="54317" xr:uid="{510CEF7A-86A0-4174-9E1F-B1E9B14E9472}"/>
    <cellStyle name="20% - uthevingsfarge 3 59 3" xfId="3245" xr:uid="{AEEE619D-3AF7-4216-9294-F0955AFF6561}"/>
    <cellStyle name="20% - uthevingsfarge 3 59 3 2" xfId="38876" xr:uid="{161C00F3-2C39-42A2-81A8-15A518630586}"/>
    <cellStyle name="20% - uthevingsfarge 3 59 3_CC1" xfId="54318" xr:uid="{FDA59656-B7B7-4B80-8CA4-2464C36B87AF}"/>
    <cellStyle name="20% - uthevingsfarge 3 59 4" xfId="38877" xr:uid="{F92C62C2-E55E-4684-9D5C-766C5A6B8B11}"/>
    <cellStyle name="20% - uthevingsfarge 3 59 5" xfId="38878" xr:uid="{7AA1D6B9-FCE3-45B7-A6B1-4400CD90C632}"/>
    <cellStyle name="20% - uthevingsfarge 3 59 6" xfId="38879" xr:uid="{37E089B7-08FE-4BF0-91C7-FBEA3C789DB9}"/>
    <cellStyle name="20% - uthevingsfarge 3 59 7" xfId="38870" xr:uid="{D5DC5317-54EE-49E3-AD0E-C8B52256C9E6}"/>
    <cellStyle name="20% - uthevingsfarge 3 59_4 manuell" xfId="54319" xr:uid="{E46902C6-28AE-41E3-B832-860AE5725B24}"/>
    <cellStyle name="20% - uthevingsfarge 3 6" xfId="3246" xr:uid="{0F53171F-052E-4F21-8D15-00C760EE0ABF}"/>
    <cellStyle name="20% - uthevingsfarge 3 6 2" xfId="3247" xr:uid="{2884EC8F-72E7-47F1-B05D-618522DA7BF3}"/>
    <cellStyle name="20% - uthevingsfarge 3 6 2 2" xfId="3248" xr:uid="{2F6B4E39-2168-4E7C-B7C0-54080841955C}"/>
    <cellStyle name="20% - uthevingsfarge 3 6 2 2 2" xfId="38882" xr:uid="{9A154F94-4543-4EC2-9ABE-E783891AF9C8}"/>
    <cellStyle name="20% - uthevingsfarge 3 6 2 2_CC1" xfId="54320" xr:uid="{C862D3D5-EF5E-400F-949C-C9DF3803798C}"/>
    <cellStyle name="20% - uthevingsfarge 3 6 2 3" xfId="38883" xr:uid="{912A78F1-8A58-4F4C-ADF7-4FBB23CEAC5A}"/>
    <cellStyle name="20% - uthevingsfarge 3 6 2 4" xfId="38884" xr:uid="{634E1C76-C9DF-46CE-979E-056487513786}"/>
    <cellStyle name="20% - uthevingsfarge 3 6 2 5" xfId="38885" xr:uid="{38A83199-E28E-4C15-A56D-E412E41421CF}"/>
    <cellStyle name="20% - uthevingsfarge 3 6 2 6" xfId="38881" xr:uid="{93D50060-61DE-4680-9577-C20C65BDC342}"/>
    <cellStyle name="20% - uthevingsfarge 3 6 2_3. Chng in credit spreads" xfId="44034" xr:uid="{CD620B0C-209D-483A-9ABA-4FA719FD2012}"/>
    <cellStyle name="20% - uthevingsfarge 3 6 3" xfId="3249" xr:uid="{D8AD9739-33CE-4214-BB30-D46BCC57AB45}"/>
    <cellStyle name="20% - uthevingsfarge 3 6 3 2" xfId="14869" xr:uid="{491B4F11-7BDC-472E-8B24-22C214942174}"/>
    <cellStyle name="20% - uthevingsfarge 3 6 3 2 2" xfId="44035" xr:uid="{DF9A0528-5474-4296-A848-DE23E6B07774}"/>
    <cellStyle name="20% - uthevingsfarge 3 6 3 3" xfId="38886" xr:uid="{71FD6FDC-4B6A-429A-A5BB-3CC6A4CAD48D}"/>
    <cellStyle name="20% - uthevingsfarge 3 6 3_3. Chng in credit spreads" xfId="44036" xr:uid="{287AEB9B-0E47-45BC-B112-C2E354040F03}"/>
    <cellStyle name="20% - uthevingsfarge 3 6 4" xfId="14870" xr:uid="{EED4C938-9DED-4668-B2C3-A33BB3C7AC90}"/>
    <cellStyle name="20% - uthevingsfarge 3 6 4 2" xfId="38887" xr:uid="{13D2A273-ACAD-422B-AB8B-5A2589EBD399}"/>
    <cellStyle name="20% - uthevingsfarge 3 6 5" xfId="14871" xr:uid="{0F769CB4-805B-4A29-A781-82860CD953CC}"/>
    <cellStyle name="20% - uthevingsfarge 3 6 5 2" xfId="38888" xr:uid="{DDF95058-740E-4196-B2D4-F1BEDD92C6D9}"/>
    <cellStyle name="20% - uthevingsfarge 3 6 6" xfId="38889" xr:uid="{19978450-6A28-4CC2-B4EA-AC66F1ACAF24}"/>
    <cellStyle name="20% - uthevingsfarge 3 6 7" xfId="38880" xr:uid="{1E66B7F5-79E0-4CA9-A018-EFA36CC60FFE}"/>
    <cellStyle name="20% - uthevingsfarge 3 6 8" xfId="44037" xr:uid="{AB34B7BA-47A9-4F3B-AB96-392AC1DDE349}"/>
    <cellStyle name="20% - uthevingsfarge 3 6 9" xfId="44038" xr:uid="{3D648C5E-40C8-4C44-A623-8240D152BA3B}"/>
    <cellStyle name="20% - uthevingsfarge 3 6_3. Chng in credit spreads" xfId="44039" xr:uid="{2B47A8C5-6A42-4731-93C3-AB8DC49F1C72}"/>
    <cellStyle name="20% - uthevingsfarge 3 60" xfId="14872" xr:uid="{F2B01AE1-F8C8-48D0-886F-48B2AA88AC4F}"/>
    <cellStyle name="20% - uthevingsfarge 3 60 2" xfId="14873" xr:uid="{DA25C093-F4B6-4633-A36E-465C560EE088}"/>
    <cellStyle name="20% - uthevingsfarge 3 60 2 2" xfId="36578" xr:uid="{9BDFC248-B1C3-47F4-90B5-8A9FC800D268}"/>
    <cellStyle name="20% - uthevingsfarge 3 60 3" xfId="14874" xr:uid="{0C632329-5D56-4AD5-9029-E0E74CF59E77}"/>
    <cellStyle name="20% - uthevingsfarge 3 60 4" xfId="36342" xr:uid="{3DB58132-3FB2-4EFC-88A1-B4692C701C1B}"/>
    <cellStyle name="20% - uthevingsfarge 3 60_AVA DVA EL" xfId="14875" xr:uid="{1337B34C-6290-4D14-B7F6-90B071B41839}"/>
    <cellStyle name="20% - uthevingsfarge 3 61" xfId="14876" xr:uid="{663284A3-76FF-455D-B238-A6CB0D2DF450}"/>
    <cellStyle name="20% - uthevingsfarge 3 61 2" xfId="14877" xr:uid="{9AFCB79C-B251-4434-A293-66FCF2D66AF8}"/>
    <cellStyle name="20% - uthevingsfarge 3 61 2 2" xfId="36599" xr:uid="{69E0A46C-1661-4B19-B751-E6D7B04E329E}"/>
    <cellStyle name="20% - uthevingsfarge 3 61 3" xfId="14878" xr:uid="{1296BDD3-C685-4825-8BE5-761B4F3D4F84}"/>
    <cellStyle name="20% - uthevingsfarge 3 61 4" xfId="36368" xr:uid="{274093BC-261E-4D72-BD44-C3A81A4E6C38}"/>
    <cellStyle name="20% - uthevingsfarge 3 61_AVA DVA EL" xfId="14879" xr:uid="{7186FD62-38C7-4831-BA66-3E6BE9327050}"/>
    <cellStyle name="20% - uthevingsfarge 3 62" xfId="14880" xr:uid="{560BEE64-1F5A-4307-BC08-7D042291523D}"/>
    <cellStyle name="20% - uthevingsfarge 3 62 2" xfId="14881" xr:uid="{84EC40A7-DC7E-45A2-B22D-DAF43F81C31A}"/>
    <cellStyle name="20% - uthevingsfarge 3 62 2 2" xfId="36589" xr:uid="{CBFFA5A6-AA4E-4795-B963-7AA39067B56A}"/>
    <cellStyle name="20% - uthevingsfarge 3 62 3" xfId="36355" xr:uid="{97617F22-3183-483A-9B25-6E52F36AFA60}"/>
    <cellStyle name="20% - uthevingsfarge 3 62_AVA DVA EL" xfId="14882" xr:uid="{ABEDE237-F39E-462E-8889-9B616569D5F1}"/>
    <cellStyle name="20% - uthevingsfarge 3 63" xfId="14883" xr:uid="{0DB60F0D-ADCD-414B-BD66-7E49791D13A0}"/>
    <cellStyle name="20% - uthevingsfarge 3 63 2" xfId="36552" xr:uid="{3D433289-48AC-490C-A056-6814F589984E}"/>
    <cellStyle name="20% - uthevingsfarge 3 64" xfId="14884" xr:uid="{9CF21381-F6E9-4497-98B8-B8DBEB6E6AA9}"/>
    <cellStyle name="20% - uthevingsfarge 3 64 2" xfId="36631" xr:uid="{8804DD05-6F47-48B8-BA4C-5D8BD274CE43}"/>
    <cellStyle name="20% - uthevingsfarge 3 65" xfId="14885" xr:uid="{5C341DD6-89C2-40CB-89CB-DA92BF540707}"/>
    <cellStyle name="20% - uthevingsfarge 3 65 2" xfId="36522" xr:uid="{2ED04F41-C473-4087-886A-9D05470F58C9}"/>
    <cellStyle name="20% - uthevingsfarge 3 66" xfId="14886" xr:uid="{54632285-D61D-4885-B104-1502B8CB4E03}"/>
    <cellStyle name="20% - uthevingsfarge 3 66 2" xfId="36617" xr:uid="{413629BF-EF72-4825-B37E-7C4AE6C03AC9}"/>
    <cellStyle name="20% - uthevingsfarge 3 67" xfId="36493" xr:uid="{5CBA0810-FED3-4A33-BBEF-52BE26B24E93}"/>
    <cellStyle name="20% - uthevingsfarge 3 68" xfId="44040" xr:uid="{FE0B40D4-BAF7-44A0-B035-B04E228B7580}"/>
    <cellStyle name="20% - uthevingsfarge 3 69" xfId="44041" xr:uid="{85567AC7-09C8-4ED6-96D1-EE419DC47B0A}"/>
    <cellStyle name="20% - uthevingsfarge 3 7" xfId="3250" xr:uid="{A624631E-21A5-438F-8B14-49F16CC69E1A}"/>
    <cellStyle name="20% - uthevingsfarge 3 7 2" xfId="3251" xr:uid="{E302BB88-DCE8-40C1-985E-187D7F837385}"/>
    <cellStyle name="20% - uthevingsfarge 3 7 2 2" xfId="3252" xr:uid="{480DF83A-472A-42D2-8454-4EAA6676DF8B}"/>
    <cellStyle name="20% - uthevingsfarge 3 7 2 2 2" xfId="38892" xr:uid="{7661E39F-55AA-4A10-9992-A20AF6EF68E6}"/>
    <cellStyle name="20% - uthevingsfarge 3 7 2 2_CC1" xfId="54321" xr:uid="{B2CF6E5C-AD9F-4895-9C53-8B3999535493}"/>
    <cellStyle name="20% - uthevingsfarge 3 7 2 3" xfId="38893" xr:uid="{22A08F9B-3025-4FA0-993D-BD0E2F28C221}"/>
    <cellStyle name="20% - uthevingsfarge 3 7 2 4" xfId="38894" xr:uid="{35BD4DF5-E434-479F-9F8A-E457BD8FDC3F}"/>
    <cellStyle name="20% - uthevingsfarge 3 7 2 5" xfId="38895" xr:uid="{5BC83085-5B46-4AD2-824A-BF85FE53E9DE}"/>
    <cellStyle name="20% - uthevingsfarge 3 7 2 6" xfId="38891" xr:uid="{360D7638-19FF-405F-9FF6-B7289A8C288A}"/>
    <cellStyle name="20% - uthevingsfarge 3 7 2_4 manuell" xfId="54322" xr:uid="{E5687ADE-7157-4B3D-B876-D66359AC5B9C}"/>
    <cellStyle name="20% - uthevingsfarge 3 7 3" xfId="3253" xr:uid="{167C7437-5351-4D8A-B28A-16B27E23506A}"/>
    <cellStyle name="20% - uthevingsfarge 3 7 3 2" xfId="14887" xr:uid="{FFFA280C-58E4-48D7-8C5D-8EA9A64C98A3}"/>
    <cellStyle name="20% - uthevingsfarge 3 7 3 3" xfId="38896" xr:uid="{1DB336ED-0B9C-4D38-A72C-A6D8BD2D8C1E}"/>
    <cellStyle name="20% - uthevingsfarge 3 7 3_AVA DVA EL" xfId="14888" xr:uid="{8FC088C1-86E3-4280-8953-138A098FBB07}"/>
    <cellStyle name="20% - uthevingsfarge 3 7 4" xfId="14889" xr:uid="{422D07EA-07B4-4D29-8073-335D87C2B5D8}"/>
    <cellStyle name="20% - uthevingsfarge 3 7 4 2" xfId="38897" xr:uid="{CE68A7D4-F43B-4DA8-AE58-154BA72B44E7}"/>
    <cellStyle name="20% - uthevingsfarge 3 7 5" xfId="14890" xr:uid="{525F77D0-34C7-4D42-8981-71986637C497}"/>
    <cellStyle name="20% - uthevingsfarge 3 7 5 2" xfId="38898" xr:uid="{857D406E-6546-46E9-B9E4-72FCEC654A21}"/>
    <cellStyle name="20% - uthevingsfarge 3 7 6" xfId="38899" xr:uid="{EC324C2D-026B-4115-A381-34A2F2219A74}"/>
    <cellStyle name="20% - uthevingsfarge 3 7 7" xfId="38890" xr:uid="{9345FECE-7D81-4344-BE5F-A37ECE5A3024}"/>
    <cellStyle name="20% - uthevingsfarge 3 7 8" xfId="44042" xr:uid="{220FEBCE-6B66-4482-9738-3EC3784CDC73}"/>
    <cellStyle name="20% - uthevingsfarge 3 7_3. Chng in credit spreads" xfId="44043" xr:uid="{899263F7-71F2-478E-9952-43A0399C6B99}"/>
    <cellStyle name="20% - uthevingsfarge 3 70" xfId="44044" xr:uid="{E624A782-07E3-4589-8CBB-02083F98296D}"/>
    <cellStyle name="20% - uthevingsfarge 3 71" xfId="44045" xr:uid="{2844435F-5834-43FC-B51C-B2EC226A41FB}"/>
    <cellStyle name="20% - uthevingsfarge 3 72" xfId="44046" xr:uid="{E927CECB-138C-41BE-8A6F-85DBE660F1DD}"/>
    <cellStyle name="20% - uthevingsfarge 3 73" xfId="44047" xr:uid="{EABB1E3E-0BD7-477A-8E03-B4B0A2295692}"/>
    <cellStyle name="20% - uthevingsfarge 3 74" xfId="44048" xr:uid="{02C61DE4-17FD-4D71-9841-7759DD063FDD}"/>
    <cellStyle name="20% - uthevingsfarge 3 8" xfId="3254" xr:uid="{A68C085C-58DF-42B5-B440-BBC48F38E603}"/>
    <cellStyle name="20% - uthevingsfarge 3 8 2" xfId="3255" xr:uid="{9B3596BC-9CB8-4F6B-BD48-1095C8CAD5AE}"/>
    <cellStyle name="20% - uthevingsfarge 3 8 2 2" xfId="3256" xr:uid="{E2BD4B43-DCDB-489B-92F5-8BCD7197E935}"/>
    <cellStyle name="20% - uthevingsfarge 3 8 2 2 2" xfId="38902" xr:uid="{7ADECAEF-3689-4B32-88B6-D3758BADC654}"/>
    <cellStyle name="20% - uthevingsfarge 3 8 2 2_CC1" xfId="54323" xr:uid="{D3295751-2C7B-44A9-9D00-AE805E2FC87F}"/>
    <cellStyle name="20% - uthevingsfarge 3 8 2 3" xfId="38903" xr:uid="{9EDFD84C-5D31-4A97-895A-C65F9FB7A5A4}"/>
    <cellStyle name="20% - uthevingsfarge 3 8 2 4" xfId="38904" xr:uid="{06D81F4A-60B5-45A0-A3C5-A94507E287DD}"/>
    <cellStyle name="20% - uthevingsfarge 3 8 2 5" xfId="38905" xr:uid="{61EC5AB4-7B07-4786-A8B0-A24DD3A070D1}"/>
    <cellStyle name="20% - uthevingsfarge 3 8 2 6" xfId="38901" xr:uid="{DDB746FF-CB46-4274-AD32-A7D573A7981C}"/>
    <cellStyle name="20% - uthevingsfarge 3 8 2_4 manuell" xfId="54324" xr:uid="{949C0847-C151-495F-9364-7358146FE763}"/>
    <cellStyle name="20% - uthevingsfarge 3 8 3" xfId="3257" xr:uid="{C5066ABF-279E-4F9F-A48A-1B587512C2DC}"/>
    <cellStyle name="20% - uthevingsfarge 3 8 3 2" xfId="38906" xr:uid="{283E5329-EE50-45B0-ACF1-EAA5F362871B}"/>
    <cellStyle name="20% - uthevingsfarge 3 8 3_CC1" xfId="54325" xr:uid="{77B4C7BC-13F5-4354-8B2D-C5A61982087A}"/>
    <cellStyle name="20% - uthevingsfarge 3 8 4" xfId="38907" xr:uid="{29DEE903-67BA-4D4C-93BF-97AFC0ADE994}"/>
    <cellStyle name="20% - uthevingsfarge 3 8 5" xfId="38908" xr:uid="{95B33E49-DE44-4D00-B7C2-87CC1830BB72}"/>
    <cellStyle name="20% - uthevingsfarge 3 8 6" xfId="38909" xr:uid="{EABB41B3-5C40-4161-B15A-099C1F946A8C}"/>
    <cellStyle name="20% - uthevingsfarge 3 8 7" xfId="38900" xr:uid="{49BF1862-0CDF-4DCA-98F6-D1E742CDCA1A}"/>
    <cellStyle name="20% - uthevingsfarge 3 8_3. Chng in credit spreads" xfId="44049" xr:uid="{7A125464-BBFC-4294-8979-AEC4C444F1AE}"/>
    <cellStyle name="20% - uthevingsfarge 3 9" xfId="3258" xr:uid="{5D9A253C-DD24-4042-B469-9334CE2792EA}"/>
    <cellStyle name="20% - uthevingsfarge 3 9 2" xfId="3259" xr:uid="{D2C2F8D7-5763-420E-AD83-27E5A1EF30D9}"/>
    <cellStyle name="20% - uthevingsfarge 3 9 2 2" xfId="3260" xr:uid="{9E81104D-B826-4879-B548-5C3F8D675C9C}"/>
    <cellStyle name="20% - uthevingsfarge 3 9 2 2 2" xfId="38912" xr:uid="{F5DA4E1C-0CA9-4955-82E1-E1949B43BA8E}"/>
    <cellStyle name="20% - uthevingsfarge 3 9 2 2_CC1" xfId="54326" xr:uid="{C66A47F1-3979-4949-90D2-28A7B547C015}"/>
    <cellStyle name="20% - uthevingsfarge 3 9 2 3" xfId="38913" xr:uid="{6EACE59F-442B-45C9-826F-F88B7B771AE3}"/>
    <cellStyle name="20% - uthevingsfarge 3 9 2 4" xfId="38914" xr:uid="{1A16F1BC-1CF3-44E8-B2DB-4DC04DB39FEF}"/>
    <cellStyle name="20% - uthevingsfarge 3 9 2 5" xfId="38915" xr:uid="{20E6C28B-4089-41A2-865D-7F02E7C9B41D}"/>
    <cellStyle name="20% - uthevingsfarge 3 9 2 6" xfId="38911" xr:uid="{52803F4F-2C50-4196-9FBE-C5D3AC7C1574}"/>
    <cellStyle name="20% - uthevingsfarge 3 9 2_4 manuell" xfId="54327" xr:uid="{8A874E89-B459-462C-8877-C63E18FC995D}"/>
    <cellStyle name="20% - uthevingsfarge 3 9 3" xfId="3261" xr:uid="{5B41B34B-3440-4D98-A056-06794157FEE7}"/>
    <cellStyle name="20% - uthevingsfarge 3 9 3 2" xfId="38916" xr:uid="{8A56FE23-273D-402F-8E01-D80A5A9410D9}"/>
    <cellStyle name="20% - uthevingsfarge 3 9 3_CC1" xfId="54328" xr:uid="{3C093A34-B360-45B7-8F4D-792DCF0F147E}"/>
    <cellStyle name="20% - uthevingsfarge 3 9 4" xfId="38917" xr:uid="{251C9A26-07D3-4083-9D68-7697C18186AC}"/>
    <cellStyle name="20% - uthevingsfarge 3 9 5" xfId="38918" xr:uid="{EB134BAB-3540-421A-BE43-7C327602D2A3}"/>
    <cellStyle name="20% - uthevingsfarge 3 9 6" xfId="38919" xr:uid="{44D625A9-1844-4AFB-B00C-4CBB34676BB1}"/>
    <cellStyle name="20% - uthevingsfarge 3 9 7" xfId="38910" xr:uid="{95F3F399-8607-42DB-9D83-3950BDA95353}"/>
    <cellStyle name="20% - uthevingsfarge 3 9_4 manuell" xfId="54329" xr:uid="{82311896-6AD8-4028-B08B-CE9E376C3DBC}"/>
    <cellStyle name="20% - uthevingsfarge 3_4 manuell" xfId="54330" xr:uid="{AB85A8D4-E2CC-4FE6-B157-396F7D81FA70}"/>
    <cellStyle name="20% - uthevingsfarge 4" xfId="36217" xr:uid="{73A38E17-3723-4886-8291-92058AD966B0}"/>
    <cellStyle name="20% - uthevingsfarge 4 10" xfId="3262" xr:uid="{DB3663E2-EE9A-48C5-86A3-8BC6671EE6E2}"/>
    <cellStyle name="20% - uthevingsfarge 4 10 2" xfId="3263" xr:uid="{50FBB26B-0987-479C-9C23-0CB5455C8DB7}"/>
    <cellStyle name="20% - uthevingsfarge 4 10 2 2" xfId="3264" xr:uid="{FC8DED2A-3C18-4743-A4E8-408EF2457C70}"/>
    <cellStyle name="20% - uthevingsfarge 4 10 2 2 2" xfId="38922" xr:uid="{ED374AC7-7F6A-4120-907D-33F940E15BB2}"/>
    <cellStyle name="20% - uthevingsfarge 4 10 2 2_CC1" xfId="54331" xr:uid="{E31BECEA-42A7-42A2-ABD1-E6D0DB5FCDCD}"/>
    <cellStyle name="20% - uthevingsfarge 4 10 2 3" xfId="38923" xr:uid="{FC1EE30F-BB1D-463E-B5A0-948F3A48B250}"/>
    <cellStyle name="20% - uthevingsfarge 4 10 2 4" xfId="38924" xr:uid="{3026103B-231E-4CDC-A31D-E7CCC6D2BCDB}"/>
    <cellStyle name="20% - uthevingsfarge 4 10 2 5" xfId="38925" xr:uid="{7C41805D-59B4-4E7F-A813-335983C80829}"/>
    <cellStyle name="20% - uthevingsfarge 4 10 2 6" xfId="38921" xr:uid="{0EAEEB74-8184-41F7-A523-310C23DE18B9}"/>
    <cellStyle name="20% - uthevingsfarge 4 10 2_4 manuell" xfId="54332" xr:uid="{0F65564A-140D-41AB-82FF-4F6E8887F048}"/>
    <cellStyle name="20% - uthevingsfarge 4 10 3" xfId="3265" xr:uid="{56E8DE19-BF48-479F-912B-175D323A956B}"/>
    <cellStyle name="20% - uthevingsfarge 4 10 3 2" xfId="38926" xr:uid="{34454662-D932-41D0-85CE-068ED02425C5}"/>
    <cellStyle name="20% - uthevingsfarge 4 10 3_CC1" xfId="54333" xr:uid="{AFDC401D-6202-4CB9-8E5F-7E55B54BECCF}"/>
    <cellStyle name="20% - uthevingsfarge 4 10 4" xfId="38927" xr:uid="{78FE85C7-837E-4229-8F44-95C79FAA7DA6}"/>
    <cellStyle name="20% - uthevingsfarge 4 10 5" xfId="38928" xr:uid="{6DA21929-0B28-49D8-B049-49033928419C}"/>
    <cellStyle name="20% - uthevingsfarge 4 10 6" xfId="38929" xr:uid="{73DDB77F-C47E-46B8-A16F-5A9C5572EEB8}"/>
    <cellStyle name="20% - uthevingsfarge 4 10 7" xfId="38920" xr:uid="{F6D6F8FA-C314-4050-96B0-2FE6F116C895}"/>
    <cellStyle name="20% - uthevingsfarge 4 10_4 manuell" xfId="54334" xr:uid="{8E1E9901-78E1-4BA4-BB96-2ABC78A82618}"/>
    <cellStyle name="20% - uthevingsfarge 4 11" xfId="3266" xr:uid="{D985BE6C-96A5-4500-BE53-915DD735D36F}"/>
    <cellStyle name="20% - uthevingsfarge 4 11 2" xfId="3267" xr:uid="{6F8F2DF9-556C-4613-AABF-9493CA6B125C}"/>
    <cellStyle name="20% - uthevingsfarge 4 11 2 2" xfId="3268" xr:uid="{342764E3-A1AC-405A-8E90-7CF0EF7B8762}"/>
    <cellStyle name="20% - uthevingsfarge 4 11 2 2 2" xfId="38932" xr:uid="{857F1DF6-D6F2-4584-BEBD-F68A4C3E9493}"/>
    <cellStyle name="20% - uthevingsfarge 4 11 2 2_CC1" xfId="54335" xr:uid="{4ACA4D58-9758-440B-969A-18CF3B098B8F}"/>
    <cellStyle name="20% - uthevingsfarge 4 11 2 3" xfId="38933" xr:uid="{AFCBAE59-9B43-4DDA-83A8-D51435B7D03E}"/>
    <cellStyle name="20% - uthevingsfarge 4 11 2 4" xfId="38934" xr:uid="{E0E6CD62-639C-4455-9574-7AD288B5310F}"/>
    <cellStyle name="20% - uthevingsfarge 4 11 2 5" xfId="38935" xr:uid="{268B3A8A-CEC0-454E-954B-27702E01CEEC}"/>
    <cellStyle name="20% - uthevingsfarge 4 11 2 6" xfId="38931" xr:uid="{05CE9EC9-17E8-4D76-952B-482720DDAAEE}"/>
    <cellStyle name="20% - uthevingsfarge 4 11 2_4 manuell" xfId="54336" xr:uid="{63248805-7C48-4507-94AC-82F73B6343E6}"/>
    <cellStyle name="20% - uthevingsfarge 4 11 3" xfId="3269" xr:uid="{0E4D27E9-6BC6-497D-956B-A3254F608596}"/>
    <cellStyle name="20% - uthevingsfarge 4 11 3 2" xfId="38936" xr:uid="{AF1CA3E0-77E0-402D-95DF-2785FBCBD6CC}"/>
    <cellStyle name="20% - uthevingsfarge 4 11 3_CC1" xfId="54337" xr:uid="{4112BDCD-2C10-4399-B2B9-076EF3FC27DA}"/>
    <cellStyle name="20% - uthevingsfarge 4 11 4" xfId="38937" xr:uid="{A250DDB6-ABD1-41A8-AC00-D9BB295B3EAC}"/>
    <cellStyle name="20% - uthevingsfarge 4 11 5" xfId="38938" xr:uid="{C427FFB8-EDF5-44D5-81AB-75B0B6DCF70A}"/>
    <cellStyle name="20% - uthevingsfarge 4 11 6" xfId="38939" xr:uid="{5E8FA40B-3A93-483C-94DC-A55ED5FD48A9}"/>
    <cellStyle name="20% - uthevingsfarge 4 11 7" xfId="38930" xr:uid="{0E5DA52C-2320-424F-955C-AD05796E1928}"/>
    <cellStyle name="20% - uthevingsfarge 4 11_4 manuell" xfId="54338" xr:uid="{602165E6-352A-41FA-A680-82BBB4E00925}"/>
    <cellStyle name="20% - uthevingsfarge 4 12" xfId="3270" xr:uid="{614654EE-CBCC-4FB5-AA40-60FCB6D29EC6}"/>
    <cellStyle name="20% - uthevingsfarge 4 12 2" xfId="3271" xr:uid="{DCAC6D09-0618-4287-86D5-7DA7E0E1EE73}"/>
    <cellStyle name="20% - uthevingsfarge 4 12 2 2" xfId="3272" xr:uid="{C6CA5226-94A8-49D8-9347-57F750A914CE}"/>
    <cellStyle name="20% - uthevingsfarge 4 12 2 2 2" xfId="38942" xr:uid="{2DE13632-7B70-4EFA-8B72-4A5AF2C3041C}"/>
    <cellStyle name="20% - uthevingsfarge 4 12 2 2_CC1" xfId="54339" xr:uid="{0889B499-0F82-4A9C-8CB6-BB7672062B6C}"/>
    <cellStyle name="20% - uthevingsfarge 4 12 2 3" xfId="38943" xr:uid="{EE96F52F-366C-4A3C-A3E4-B3545681B6D4}"/>
    <cellStyle name="20% - uthevingsfarge 4 12 2 4" xfId="38944" xr:uid="{5BC68B20-5B75-4823-A910-3509E328C381}"/>
    <cellStyle name="20% - uthevingsfarge 4 12 2 5" xfId="38945" xr:uid="{63AB5666-7EF6-4B24-86AB-4C0E995507AA}"/>
    <cellStyle name="20% - uthevingsfarge 4 12 2 6" xfId="38941" xr:uid="{CA05949A-5E18-472A-A97B-67665283FF85}"/>
    <cellStyle name="20% - uthevingsfarge 4 12 2_4 manuell" xfId="54340" xr:uid="{ACF63CDD-1E63-4C73-AD79-EB2497DAD3E9}"/>
    <cellStyle name="20% - uthevingsfarge 4 12 3" xfId="3273" xr:uid="{565DAA1E-98FE-43E7-B196-478EF417BABD}"/>
    <cellStyle name="20% - uthevingsfarge 4 12 3 2" xfId="38946" xr:uid="{73460D10-C11E-423A-90CF-FABBCE4037F2}"/>
    <cellStyle name="20% - uthevingsfarge 4 12 3_CC1" xfId="54341" xr:uid="{AAC794BF-19F1-47CE-8126-D57F84D31157}"/>
    <cellStyle name="20% - uthevingsfarge 4 12 4" xfId="38947" xr:uid="{6D80A439-4F8C-44EE-8361-CF67C9A371A1}"/>
    <cellStyle name="20% - uthevingsfarge 4 12 5" xfId="38948" xr:uid="{7F2A33F9-2B4D-4BB8-A357-4022B9B266DC}"/>
    <cellStyle name="20% - uthevingsfarge 4 12 6" xfId="38949" xr:uid="{CD955D54-AF26-4EFE-9249-2CC73F54EE25}"/>
    <cellStyle name="20% - uthevingsfarge 4 12 7" xfId="38940" xr:uid="{1E64ED14-299F-47E8-81FE-9D12694343FD}"/>
    <cellStyle name="20% - uthevingsfarge 4 12_4 manuell" xfId="54342" xr:uid="{79F05B88-CD2E-4134-AD21-5132BADE1335}"/>
    <cellStyle name="20% - uthevingsfarge 4 13" xfId="3274" xr:uid="{81322040-CC07-44E2-930D-78FE891BFD9C}"/>
    <cellStyle name="20% - uthevingsfarge 4 13 2" xfId="3275" xr:uid="{51BF6136-A742-432D-9F98-E734F608791D}"/>
    <cellStyle name="20% - uthevingsfarge 4 13 2 2" xfId="3276" xr:uid="{78B72DF8-88F8-4D3C-9FFF-CB6A77B478D2}"/>
    <cellStyle name="20% - uthevingsfarge 4 13 2 2 2" xfId="38952" xr:uid="{408F309A-A62F-4C5E-B2B1-421AB187BF1A}"/>
    <cellStyle name="20% - uthevingsfarge 4 13 2 2_CC1" xfId="54343" xr:uid="{D6B450D6-B129-41B7-BA4A-90BB03110F3B}"/>
    <cellStyle name="20% - uthevingsfarge 4 13 2 3" xfId="38953" xr:uid="{0F83FAA7-47D5-462F-BC4B-4C947E336C4F}"/>
    <cellStyle name="20% - uthevingsfarge 4 13 2 4" xfId="38954" xr:uid="{2D344D02-052B-4955-A883-4CB2F7A17C0E}"/>
    <cellStyle name="20% - uthevingsfarge 4 13 2 5" xfId="38955" xr:uid="{1D0CDE1C-1444-418E-9BBB-112C919B9375}"/>
    <cellStyle name="20% - uthevingsfarge 4 13 2 6" xfId="38951" xr:uid="{051F374F-7ABC-4FA1-B618-3AB6E36960D9}"/>
    <cellStyle name="20% - uthevingsfarge 4 13 2_4 manuell" xfId="54344" xr:uid="{A7F75B62-DAAB-4666-A41B-D984DA24285C}"/>
    <cellStyle name="20% - uthevingsfarge 4 13 3" xfId="3277" xr:uid="{CE3669B6-33B9-4F63-AA18-5A5731A23757}"/>
    <cellStyle name="20% - uthevingsfarge 4 13 3 2" xfId="38956" xr:uid="{D02B2A41-E4BC-4295-B297-668F635EFED5}"/>
    <cellStyle name="20% - uthevingsfarge 4 13 3_CC1" xfId="54345" xr:uid="{3115DD41-279A-47EC-8E58-9F52853305FA}"/>
    <cellStyle name="20% - uthevingsfarge 4 13 4" xfId="38957" xr:uid="{86D45497-9891-4162-8896-D679E0276841}"/>
    <cellStyle name="20% - uthevingsfarge 4 13 5" xfId="38958" xr:uid="{B0F0D045-1EC2-4752-B375-5945EEC2E836}"/>
    <cellStyle name="20% - uthevingsfarge 4 13 6" xfId="38959" xr:uid="{F0C8A6EE-B45C-4D02-8D10-A438BEC10270}"/>
    <cellStyle name="20% - uthevingsfarge 4 13 7" xfId="38950" xr:uid="{3595F524-F99F-472F-9D02-6210B28B8401}"/>
    <cellStyle name="20% - uthevingsfarge 4 13_4 manuell" xfId="54346" xr:uid="{AC397660-58EE-4D8A-B707-A59EC09C6383}"/>
    <cellStyle name="20% - uthevingsfarge 4 14" xfId="3278" xr:uid="{08D63C7D-2292-473A-9305-7A93806F8CDD}"/>
    <cellStyle name="20% - uthevingsfarge 4 14 2" xfId="3279" xr:uid="{EE66B047-C504-4543-882C-9E365EA0A462}"/>
    <cellStyle name="20% - uthevingsfarge 4 14 2 2" xfId="3280" xr:uid="{0FE408E0-7CC3-4267-864F-48540A83A671}"/>
    <cellStyle name="20% - uthevingsfarge 4 14 2 2 2" xfId="38962" xr:uid="{A50FF518-3204-4AAD-BF4D-8098F474A871}"/>
    <cellStyle name="20% - uthevingsfarge 4 14 2 2_CC1" xfId="54347" xr:uid="{2BB0E784-EBFF-40BA-876A-B563BE650832}"/>
    <cellStyle name="20% - uthevingsfarge 4 14 2 3" xfId="38963" xr:uid="{9B592D68-E424-44C2-8666-1E300FBA721E}"/>
    <cellStyle name="20% - uthevingsfarge 4 14 2 4" xfId="38964" xr:uid="{D6345031-A23D-414C-ABFF-97AB429C1B21}"/>
    <cellStyle name="20% - uthevingsfarge 4 14 2 5" xfId="38965" xr:uid="{AF82A669-784B-4106-B0DD-7FFE144CDE50}"/>
    <cellStyle name="20% - uthevingsfarge 4 14 2 6" xfId="38961" xr:uid="{919DED2C-6A5E-492A-8A7A-59A0D8889A7C}"/>
    <cellStyle name="20% - uthevingsfarge 4 14 2_4 manuell" xfId="54348" xr:uid="{253B88F9-4F2E-4D50-9024-B46DE9A3290A}"/>
    <cellStyle name="20% - uthevingsfarge 4 14 3" xfId="3281" xr:uid="{0969383D-5FC4-4119-9CA7-AD2343477CFA}"/>
    <cellStyle name="20% - uthevingsfarge 4 14 3 2" xfId="38966" xr:uid="{1E2EB32F-E9A7-4F00-B380-08B48E30B639}"/>
    <cellStyle name="20% - uthevingsfarge 4 14 3_CC1" xfId="54349" xr:uid="{B9F7CA72-32CF-4CC7-BD8B-05F202A5AC00}"/>
    <cellStyle name="20% - uthevingsfarge 4 14 4" xfId="38967" xr:uid="{CA7F190D-FDB8-4112-AD23-FE27253BC213}"/>
    <cellStyle name="20% - uthevingsfarge 4 14 5" xfId="38968" xr:uid="{F1632B5D-7CEC-4F85-8BCD-DE111D6C5D19}"/>
    <cellStyle name="20% - uthevingsfarge 4 14 6" xfId="38969" xr:uid="{C5E881CA-668C-479F-953D-B9A0F8C1BD98}"/>
    <cellStyle name="20% - uthevingsfarge 4 14 7" xfId="38960" xr:uid="{DD27E1F3-637E-445F-AB23-31AFF08AE31B}"/>
    <cellStyle name="20% - uthevingsfarge 4 14_4 manuell" xfId="54350" xr:uid="{F0D96FE7-F1A0-4D84-9F4A-C27E8632C3FC}"/>
    <cellStyle name="20% - uthevingsfarge 4 15" xfId="3282" xr:uid="{793D911A-4223-4014-87CF-7F538FB89270}"/>
    <cellStyle name="20% - uthevingsfarge 4 15 2" xfId="3283" xr:uid="{7DC44D91-7B57-494B-98A5-A7E437C9085B}"/>
    <cellStyle name="20% - uthevingsfarge 4 15 2 2" xfId="3284" xr:uid="{C3418A5F-F59C-4AA6-8DCD-618E9FEE8D48}"/>
    <cellStyle name="20% - uthevingsfarge 4 15 2 2 2" xfId="38972" xr:uid="{71F99A10-3A1F-4D42-9664-57E808FDED61}"/>
    <cellStyle name="20% - uthevingsfarge 4 15 2 2_CC1" xfId="54351" xr:uid="{A6EDDA04-16B4-49BA-9F62-49A946BF91A3}"/>
    <cellStyle name="20% - uthevingsfarge 4 15 2 3" xfId="38973" xr:uid="{A3CEEBB8-99DC-4D14-A09C-44A3F071E4B9}"/>
    <cellStyle name="20% - uthevingsfarge 4 15 2 4" xfId="38974" xr:uid="{0A42F30F-FF35-4327-A2FB-DDA6B427AC49}"/>
    <cellStyle name="20% - uthevingsfarge 4 15 2 5" xfId="38975" xr:uid="{4DDA216C-7A2F-4021-9684-FB1A88331EA7}"/>
    <cellStyle name="20% - uthevingsfarge 4 15 2 6" xfId="38971" xr:uid="{840E8245-9F61-43E2-9275-63CEFF675F88}"/>
    <cellStyle name="20% - uthevingsfarge 4 15 2_4 manuell" xfId="54352" xr:uid="{775FD693-6D6D-43BC-BE23-65A2D35BBDA0}"/>
    <cellStyle name="20% - uthevingsfarge 4 15 3" xfId="3285" xr:uid="{45C46F1A-563C-46F6-B1B3-ED854C5CEDDB}"/>
    <cellStyle name="20% - uthevingsfarge 4 15 3 2" xfId="38976" xr:uid="{CAD1CDEF-8C90-4E95-865D-AFBCC83E45D7}"/>
    <cellStyle name="20% - uthevingsfarge 4 15 3_CC1" xfId="54353" xr:uid="{51DA2EFE-7A93-4EC7-9E1D-6BD8B1922E2C}"/>
    <cellStyle name="20% - uthevingsfarge 4 15 4" xfId="38977" xr:uid="{C5B96F4B-9E43-4146-B159-8E4F48AB1876}"/>
    <cellStyle name="20% - uthevingsfarge 4 15 5" xfId="38978" xr:uid="{EF0F3E6E-DB20-4CA1-9C6D-FCD21F529ED0}"/>
    <cellStyle name="20% - uthevingsfarge 4 15 6" xfId="38979" xr:uid="{92A57CF3-A2AA-4AE8-BE14-E7F9BCC7E041}"/>
    <cellStyle name="20% - uthevingsfarge 4 15 7" xfId="38970" xr:uid="{68944A1D-86F1-4661-A53E-7FC77F57735A}"/>
    <cellStyle name="20% - uthevingsfarge 4 15_4 manuell" xfId="54354" xr:uid="{683D3890-761A-4ED1-B4D4-5F106E616225}"/>
    <cellStyle name="20% - uthevingsfarge 4 16" xfId="3286" xr:uid="{4C32EF32-63F6-4196-B4D9-3C35B7E93736}"/>
    <cellStyle name="20% - uthevingsfarge 4 16 2" xfId="3287" xr:uid="{BA9F1277-262E-429B-B80D-C2E29716DA0B}"/>
    <cellStyle name="20% - uthevingsfarge 4 16 2 2" xfId="3288" xr:uid="{1E5CCDAB-63F1-480D-85A7-3A65D6529184}"/>
    <cellStyle name="20% - uthevingsfarge 4 16 2 2 2" xfId="38982" xr:uid="{E546EFCF-B5C3-49B8-A32E-D68BAAABA42D}"/>
    <cellStyle name="20% - uthevingsfarge 4 16 2 2_CC1" xfId="54355" xr:uid="{68315881-D9A7-4D28-9893-78C5E2B4CC24}"/>
    <cellStyle name="20% - uthevingsfarge 4 16 2 3" xfId="38983" xr:uid="{AA9195E3-13FA-44EE-8614-E9DA5586A3E2}"/>
    <cellStyle name="20% - uthevingsfarge 4 16 2 4" xfId="38984" xr:uid="{C7911BB0-CD0A-449B-8E75-BDB19DE49FCB}"/>
    <cellStyle name="20% - uthevingsfarge 4 16 2 5" xfId="38985" xr:uid="{739BDF9F-1BBA-423F-8731-F1593AFCB95C}"/>
    <cellStyle name="20% - uthevingsfarge 4 16 2 6" xfId="38981" xr:uid="{86D82793-3717-41A9-BE53-8B986FA89B3C}"/>
    <cellStyle name="20% - uthevingsfarge 4 16 2_4 manuell" xfId="54356" xr:uid="{3C9D6065-A4B6-4C86-A4AB-477AA355F745}"/>
    <cellStyle name="20% - uthevingsfarge 4 16 3" xfId="3289" xr:uid="{84ADEF14-2494-46CE-9A02-42F4C85D8487}"/>
    <cellStyle name="20% - uthevingsfarge 4 16 3 2" xfId="38986" xr:uid="{41CC4691-4C69-4AB1-BAD0-E47695109BFC}"/>
    <cellStyle name="20% - uthevingsfarge 4 16 3_CC1" xfId="54357" xr:uid="{6727D1B9-C53B-4286-A304-79442649A3B8}"/>
    <cellStyle name="20% - uthevingsfarge 4 16 4" xfId="38987" xr:uid="{498C9A86-AE80-4979-99B2-3DBDE8F313F4}"/>
    <cellStyle name="20% - uthevingsfarge 4 16 5" xfId="38988" xr:uid="{9830EDDD-4002-49D8-A422-20810E80528A}"/>
    <cellStyle name="20% - uthevingsfarge 4 16 6" xfId="38989" xr:uid="{F79B7EDE-8480-430B-A39C-CCCD18144718}"/>
    <cellStyle name="20% - uthevingsfarge 4 16 7" xfId="38980" xr:uid="{02295EA1-CF96-4955-BAF6-7F26DF712D05}"/>
    <cellStyle name="20% - uthevingsfarge 4 16_4 manuell" xfId="54358" xr:uid="{D3AEC24E-6845-4A9E-971A-1BAF5B449561}"/>
    <cellStyle name="20% - uthevingsfarge 4 17" xfId="3290" xr:uid="{19A5EA4F-C165-4372-8AE4-9F62F02EAD68}"/>
    <cellStyle name="20% - uthevingsfarge 4 17 2" xfId="3291" xr:uid="{8535EC7A-278F-4222-9050-D15444A53C47}"/>
    <cellStyle name="20% - uthevingsfarge 4 17 2 2" xfId="3292" xr:uid="{0ECC8233-F9B0-49DD-B454-4C97E2766AE6}"/>
    <cellStyle name="20% - uthevingsfarge 4 17 2 2 2" xfId="38992" xr:uid="{EC4C4C0A-6F32-4E36-AD45-41807DF18009}"/>
    <cellStyle name="20% - uthevingsfarge 4 17 2 2_CC1" xfId="54359" xr:uid="{13F41469-99FC-4E58-A28D-7A2907F24B52}"/>
    <cellStyle name="20% - uthevingsfarge 4 17 2 3" xfId="38993" xr:uid="{C0DA3B83-9A0E-41C8-B1AD-C6FF111CB140}"/>
    <cellStyle name="20% - uthevingsfarge 4 17 2 4" xfId="38994" xr:uid="{AD1FD187-2676-48EA-904F-EB80783AC0A4}"/>
    <cellStyle name="20% - uthevingsfarge 4 17 2 5" xfId="38995" xr:uid="{98C73C84-EEC8-41FA-975E-70F7F5E68423}"/>
    <cellStyle name="20% - uthevingsfarge 4 17 2 6" xfId="38991" xr:uid="{9F1B2AEC-3B31-46BE-A01B-13D63D329FBC}"/>
    <cellStyle name="20% - uthevingsfarge 4 17 2_4 manuell" xfId="54360" xr:uid="{712ED26B-C505-41FF-90DF-F4D4460A9B5C}"/>
    <cellStyle name="20% - uthevingsfarge 4 17 3" xfId="3293" xr:uid="{161FC5AC-D864-41CC-A9B1-F76BD954BCA0}"/>
    <cellStyle name="20% - uthevingsfarge 4 17 3 2" xfId="38996" xr:uid="{349ABA0D-880B-46A5-B961-E4BF27E42623}"/>
    <cellStyle name="20% - uthevingsfarge 4 17 3_CC1" xfId="54361" xr:uid="{C0F9323A-8F6B-48E1-B747-633C1EC80679}"/>
    <cellStyle name="20% - uthevingsfarge 4 17 4" xfId="38997" xr:uid="{B42A3441-3A80-4B55-B3CA-386276FA7ADB}"/>
    <cellStyle name="20% - uthevingsfarge 4 17 5" xfId="38998" xr:uid="{CF229F0B-C6F9-41D6-A43E-33E3F892BE0A}"/>
    <cellStyle name="20% - uthevingsfarge 4 17 6" xfId="38999" xr:uid="{A6338457-387F-4459-9750-BDCFD9B114F4}"/>
    <cellStyle name="20% - uthevingsfarge 4 17 7" xfId="38990" xr:uid="{FE43F0DC-CCE0-48F6-8BE6-939C731E7E7D}"/>
    <cellStyle name="20% - uthevingsfarge 4 17_4 manuell" xfId="54362" xr:uid="{073DE13D-6DF4-47AC-8849-CF5CB52279A6}"/>
    <cellStyle name="20% - uthevingsfarge 4 18" xfId="3294" xr:uid="{7DBBCE15-F71A-4835-8E42-62E831353FBB}"/>
    <cellStyle name="20% - uthevingsfarge 4 18 2" xfId="3295" xr:uid="{51BE5705-5C95-45D9-B4BD-6E11B42A8C44}"/>
    <cellStyle name="20% - uthevingsfarge 4 18 2 2" xfId="3296" xr:uid="{CF26667C-3735-4FB0-88B7-9616555592EA}"/>
    <cellStyle name="20% - uthevingsfarge 4 18 2 2 2" xfId="39002" xr:uid="{94F01FC2-BA3B-4050-BAD8-10E369D9472A}"/>
    <cellStyle name="20% - uthevingsfarge 4 18 2 2_CC1" xfId="54363" xr:uid="{B31F7EEC-48C7-4C93-A840-03A947439341}"/>
    <cellStyle name="20% - uthevingsfarge 4 18 2 3" xfId="39003" xr:uid="{BAE78710-346C-4F23-AFD8-3BFC88DFB39E}"/>
    <cellStyle name="20% - uthevingsfarge 4 18 2 4" xfId="39004" xr:uid="{1AEE0C3B-72F9-47B2-A14B-ED37CF683DFF}"/>
    <cellStyle name="20% - uthevingsfarge 4 18 2 5" xfId="39005" xr:uid="{4683171A-28AE-4032-A8AC-55ED75043568}"/>
    <cellStyle name="20% - uthevingsfarge 4 18 2 6" xfId="39001" xr:uid="{863A3E39-C08F-41BA-B535-12CAA55E47FB}"/>
    <cellStyle name="20% - uthevingsfarge 4 18 2_4 manuell" xfId="54364" xr:uid="{9727C767-7B04-48C5-9F5C-E97781605291}"/>
    <cellStyle name="20% - uthevingsfarge 4 18 3" xfId="3297" xr:uid="{D2E60DD3-4547-480F-B5EE-6F0F18BB2AA0}"/>
    <cellStyle name="20% - uthevingsfarge 4 18 3 2" xfId="39006" xr:uid="{867CAF08-C559-4412-8A6A-0EF9FDE9309B}"/>
    <cellStyle name="20% - uthevingsfarge 4 18 3_CC1" xfId="54365" xr:uid="{B8669336-E30D-4358-A3AA-E1FE6E4D8B61}"/>
    <cellStyle name="20% - uthevingsfarge 4 18 4" xfId="39007" xr:uid="{B17A272C-9B65-4D6F-88F0-35C044A19AB8}"/>
    <cellStyle name="20% - uthevingsfarge 4 18 5" xfId="39008" xr:uid="{0132C386-1BC5-4655-81A8-C7B780D2C367}"/>
    <cellStyle name="20% - uthevingsfarge 4 18 6" xfId="39009" xr:uid="{E03F003E-370D-44E4-A7EB-4CA23423D803}"/>
    <cellStyle name="20% - uthevingsfarge 4 18 7" xfId="39000" xr:uid="{1AE32AB3-B9CE-4F56-AF1C-AC2D3C97C0CA}"/>
    <cellStyle name="20% - uthevingsfarge 4 18_4 manuell" xfId="54366" xr:uid="{D268893B-3C5F-46CC-A913-A652C9BE7E91}"/>
    <cellStyle name="20% - uthevingsfarge 4 19" xfId="3298" xr:uid="{9984ACB3-E6E4-4EA9-BD1B-B66DD1F71974}"/>
    <cellStyle name="20% - uthevingsfarge 4 19 2" xfId="3299" xr:uid="{9E49B3BD-9D3D-4852-B500-5A1FBCCC76BA}"/>
    <cellStyle name="20% - uthevingsfarge 4 19 2 2" xfId="3300" xr:uid="{582AAF2E-E56C-4A9E-8D35-0E9F725CD4CF}"/>
    <cellStyle name="20% - uthevingsfarge 4 19 2 2 2" xfId="39012" xr:uid="{5F0FC60D-AA78-4EB2-861F-902732535754}"/>
    <cellStyle name="20% - uthevingsfarge 4 19 2 2_CC1" xfId="54367" xr:uid="{40C74516-4773-4AA4-8824-FAD8C4B84382}"/>
    <cellStyle name="20% - uthevingsfarge 4 19 2 3" xfId="39013" xr:uid="{78F2B99D-98C2-4D6E-A132-BA228CDEBB0F}"/>
    <cellStyle name="20% - uthevingsfarge 4 19 2 4" xfId="39014" xr:uid="{12FA2FA5-1479-422F-8F20-311216670FCD}"/>
    <cellStyle name="20% - uthevingsfarge 4 19 2 5" xfId="39015" xr:uid="{9E40EC82-9260-48E0-A6BD-465F98125729}"/>
    <cellStyle name="20% - uthevingsfarge 4 19 2 6" xfId="39011" xr:uid="{1021DC20-B86D-4FF1-B65A-E4EF9BADA67E}"/>
    <cellStyle name="20% - uthevingsfarge 4 19 2_4 manuell" xfId="54368" xr:uid="{BF9A2BDF-C7CB-4FFB-A552-29523167BA50}"/>
    <cellStyle name="20% - uthevingsfarge 4 19 3" xfId="3301" xr:uid="{91142BBF-CC94-4441-B355-DB6E00A6D9E3}"/>
    <cellStyle name="20% - uthevingsfarge 4 19 3 2" xfId="39016" xr:uid="{D57C37D8-0161-44D1-BFCF-84CFE4A8EFA6}"/>
    <cellStyle name="20% - uthevingsfarge 4 19 3_CC1" xfId="54369" xr:uid="{2ECFE7B3-FC42-4E88-9BB9-7025EA1F4590}"/>
    <cellStyle name="20% - uthevingsfarge 4 19 4" xfId="39017" xr:uid="{02326EAD-571E-461D-8BE6-DD796A45B0E5}"/>
    <cellStyle name="20% - uthevingsfarge 4 19 5" xfId="39018" xr:uid="{165EC107-322F-4876-9681-360AFB06D038}"/>
    <cellStyle name="20% - uthevingsfarge 4 19 6" xfId="39019" xr:uid="{DDC33C58-D791-4AA2-9C17-C7DEE6D3E577}"/>
    <cellStyle name="20% - uthevingsfarge 4 19 7" xfId="39010" xr:uid="{F60DDF37-EC23-4D91-A54A-427C51FC8B62}"/>
    <cellStyle name="20% - uthevingsfarge 4 19_4 manuell" xfId="54370" xr:uid="{D92A73CE-8861-4AA0-8649-3CF29397900B}"/>
    <cellStyle name="20% - uthevingsfarge 4 2" xfId="3302" xr:uid="{8EF894C7-0976-444E-9DB6-1ADB8FDE08D7}"/>
    <cellStyle name="20% - uthevingsfarge 4 2 10" xfId="14891" xr:uid="{DB0B7711-4A3B-4B25-87E2-563FA1B29C1A}"/>
    <cellStyle name="20% - uthevingsfarge 4 2 10 2" xfId="14892" xr:uid="{8D39035B-671E-4137-BBDC-F8E37287E1D2}"/>
    <cellStyle name="20% - uthevingsfarge 4 2 10 3" xfId="14893" xr:uid="{EC807455-FFF2-4F5F-BF36-E49243A67743}"/>
    <cellStyle name="20% - uthevingsfarge 4 2 10_AVA DVA EL" xfId="14894" xr:uid="{B90634AF-1EB2-4ED0-825E-585B8FDC215D}"/>
    <cellStyle name="20% - uthevingsfarge 4 2 11" xfId="14895" xr:uid="{ECE67AB4-B6FA-4925-A536-3081E7DB881B}"/>
    <cellStyle name="20% - uthevingsfarge 4 2 12" xfId="14896" xr:uid="{CB13D07F-2BCA-472B-9497-BECB83965ACB}"/>
    <cellStyle name="20% - uthevingsfarge 4 2 13" xfId="44050" xr:uid="{2ABA9486-830F-4133-81D2-2AAF93DB9597}"/>
    <cellStyle name="20% - uthevingsfarge 4 2 14" xfId="44051" xr:uid="{49BB689E-82D8-4F87-9CFB-7C2D2D29E75C}"/>
    <cellStyle name="20% - uthevingsfarge 4 2 15" xfId="44052" xr:uid="{E1D84AC9-D718-4AFA-8291-5E9738011324}"/>
    <cellStyle name="20% - uthevingsfarge 4 2 16" xfId="44053" xr:uid="{FDC84897-7E30-4FC7-9DB0-8A51F142733A}"/>
    <cellStyle name="20% - uthevingsfarge 4 2 2" xfId="3303" xr:uid="{1B96D7D7-9C56-42B8-9E31-549F755D02D5}"/>
    <cellStyle name="20% - uthevingsfarge 4 2 2 10" xfId="44054" xr:uid="{16364DE7-5BDC-4EA7-9BC1-09AADF257055}"/>
    <cellStyle name="20% - uthevingsfarge 4 2 2 11" xfId="44055" xr:uid="{27002F3F-2250-415C-BCC9-967E67A50789}"/>
    <cellStyle name="20% - uthevingsfarge 4 2 2 2" xfId="3304" xr:uid="{76AE3F0C-85BC-44D5-BF8E-1EB34ECC53B2}"/>
    <cellStyle name="20% - uthevingsfarge 4 2 2 2 10" xfId="44056" xr:uid="{772C0449-8D4B-43E1-9C99-6FC712CADE66}"/>
    <cellStyle name="20% - uthevingsfarge 4 2 2 2 2" xfId="14897" xr:uid="{1630507E-6F24-4FFA-BA9E-95EE3EACC537}"/>
    <cellStyle name="20% - uthevingsfarge 4 2 2 2 2 2" xfId="14898" xr:uid="{00E4AAD9-D4BA-4934-BD1F-8E2F99B62CE7}"/>
    <cellStyle name="20% - uthevingsfarge 4 2 2 2 2 2 2" xfId="44057" xr:uid="{1DEEA2D9-95F4-4C1F-AA47-D531FA47BEA5}"/>
    <cellStyle name="20% - uthevingsfarge 4 2 2 2 2 2 2 2" xfId="44058" xr:uid="{E5D09D6D-F2C3-48B2-8E17-E822E469B5F3}"/>
    <cellStyle name="20% - uthevingsfarge 4 2 2 2 2 2 3" xfId="44059" xr:uid="{2E40D187-DB3A-4527-82BE-B5FC0CF756B5}"/>
    <cellStyle name="20% - uthevingsfarge 4 2 2 2 2 2_3. Chng in credit spreads" xfId="44060" xr:uid="{CA2F5A4C-9D49-47D4-BE44-88D0D427A26F}"/>
    <cellStyle name="20% - uthevingsfarge 4 2 2 2 2 3" xfId="14899" xr:uid="{DC568CD1-665E-467E-B3BA-8812FF3BEFEF}"/>
    <cellStyle name="20% - uthevingsfarge 4 2 2 2 2 3 2" xfId="44061" xr:uid="{8B21C3C7-030E-4373-8463-B7E5C714372A}"/>
    <cellStyle name="20% - uthevingsfarge 4 2 2 2 2 4" xfId="44062" xr:uid="{BA7A8A7F-ECA4-41CE-8C92-4E050E8CB164}"/>
    <cellStyle name="20% - uthevingsfarge 4 2 2 2 2 5" xfId="44063" xr:uid="{F87F316C-CC77-47D3-9A95-5DBB28439287}"/>
    <cellStyle name="20% - uthevingsfarge 4 2 2 2 2 6" xfId="44064" xr:uid="{D775ED78-F07C-43F3-8855-562CBF62EE54}"/>
    <cellStyle name="20% - uthevingsfarge 4 2 2 2 2_3. Chng in credit spreads" xfId="44065" xr:uid="{6BE620E7-3472-43A4-8954-5286843B93C2}"/>
    <cellStyle name="20% - uthevingsfarge 4 2 2 2 3" xfId="14900" xr:uid="{74691359-A347-476B-AA79-CF2CFE65BA2B}"/>
    <cellStyle name="20% - uthevingsfarge 4 2 2 2 3 2" xfId="14901" xr:uid="{F3160C6D-738C-4854-B038-BF52FFAE1355}"/>
    <cellStyle name="20% - uthevingsfarge 4 2 2 2 3 2 2" xfId="44066" xr:uid="{7DF22364-DA3B-49D0-88A7-036615AE051B}"/>
    <cellStyle name="20% - uthevingsfarge 4 2 2 2 3 2 2 2" xfId="44067" xr:uid="{89385AAB-7A0B-4342-9C86-6DBBCE1FB5A5}"/>
    <cellStyle name="20% - uthevingsfarge 4 2 2 2 3 2 3" xfId="44068" xr:uid="{415C6D92-679A-44D8-A2D0-74B43D3FF6FF}"/>
    <cellStyle name="20% - uthevingsfarge 4 2 2 2 3 2_3. Chng in credit spreads" xfId="44069" xr:uid="{7033A8F7-C3F2-43C3-8B65-B876971F6464}"/>
    <cellStyle name="20% - uthevingsfarge 4 2 2 2 3 3" xfId="14902" xr:uid="{C08A0461-55E1-44C0-B352-7A5F8232F9CD}"/>
    <cellStyle name="20% - uthevingsfarge 4 2 2 2 3 3 2" xfId="44070" xr:uid="{5282EC12-625C-405B-96CB-50154A78E67A}"/>
    <cellStyle name="20% - uthevingsfarge 4 2 2 2 3 4" xfId="44071" xr:uid="{C15191AF-6B51-493A-9E02-0154531704A9}"/>
    <cellStyle name="20% - uthevingsfarge 4 2 2 2 3 5" xfId="44072" xr:uid="{8C169C47-FE82-4AAB-984D-70700EFC1858}"/>
    <cellStyle name="20% - uthevingsfarge 4 2 2 2 3 6" xfId="44073" xr:uid="{4F8C0A34-5ADD-4AD9-A6A7-C4C6AE742433}"/>
    <cellStyle name="20% - uthevingsfarge 4 2 2 2 3_3. Chng in credit spreads" xfId="44074" xr:uid="{7E1083E3-F9C5-4F85-8E93-91A517B71BE6}"/>
    <cellStyle name="20% - uthevingsfarge 4 2 2 2 4" xfId="14903" xr:uid="{533EE329-EE82-4FD8-AEBF-C67DB1946F15}"/>
    <cellStyle name="20% - uthevingsfarge 4 2 2 2 4 2" xfId="14904" xr:uid="{EEDB8C2B-F2DD-4BA8-AFEE-9D1BAC1B1E26}"/>
    <cellStyle name="20% - uthevingsfarge 4 2 2 2 4 2 2" xfId="44075" xr:uid="{54226104-51AE-4EDA-B55F-908CC06DEB9C}"/>
    <cellStyle name="20% - uthevingsfarge 4 2 2 2 4 3" xfId="14905" xr:uid="{B31FF776-1347-4767-9D30-52C4244C3741}"/>
    <cellStyle name="20% - uthevingsfarge 4 2 2 2 4 4" xfId="44076" xr:uid="{0B5BA6C3-8196-47C5-AD75-B0091AF9709D}"/>
    <cellStyle name="20% - uthevingsfarge 4 2 2 2 4 5" xfId="44077" xr:uid="{131ACF5A-C33A-45C0-B79D-83096544785A}"/>
    <cellStyle name="20% - uthevingsfarge 4 2 2 2 4 6" xfId="44078" xr:uid="{151087A0-CBAB-4823-ABF3-5D2D27420916}"/>
    <cellStyle name="20% - uthevingsfarge 4 2 2 2 4_3. Chng in credit spreads" xfId="44079" xr:uid="{D7E8D172-0148-472F-BB46-5951FD2A3FDE}"/>
    <cellStyle name="20% - uthevingsfarge 4 2 2 2 5" xfId="14906" xr:uid="{7465244F-ABDC-4212-8287-F255C70B3418}"/>
    <cellStyle name="20% - uthevingsfarge 4 2 2 2 5 2" xfId="14907" xr:uid="{078F50CE-A5CD-4504-A2C9-4D4DADB9C686}"/>
    <cellStyle name="20% - uthevingsfarge 4 2 2 2 5 2 2" xfId="44080" xr:uid="{5D855C8E-164F-47CE-AE63-4D01321E9D4E}"/>
    <cellStyle name="20% - uthevingsfarge 4 2 2 2 5 3" xfId="14908" xr:uid="{97D1FF17-F928-470E-99AE-9DC880F0791F}"/>
    <cellStyle name="20% - uthevingsfarge 4 2 2 2 5 4" xfId="44081" xr:uid="{14682F86-3A06-4A29-941C-B9E4D95D17F0}"/>
    <cellStyle name="20% - uthevingsfarge 4 2 2 2 5 5" xfId="44082" xr:uid="{54C805E3-40AC-4E8D-A8F6-9A643B45E5C6}"/>
    <cellStyle name="20% - uthevingsfarge 4 2 2 2 5_3. Chng in credit spreads" xfId="44083" xr:uid="{180DE10E-EF16-4AF9-AD8E-0EBA8C86F91D}"/>
    <cellStyle name="20% - uthevingsfarge 4 2 2 2 6" xfId="14909" xr:uid="{6BA26FFC-ED68-425D-A96D-C08A4E5B030B}"/>
    <cellStyle name="20% - uthevingsfarge 4 2 2 2 6 2" xfId="44084" xr:uid="{194E2C5F-D509-47E8-A632-836870688FEC}"/>
    <cellStyle name="20% - uthevingsfarge 4 2 2 2 7" xfId="14910" xr:uid="{90A5866E-A488-4DD0-ABD0-B2058F521D78}"/>
    <cellStyle name="20% - uthevingsfarge 4 2 2 2 8" xfId="39021" xr:uid="{A0B1F8AD-264A-42EB-A920-441DD90ECD7E}"/>
    <cellStyle name="20% - uthevingsfarge 4 2 2 2 9" xfId="44085" xr:uid="{1B8BBEDC-5FF3-411F-B89D-188EA839A281}"/>
    <cellStyle name="20% - uthevingsfarge 4 2 2 2_3. Chng in credit spreads" xfId="44086" xr:uid="{941D0A17-C014-4B98-AD9B-FE8D5A550819}"/>
    <cellStyle name="20% - uthevingsfarge 4 2 2 3" xfId="14911" xr:uid="{632B8666-8A38-4031-A006-7846A32A3B8B}"/>
    <cellStyle name="20% - uthevingsfarge 4 2 2 3 2" xfId="14912" xr:uid="{7DD5DB05-A3D4-41E9-BCE1-3394EDA5BC96}"/>
    <cellStyle name="20% - uthevingsfarge 4 2 2 3 2 2" xfId="44087" xr:uid="{6D18D534-CF69-48A7-A7B6-605CD4298727}"/>
    <cellStyle name="20% - uthevingsfarge 4 2 2 3 2 2 2" xfId="44088" xr:uid="{1DF6B287-E0CE-4D46-815B-E79A499A91D4}"/>
    <cellStyle name="20% - uthevingsfarge 4 2 2 3 2 3" xfId="44089" xr:uid="{7CA9E0CE-865D-4ABB-BBF2-AD7A9971B501}"/>
    <cellStyle name="20% - uthevingsfarge 4 2 2 3 2_3. Chng in credit spreads" xfId="44090" xr:uid="{01D9C488-65AF-4F15-B6B9-CE9AA46CE37D}"/>
    <cellStyle name="20% - uthevingsfarge 4 2 2 3 3" xfId="14913" xr:uid="{E0892CF1-9986-483F-9F1B-6608CD3739ED}"/>
    <cellStyle name="20% - uthevingsfarge 4 2 2 3 3 2" xfId="44091" xr:uid="{F806DB63-96FE-4A82-8763-07F42682110F}"/>
    <cellStyle name="20% - uthevingsfarge 4 2 2 3 4" xfId="39022" xr:uid="{988844EB-0ADE-4945-9C18-2AA1CBD20994}"/>
    <cellStyle name="20% - uthevingsfarge 4 2 2 3 5" xfId="44092" xr:uid="{19F3EEAA-D51D-4973-B970-2B624061AF58}"/>
    <cellStyle name="20% - uthevingsfarge 4 2 2 3 6" xfId="44093" xr:uid="{B1C0C63D-DED8-4429-A869-5CFF5FDC21C6}"/>
    <cellStyle name="20% - uthevingsfarge 4 2 2 3_3. Chng in credit spreads" xfId="44094" xr:uid="{F874E342-811A-4BD5-BB66-1430A6598BDE}"/>
    <cellStyle name="20% - uthevingsfarge 4 2 2 4" xfId="14914" xr:uid="{ACC699EE-DC68-4F83-A159-E458FBE408CF}"/>
    <cellStyle name="20% - uthevingsfarge 4 2 2 4 2" xfId="14915" xr:uid="{56CC715B-DFF1-42A4-A966-7878BEB19D1C}"/>
    <cellStyle name="20% - uthevingsfarge 4 2 2 4 2 2" xfId="44095" xr:uid="{98F83F1E-8EFD-42AD-B6B0-F9637193EB33}"/>
    <cellStyle name="20% - uthevingsfarge 4 2 2 4 2 2 2" xfId="44096" xr:uid="{B9BBA048-88E1-4C56-9A32-68903073BC4E}"/>
    <cellStyle name="20% - uthevingsfarge 4 2 2 4 2 3" xfId="44097" xr:uid="{DAC63F72-A8A1-4C1C-8353-1B6D1973A2BA}"/>
    <cellStyle name="20% - uthevingsfarge 4 2 2 4 2_3. Chng in credit spreads" xfId="44098" xr:uid="{BAA03BA2-F8CA-43A8-BEB2-47BCD0B31D93}"/>
    <cellStyle name="20% - uthevingsfarge 4 2 2 4 3" xfId="14916" xr:uid="{840B770D-80E2-49C8-AF63-E0863C2BCC23}"/>
    <cellStyle name="20% - uthevingsfarge 4 2 2 4 3 2" xfId="44099" xr:uid="{636C34D1-4838-4FB1-81F7-BE50C108375F}"/>
    <cellStyle name="20% - uthevingsfarge 4 2 2 4 4" xfId="39023" xr:uid="{21DDDCC9-E152-433C-9D7B-9DD418397DB9}"/>
    <cellStyle name="20% - uthevingsfarge 4 2 2 4 5" xfId="44100" xr:uid="{9F9D27C5-7AF0-4A5C-B146-15240F21A53F}"/>
    <cellStyle name="20% - uthevingsfarge 4 2 2 4 6" xfId="44101" xr:uid="{69EB7B0F-8F97-4530-8A84-4D79538E3F3B}"/>
    <cellStyle name="20% - uthevingsfarge 4 2 2 4_3. Chng in credit spreads" xfId="44102" xr:uid="{EBBDD1F2-A90E-4021-812E-787CE802A420}"/>
    <cellStyle name="20% - uthevingsfarge 4 2 2 5" xfId="14917" xr:uid="{33C3526D-D868-48E2-B818-914EC26A86C2}"/>
    <cellStyle name="20% - uthevingsfarge 4 2 2 5 2" xfId="14918" xr:uid="{A37AA949-CA2D-4081-A96B-ECC97B67E0AE}"/>
    <cellStyle name="20% - uthevingsfarge 4 2 2 5 2 2" xfId="44103" xr:uid="{733BDE96-87E1-4FC0-91C3-1C941403BE2B}"/>
    <cellStyle name="20% - uthevingsfarge 4 2 2 5 2 2 2" xfId="44104" xr:uid="{94157F16-F349-483E-8501-69D04957DCE9}"/>
    <cellStyle name="20% - uthevingsfarge 4 2 2 5 2 3" xfId="44105" xr:uid="{40CEB0C3-B355-4014-8F62-0CC02BD47DF6}"/>
    <cellStyle name="20% - uthevingsfarge 4 2 2 5 2_3. Chng in credit spreads" xfId="44106" xr:uid="{C3C6BA65-93AA-4394-8792-D8008F8FE3F4}"/>
    <cellStyle name="20% - uthevingsfarge 4 2 2 5 3" xfId="14919" xr:uid="{804C06A8-AEAA-428E-AAD6-5C4FCEF7CC35}"/>
    <cellStyle name="20% - uthevingsfarge 4 2 2 5 3 2" xfId="44107" xr:uid="{5BAE09F9-FD2B-49B5-81E2-1A2B41987639}"/>
    <cellStyle name="20% - uthevingsfarge 4 2 2 5 4" xfId="39024" xr:uid="{6E568E99-0B0A-48C9-8786-D2311F3B204C}"/>
    <cellStyle name="20% - uthevingsfarge 4 2 2 5 5" xfId="44108" xr:uid="{92E2D702-EEFB-42EF-B5D8-3D4E233D7404}"/>
    <cellStyle name="20% - uthevingsfarge 4 2 2 5 6" xfId="44109" xr:uid="{2F27FE6A-B9FE-4A8E-AC14-2944BCA66149}"/>
    <cellStyle name="20% - uthevingsfarge 4 2 2 5_3. Chng in credit spreads" xfId="44110" xr:uid="{B2DE1F12-8C4F-4D47-AE93-99189A2CD418}"/>
    <cellStyle name="20% - uthevingsfarge 4 2 2 6" xfId="14920" xr:uid="{87139AB1-9992-4D0C-A490-FAF7CEFA4B33}"/>
    <cellStyle name="20% - uthevingsfarge 4 2 2 6 2" xfId="14921" xr:uid="{544DFD1D-ECE2-4BDA-A83B-CE1ACB9A9090}"/>
    <cellStyle name="20% - uthevingsfarge 4 2 2 6 2 2" xfId="44111" xr:uid="{615B9AE9-37E9-43CC-9D5F-0D255DF74278}"/>
    <cellStyle name="20% - uthevingsfarge 4 2 2 6 3" xfId="14922" xr:uid="{52280EC1-5980-4C2D-9F3C-A3C251047B59}"/>
    <cellStyle name="20% - uthevingsfarge 4 2 2 6 4" xfId="44112" xr:uid="{B4048EA7-7BCD-45E7-A729-2B3A55399F51}"/>
    <cellStyle name="20% - uthevingsfarge 4 2 2 6 5" xfId="44113" xr:uid="{47DDEDC9-E9DE-4C4D-B0C9-3E3E8D2FCF2D}"/>
    <cellStyle name="20% - uthevingsfarge 4 2 2 6 6" xfId="44114" xr:uid="{762F89D1-7F86-4495-9BEC-EDD1E12177FC}"/>
    <cellStyle name="20% - uthevingsfarge 4 2 2 6_3. Chng in credit spreads" xfId="44115" xr:uid="{3AD4233B-BA6A-4088-8849-82F9EF47C8F3}"/>
    <cellStyle name="20% - uthevingsfarge 4 2 2 7" xfId="14923" xr:uid="{663290A6-62FC-4E34-8040-33B4ED8D2D99}"/>
    <cellStyle name="20% - uthevingsfarge 4 2 2 7 2" xfId="44116" xr:uid="{CCACFAF2-AAE8-40BD-AF38-C890B2831853}"/>
    <cellStyle name="20% - uthevingsfarge 4 2 2 8" xfId="39020" xr:uid="{CB8B8BBD-5A61-43E5-8599-493743F01D57}"/>
    <cellStyle name="20% - uthevingsfarge 4 2 2 9" xfId="44117" xr:uid="{336F0A33-1DA3-4E4B-8AB8-A969D88180F7}"/>
    <cellStyle name="20% - uthevingsfarge 4 2 2_3. Chng in credit spreads" xfId="44118" xr:uid="{05C02390-108A-40B2-BFDD-841213424483}"/>
    <cellStyle name="20% - uthevingsfarge 4 2 3" xfId="12447" xr:uid="{4AB4592E-D7DC-4396-8C14-08E6E6475EB2}"/>
    <cellStyle name="20% - uthevingsfarge 4 2 3 10" xfId="44119" xr:uid="{D242320A-0BC2-4802-AD98-C631CA597959}"/>
    <cellStyle name="20% - uthevingsfarge 4 2 3 2" xfId="14924" xr:uid="{B0E1A1BE-80A7-4E08-B49C-6CB83993462E}"/>
    <cellStyle name="20% - uthevingsfarge 4 2 3 2 2" xfId="14925" xr:uid="{E9DA8AA1-F96C-46A0-9B77-1D7D58BCA56A}"/>
    <cellStyle name="20% - uthevingsfarge 4 2 3 2 2 2" xfId="44120" xr:uid="{5C973CDB-856E-4FD5-A8B4-726DBB133DBD}"/>
    <cellStyle name="20% - uthevingsfarge 4 2 3 2 2 2 2" xfId="44121" xr:uid="{FCB7DF85-10F6-4427-B39E-444428EB3AD6}"/>
    <cellStyle name="20% - uthevingsfarge 4 2 3 2 2 3" xfId="44122" xr:uid="{BDDB2847-8C8D-4F25-A123-9CEDD0BD35BF}"/>
    <cellStyle name="20% - uthevingsfarge 4 2 3 2 2_3. Chng in credit spreads" xfId="44123" xr:uid="{2EE74E8D-453C-4B79-AA97-CB334584F118}"/>
    <cellStyle name="20% - uthevingsfarge 4 2 3 2 3" xfId="14926" xr:uid="{B7324D4F-6109-4FDE-917D-1B1FF3379A22}"/>
    <cellStyle name="20% - uthevingsfarge 4 2 3 2 3 2" xfId="44124" xr:uid="{83B3F31E-7809-437C-BF7F-93D03542BF7B}"/>
    <cellStyle name="20% - uthevingsfarge 4 2 3 2 3 2 2" xfId="44125" xr:uid="{4DA47B64-78E4-49E9-96AD-F1F09EA9A21A}"/>
    <cellStyle name="20% - uthevingsfarge 4 2 3 2 3 3" xfId="44126" xr:uid="{8C1DD849-B724-4042-A422-5DABEED1FF2D}"/>
    <cellStyle name="20% - uthevingsfarge 4 2 3 2 3_3. Chng in credit spreads" xfId="44127" xr:uid="{153BC21C-069D-47D8-AB7F-0B019BFC6822}"/>
    <cellStyle name="20% - uthevingsfarge 4 2 3 2 4" xfId="44128" xr:uid="{08A7FFA5-AD08-42C0-A2D5-A3D8364374AC}"/>
    <cellStyle name="20% - uthevingsfarge 4 2 3 2 4 2" xfId="44129" xr:uid="{12A4CB29-039C-45A4-A3F5-08AA9F539300}"/>
    <cellStyle name="20% - uthevingsfarge 4 2 3 2 4 2 2" xfId="44130" xr:uid="{D6985ABD-3016-4018-BAB6-9B445CDCA0FF}"/>
    <cellStyle name="20% - uthevingsfarge 4 2 3 2 4 3" xfId="44131" xr:uid="{4A8F0744-F72A-415D-84DD-5E4BA7C9E8F1}"/>
    <cellStyle name="20% - uthevingsfarge 4 2 3 2 4_3. Chng in credit spreads" xfId="44132" xr:uid="{71ECAAB4-8F9D-4FC0-A3B1-06CDB3F889EF}"/>
    <cellStyle name="20% - uthevingsfarge 4 2 3 2 5" xfId="44133" xr:uid="{35B84D6B-01F3-4DAB-8C8B-9ECECC8E8BC6}"/>
    <cellStyle name="20% - uthevingsfarge 4 2 3 2 5 2" xfId="44134" xr:uid="{2EF5C924-E525-4D2C-9F6A-3ED87AD41832}"/>
    <cellStyle name="20% - uthevingsfarge 4 2 3 2 6" xfId="44135" xr:uid="{E0B27986-9FA5-4119-BB95-E75C7353581E}"/>
    <cellStyle name="20% - uthevingsfarge 4 2 3 2_3. Chng in credit spreads" xfId="44136" xr:uid="{D4785DD7-4E9B-4ED7-A312-8928181010E2}"/>
    <cellStyle name="20% - uthevingsfarge 4 2 3 3" xfId="14927" xr:uid="{D48B75E5-07BB-4ED5-8EBC-1E46697EEF4E}"/>
    <cellStyle name="20% - uthevingsfarge 4 2 3 3 2" xfId="14928" xr:uid="{44EFD4C0-1148-4318-87EA-538B8C7F7E88}"/>
    <cellStyle name="20% - uthevingsfarge 4 2 3 3 2 2" xfId="44137" xr:uid="{B1D38E80-549F-49FA-8D16-66B555CB26DB}"/>
    <cellStyle name="20% - uthevingsfarge 4 2 3 3 2 2 2" xfId="44138" xr:uid="{5E5BC65E-70DB-44F1-9AA9-3494AD162C3D}"/>
    <cellStyle name="20% - uthevingsfarge 4 2 3 3 2 3" xfId="44139" xr:uid="{FAE59F03-1011-4DDE-8E1F-57A102EC9E4A}"/>
    <cellStyle name="20% - uthevingsfarge 4 2 3 3 2_3. Chng in credit spreads" xfId="44140" xr:uid="{605901FE-5AC1-41CF-B2E6-A1DB0E129F9C}"/>
    <cellStyle name="20% - uthevingsfarge 4 2 3 3 3" xfId="14929" xr:uid="{305AF0BB-86F1-4430-A2E6-9D1D8B0543C3}"/>
    <cellStyle name="20% - uthevingsfarge 4 2 3 3 3 2" xfId="44141" xr:uid="{38D72B4F-7FB5-4B35-9009-27D0200C0DFC}"/>
    <cellStyle name="20% - uthevingsfarge 4 2 3 3 4" xfId="44142" xr:uid="{DDD7BC57-A3A6-42C2-9569-B52C20EF112A}"/>
    <cellStyle name="20% - uthevingsfarge 4 2 3 3 5" xfId="44143" xr:uid="{670B094D-7FA3-4E13-B40C-724B9EACBA8E}"/>
    <cellStyle name="20% - uthevingsfarge 4 2 3 3 6" xfId="44144" xr:uid="{4D80BAD4-B253-48D1-A353-77B2460AD283}"/>
    <cellStyle name="20% - uthevingsfarge 4 2 3 3_3. Chng in credit spreads" xfId="44145" xr:uid="{893F268E-BBB9-40E6-A236-138066FC172D}"/>
    <cellStyle name="20% - uthevingsfarge 4 2 3 4" xfId="14930" xr:uid="{72528AB4-4731-45F4-8C1A-73244C0E8335}"/>
    <cellStyle name="20% - uthevingsfarge 4 2 3 4 2" xfId="14931" xr:uid="{1961AC1F-F20B-47BD-BDCA-DF16395E42FA}"/>
    <cellStyle name="20% - uthevingsfarge 4 2 3 4 2 2" xfId="44146" xr:uid="{B9F31FBF-AE32-4CD4-9955-5F6A4AA5A224}"/>
    <cellStyle name="20% - uthevingsfarge 4 2 3 4 3" xfId="14932" xr:uid="{7D672803-06B9-4C4E-9AEA-EE6C7E6D94AD}"/>
    <cellStyle name="20% - uthevingsfarge 4 2 3 4 4" xfId="44147" xr:uid="{ECA0EEDF-5843-4D02-81D7-A8E45D759C1D}"/>
    <cellStyle name="20% - uthevingsfarge 4 2 3 4 5" xfId="44148" xr:uid="{5EBBD678-9723-4AD8-A981-A24321F95DD2}"/>
    <cellStyle name="20% - uthevingsfarge 4 2 3 4 6" xfId="44149" xr:uid="{E1C4C454-758D-4181-8E1E-42F1584677E2}"/>
    <cellStyle name="20% - uthevingsfarge 4 2 3 4_3. Chng in credit spreads" xfId="44150" xr:uid="{3B77ED24-BDF7-4FE7-A496-28D7FFDFDFFA}"/>
    <cellStyle name="20% - uthevingsfarge 4 2 3 5" xfId="14933" xr:uid="{9E136D9E-79C9-411C-997D-B5398E83DD5C}"/>
    <cellStyle name="20% - uthevingsfarge 4 2 3 5 2" xfId="14934" xr:uid="{C0C391A0-088B-4119-B21E-5C7FB4EE437C}"/>
    <cellStyle name="20% - uthevingsfarge 4 2 3 5 2 2" xfId="44151" xr:uid="{6EA6BC17-8C63-4EA4-B1C3-7BD1FDA92993}"/>
    <cellStyle name="20% - uthevingsfarge 4 2 3 5 3" xfId="14935" xr:uid="{302FAD02-7E8B-4CA0-A342-D7FE75F7BB9C}"/>
    <cellStyle name="20% - uthevingsfarge 4 2 3 5 4" xfId="44152" xr:uid="{E771AC59-D10B-4EED-B7ED-5A0688AD48A3}"/>
    <cellStyle name="20% - uthevingsfarge 4 2 3 5 5" xfId="44153" xr:uid="{CE3DC516-4D44-4016-9866-A31ACCA33322}"/>
    <cellStyle name="20% - uthevingsfarge 4 2 3 5 6" xfId="44154" xr:uid="{1E8884C5-5367-46AA-9A38-75D37B3D1EF5}"/>
    <cellStyle name="20% - uthevingsfarge 4 2 3 5_3. Chng in credit spreads" xfId="44155" xr:uid="{012FB00F-7951-4B95-AD0F-19704AC067EF}"/>
    <cellStyle name="20% - uthevingsfarge 4 2 3 6" xfId="14936" xr:uid="{AA34F7E1-F33C-4BD0-B52C-DEF82D3A3C88}"/>
    <cellStyle name="20% - uthevingsfarge 4 2 3 6 2" xfId="44156" xr:uid="{5CF83098-8844-4421-AF17-53DC62DA073F}"/>
    <cellStyle name="20% - uthevingsfarge 4 2 3 6 2 2" xfId="44157" xr:uid="{EDDB4849-C09F-4C6E-98EE-047624E6C5F7}"/>
    <cellStyle name="20% - uthevingsfarge 4 2 3 6 3" xfId="44158" xr:uid="{B976B21C-D3AB-4085-A19B-D1833C079881}"/>
    <cellStyle name="20% - uthevingsfarge 4 2 3 6_3. Chng in credit spreads" xfId="44159" xr:uid="{28145684-6ACC-4A40-A92F-C68B5B1918E6}"/>
    <cellStyle name="20% - uthevingsfarge 4 2 3 7" xfId="14937" xr:uid="{4FE09D24-04D9-4F28-85A4-B50B15F2BEEF}"/>
    <cellStyle name="20% - uthevingsfarge 4 2 3 7 2" xfId="44160" xr:uid="{78EF0E74-5839-4897-B526-89059678C736}"/>
    <cellStyle name="20% - uthevingsfarge 4 2 3 8" xfId="39025" xr:uid="{B988E6E1-001D-4144-85E6-C6A71EDAC004}"/>
    <cellStyle name="20% - uthevingsfarge 4 2 3 9" xfId="44161" xr:uid="{C0FE342C-5AEA-4074-8010-55BC93FE53DC}"/>
    <cellStyle name="20% - uthevingsfarge 4 2 3_3. Chng in credit spreads" xfId="44162" xr:uid="{B7E813FE-143E-48F1-8936-8904251C5430}"/>
    <cellStyle name="20% - uthevingsfarge 4 2 4" xfId="14938" xr:uid="{6EE23DC3-8427-4FF8-BD18-B9CE0A562BEA}"/>
    <cellStyle name="20% - uthevingsfarge 4 2 4 2" xfId="14939" xr:uid="{C34FFF0F-5549-40E2-830D-C1A98EA74575}"/>
    <cellStyle name="20% - uthevingsfarge 4 2 4 2 2" xfId="14940" xr:uid="{A8222220-6196-49D8-85A1-7C34CCD1EAB8}"/>
    <cellStyle name="20% - uthevingsfarge 4 2 4 2 2 2" xfId="44163" xr:uid="{9151C761-2C44-4A73-9DA2-871D17693065}"/>
    <cellStyle name="20% - uthevingsfarge 4 2 4 2 3" xfId="44164" xr:uid="{B79743FF-519D-49E9-89B5-3C8E40B09B74}"/>
    <cellStyle name="20% - uthevingsfarge 4 2 4 2_3. Chng in credit spreads" xfId="44165" xr:uid="{8F27EB26-ADAB-4632-8699-DA263A214D4A}"/>
    <cellStyle name="20% - uthevingsfarge 4 2 4 3" xfId="14941" xr:uid="{D7603717-3754-40DC-9CE3-FE7D70210740}"/>
    <cellStyle name="20% - uthevingsfarge 4 2 4 3 2" xfId="44166" xr:uid="{8F2E6C22-6670-4E99-881F-43DE9A8498E9}"/>
    <cellStyle name="20% - uthevingsfarge 4 2 4 3 2 2" xfId="44167" xr:uid="{FAA9B7AC-422F-491A-BCD5-79C961F56735}"/>
    <cellStyle name="20% - uthevingsfarge 4 2 4 3 3" xfId="44168" xr:uid="{3C14589D-A300-4F90-922B-2897B725DE12}"/>
    <cellStyle name="20% - uthevingsfarge 4 2 4 3_3. Chng in credit spreads" xfId="44169" xr:uid="{FFBF4054-4001-4598-97A6-DCC7120F89D6}"/>
    <cellStyle name="20% - uthevingsfarge 4 2 4 4" xfId="14942" xr:uid="{1BEA164D-2995-48DA-83AF-69411C5165AC}"/>
    <cellStyle name="20% - uthevingsfarge 4 2 4 4 2" xfId="44170" xr:uid="{0CCAE856-B230-4439-8251-2F50A502D8E2}"/>
    <cellStyle name="20% - uthevingsfarge 4 2 4 4 2 2" xfId="44171" xr:uid="{568BEFBE-AF11-4647-8F3A-60E6515D5890}"/>
    <cellStyle name="20% - uthevingsfarge 4 2 4 4 3" xfId="44172" xr:uid="{C5D18491-A150-4837-85D8-3203EE7F0716}"/>
    <cellStyle name="20% - uthevingsfarge 4 2 4 4_3. Chng in credit spreads" xfId="44173" xr:uid="{812D240C-8896-4415-9F3D-8DA37B96CEF6}"/>
    <cellStyle name="20% - uthevingsfarge 4 2 4 5" xfId="39026" xr:uid="{6F64C009-2E88-411B-A93B-B8CE26DB3F94}"/>
    <cellStyle name="20% - uthevingsfarge 4 2 4 5 2" xfId="44174" xr:uid="{992192C7-AABF-4A7C-A6C9-07781AFF6B08}"/>
    <cellStyle name="20% - uthevingsfarge 4 2 4 6" xfId="44175" xr:uid="{D19BCD70-6619-4104-8D43-E993A55086AB}"/>
    <cellStyle name="20% - uthevingsfarge 4 2 4 7" xfId="44176" xr:uid="{A54BA6CF-1302-4E2C-8FCE-2B697269A329}"/>
    <cellStyle name="20% - uthevingsfarge 4 2 4_3. Chng in credit spreads" xfId="44177" xr:uid="{495EF41F-2212-49AC-847F-43C1876774FF}"/>
    <cellStyle name="20% - uthevingsfarge 4 2 5" xfId="14943" xr:uid="{CC1926ED-D435-478E-8BA3-6844740D9C87}"/>
    <cellStyle name="20% - uthevingsfarge 4 2 5 2" xfId="14944" xr:uid="{BECEACCB-331D-4F61-A6C4-D45E0D196759}"/>
    <cellStyle name="20% - uthevingsfarge 4 2 5 2 2" xfId="14945" xr:uid="{CD104449-F6C0-4FDB-A2F0-6C08079A64FD}"/>
    <cellStyle name="20% - uthevingsfarge 4 2 5 2 2 2" xfId="44178" xr:uid="{702798DC-8156-4CD9-9C92-FA75B6CD6698}"/>
    <cellStyle name="20% - uthevingsfarge 4 2 5 2 3" xfId="44179" xr:uid="{0D825A78-EAED-4F6C-A908-FA9C5FB12B66}"/>
    <cellStyle name="20% - uthevingsfarge 4 2 5 2_3. Chng in credit spreads" xfId="44180" xr:uid="{AD1380B1-D958-4229-9764-3DEEAA2E196E}"/>
    <cellStyle name="20% - uthevingsfarge 4 2 5 3" xfId="14946" xr:uid="{10D9B743-536B-4548-B944-33084020559D}"/>
    <cellStyle name="20% - uthevingsfarge 4 2 5 3 2" xfId="44181" xr:uid="{58885461-44A5-4FC3-A3C7-81619DAC628C}"/>
    <cellStyle name="20% - uthevingsfarge 4 2 5 4" xfId="14947" xr:uid="{E27D3D94-4897-436A-A38E-C8EE666242B4}"/>
    <cellStyle name="20% - uthevingsfarge 4 2 5 5" xfId="39027" xr:uid="{DDEDA1BB-A8E0-4E01-B4DB-62941D49C576}"/>
    <cellStyle name="20% - uthevingsfarge 4 2 5 6" xfId="44182" xr:uid="{1D57D91A-6C2E-4BB2-B7C6-104635C738DC}"/>
    <cellStyle name="20% - uthevingsfarge 4 2 5 7" xfId="44183" xr:uid="{3F5BC116-CCA9-4C47-A8F7-08061A5CB977}"/>
    <cellStyle name="20% - uthevingsfarge 4 2 5_3. Chng in credit spreads" xfId="44184" xr:uid="{A3D32FA0-DE88-43AE-A855-EEC53F360361}"/>
    <cellStyle name="20% - uthevingsfarge 4 2 6" xfId="14948" xr:uid="{ECC717C2-C3FB-45FD-B7B0-2A4FDB7DCA82}"/>
    <cellStyle name="20% - uthevingsfarge 4 2 6 2" xfId="14949" xr:uid="{986A405B-EF6C-4CEB-986F-3DC0C3181651}"/>
    <cellStyle name="20% - uthevingsfarge 4 2 6 2 2" xfId="14950" xr:uid="{E680BD1D-C09D-4965-97D2-B5DC2C32BA80}"/>
    <cellStyle name="20% - uthevingsfarge 4 2 6 2 2 2" xfId="44185" xr:uid="{88704B1E-808A-445B-A64B-7FD2B607D916}"/>
    <cellStyle name="20% - uthevingsfarge 4 2 6 2 3" xfId="44186" xr:uid="{173D35A3-7019-49CB-97E4-EBD3BAF39DB1}"/>
    <cellStyle name="20% - uthevingsfarge 4 2 6 2_3. Chng in credit spreads" xfId="44187" xr:uid="{ECE9E285-580E-4DCE-A339-6B699F8B66F7}"/>
    <cellStyle name="20% - uthevingsfarge 4 2 6 3" xfId="14951" xr:uid="{65096459-096C-4F95-8824-541062E90E14}"/>
    <cellStyle name="20% - uthevingsfarge 4 2 6 3 2" xfId="44188" xr:uid="{D7FFC91C-8F9D-4AF0-B4A9-B604A61F37ED}"/>
    <cellStyle name="20% - uthevingsfarge 4 2 6 4" xfId="14952" xr:uid="{6825A3B3-AAF0-4752-8A39-334FDA2CEDDE}"/>
    <cellStyle name="20% - uthevingsfarge 4 2 6 5" xfId="39028" xr:uid="{5DCD86A1-19BB-4DB9-B22C-84D9B352FD9E}"/>
    <cellStyle name="20% - uthevingsfarge 4 2 6 6" xfId="44189" xr:uid="{2AD57235-B999-4CB7-9FB4-FB1F3CDEA611}"/>
    <cellStyle name="20% - uthevingsfarge 4 2 6 7" xfId="44190" xr:uid="{72C6A311-1F0D-4919-B4AA-C6A59F8A00C4}"/>
    <cellStyle name="20% - uthevingsfarge 4 2 6_3. Chng in credit spreads" xfId="44191" xr:uid="{F28378A6-D70B-4718-A0E8-78B598CD8DA9}"/>
    <cellStyle name="20% - uthevingsfarge 4 2 7" xfId="14953" xr:uid="{9A997F83-424A-478E-BFA9-5F4DD4C4FB8A}"/>
    <cellStyle name="20% - uthevingsfarge 4 2 7 2" xfId="14954" xr:uid="{FC44D7EB-3C07-45A3-8262-C0101B67F4C3}"/>
    <cellStyle name="20% - uthevingsfarge 4 2 7 2 2" xfId="14955" xr:uid="{DCF1F98B-0E6C-45A6-8203-06F40B9348AB}"/>
    <cellStyle name="20% - uthevingsfarge 4 2 7 2 3" xfId="44192" xr:uid="{FDECEF73-D264-4EBA-9EF7-D42688509B68}"/>
    <cellStyle name="20% - uthevingsfarge 4 2 7 2_AVA DVA EL" xfId="14956" xr:uid="{623786E9-DF10-4F48-931A-A1D13D697162}"/>
    <cellStyle name="20% - uthevingsfarge 4 2 7 3" xfId="14957" xr:uid="{141DADFB-77DD-4E0A-B002-9F685793CA1C}"/>
    <cellStyle name="20% - uthevingsfarge 4 2 7 4" xfId="14958" xr:uid="{DD1C0EDF-4004-4828-AF1A-EF39FD364A05}"/>
    <cellStyle name="20% - uthevingsfarge 4 2 7 5" xfId="44193" xr:uid="{AF1C4A48-CBC6-417F-8775-4E2DB8D540C1}"/>
    <cellStyle name="20% - uthevingsfarge 4 2 7 6" xfId="44194" xr:uid="{50B72EF7-436B-4D2C-ABD0-E5C27546B455}"/>
    <cellStyle name="20% - uthevingsfarge 4 2 7_3. Chng in credit spreads" xfId="44195" xr:uid="{2B277A72-D66B-4611-BAC3-80F1BA328D71}"/>
    <cellStyle name="20% - uthevingsfarge 4 2 8" xfId="14959" xr:uid="{A16EC947-9C96-425A-AA69-2A67E0407750}"/>
    <cellStyle name="20% - uthevingsfarge 4 2 8 2" xfId="14960" xr:uid="{05B8CBE7-B19E-4218-BD5F-1F6C63AC001A}"/>
    <cellStyle name="20% - uthevingsfarge 4 2 8 2 2" xfId="44196" xr:uid="{12D2B432-ED3E-4378-8C5E-46701D2DFF7C}"/>
    <cellStyle name="20% - uthevingsfarge 4 2 8 3" xfId="14961" xr:uid="{FACF4E37-AF4A-4A50-9B9E-18BB85E34DE5}"/>
    <cellStyle name="20% - uthevingsfarge 4 2 8 4" xfId="44197" xr:uid="{A293E628-0DB6-498C-9A6D-46385FBF11A8}"/>
    <cellStyle name="20% - uthevingsfarge 4 2 8_3. Chng in credit spreads" xfId="44198" xr:uid="{C4A83ABB-6232-45B9-958B-5FACC96EB4CF}"/>
    <cellStyle name="20% - uthevingsfarge 4 2 9" xfId="14962" xr:uid="{0658DD43-BBCE-428F-B035-D8674390D482}"/>
    <cellStyle name="20% - uthevingsfarge 4 2 9 2" xfId="14963" xr:uid="{9420FA34-0D5E-4A5F-AAE3-13D72CFC8BFF}"/>
    <cellStyle name="20% - uthevingsfarge 4 2 9 3" xfId="14964" xr:uid="{786AA7BB-E4F4-435B-8BF6-DCB31ED315F8}"/>
    <cellStyle name="20% - uthevingsfarge 4 2 9_AVA DVA EL" xfId="14965" xr:uid="{D7E084D7-FA5D-40CB-8F54-54DE8A05620A}"/>
    <cellStyle name="20% - uthevingsfarge 4 2_11" xfId="3305" xr:uid="{40F0918C-5100-491D-8EE4-695C69A58828}"/>
    <cellStyle name="20% - uthevingsfarge 4 20" xfId="3306" xr:uid="{3805C1D3-D30A-4A2C-8052-7AE03F394DFA}"/>
    <cellStyle name="20% - uthevingsfarge 4 20 2" xfId="3307" xr:uid="{6D58E2F0-009F-4201-A159-6B3C8B8A6E0A}"/>
    <cellStyle name="20% - uthevingsfarge 4 20 2 2" xfId="3308" xr:uid="{88C833CB-948D-4486-80AA-EC85D6E2B3A0}"/>
    <cellStyle name="20% - uthevingsfarge 4 20 2 2 2" xfId="39031" xr:uid="{202FA61C-E561-4731-8F7F-879D71083027}"/>
    <cellStyle name="20% - uthevingsfarge 4 20 2 2_CC1" xfId="54371" xr:uid="{E708C64C-65EC-4AF1-B430-91164CDCCC0C}"/>
    <cellStyle name="20% - uthevingsfarge 4 20 2 3" xfId="39032" xr:uid="{2ADA4F84-8861-4996-ACCC-F2046250046F}"/>
    <cellStyle name="20% - uthevingsfarge 4 20 2 4" xfId="39033" xr:uid="{CCD51891-89D6-4890-AC07-4A1488354DD4}"/>
    <cellStyle name="20% - uthevingsfarge 4 20 2 5" xfId="39034" xr:uid="{7BE8F486-2C8C-4A8F-A8D0-66EB9009804F}"/>
    <cellStyle name="20% - uthevingsfarge 4 20 2 6" xfId="39030" xr:uid="{03C09DF6-3034-458C-83C6-4372EA44A9EE}"/>
    <cellStyle name="20% - uthevingsfarge 4 20 2_4 manuell" xfId="54372" xr:uid="{5D039206-EE99-4D5E-ADEB-D21E3ED7581B}"/>
    <cellStyle name="20% - uthevingsfarge 4 20 3" xfId="3309" xr:uid="{0F8DB532-6CDC-4085-AB77-7EBD9CBD8FEC}"/>
    <cellStyle name="20% - uthevingsfarge 4 20 3 2" xfId="39035" xr:uid="{D4D6C09A-2704-448F-9A41-7779D2D7672D}"/>
    <cellStyle name="20% - uthevingsfarge 4 20 3_CC1" xfId="54373" xr:uid="{9A563A61-C486-4A62-AD8A-A8028CAEDA47}"/>
    <cellStyle name="20% - uthevingsfarge 4 20 4" xfId="39036" xr:uid="{698E5F29-D8F5-42E3-AFFC-F09E941EBC29}"/>
    <cellStyle name="20% - uthevingsfarge 4 20 5" xfId="39037" xr:uid="{A110AB1E-AAF1-49F8-B030-4FDE506EA1B6}"/>
    <cellStyle name="20% - uthevingsfarge 4 20 6" xfId="39038" xr:uid="{F078F8F7-D5D1-46AD-8287-06D083D2969D}"/>
    <cellStyle name="20% - uthevingsfarge 4 20 7" xfId="39029" xr:uid="{DE5049C2-BB4C-43FC-B30E-591014E2A57A}"/>
    <cellStyle name="20% - uthevingsfarge 4 20_4 manuell" xfId="54374" xr:uid="{45D03096-2034-4D92-8467-56694ECE0153}"/>
    <cellStyle name="20% - uthevingsfarge 4 21" xfId="3310" xr:uid="{189C63D4-D5A5-4AB3-AAC1-4BB976CBF7CA}"/>
    <cellStyle name="20% - uthevingsfarge 4 21 2" xfId="3311" xr:uid="{37730D74-5213-47E9-9386-55182B8AED82}"/>
    <cellStyle name="20% - uthevingsfarge 4 21 2 2" xfId="3312" xr:uid="{FCA1F068-1B2E-45CA-BD69-CC12B0888142}"/>
    <cellStyle name="20% - uthevingsfarge 4 21 2 2 2" xfId="39041" xr:uid="{4DA1AD9D-EE85-4BCC-B8A1-7735C2CC9360}"/>
    <cellStyle name="20% - uthevingsfarge 4 21 2 2_CC1" xfId="54375" xr:uid="{B3275BB1-7B1A-45FF-9CC6-211F4D3AE2B5}"/>
    <cellStyle name="20% - uthevingsfarge 4 21 2 3" xfId="39042" xr:uid="{60D15F61-008A-4149-849B-8B4E85AE7C98}"/>
    <cellStyle name="20% - uthevingsfarge 4 21 2 4" xfId="39043" xr:uid="{699ACA54-8227-4C8E-ACE2-054057D398C9}"/>
    <cellStyle name="20% - uthevingsfarge 4 21 2 5" xfId="39044" xr:uid="{BDE536CD-2753-4D5B-B22B-91A4BCEA1629}"/>
    <cellStyle name="20% - uthevingsfarge 4 21 2 6" xfId="39040" xr:uid="{829B5815-C000-4118-A05A-173B4F55C468}"/>
    <cellStyle name="20% - uthevingsfarge 4 21 2_4 manuell" xfId="54376" xr:uid="{0A5CE23C-AD7C-4CD9-AF7E-99BD12FC8994}"/>
    <cellStyle name="20% - uthevingsfarge 4 21 3" xfId="3313" xr:uid="{358D804D-146F-4C86-806D-093543634BCF}"/>
    <cellStyle name="20% - uthevingsfarge 4 21 3 2" xfId="39045" xr:uid="{73EFCB11-B8E9-44CC-8972-72D836513565}"/>
    <cellStyle name="20% - uthevingsfarge 4 21 3_CC1" xfId="54377" xr:uid="{AAF9F6C6-7897-43FE-827B-D63174102782}"/>
    <cellStyle name="20% - uthevingsfarge 4 21 4" xfId="39046" xr:uid="{7FB5C531-1B54-40E5-9DF1-712E3BB146AE}"/>
    <cellStyle name="20% - uthevingsfarge 4 21 5" xfId="39047" xr:uid="{328DF772-ACD0-477D-A9D8-D861DD08257F}"/>
    <cellStyle name="20% - uthevingsfarge 4 21 6" xfId="39048" xr:uid="{EA56DEF5-5AB8-4D1B-9285-E8E587829406}"/>
    <cellStyle name="20% - uthevingsfarge 4 21 7" xfId="39039" xr:uid="{8E799BD8-E86D-4843-BB2C-79C265ACC084}"/>
    <cellStyle name="20% - uthevingsfarge 4 21_4 manuell" xfId="54378" xr:uid="{9FED38DF-E15A-4611-9CE9-146F682BA2F5}"/>
    <cellStyle name="20% - uthevingsfarge 4 22" xfId="3314" xr:uid="{B1810B40-6412-434B-BF09-5AC0144EABEE}"/>
    <cellStyle name="20% - uthevingsfarge 4 22 2" xfId="3315" xr:uid="{140CECB5-F4CD-475A-A65E-F2CA45F64DBD}"/>
    <cellStyle name="20% - uthevingsfarge 4 22 2 2" xfId="3316" xr:uid="{1AB4CA8A-F702-4B80-91FD-2CBE04353AB6}"/>
    <cellStyle name="20% - uthevingsfarge 4 22 2 2 2" xfId="39051" xr:uid="{924482B6-77BB-453F-B8B6-1E6CC1CCC1AE}"/>
    <cellStyle name="20% - uthevingsfarge 4 22 2 2_CC1" xfId="54379" xr:uid="{89767076-B66E-4360-AFC7-18D4E4E68818}"/>
    <cellStyle name="20% - uthevingsfarge 4 22 2 3" xfId="39052" xr:uid="{815540FE-980C-4FE9-A714-20075B7D4D77}"/>
    <cellStyle name="20% - uthevingsfarge 4 22 2 4" xfId="39053" xr:uid="{B7C536E0-6DF8-4FB0-BC81-98B1D132B4B9}"/>
    <cellStyle name="20% - uthevingsfarge 4 22 2 5" xfId="39054" xr:uid="{5F3E693B-7F68-4A67-B32E-C521AB79FA1B}"/>
    <cellStyle name="20% - uthevingsfarge 4 22 2 6" xfId="39050" xr:uid="{222F0189-5E59-4D27-9ECC-D5BFE0BD5137}"/>
    <cellStyle name="20% - uthevingsfarge 4 22 2_4 manuell" xfId="54380" xr:uid="{FD70EA85-2A85-4381-942B-465A6A60C4CC}"/>
    <cellStyle name="20% - uthevingsfarge 4 22 3" xfId="3317" xr:uid="{C4D8BC6C-584D-4454-AF14-186AC382E1A3}"/>
    <cellStyle name="20% - uthevingsfarge 4 22 3 2" xfId="39055" xr:uid="{C9C111AC-8327-4E72-B1A3-A5490558B312}"/>
    <cellStyle name="20% - uthevingsfarge 4 22 3_CC1" xfId="54381" xr:uid="{B871EF78-6808-4841-9A6C-5ED26B802FBD}"/>
    <cellStyle name="20% - uthevingsfarge 4 22 4" xfId="39056" xr:uid="{67C5DD06-792C-4532-B598-ACEBD7D4591F}"/>
    <cellStyle name="20% - uthevingsfarge 4 22 5" xfId="39057" xr:uid="{F83E2D88-5725-4591-A764-A7872404A5BD}"/>
    <cellStyle name="20% - uthevingsfarge 4 22 6" xfId="39058" xr:uid="{13B295BC-2C7B-40AD-B2CE-ED92115B7A18}"/>
    <cellStyle name="20% - uthevingsfarge 4 22 7" xfId="39049" xr:uid="{F1C78CB7-937A-49FF-AE19-316A8D5315B2}"/>
    <cellStyle name="20% - uthevingsfarge 4 22_4 manuell" xfId="54382" xr:uid="{0D554C57-EF22-4D4A-828C-44F963C4C481}"/>
    <cellStyle name="20% - uthevingsfarge 4 23" xfId="3318" xr:uid="{D6E9ADB8-E09F-4C02-951A-E6A132C5A56C}"/>
    <cellStyle name="20% - uthevingsfarge 4 23 2" xfId="3319" xr:uid="{3BC207F0-FACB-4C25-A076-8122767B26D1}"/>
    <cellStyle name="20% - uthevingsfarge 4 23 2 2" xfId="3320" xr:uid="{A8553DE2-AFDD-456B-A1B6-2BD8645025D9}"/>
    <cellStyle name="20% - uthevingsfarge 4 23 2 2 2" xfId="39061" xr:uid="{906B46E4-BD21-4E9A-9DC3-53A6240F1F4C}"/>
    <cellStyle name="20% - uthevingsfarge 4 23 2 2_CC1" xfId="54383" xr:uid="{576996CA-2ABA-4D80-A882-70BAE8E0D48F}"/>
    <cellStyle name="20% - uthevingsfarge 4 23 2 3" xfId="39062" xr:uid="{42CFE769-5BD5-4CDB-84C5-926D21D18EF6}"/>
    <cellStyle name="20% - uthevingsfarge 4 23 2 4" xfId="39063" xr:uid="{A975CC46-6E94-4EA3-ADD0-87929E2117E6}"/>
    <cellStyle name="20% - uthevingsfarge 4 23 2 5" xfId="39064" xr:uid="{1719A107-F1E6-4E02-A520-29EBD4AC762E}"/>
    <cellStyle name="20% - uthevingsfarge 4 23 2 6" xfId="39060" xr:uid="{BC76920D-5B36-4AF8-B51A-04D53C299885}"/>
    <cellStyle name="20% - uthevingsfarge 4 23 2_4 manuell" xfId="54384" xr:uid="{FB1D8182-1062-43C4-B1E4-BA94B49B3174}"/>
    <cellStyle name="20% - uthevingsfarge 4 23 3" xfId="3321" xr:uid="{AC728967-1CC2-468E-B050-B529B958C8A7}"/>
    <cellStyle name="20% - uthevingsfarge 4 23 3 2" xfId="39065" xr:uid="{3DF4CAC5-2C6C-4FF9-90D9-E83ECDCD7D7D}"/>
    <cellStyle name="20% - uthevingsfarge 4 23 3_CC1" xfId="54385" xr:uid="{6D298A21-694B-43D4-96B5-B0CDC4FC0712}"/>
    <cellStyle name="20% - uthevingsfarge 4 23 4" xfId="39066" xr:uid="{38B0A60E-5FA0-41A0-8A3C-2965C0F42FC0}"/>
    <cellStyle name="20% - uthevingsfarge 4 23 5" xfId="39067" xr:uid="{DC589A36-5B14-477C-A0C9-D2B6222993FE}"/>
    <cellStyle name="20% - uthevingsfarge 4 23 6" xfId="39068" xr:uid="{254D80FF-DEF0-46D6-B34C-01E5F43F2096}"/>
    <cellStyle name="20% - uthevingsfarge 4 23 7" xfId="39059" xr:uid="{AC3C07FB-1DA7-4DFA-9C19-07A84FB1DC8C}"/>
    <cellStyle name="20% - uthevingsfarge 4 23_4 manuell" xfId="54386" xr:uid="{39DEBA53-4EB9-4918-9004-8DD2C967FF75}"/>
    <cellStyle name="20% - uthevingsfarge 4 24" xfId="3322" xr:uid="{742B9003-CE4E-4250-BD07-805D865BD86B}"/>
    <cellStyle name="20% - uthevingsfarge 4 24 2" xfId="3323" xr:uid="{6A0D5163-02C1-4D86-B315-E6B327DF7F22}"/>
    <cellStyle name="20% - uthevingsfarge 4 24 2 2" xfId="3324" xr:uid="{4DDAE3F0-EDDE-40FF-8102-C1B0A58E4813}"/>
    <cellStyle name="20% - uthevingsfarge 4 24 2 2 2" xfId="39071" xr:uid="{4B3B303A-A2A4-4EF2-AB69-DAFE0F3ADD1D}"/>
    <cellStyle name="20% - uthevingsfarge 4 24 2 2_CC1" xfId="54387" xr:uid="{CBAABF47-EB93-4C35-B0A2-6838736991FB}"/>
    <cellStyle name="20% - uthevingsfarge 4 24 2 3" xfId="39072" xr:uid="{73A58746-C496-4E0C-9224-A741CD2AEE10}"/>
    <cellStyle name="20% - uthevingsfarge 4 24 2 4" xfId="39073" xr:uid="{5AEA5C9E-9E70-42C3-A192-8B9F38797AAF}"/>
    <cellStyle name="20% - uthevingsfarge 4 24 2 5" xfId="39074" xr:uid="{371B326A-5659-40BB-A8A7-C477ADD8E802}"/>
    <cellStyle name="20% - uthevingsfarge 4 24 2 6" xfId="39070" xr:uid="{09F877C7-3243-41F8-8CD7-C547A79A0FB4}"/>
    <cellStyle name="20% - uthevingsfarge 4 24 2_4 manuell" xfId="54388" xr:uid="{7FEBBCAA-751D-49BE-88A5-175854EA083D}"/>
    <cellStyle name="20% - uthevingsfarge 4 24 3" xfId="3325" xr:uid="{ECDD4EF0-1F37-4557-B8D2-4C12B61855C5}"/>
    <cellStyle name="20% - uthevingsfarge 4 24 3 2" xfId="39075" xr:uid="{2759DBCD-286D-4568-8F35-2A149B765C31}"/>
    <cellStyle name="20% - uthevingsfarge 4 24 3_CC1" xfId="54389" xr:uid="{1FD1CFE7-B949-4493-8B28-5AE2F66854E6}"/>
    <cellStyle name="20% - uthevingsfarge 4 24 4" xfId="39076" xr:uid="{0E912F24-89C7-4DA1-A6D2-10F26179F74B}"/>
    <cellStyle name="20% - uthevingsfarge 4 24 5" xfId="39077" xr:uid="{C85369F2-D1EC-4858-9BE6-950CB970E22E}"/>
    <cellStyle name="20% - uthevingsfarge 4 24 6" xfId="39078" xr:uid="{94F09091-B54C-4905-BADE-05550CA457E2}"/>
    <cellStyle name="20% - uthevingsfarge 4 24 7" xfId="39069" xr:uid="{75C4CBA2-F4E0-4B2E-A089-AE7E63041EDF}"/>
    <cellStyle name="20% - uthevingsfarge 4 24_4 manuell" xfId="54390" xr:uid="{E84A7CE0-AEB4-4E75-B454-6857660914E7}"/>
    <cellStyle name="20% - uthevingsfarge 4 25" xfId="3326" xr:uid="{69A9222A-17E8-4E03-95D9-5A8285C42158}"/>
    <cellStyle name="20% - uthevingsfarge 4 25 2" xfId="3327" xr:uid="{7D62E036-3278-4022-9739-5A889DBACF5A}"/>
    <cellStyle name="20% - uthevingsfarge 4 25 2 2" xfId="3328" xr:uid="{68317BD9-581D-4037-AF9A-66CCF2085FF6}"/>
    <cellStyle name="20% - uthevingsfarge 4 25 2 2 2" xfId="39081" xr:uid="{2B21F7FE-8612-4405-BEA3-356E220D9F1B}"/>
    <cellStyle name="20% - uthevingsfarge 4 25 2 2_CC1" xfId="54391" xr:uid="{BAF75E2B-1686-467C-AF1E-C5F749FF59D0}"/>
    <cellStyle name="20% - uthevingsfarge 4 25 2 3" xfId="39082" xr:uid="{80408720-F875-4FDF-ABF9-18350E64F021}"/>
    <cellStyle name="20% - uthevingsfarge 4 25 2 4" xfId="39083" xr:uid="{14FEF61E-C2CD-4FCA-9E9E-2A110D30B1D3}"/>
    <cellStyle name="20% - uthevingsfarge 4 25 2 5" xfId="39084" xr:uid="{4FC3F666-2DAD-4A47-96DB-10C4ED13E1B3}"/>
    <cellStyle name="20% - uthevingsfarge 4 25 2 6" xfId="39080" xr:uid="{B37F63F2-E9BD-481D-84C7-DD62584C439B}"/>
    <cellStyle name="20% - uthevingsfarge 4 25 2_4 manuell" xfId="54392" xr:uid="{57BD51C4-B3FC-472A-806D-9E73282B1AFA}"/>
    <cellStyle name="20% - uthevingsfarge 4 25 3" xfId="3329" xr:uid="{20CE2CBB-7053-4839-BC21-17DD87D8B9CA}"/>
    <cellStyle name="20% - uthevingsfarge 4 25 3 2" xfId="39085" xr:uid="{391459F9-22DA-4005-9AC5-6F06DB15F2BA}"/>
    <cellStyle name="20% - uthevingsfarge 4 25 3_CC1" xfId="54393" xr:uid="{CDB2644A-DB3D-41AA-AC63-80614497EF81}"/>
    <cellStyle name="20% - uthevingsfarge 4 25 4" xfId="39086" xr:uid="{5CDF4BC8-B6F2-4A7B-896F-1BFCA1EE9CDE}"/>
    <cellStyle name="20% - uthevingsfarge 4 25 5" xfId="39087" xr:uid="{864A8E39-5C34-41C4-8F10-2C847D5C6778}"/>
    <cellStyle name="20% - uthevingsfarge 4 25 6" xfId="39088" xr:uid="{3F06C86A-349A-4A35-9D86-397DE63E61E8}"/>
    <cellStyle name="20% - uthevingsfarge 4 25 7" xfId="39079" xr:uid="{B90E7A5A-0D47-441D-8FE8-E49BFF8484AA}"/>
    <cellStyle name="20% - uthevingsfarge 4 25_4 manuell" xfId="54394" xr:uid="{57F0BAB5-3946-4E25-993E-C2A4448B3858}"/>
    <cellStyle name="20% - uthevingsfarge 4 26" xfId="3330" xr:uid="{BD8DBB4B-ABF7-4E8E-BEB2-86560FB7593F}"/>
    <cellStyle name="20% - uthevingsfarge 4 26 2" xfId="3331" xr:uid="{37686D49-ABC7-4C85-B314-E8802662F58C}"/>
    <cellStyle name="20% - uthevingsfarge 4 26 2 2" xfId="3332" xr:uid="{2EE0DB2A-55EF-4BB3-BAF6-7EA85A861C9D}"/>
    <cellStyle name="20% - uthevingsfarge 4 26 2 2 2" xfId="39091" xr:uid="{6A1AC0AA-B113-42E6-8AEE-1769C156E51E}"/>
    <cellStyle name="20% - uthevingsfarge 4 26 2 2_CC1" xfId="54395" xr:uid="{068230CB-E050-462A-9E05-3F00F6C251F9}"/>
    <cellStyle name="20% - uthevingsfarge 4 26 2 3" xfId="39092" xr:uid="{1E2E22A6-0384-47A0-95F1-78541174C7FB}"/>
    <cellStyle name="20% - uthevingsfarge 4 26 2 4" xfId="39093" xr:uid="{42D9CC13-78E8-4E0F-9A43-C769CBBF9DB5}"/>
    <cellStyle name="20% - uthevingsfarge 4 26 2 5" xfId="39094" xr:uid="{2E3383F8-9ECC-4BFC-B992-FFAB889BF4B0}"/>
    <cellStyle name="20% - uthevingsfarge 4 26 2 6" xfId="39090" xr:uid="{627919B4-9B9E-41E6-BA70-CAAD8A14B351}"/>
    <cellStyle name="20% - uthevingsfarge 4 26 2_4 manuell" xfId="54396" xr:uid="{FA3FC041-8F97-42C6-AA26-3F2B44D6BE43}"/>
    <cellStyle name="20% - uthevingsfarge 4 26 3" xfId="3333" xr:uid="{D5089242-92BE-489A-B6D6-36BA31431EF5}"/>
    <cellStyle name="20% - uthevingsfarge 4 26 3 2" xfId="39095" xr:uid="{B5B25FF3-6CBA-46D0-92D3-A5F1CEAE517B}"/>
    <cellStyle name="20% - uthevingsfarge 4 26 3_CC1" xfId="54397" xr:uid="{7A722C76-F7AE-4051-8EF9-8D3A3159383C}"/>
    <cellStyle name="20% - uthevingsfarge 4 26 4" xfId="39096" xr:uid="{EDEF5342-80DE-40A7-80A5-CF2B76235661}"/>
    <cellStyle name="20% - uthevingsfarge 4 26 5" xfId="39097" xr:uid="{535A4CD5-EC1B-4984-9F3D-2F6BC21672AC}"/>
    <cellStyle name="20% - uthevingsfarge 4 26 6" xfId="39098" xr:uid="{28354584-6D7A-401F-AC9D-2632BE90681B}"/>
    <cellStyle name="20% - uthevingsfarge 4 26 7" xfId="39089" xr:uid="{5357741E-A69F-406B-AC36-D7BC48EA4187}"/>
    <cellStyle name="20% - uthevingsfarge 4 26_4 manuell" xfId="54398" xr:uid="{BBD12458-1057-4A91-9EB5-BB00F61B7630}"/>
    <cellStyle name="20% - uthevingsfarge 4 27" xfId="3334" xr:uid="{BA36B728-C2ED-494A-883B-234873CFF22D}"/>
    <cellStyle name="20% - uthevingsfarge 4 27 2" xfId="3335" xr:uid="{041FE1B8-8838-45C3-A311-5C57536E0805}"/>
    <cellStyle name="20% - uthevingsfarge 4 27 2 2" xfId="3336" xr:uid="{4F2E6A41-F1E7-4131-B28D-D71C6FED4FFF}"/>
    <cellStyle name="20% - uthevingsfarge 4 27 2 2 2" xfId="39101" xr:uid="{56097656-844E-47E3-B7D4-DE3FBA183536}"/>
    <cellStyle name="20% - uthevingsfarge 4 27 2 2_CC1" xfId="54399" xr:uid="{3C148C34-789A-4A4E-A1FA-260092D6EECA}"/>
    <cellStyle name="20% - uthevingsfarge 4 27 2 3" xfId="39102" xr:uid="{64FEB0D8-93D2-4916-AC1B-45181D7AE816}"/>
    <cellStyle name="20% - uthevingsfarge 4 27 2 4" xfId="39103" xr:uid="{2933E43A-B811-488B-94A8-E45C3F96FC7A}"/>
    <cellStyle name="20% - uthevingsfarge 4 27 2 5" xfId="39104" xr:uid="{5D043F42-28F5-4070-BFA8-DC4C002B91E4}"/>
    <cellStyle name="20% - uthevingsfarge 4 27 2 6" xfId="39100" xr:uid="{044B8458-8A3B-439C-8959-A52ADBDF4DD0}"/>
    <cellStyle name="20% - uthevingsfarge 4 27 2_4 manuell" xfId="54400" xr:uid="{E4BBBFE0-854A-4BD5-A699-CDC912202A92}"/>
    <cellStyle name="20% - uthevingsfarge 4 27 3" xfId="3337" xr:uid="{C973D36B-53E3-4BBC-9BC5-7A0FD8D7BC20}"/>
    <cellStyle name="20% - uthevingsfarge 4 27 3 2" xfId="39105" xr:uid="{69B42C58-327C-472F-9E7E-05DAC4716076}"/>
    <cellStyle name="20% - uthevingsfarge 4 27 3_CC1" xfId="54401" xr:uid="{A7720D07-B592-4BBB-BAEB-97DCBE2A1B1C}"/>
    <cellStyle name="20% - uthevingsfarge 4 27 4" xfId="39106" xr:uid="{E7007D03-C063-4082-A1E9-CE4EDC2BD1AC}"/>
    <cellStyle name="20% - uthevingsfarge 4 27 5" xfId="39107" xr:uid="{91CB427E-C42A-4840-AFFB-FEBA4CB349F1}"/>
    <cellStyle name="20% - uthevingsfarge 4 27 6" xfId="39108" xr:uid="{110EDA52-523C-4392-87E7-132C1F630303}"/>
    <cellStyle name="20% - uthevingsfarge 4 27 7" xfId="39099" xr:uid="{A3CE20C5-8A98-40D2-A444-0B7A23A2F833}"/>
    <cellStyle name="20% - uthevingsfarge 4 27_4 manuell" xfId="54402" xr:uid="{1E4A0F53-2170-4297-9E58-4D12B22190C2}"/>
    <cellStyle name="20% - uthevingsfarge 4 28" xfId="3338" xr:uid="{A8D3ADB2-7EFC-40CD-B95B-04FB5BFE3639}"/>
    <cellStyle name="20% - uthevingsfarge 4 28 2" xfId="3339" xr:uid="{C2904236-B82E-468E-A1C9-9E8315C7EA48}"/>
    <cellStyle name="20% - uthevingsfarge 4 28 2 2" xfId="3340" xr:uid="{D6C23E71-7512-4281-943C-6A75217B3DBD}"/>
    <cellStyle name="20% - uthevingsfarge 4 28 2 2 2" xfId="39111" xr:uid="{2318AE75-B6CB-444E-8BC9-8AE8B18499AE}"/>
    <cellStyle name="20% - uthevingsfarge 4 28 2 2_CC1" xfId="54403" xr:uid="{85B637ED-6983-41ED-BE09-5FFA787EDD44}"/>
    <cellStyle name="20% - uthevingsfarge 4 28 2 3" xfId="39112" xr:uid="{AC7ABAC3-9240-4FC3-913C-630B9FCB5A24}"/>
    <cellStyle name="20% - uthevingsfarge 4 28 2 4" xfId="39113" xr:uid="{62620193-B49F-4B48-8E61-85B8B8342EC8}"/>
    <cellStyle name="20% - uthevingsfarge 4 28 2 5" xfId="39114" xr:uid="{FE2147E9-4E1C-4BF0-8B35-DDA7AC233E44}"/>
    <cellStyle name="20% - uthevingsfarge 4 28 2 6" xfId="39110" xr:uid="{15993259-A3C2-4152-8208-3975249C7D53}"/>
    <cellStyle name="20% - uthevingsfarge 4 28 2_4 manuell" xfId="54404" xr:uid="{245C5BB3-F92C-4591-B73A-34127DB33BF4}"/>
    <cellStyle name="20% - uthevingsfarge 4 28 3" xfId="3341" xr:uid="{A0690150-5EA0-4CCB-8166-08D3FF179183}"/>
    <cellStyle name="20% - uthevingsfarge 4 28 3 2" xfId="39115" xr:uid="{C44FD024-5EE6-4A40-91E3-B4C725350E3F}"/>
    <cellStyle name="20% - uthevingsfarge 4 28 3_CC1" xfId="54405" xr:uid="{015F5562-A6DD-403C-8F96-402EEB374D87}"/>
    <cellStyle name="20% - uthevingsfarge 4 28 4" xfId="39116" xr:uid="{982BE02D-FF50-4C42-92D7-F2995ADDA115}"/>
    <cellStyle name="20% - uthevingsfarge 4 28 5" xfId="39117" xr:uid="{EDBCAA0C-55CA-4587-9309-65BFF0AE017C}"/>
    <cellStyle name="20% - uthevingsfarge 4 28 6" xfId="39118" xr:uid="{E711C75C-3EBC-4692-9CFB-2775D7DFEE6D}"/>
    <cellStyle name="20% - uthevingsfarge 4 28 7" xfId="39109" xr:uid="{3A90CFD9-DB65-4210-A6FF-20C10566B42C}"/>
    <cellStyle name="20% - uthevingsfarge 4 28_4 manuell" xfId="54406" xr:uid="{26349CC9-224D-45FD-9952-8D40980505B0}"/>
    <cellStyle name="20% - uthevingsfarge 4 29" xfId="3342" xr:uid="{B5D9C381-AB21-46ED-92CB-5B5B0FDEDC84}"/>
    <cellStyle name="20% - uthevingsfarge 4 29 2" xfId="3343" xr:uid="{BF033572-D75B-4CDE-890B-BF9A33084041}"/>
    <cellStyle name="20% - uthevingsfarge 4 29 2 2" xfId="3344" xr:uid="{67576F9A-647B-44AC-8A4B-8A8D6DA947D1}"/>
    <cellStyle name="20% - uthevingsfarge 4 29 2 2 2" xfId="39121" xr:uid="{A1A4DD35-B6F4-4E84-B2D3-13D5CEC4D0C9}"/>
    <cellStyle name="20% - uthevingsfarge 4 29 2 2_CC1" xfId="54407" xr:uid="{50CF4DCA-A841-47F9-BD2E-11E577095603}"/>
    <cellStyle name="20% - uthevingsfarge 4 29 2 3" xfId="39122" xr:uid="{D5E0A965-EE58-40D6-A994-21CFFF849821}"/>
    <cellStyle name="20% - uthevingsfarge 4 29 2 4" xfId="39123" xr:uid="{6130CFA6-D533-4F37-94D7-3B49AFC249EA}"/>
    <cellStyle name="20% - uthevingsfarge 4 29 2 5" xfId="39124" xr:uid="{7F74A528-8CC4-4F55-BB67-97212264032F}"/>
    <cellStyle name="20% - uthevingsfarge 4 29 2 6" xfId="39120" xr:uid="{6EF2985E-F387-423D-8A70-57287520F9F6}"/>
    <cellStyle name="20% - uthevingsfarge 4 29 2_4 manuell" xfId="54408" xr:uid="{A9016E90-45B6-4816-8F2F-018E1CEDDA4A}"/>
    <cellStyle name="20% - uthevingsfarge 4 29 3" xfId="3345" xr:uid="{39FABCFA-D903-4F43-B1F8-7366C48649E5}"/>
    <cellStyle name="20% - uthevingsfarge 4 29 3 2" xfId="39125" xr:uid="{8F4DB07D-847D-4081-9DA6-E58E259E0F80}"/>
    <cellStyle name="20% - uthevingsfarge 4 29 3_CC1" xfId="54409" xr:uid="{1C912676-ED71-4B1F-8680-3A4B48760794}"/>
    <cellStyle name="20% - uthevingsfarge 4 29 4" xfId="39126" xr:uid="{58224D56-9587-4D73-BE4E-739C0B785386}"/>
    <cellStyle name="20% - uthevingsfarge 4 29 5" xfId="39127" xr:uid="{5920FCE4-1DF1-4519-8EFD-72A2969ABC9F}"/>
    <cellStyle name="20% - uthevingsfarge 4 29 6" xfId="39128" xr:uid="{345E9D5C-7F94-4A68-BF81-E566340D532A}"/>
    <cellStyle name="20% - uthevingsfarge 4 29 7" xfId="39119" xr:uid="{2663D772-FCE2-4BF1-8468-B74133820A0D}"/>
    <cellStyle name="20% - uthevingsfarge 4 29_4 manuell" xfId="54410" xr:uid="{14CEAC67-165F-460E-BF5E-D3A2B550FE31}"/>
    <cellStyle name="20% - uthevingsfarge 4 3" xfId="3346" xr:uid="{B86A1A52-89AC-4B5F-9C1A-2CFF39A894C7}"/>
    <cellStyle name="20% - uthevingsfarge 4 3 10" xfId="44199" xr:uid="{25A23125-AEDA-4E28-A41C-046F8E48AE5C}"/>
    <cellStyle name="20% - uthevingsfarge 4 3 11" xfId="44200" xr:uid="{E37DD852-BE9A-4421-9252-CB759E53755B}"/>
    <cellStyle name="20% - uthevingsfarge 4 3 2" xfId="3347" xr:uid="{6A784390-1E78-437E-B860-E76B320AE997}"/>
    <cellStyle name="20% - uthevingsfarge 4 3 2 10" xfId="44201" xr:uid="{E6B68731-552D-45A2-AA4F-E0ED82E69FC6}"/>
    <cellStyle name="20% - uthevingsfarge 4 3 2 2" xfId="3348" xr:uid="{28C4F8E4-F41A-4169-83AD-3FF9BF7090EB}"/>
    <cellStyle name="20% - uthevingsfarge 4 3 2 2 2" xfId="14966" xr:uid="{F5954018-9DE1-4BD6-9AC2-C41C5DB513E6}"/>
    <cellStyle name="20% - uthevingsfarge 4 3 2 2 2 2" xfId="44202" xr:uid="{ECF40A1C-1EC8-4F59-BF85-76B5FC285D33}"/>
    <cellStyle name="20% - uthevingsfarge 4 3 2 2 2 2 2" xfId="44203" xr:uid="{DC1A193A-A561-4CFC-A447-17F9994D7822}"/>
    <cellStyle name="20% - uthevingsfarge 4 3 2 2 2 3" xfId="44204" xr:uid="{14B508F3-00A7-44DC-8D60-B2BA8EAB7385}"/>
    <cellStyle name="20% - uthevingsfarge 4 3 2 2 2_3. Chng in credit spreads" xfId="44205" xr:uid="{E4D89686-BEEF-442B-9891-85E5B052B752}"/>
    <cellStyle name="20% - uthevingsfarge 4 3 2 2 3" xfId="14967" xr:uid="{759FC641-7866-4619-947E-79E6F7C396B6}"/>
    <cellStyle name="20% - uthevingsfarge 4 3 2 2 3 2" xfId="44206" xr:uid="{D12147D4-E89E-4174-ABD1-A6CDF209E28C}"/>
    <cellStyle name="20% - uthevingsfarge 4 3 2 2 3 2 2" xfId="44207" xr:uid="{314C8A3B-F708-49D0-AD12-88D5D9812B05}"/>
    <cellStyle name="20% - uthevingsfarge 4 3 2 2 3 3" xfId="44208" xr:uid="{AF1B86E0-F4B3-422F-AF43-0216BFE9F75E}"/>
    <cellStyle name="20% - uthevingsfarge 4 3 2 2 3_3. Chng in credit spreads" xfId="44209" xr:uid="{B6D4B965-4D13-4D62-8D88-43F4F13C2016}"/>
    <cellStyle name="20% - uthevingsfarge 4 3 2 2 4" xfId="39131" xr:uid="{C68DEB60-8C10-4983-9979-AF7963CF1A37}"/>
    <cellStyle name="20% - uthevingsfarge 4 3 2 2 4 2" xfId="44210" xr:uid="{EC392B6D-1348-42C4-80F1-536F82D86B0A}"/>
    <cellStyle name="20% - uthevingsfarge 4 3 2 2 5" xfId="44211" xr:uid="{68A478F3-4DC1-46F1-BBE3-722B199D1D69}"/>
    <cellStyle name="20% - uthevingsfarge 4 3 2 2 6" xfId="44212" xr:uid="{8270927D-26EF-4E3E-9D58-8A2ECD76CBCE}"/>
    <cellStyle name="20% - uthevingsfarge 4 3 2 2_3. Chng in credit spreads" xfId="44213" xr:uid="{B9D3F84A-39CF-4862-AD70-4187B153A265}"/>
    <cellStyle name="20% - uthevingsfarge 4 3 2 3" xfId="14968" xr:uid="{A04FF2DD-31B1-44FE-AE39-A82F08E54127}"/>
    <cellStyle name="20% - uthevingsfarge 4 3 2 3 2" xfId="14969" xr:uid="{A3CFC6E4-1902-4F15-AD9A-A4BD4054DDD4}"/>
    <cellStyle name="20% - uthevingsfarge 4 3 2 3 2 2" xfId="44214" xr:uid="{D42D6F5F-2957-4B30-B636-FFCCE4992572}"/>
    <cellStyle name="20% - uthevingsfarge 4 3 2 3 3" xfId="14970" xr:uid="{B6B9B0FE-A747-4A4A-AC1B-11A03C5C4766}"/>
    <cellStyle name="20% - uthevingsfarge 4 3 2 3 4" xfId="39132" xr:uid="{8AC048ED-2191-43A2-9065-753281E12008}"/>
    <cellStyle name="20% - uthevingsfarge 4 3 2 3 5" xfId="44215" xr:uid="{EF0BD634-F992-4DA6-A7C2-0F88BE75C528}"/>
    <cellStyle name="20% - uthevingsfarge 4 3 2 3 6" xfId="44216" xr:uid="{F55B0E3E-4E39-483E-A03C-2F5B47D00173}"/>
    <cellStyle name="20% - uthevingsfarge 4 3 2 3_3. Chng in credit spreads" xfId="44217" xr:uid="{853EAD63-9D1B-4085-B5A7-8CE6AE67D9D2}"/>
    <cellStyle name="20% - uthevingsfarge 4 3 2 4" xfId="14971" xr:uid="{A148D24B-6DED-4191-B5D6-13B1400E00AF}"/>
    <cellStyle name="20% - uthevingsfarge 4 3 2 4 2" xfId="14972" xr:uid="{55A9630F-C434-4357-85E5-81CFEEE31992}"/>
    <cellStyle name="20% - uthevingsfarge 4 3 2 4 2 2" xfId="44218" xr:uid="{9C6A88D6-2F25-47EA-8F5F-0A77E591932C}"/>
    <cellStyle name="20% - uthevingsfarge 4 3 2 4 3" xfId="14973" xr:uid="{925CC8BE-68F1-477A-93E2-FC7035353442}"/>
    <cellStyle name="20% - uthevingsfarge 4 3 2 4 4" xfId="39133" xr:uid="{D4237E16-4763-4AC6-BFD2-29FC0E16E3D7}"/>
    <cellStyle name="20% - uthevingsfarge 4 3 2 4 5" xfId="44219" xr:uid="{7A00659D-BF7C-4BD3-8755-CA84BC0A0BB2}"/>
    <cellStyle name="20% - uthevingsfarge 4 3 2 4 6" xfId="44220" xr:uid="{C72E88C9-FC5E-4AC9-ACE9-A3970B54703E}"/>
    <cellStyle name="20% - uthevingsfarge 4 3 2 4_3. Chng in credit spreads" xfId="44221" xr:uid="{E6F52F92-DB75-4E18-9671-F6DCA79B10E0}"/>
    <cellStyle name="20% - uthevingsfarge 4 3 2 5" xfId="14974" xr:uid="{0EB1F7F1-FEDE-4FC6-B5D5-AD2174A5CE3C}"/>
    <cellStyle name="20% - uthevingsfarge 4 3 2 5 2" xfId="14975" xr:uid="{3F094AB6-82CA-4AD7-8E33-0A89B734DF29}"/>
    <cellStyle name="20% - uthevingsfarge 4 3 2 5 3" xfId="14976" xr:uid="{8D55B269-3553-45D2-899C-356E16130B5A}"/>
    <cellStyle name="20% - uthevingsfarge 4 3 2 5 4" xfId="39134" xr:uid="{E23788FA-2B2A-481C-9AC9-984D331B984B}"/>
    <cellStyle name="20% - uthevingsfarge 4 3 2 5 5" xfId="44222" xr:uid="{4F87E21F-DDA6-4218-8A6B-31D59C223E5F}"/>
    <cellStyle name="20% - uthevingsfarge 4 3 2 5 6" xfId="44223" xr:uid="{D644BE67-C48A-46B3-9B6B-9F836CC4EDC6}"/>
    <cellStyle name="20% - uthevingsfarge 4 3 2 5_AVA DVA EL" xfId="14977" xr:uid="{819E7368-EDB7-4450-A094-30906A60ED57}"/>
    <cellStyle name="20% - uthevingsfarge 4 3 2 6" xfId="14978" xr:uid="{A9450289-364B-4073-82B3-BF9E25E72A9A}"/>
    <cellStyle name="20% - uthevingsfarge 4 3 2 6 2" xfId="14979" xr:uid="{BF0AC815-BE99-44CC-9AE5-95622F944295}"/>
    <cellStyle name="20% - uthevingsfarge 4 3 2 6_AVA DVA EL" xfId="14980" xr:uid="{519D9BD0-5F1E-46FF-8579-9B25C6BC0BD8}"/>
    <cellStyle name="20% - uthevingsfarge 4 3 2 7" xfId="14981" xr:uid="{CDCE2619-4DE4-4E83-9D73-E072A9E580F8}"/>
    <cellStyle name="20% - uthevingsfarge 4 3 2 8" xfId="39130" xr:uid="{477C85BF-50B6-403E-AEC1-CCB3122EB6CF}"/>
    <cellStyle name="20% - uthevingsfarge 4 3 2 9" xfId="44224" xr:uid="{DFEC6F77-630F-4CF4-BCFB-92DE8D9CB953}"/>
    <cellStyle name="20% - uthevingsfarge 4 3 2_3. Chng in credit spreads" xfId="44225" xr:uid="{96631C29-93BC-4D07-871C-083914B8375D}"/>
    <cellStyle name="20% - uthevingsfarge 4 3 3" xfId="3349" xr:uid="{DE32D978-542A-4142-A8FC-35E12CA4AD36}"/>
    <cellStyle name="20% - uthevingsfarge 4 3 3 2" xfId="14982" xr:uid="{F4E3ED8E-E05E-40DB-A12D-FC1898E66B9D}"/>
    <cellStyle name="20% - uthevingsfarge 4 3 3 2 2" xfId="44226" xr:uid="{0DE82EF2-61C4-4698-8470-F794CBD22120}"/>
    <cellStyle name="20% - uthevingsfarge 4 3 3 2 2 2" xfId="44227" xr:uid="{0260C300-93EE-4A22-8511-CA8FD0C28544}"/>
    <cellStyle name="20% - uthevingsfarge 4 3 3 2 2 2 2" xfId="44228" xr:uid="{E1070832-87EA-405B-9EFF-61EB3B545BD5}"/>
    <cellStyle name="20% - uthevingsfarge 4 3 3 2 2 3" xfId="44229" xr:uid="{E488091D-E183-4B40-AE35-FE25CD009312}"/>
    <cellStyle name="20% - uthevingsfarge 4 3 3 2 2_3. Chng in credit spreads" xfId="44230" xr:uid="{4795A449-6078-4E08-A4D2-A5C3C2DDA0B3}"/>
    <cellStyle name="20% - uthevingsfarge 4 3 3 2 3" xfId="44231" xr:uid="{E05EA62B-0406-49B5-A60E-DDBADBEBADFC}"/>
    <cellStyle name="20% - uthevingsfarge 4 3 3 2 3 2" xfId="44232" xr:uid="{C0CA18A8-05C4-4FBF-9C74-169928E7F045}"/>
    <cellStyle name="20% - uthevingsfarge 4 3 3 2 3 2 2" xfId="44233" xr:uid="{B89ACC08-01B0-434C-8430-B9C330C2B2AF}"/>
    <cellStyle name="20% - uthevingsfarge 4 3 3 2 3 3" xfId="44234" xr:uid="{EA38A10E-0641-4DDE-B130-79375C87B9AB}"/>
    <cellStyle name="20% - uthevingsfarge 4 3 3 2 3_3. Chng in credit spreads" xfId="44235" xr:uid="{02DCF280-98B2-417B-B5CA-34B6849F71D4}"/>
    <cellStyle name="20% - uthevingsfarge 4 3 3 2 4" xfId="44236" xr:uid="{878E74A5-E421-45D2-BC8D-AD552AEF080F}"/>
    <cellStyle name="20% - uthevingsfarge 4 3 3 2 4 2" xfId="44237" xr:uid="{12FEE9F4-E30D-4276-B661-F58F462EDB74}"/>
    <cellStyle name="20% - uthevingsfarge 4 3 3 2 5" xfId="44238" xr:uid="{E5E38303-FE50-4B78-8396-C809FAE2F65E}"/>
    <cellStyle name="20% - uthevingsfarge 4 3 3 2_3. Chng in credit spreads" xfId="44239" xr:uid="{FD4FAD9A-A96D-4FF1-80AE-0B0D9C94536E}"/>
    <cellStyle name="20% - uthevingsfarge 4 3 3 3" xfId="14983" xr:uid="{8F25BEB3-A659-48B9-89D3-DBC747422A62}"/>
    <cellStyle name="20% - uthevingsfarge 4 3 3 3 2" xfId="44240" xr:uid="{A5770DC6-9619-4947-B691-97B3661B58FF}"/>
    <cellStyle name="20% - uthevingsfarge 4 3 3 3 2 2" xfId="44241" xr:uid="{6F0F4691-4610-4AD2-8B44-9CAD927E2A20}"/>
    <cellStyle name="20% - uthevingsfarge 4 3 3 3 3" xfId="44242" xr:uid="{125A54AD-810F-4F78-913F-BB131D317FC5}"/>
    <cellStyle name="20% - uthevingsfarge 4 3 3 3_3. Chng in credit spreads" xfId="44243" xr:uid="{9DDC5773-C9EA-4AF8-8C5E-8709E6C55833}"/>
    <cellStyle name="20% - uthevingsfarge 4 3 3 4" xfId="39135" xr:uid="{F0DE6BA8-921A-4462-8ED7-9034FDFC0FE6}"/>
    <cellStyle name="20% - uthevingsfarge 4 3 3 4 2" xfId="44244" xr:uid="{EA8E4BB2-68F0-48DD-835B-EE38BE5D9719}"/>
    <cellStyle name="20% - uthevingsfarge 4 3 3 4 2 2" xfId="44245" xr:uid="{A26A9B88-8AF6-4133-B201-3B80B8D9A76D}"/>
    <cellStyle name="20% - uthevingsfarge 4 3 3 4 3" xfId="44246" xr:uid="{16E5F9B3-F029-417E-A6CB-99CA38830AF4}"/>
    <cellStyle name="20% - uthevingsfarge 4 3 3 4_3. Chng in credit spreads" xfId="44247" xr:uid="{EB221BA9-A647-4CDC-A144-796768117EC1}"/>
    <cellStyle name="20% - uthevingsfarge 4 3 3 5" xfId="44248" xr:uid="{EDD7152E-E04F-4A6B-9929-D283E8BEC0E8}"/>
    <cellStyle name="20% - uthevingsfarge 4 3 3 5 2" xfId="44249" xr:uid="{18BF9938-3907-4481-B024-38A2B7F81750}"/>
    <cellStyle name="20% - uthevingsfarge 4 3 3 6" xfId="44250" xr:uid="{E7A3E2E1-A2D7-4977-830F-65F2FF55E5B4}"/>
    <cellStyle name="20% - uthevingsfarge 4 3 3_3. Chng in credit spreads" xfId="44251" xr:uid="{834B77B0-2A35-483C-AB4A-9F94BB947496}"/>
    <cellStyle name="20% - uthevingsfarge 4 3 4" xfId="14984" xr:uid="{F5E5A524-14ED-464D-98B0-E403D4CF28BC}"/>
    <cellStyle name="20% - uthevingsfarge 4 3 4 2" xfId="14985" xr:uid="{C37ACC28-E6B4-46B7-B065-F78958500372}"/>
    <cellStyle name="20% - uthevingsfarge 4 3 4 2 2" xfId="44252" xr:uid="{7412629C-BEB4-417B-8DED-07F70A60ABC4}"/>
    <cellStyle name="20% - uthevingsfarge 4 3 4 2 2 2" xfId="44253" xr:uid="{78721D49-5748-4CA4-858B-55AB82EC2C1D}"/>
    <cellStyle name="20% - uthevingsfarge 4 3 4 2 3" xfId="44254" xr:uid="{B971D429-E61A-4A90-8A6D-C2FA4E0EA895}"/>
    <cellStyle name="20% - uthevingsfarge 4 3 4 2_3. Chng in credit spreads" xfId="44255" xr:uid="{842B8A0B-5DD6-4A15-BF1E-FA91A83686CD}"/>
    <cellStyle name="20% - uthevingsfarge 4 3 4 3" xfId="14986" xr:uid="{CDC1CB95-47B9-4B9F-91D3-6D8EF202787C}"/>
    <cellStyle name="20% - uthevingsfarge 4 3 4 3 2" xfId="44256" xr:uid="{1D4C7AD4-A6A3-4395-B3A5-23F6A8935E22}"/>
    <cellStyle name="20% - uthevingsfarge 4 3 4 3 2 2" xfId="44257" xr:uid="{A87276EE-E03E-44F4-8CC0-30FFD7EBBC9F}"/>
    <cellStyle name="20% - uthevingsfarge 4 3 4 3 3" xfId="44258" xr:uid="{85D55646-DAC0-41FF-9B8F-BC50EDE8FB23}"/>
    <cellStyle name="20% - uthevingsfarge 4 3 4 3_3. Chng in credit spreads" xfId="44259" xr:uid="{EF45EBAF-9D2F-406B-8703-A4040B885278}"/>
    <cellStyle name="20% - uthevingsfarge 4 3 4 4" xfId="39136" xr:uid="{448CCDD1-5521-48CE-820D-6D231DD948C8}"/>
    <cellStyle name="20% - uthevingsfarge 4 3 4 4 2" xfId="44260" xr:uid="{D906CB8E-9838-48DB-B308-C578BF09415D}"/>
    <cellStyle name="20% - uthevingsfarge 4 3 4 5" xfId="44261" xr:uid="{E6356C76-0348-4188-89E0-9782818859CE}"/>
    <cellStyle name="20% - uthevingsfarge 4 3 4 6" xfId="44262" xr:uid="{15E9C6A9-59EF-417E-9F80-44E967BF0935}"/>
    <cellStyle name="20% - uthevingsfarge 4 3 4_3. Chng in credit spreads" xfId="44263" xr:uid="{CFACC0D4-0124-421B-BF45-16A81F83BE0D}"/>
    <cellStyle name="20% - uthevingsfarge 4 3 5" xfId="14987" xr:uid="{AE34D491-031E-46D9-85FE-FDF3766031AA}"/>
    <cellStyle name="20% - uthevingsfarge 4 3 5 2" xfId="14988" xr:uid="{B72283A5-38BB-4050-A5C7-A5726DFB2165}"/>
    <cellStyle name="20% - uthevingsfarge 4 3 5 2 2" xfId="44264" xr:uid="{21EB3E74-6309-46A7-A3B4-FCD3AF5D3A39}"/>
    <cellStyle name="20% - uthevingsfarge 4 3 5 3" xfId="14989" xr:uid="{19494807-C6F9-42DF-8D7C-CF93A75A489C}"/>
    <cellStyle name="20% - uthevingsfarge 4 3 5 4" xfId="39137" xr:uid="{BCF9F77B-C5CC-4F90-A363-052AC586B0E4}"/>
    <cellStyle name="20% - uthevingsfarge 4 3 5 5" xfId="44265" xr:uid="{B104F54A-BC46-42A6-9DE7-EC7C0FF44C23}"/>
    <cellStyle name="20% - uthevingsfarge 4 3 5 6" xfId="44266" xr:uid="{9735010D-C731-4895-9385-103BBCC6F2B1}"/>
    <cellStyle name="20% - uthevingsfarge 4 3 5_3. Chng in credit spreads" xfId="44267" xr:uid="{A3B654C7-B88C-4295-9417-0BAC25744D3F}"/>
    <cellStyle name="20% - uthevingsfarge 4 3 6" xfId="14990" xr:uid="{277EFDF7-2CC7-4654-8F11-CB3E274E0878}"/>
    <cellStyle name="20% - uthevingsfarge 4 3 6 2" xfId="14991" xr:uid="{F5ABD031-9808-4B86-A116-BD5A528C99DE}"/>
    <cellStyle name="20% - uthevingsfarge 4 3 6 2 2" xfId="44268" xr:uid="{67678130-9471-442E-A8B0-C59D719EBD84}"/>
    <cellStyle name="20% - uthevingsfarge 4 3 6 3" xfId="14992" xr:uid="{81FAC9D3-7B69-4EDC-9898-B5F45BD50D47}"/>
    <cellStyle name="20% - uthevingsfarge 4 3 6 4" xfId="39138" xr:uid="{91D7B54C-955B-4CBB-83D5-72E2C2D7C4A0}"/>
    <cellStyle name="20% - uthevingsfarge 4 3 6 5" xfId="44269" xr:uid="{BE68FEDC-696E-4669-B57D-A60397E14F9D}"/>
    <cellStyle name="20% - uthevingsfarge 4 3 6 6" xfId="44270" xr:uid="{B8A12BD1-50F7-4051-B617-A348376B2364}"/>
    <cellStyle name="20% - uthevingsfarge 4 3 6_3. Chng in credit spreads" xfId="44271" xr:uid="{1B4AAA95-8280-4765-A645-2A46DD625E2A}"/>
    <cellStyle name="20% - uthevingsfarge 4 3 7" xfId="14993" xr:uid="{485356AB-FA49-42C6-863C-E9EEBB85C932}"/>
    <cellStyle name="20% - uthevingsfarge 4 3 7 2" xfId="14994" xr:uid="{ABD30B33-0475-4216-8B81-730CA566CCF1}"/>
    <cellStyle name="20% - uthevingsfarge 4 3 7 2 2" xfId="44272" xr:uid="{DBF383C1-3DF1-40E9-96C9-C556B3488EC1}"/>
    <cellStyle name="20% - uthevingsfarge 4 3 7 3" xfId="44273" xr:uid="{DAC71826-91AA-439A-8C72-CD09B0201D90}"/>
    <cellStyle name="20% - uthevingsfarge 4 3 7_3. Chng in credit spreads" xfId="44274" xr:uid="{24D9DC51-9C10-4889-A76C-31F12F55B720}"/>
    <cellStyle name="20% - uthevingsfarge 4 3 8" xfId="14995" xr:uid="{156BAAA1-97B4-4F43-B8DC-5A38B6C95FC8}"/>
    <cellStyle name="20% - uthevingsfarge 4 3 9" xfId="39129" xr:uid="{0DE7AD3B-7F0D-4A50-AC85-B0E7675DFD7C}"/>
    <cellStyle name="20% - uthevingsfarge 4 3_4 manuell" xfId="54411" xr:uid="{6848A129-BBDB-4496-B6CF-EE0861288232}"/>
    <cellStyle name="20% - uthevingsfarge 4 30" xfId="3350" xr:uid="{C2D1D9E7-63CF-41A0-B608-9768D4965756}"/>
    <cellStyle name="20% - uthevingsfarge 4 30 2" xfId="3351" xr:uid="{1772CF71-D17B-415F-A376-B38F8EA342E5}"/>
    <cellStyle name="20% - uthevingsfarge 4 30 2 2" xfId="3352" xr:uid="{93BCE394-C518-4B7B-96CE-E4E665B4F887}"/>
    <cellStyle name="20% - uthevingsfarge 4 30 2 2 2" xfId="39141" xr:uid="{43CB72C2-7581-4876-9DCB-EF421E55676D}"/>
    <cellStyle name="20% - uthevingsfarge 4 30 2 2_CC1" xfId="54412" xr:uid="{1C72861D-C1F1-4C2C-8B78-27FBE849AE98}"/>
    <cellStyle name="20% - uthevingsfarge 4 30 2 3" xfId="39142" xr:uid="{FD9FCC77-8897-40D4-8B8C-A3B104C4F411}"/>
    <cellStyle name="20% - uthevingsfarge 4 30 2 4" xfId="39143" xr:uid="{6E47B196-47D5-4953-832D-C83647973A3A}"/>
    <cellStyle name="20% - uthevingsfarge 4 30 2 5" xfId="39144" xr:uid="{0586D49B-945F-4190-AD3E-1BCA6BA4F4AF}"/>
    <cellStyle name="20% - uthevingsfarge 4 30 2 6" xfId="39140" xr:uid="{DCAC05BB-3DB3-46DC-B51C-14D203487AFD}"/>
    <cellStyle name="20% - uthevingsfarge 4 30 2_4 manuell" xfId="54413" xr:uid="{45D61B62-1ED1-4A5F-A00E-F39B093D8F0C}"/>
    <cellStyle name="20% - uthevingsfarge 4 30 3" xfId="3353" xr:uid="{47D41DDE-CB39-4CCF-B450-43C41E091C32}"/>
    <cellStyle name="20% - uthevingsfarge 4 30 3 2" xfId="39145" xr:uid="{C65188E0-BCD5-48B5-B885-8BE7718FFE90}"/>
    <cellStyle name="20% - uthevingsfarge 4 30 3_CC1" xfId="54414" xr:uid="{72ED563A-17C1-4348-AC9C-9A9087CA3F11}"/>
    <cellStyle name="20% - uthevingsfarge 4 30 4" xfId="39146" xr:uid="{0EE6B8CE-A6F1-43FD-9F2C-42086DC7E0A3}"/>
    <cellStyle name="20% - uthevingsfarge 4 30 5" xfId="39147" xr:uid="{77C6EE2A-F3A0-4EFE-9F1D-DDD409BB8BE5}"/>
    <cellStyle name="20% - uthevingsfarge 4 30 6" xfId="39148" xr:uid="{6A8F96C9-1F41-40C5-8C4A-81F0FD22D866}"/>
    <cellStyle name="20% - uthevingsfarge 4 30 7" xfId="39139" xr:uid="{24CA9680-E8A4-4DE5-93F6-DB3D9C8F075D}"/>
    <cellStyle name="20% - uthevingsfarge 4 30_4 manuell" xfId="54415" xr:uid="{0011C1DA-42B7-4AD8-9C16-AD5032F1F536}"/>
    <cellStyle name="20% - uthevingsfarge 4 31" xfId="3354" xr:uid="{623C9103-9A93-4DB4-849A-7085F6D56D01}"/>
    <cellStyle name="20% - uthevingsfarge 4 31 2" xfId="3355" xr:uid="{5D7039CC-2C7A-44E5-920E-900AD0E9F595}"/>
    <cellStyle name="20% - uthevingsfarge 4 31 2 2" xfId="3356" xr:uid="{C97CDE0A-2645-4314-8B3F-CF7DBD4789A3}"/>
    <cellStyle name="20% - uthevingsfarge 4 31 2 2 2" xfId="39151" xr:uid="{A5F6FD7E-55E1-4284-9B19-9D4D331DD7D1}"/>
    <cellStyle name="20% - uthevingsfarge 4 31 2 2_CC1" xfId="54416" xr:uid="{C2CF689D-EBA3-4C21-B8B7-55AB3E09F129}"/>
    <cellStyle name="20% - uthevingsfarge 4 31 2 3" xfId="39152" xr:uid="{539BC92A-4C06-4391-ACF4-5E4C12624C0C}"/>
    <cellStyle name="20% - uthevingsfarge 4 31 2 4" xfId="39153" xr:uid="{B8ED287C-7655-4254-BA97-D83B1686CEFC}"/>
    <cellStyle name="20% - uthevingsfarge 4 31 2 5" xfId="39154" xr:uid="{A9544050-3081-4AF0-BDA2-8BB6782B6BB0}"/>
    <cellStyle name="20% - uthevingsfarge 4 31 2 6" xfId="39150" xr:uid="{4A9799DA-BA81-4A6A-9EEE-D53D958387AF}"/>
    <cellStyle name="20% - uthevingsfarge 4 31 2_4 manuell" xfId="54417" xr:uid="{2984325D-A5B9-46E5-8F1E-DAA19B08EDA7}"/>
    <cellStyle name="20% - uthevingsfarge 4 31 3" xfId="3357" xr:uid="{A88C601E-ADD6-4786-9132-83D80BD6D453}"/>
    <cellStyle name="20% - uthevingsfarge 4 31 3 2" xfId="39155" xr:uid="{7B15C8FE-547D-4E7F-B345-84E715A8AD1C}"/>
    <cellStyle name="20% - uthevingsfarge 4 31 3_CC1" xfId="54418" xr:uid="{763F1FC2-682F-4B3D-B552-E701A693DA02}"/>
    <cellStyle name="20% - uthevingsfarge 4 31 4" xfId="39156" xr:uid="{58EA94F5-0AC6-44FE-9B51-D8A09A90E3F8}"/>
    <cellStyle name="20% - uthevingsfarge 4 31 5" xfId="39157" xr:uid="{578E1FC3-8C15-4577-89E7-E8DFD6CD3176}"/>
    <cellStyle name="20% - uthevingsfarge 4 31 6" xfId="39158" xr:uid="{E7132F0A-2ABC-4104-BDE0-B12252D6E138}"/>
    <cellStyle name="20% - uthevingsfarge 4 31 7" xfId="39149" xr:uid="{3766D903-B6CC-46F4-8D6F-9F6C3BE82443}"/>
    <cellStyle name="20% - uthevingsfarge 4 31_4 manuell" xfId="54419" xr:uid="{5C48D5A7-158F-4632-B1D8-E1322DDFAD05}"/>
    <cellStyle name="20% - uthevingsfarge 4 32" xfId="3358" xr:uid="{A9D78EDB-A06C-4064-81AF-D4C272E6E994}"/>
    <cellStyle name="20% - uthevingsfarge 4 32 2" xfId="3359" xr:uid="{FA3BD587-2B56-4594-921D-14B740D1CA77}"/>
    <cellStyle name="20% - uthevingsfarge 4 32 2 2" xfId="3360" xr:uid="{9B1D1DB2-C5AB-4A5D-A33C-E7D69842ABCA}"/>
    <cellStyle name="20% - uthevingsfarge 4 32 2 2 2" xfId="39161" xr:uid="{0EAA279D-B2A6-45D6-8A2E-9C0C5D22CF4F}"/>
    <cellStyle name="20% - uthevingsfarge 4 32 2 2_CC1" xfId="54420" xr:uid="{127047CD-6FE7-44ED-A64B-D1B2AC37F67E}"/>
    <cellStyle name="20% - uthevingsfarge 4 32 2 3" xfId="39162" xr:uid="{6EB272B6-3729-40B6-AE1E-D319285D3B72}"/>
    <cellStyle name="20% - uthevingsfarge 4 32 2 4" xfId="39163" xr:uid="{54D76BDB-2574-4CB2-A877-9F09CAD0F79B}"/>
    <cellStyle name="20% - uthevingsfarge 4 32 2 5" xfId="39164" xr:uid="{17171FD4-51A4-479D-9947-EAA2EDC5229B}"/>
    <cellStyle name="20% - uthevingsfarge 4 32 2 6" xfId="39160" xr:uid="{1DCDBA5C-09DA-4AE7-810F-1B79934520B5}"/>
    <cellStyle name="20% - uthevingsfarge 4 32 2_4 manuell" xfId="54421" xr:uid="{1E386D75-53F1-45D8-A1B9-A541E32D2F91}"/>
    <cellStyle name="20% - uthevingsfarge 4 32 3" xfId="3361" xr:uid="{E31AFBA3-9CBF-41BA-9F8D-FCC1778B27A7}"/>
    <cellStyle name="20% - uthevingsfarge 4 32 3 2" xfId="39165" xr:uid="{9400B62F-94B8-4020-9C74-F39385E1FF16}"/>
    <cellStyle name="20% - uthevingsfarge 4 32 3_CC1" xfId="54422" xr:uid="{7B9BE08E-56DD-41AD-ACBB-78708F8490E7}"/>
    <cellStyle name="20% - uthevingsfarge 4 32 4" xfId="39166" xr:uid="{8F35832C-6B9A-4280-ADA6-9E4951F41D99}"/>
    <cellStyle name="20% - uthevingsfarge 4 32 5" xfId="39167" xr:uid="{1C04F70D-4928-4278-965B-E35107393905}"/>
    <cellStyle name="20% - uthevingsfarge 4 32 6" xfId="39168" xr:uid="{38521362-89D4-43C0-B243-092F0674331E}"/>
    <cellStyle name="20% - uthevingsfarge 4 32 7" xfId="39159" xr:uid="{05A2C5A1-5E34-44BD-AC89-8901BC8F871F}"/>
    <cellStyle name="20% - uthevingsfarge 4 32_4 manuell" xfId="54423" xr:uid="{5361284B-A310-4C86-9B2E-DE57086ED663}"/>
    <cellStyle name="20% - uthevingsfarge 4 33" xfId="3362" xr:uid="{2A3E2721-A2F3-4C08-8758-1C4780B7ADBE}"/>
    <cellStyle name="20% - uthevingsfarge 4 33 2" xfId="3363" xr:uid="{EC9F16E7-A81F-4554-B783-C14D1568DB38}"/>
    <cellStyle name="20% - uthevingsfarge 4 33 2 2" xfId="3364" xr:uid="{EAE26E82-B2EA-43F5-BDEB-5DDE9E6AD26D}"/>
    <cellStyle name="20% - uthevingsfarge 4 33 2 2 2" xfId="39171" xr:uid="{5D662110-B994-4F7D-81C3-302DE6B77341}"/>
    <cellStyle name="20% - uthevingsfarge 4 33 2 2_CC1" xfId="54424" xr:uid="{AADE0CAE-E143-4D9D-853F-7EDCFEAA1BEF}"/>
    <cellStyle name="20% - uthevingsfarge 4 33 2 3" xfId="39172" xr:uid="{937E3A45-C82F-4B80-BD67-1C27E679345A}"/>
    <cellStyle name="20% - uthevingsfarge 4 33 2 4" xfId="39173" xr:uid="{B00F7B52-96CC-479B-99E5-3D48C26B6D0E}"/>
    <cellStyle name="20% - uthevingsfarge 4 33 2 5" xfId="39174" xr:uid="{E25BBBA6-4078-45E5-A13A-3813C6A372E5}"/>
    <cellStyle name="20% - uthevingsfarge 4 33 2 6" xfId="39170" xr:uid="{681D0452-05AF-4EE2-9755-8B1957CB41C7}"/>
    <cellStyle name="20% - uthevingsfarge 4 33 2_4 manuell" xfId="54425" xr:uid="{B6C8FE91-05A7-42ED-95A0-82E90B0FC411}"/>
    <cellStyle name="20% - uthevingsfarge 4 33 3" xfId="3365" xr:uid="{9834F935-FC8E-43CE-B688-594DBF3BE4E2}"/>
    <cellStyle name="20% - uthevingsfarge 4 33 3 2" xfId="39175" xr:uid="{C1C49DDB-E4EA-4C3A-8618-3EC2A3061C99}"/>
    <cellStyle name="20% - uthevingsfarge 4 33 3_CC1" xfId="54426" xr:uid="{A6CE2F32-0CB8-4BB2-91F0-5A7819F30FEA}"/>
    <cellStyle name="20% - uthevingsfarge 4 33 4" xfId="39176" xr:uid="{25B4C06C-6B2B-4CFA-A60C-EFD403D82F0A}"/>
    <cellStyle name="20% - uthevingsfarge 4 33 5" xfId="39177" xr:uid="{F40ABE89-8166-40DB-9498-013DFDFB4C2E}"/>
    <cellStyle name="20% - uthevingsfarge 4 33 6" xfId="39178" xr:uid="{E0D9CA46-35A9-49EA-82AD-09C5B679EF48}"/>
    <cellStyle name="20% - uthevingsfarge 4 33 7" xfId="39169" xr:uid="{578722AB-976A-4D35-83C9-0A3ECCA64138}"/>
    <cellStyle name="20% - uthevingsfarge 4 33_4 manuell" xfId="54427" xr:uid="{842BBE4D-F336-42DB-85B1-94B744399E09}"/>
    <cellStyle name="20% - uthevingsfarge 4 34" xfId="3366" xr:uid="{7B59D560-3CFF-44A2-A267-F7F80F0ECFBB}"/>
    <cellStyle name="20% - uthevingsfarge 4 34 2" xfId="3367" xr:uid="{E84AF67E-EF25-478B-96C5-0EE64A16C10D}"/>
    <cellStyle name="20% - uthevingsfarge 4 34 2 2" xfId="3368" xr:uid="{3F926135-1A4E-4A99-B1B4-603BA06BDAEA}"/>
    <cellStyle name="20% - uthevingsfarge 4 34 2 2 2" xfId="39181" xr:uid="{88B0841F-B126-4CEE-8C3C-D3B85D78C28D}"/>
    <cellStyle name="20% - uthevingsfarge 4 34 2 2_CC1" xfId="54428" xr:uid="{9BDAC089-4A28-4E89-B107-03ECDA626BA4}"/>
    <cellStyle name="20% - uthevingsfarge 4 34 2 3" xfId="39182" xr:uid="{818811B9-907A-498F-9F65-53FFEAEC064E}"/>
    <cellStyle name="20% - uthevingsfarge 4 34 2 4" xfId="39183" xr:uid="{DE057DDC-5650-4650-928B-F7B0051129D3}"/>
    <cellStyle name="20% - uthevingsfarge 4 34 2 5" xfId="39184" xr:uid="{940AA300-A745-4191-A182-E5A5126A1833}"/>
    <cellStyle name="20% - uthevingsfarge 4 34 2 6" xfId="39180" xr:uid="{C0C7F849-3C58-435B-AC1B-F79972B8FA72}"/>
    <cellStyle name="20% - uthevingsfarge 4 34 2_4 manuell" xfId="54429" xr:uid="{06B8AA99-2C02-4B90-BEEF-B4BE17382633}"/>
    <cellStyle name="20% - uthevingsfarge 4 34 3" xfId="3369" xr:uid="{C58DAAA2-A5F6-4A0D-8CF7-C9C913D0F6EE}"/>
    <cellStyle name="20% - uthevingsfarge 4 34 3 2" xfId="39185" xr:uid="{A113FDC6-4EB7-4360-AF9B-9D7A41F1AB3E}"/>
    <cellStyle name="20% - uthevingsfarge 4 34 3_CC1" xfId="54430" xr:uid="{63C2C765-138D-4933-A3F7-68AD4A9B5FB4}"/>
    <cellStyle name="20% - uthevingsfarge 4 34 4" xfId="39186" xr:uid="{FDA274AA-37BB-4A8E-A1A3-5DE3F9B3F015}"/>
    <cellStyle name="20% - uthevingsfarge 4 34 5" xfId="39187" xr:uid="{718CEDBA-24F9-4E53-8220-AE93468C16CE}"/>
    <cellStyle name="20% - uthevingsfarge 4 34 6" xfId="39188" xr:uid="{AB6D2B00-2DA7-49C0-ADBB-9B6A0815C7E1}"/>
    <cellStyle name="20% - uthevingsfarge 4 34 7" xfId="39179" xr:uid="{3B11BAE4-3480-4C64-97A0-BF66CCB909CB}"/>
    <cellStyle name="20% - uthevingsfarge 4 34_4 manuell" xfId="54431" xr:uid="{DFCB93A1-0524-4B65-AEA0-9F2163E3AA87}"/>
    <cellStyle name="20% - uthevingsfarge 4 35" xfId="3370" xr:uid="{F06DD972-FDB0-4456-B222-AB480F0699B0}"/>
    <cellStyle name="20% - uthevingsfarge 4 35 2" xfId="3371" xr:uid="{9F787643-5563-4EB8-B44D-FA17841C6582}"/>
    <cellStyle name="20% - uthevingsfarge 4 35 2 2" xfId="3372" xr:uid="{D16A8A35-14ED-4B3E-9A1A-EE0E6E3D1944}"/>
    <cellStyle name="20% - uthevingsfarge 4 35 2 2 2" xfId="39191" xr:uid="{6C68ED1A-0A8B-4E02-BC02-35E4F525E6D1}"/>
    <cellStyle name="20% - uthevingsfarge 4 35 2 2_CC1" xfId="54432" xr:uid="{31AE6BC6-70C0-45DD-8726-38B71A28D770}"/>
    <cellStyle name="20% - uthevingsfarge 4 35 2 3" xfId="39192" xr:uid="{82FF39FE-1195-47D4-B45B-89DE59ADFB2E}"/>
    <cellStyle name="20% - uthevingsfarge 4 35 2 4" xfId="39193" xr:uid="{B753218E-4694-4F47-B6CE-C4C1A53F5038}"/>
    <cellStyle name="20% - uthevingsfarge 4 35 2 5" xfId="39194" xr:uid="{EC5411DA-2FFE-4A27-AB83-C4EAA4E6575D}"/>
    <cellStyle name="20% - uthevingsfarge 4 35 2 6" xfId="39190" xr:uid="{23868DAD-488D-4665-9DCA-6E289A70B9A6}"/>
    <cellStyle name="20% - uthevingsfarge 4 35 2_4 manuell" xfId="54433" xr:uid="{8ACBE566-CDE5-414D-B091-8DD01FB75BDB}"/>
    <cellStyle name="20% - uthevingsfarge 4 35 3" xfId="3373" xr:uid="{493D7631-F299-4FF3-B9BD-6F620FA2B850}"/>
    <cellStyle name="20% - uthevingsfarge 4 35 3 2" xfId="39195" xr:uid="{09380E56-76CC-48B2-9EA6-569B632C61E0}"/>
    <cellStyle name="20% - uthevingsfarge 4 35 3_CC1" xfId="54434" xr:uid="{12EA4A28-33EA-4784-8B52-3539D00FB582}"/>
    <cellStyle name="20% - uthevingsfarge 4 35 4" xfId="39196" xr:uid="{C701E584-62C8-4DF5-ACC5-AB1B40E028FF}"/>
    <cellStyle name="20% - uthevingsfarge 4 35 5" xfId="39197" xr:uid="{F523B889-E2B9-46EE-92DC-A0E57269F633}"/>
    <cellStyle name="20% - uthevingsfarge 4 35 6" xfId="39198" xr:uid="{AA74B354-A531-45C0-8AD8-AAD084E2F828}"/>
    <cellStyle name="20% - uthevingsfarge 4 35 7" xfId="39189" xr:uid="{9A3C12D9-A7AF-49C4-9FEA-33D0607471BA}"/>
    <cellStyle name="20% - uthevingsfarge 4 35_4 manuell" xfId="54435" xr:uid="{749E5BE5-E483-4431-B49F-E300762F6669}"/>
    <cellStyle name="20% - uthevingsfarge 4 36" xfId="3374" xr:uid="{FC20F34E-D525-464D-A52C-8195BE48FDDD}"/>
    <cellStyle name="20% - uthevingsfarge 4 36 2" xfId="3375" xr:uid="{68C37F88-532F-4826-A9D4-6788BDE5D742}"/>
    <cellStyle name="20% - uthevingsfarge 4 36 2 2" xfId="3376" xr:uid="{F14A002A-85AA-4727-863D-20592027D4E9}"/>
    <cellStyle name="20% - uthevingsfarge 4 36 2 2 2" xfId="39201" xr:uid="{9234259F-D023-4A8C-A275-137202C2DB26}"/>
    <cellStyle name="20% - uthevingsfarge 4 36 2 2_CC1" xfId="54436" xr:uid="{4F3AD505-33DB-40EC-9F7F-B413FA0EEAA1}"/>
    <cellStyle name="20% - uthevingsfarge 4 36 2 3" xfId="39202" xr:uid="{4FCEDF4E-12B2-4931-B670-50778C7626B2}"/>
    <cellStyle name="20% - uthevingsfarge 4 36 2 4" xfId="39203" xr:uid="{644DE99C-5DF2-4F48-9BB8-A958F88903CD}"/>
    <cellStyle name="20% - uthevingsfarge 4 36 2 5" xfId="39204" xr:uid="{604A7BBD-11E0-46A5-B93E-2D5F8411426C}"/>
    <cellStyle name="20% - uthevingsfarge 4 36 2 6" xfId="39200" xr:uid="{168642D5-3E28-4A74-864C-AEA350AD58CD}"/>
    <cellStyle name="20% - uthevingsfarge 4 36 2_4 manuell" xfId="54437" xr:uid="{1BFA7506-E880-4BC1-8BCC-CDE2671E15F8}"/>
    <cellStyle name="20% - uthevingsfarge 4 36 3" xfId="3377" xr:uid="{414D4D92-0E93-4520-A58C-73411D3A52D5}"/>
    <cellStyle name="20% - uthevingsfarge 4 36 3 2" xfId="39205" xr:uid="{51808390-7EFF-43F6-8BB3-ABD5F69AB683}"/>
    <cellStyle name="20% - uthevingsfarge 4 36 3_CC1" xfId="54438" xr:uid="{06D5AD9D-0150-40CD-A155-7176B075F21C}"/>
    <cellStyle name="20% - uthevingsfarge 4 36 4" xfId="39206" xr:uid="{CD5DA4D3-EA08-40B8-A323-A6610098798D}"/>
    <cellStyle name="20% - uthevingsfarge 4 36 5" xfId="39207" xr:uid="{C6647101-E345-4E44-AF0F-F76E85C1F32C}"/>
    <cellStyle name="20% - uthevingsfarge 4 36 6" xfId="39208" xr:uid="{87E46CE2-0009-4D0A-BCFA-9E6C670BA9A0}"/>
    <cellStyle name="20% - uthevingsfarge 4 36 7" xfId="39199" xr:uid="{13A3DF1A-61D0-4865-B954-4D412487D06A}"/>
    <cellStyle name="20% - uthevingsfarge 4 36_4 manuell" xfId="54439" xr:uid="{11A87BCA-DB79-4A3B-976C-138708950DE6}"/>
    <cellStyle name="20% - uthevingsfarge 4 37" xfId="3378" xr:uid="{852173E9-462D-451D-B2DC-EE374966946A}"/>
    <cellStyle name="20% - uthevingsfarge 4 37 2" xfId="3379" xr:uid="{0A61A2E7-0EC9-4852-A2FA-5AC8BA2FCEB7}"/>
    <cellStyle name="20% - uthevingsfarge 4 37 2 2" xfId="3380" xr:uid="{A9A513FB-1E37-4D9E-ADF0-D1369206C906}"/>
    <cellStyle name="20% - uthevingsfarge 4 37 2 2 2" xfId="39211" xr:uid="{9161C50B-43D8-402B-BD01-305D7F6156FC}"/>
    <cellStyle name="20% - uthevingsfarge 4 37 2 2_CC1" xfId="54440" xr:uid="{524B6F1C-6A86-4451-B364-410B9EBF613A}"/>
    <cellStyle name="20% - uthevingsfarge 4 37 2 3" xfId="39212" xr:uid="{CFDE95B6-973E-4585-B91B-8A65586FDEF8}"/>
    <cellStyle name="20% - uthevingsfarge 4 37 2 4" xfId="39213" xr:uid="{C36058B0-0015-45E1-B4A1-D7ABCE12F0E4}"/>
    <cellStyle name="20% - uthevingsfarge 4 37 2 5" xfId="39214" xr:uid="{DF89BB13-5421-421F-A272-8B816488C0D1}"/>
    <cellStyle name="20% - uthevingsfarge 4 37 2 6" xfId="39210" xr:uid="{363D4500-04E9-493E-8FCA-B78DB57BF189}"/>
    <cellStyle name="20% - uthevingsfarge 4 37 2_4 manuell" xfId="54441" xr:uid="{57E37CBA-B6F4-4126-8B9B-619B086C0237}"/>
    <cellStyle name="20% - uthevingsfarge 4 37 3" xfId="3381" xr:uid="{587563B9-18ED-40C6-B28F-C38345AE79BB}"/>
    <cellStyle name="20% - uthevingsfarge 4 37 3 2" xfId="39215" xr:uid="{B6FE83D9-9BED-4D71-B9F8-BBDC00A26422}"/>
    <cellStyle name="20% - uthevingsfarge 4 37 3_CC1" xfId="54442" xr:uid="{24BCB115-A0C5-4C10-9763-17B30F4059D9}"/>
    <cellStyle name="20% - uthevingsfarge 4 37 4" xfId="39216" xr:uid="{D98B79D6-7339-458F-944F-6DD768B28BED}"/>
    <cellStyle name="20% - uthevingsfarge 4 37 5" xfId="39217" xr:uid="{ED548914-3A81-4473-A0A3-B66D1C614AA2}"/>
    <cellStyle name="20% - uthevingsfarge 4 37 6" xfId="39218" xr:uid="{3A292BED-B887-4400-A6B0-0F7C29FD376B}"/>
    <cellStyle name="20% - uthevingsfarge 4 37 7" xfId="39209" xr:uid="{41C335C7-1A1F-42B3-8661-79087EAA0A68}"/>
    <cellStyle name="20% - uthevingsfarge 4 37_4 manuell" xfId="54443" xr:uid="{49262E6B-FA04-4271-8150-4B4EBE67301D}"/>
    <cellStyle name="20% - uthevingsfarge 4 38" xfId="3382" xr:uid="{36789655-2FC5-43CA-8D70-E8C369D1057B}"/>
    <cellStyle name="20% - uthevingsfarge 4 38 2" xfId="3383" xr:uid="{3043839A-96BC-4F7D-A572-0E59E79F3088}"/>
    <cellStyle name="20% - uthevingsfarge 4 38 2 2" xfId="3384" xr:uid="{15188F54-60FD-4C5B-8E24-F1D3ADAFB977}"/>
    <cellStyle name="20% - uthevingsfarge 4 38 2 2 2" xfId="39221" xr:uid="{47AB9744-E120-4BDA-B96E-F1FFD1719964}"/>
    <cellStyle name="20% - uthevingsfarge 4 38 2 2_CC1" xfId="54444" xr:uid="{97D761A7-4ACA-4447-A4F8-80ECBBC5C315}"/>
    <cellStyle name="20% - uthevingsfarge 4 38 2 3" xfId="39222" xr:uid="{61BBC061-2EF9-4E6C-8303-09C6FCFC2BD8}"/>
    <cellStyle name="20% - uthevingsfarge 4 38 2 4" xfId="39223" xr:uid="{D9CE6F98-7E3C-4C05-AB6D-64618F254302}"/>
    <cellStyle name="20% - uthevingsfarge 4 38 2 5" xfId="39224" xr:uid="{FEE15F32-C768-438C-AFC1-F73E5131AA01}"/>
    <cellStyle name="20% - uthevingsfarge 4 38 2 6" xfId="39220" xr:uid="{DADE40F0-A0EE-4340-AE1A-B0786A2D1C42}"/>
    <cellStyle name="20% - uthevingsfarge 4 38 2_4 manuell" xfId="54445" xr:uid="{0EB0E00C-C90D-4E4D-B39B-0ED27500236C}"/>
    <cellStyle name="20% - uthevingsfarge 4 38 3" xfId="3385" xr:uid="{77236372-A899-4A05-8B9E-7F795DDAA509}"/>
    <cellStyle name="20% - uthevingsfarge 4 38 3 2" xfId="39225" xr:uid="{8B75FF4B-439F-48AC-94BB-2BC2D4B63E6A}"/>
    <cellStyle name="20% - uthevingsfarge 4 38 3_CC1" xfId="54446" xr:uid="{D6E20E53-2AEB-4AB6-A44D-7A4AC0CBDC55}"/>
    <cellStyle name="20% - uthevingsfarge 4 38 4" xfId="39226" xr:uid="{808BEEAE-4199-4B8F-8ED0-0036D5263B9D}"/>
    <cellStyle name="20% - uthevingsfarge 4 38 5" xfId="39227" xr:uid="{01421C21-2288-4009-89D1-D04EC7DFDD7B}"/>
    <cellStyle name="20% - uthevingsfarge 4 38 6" xfId="39228" xr:uid="{955F1A45-38BC-4246-9E73-F050D6C5016B}"/>
    <cellStyle name="20% - uthevingsfarge 4 38 7" xfId="39219" xr:uid="{049D32D6-3F77-4C15-B35A-257710E458F2}"/>
    <cellStyle name="20% - uthevingsfarge 4 38_4 manuell" xfId="54447" xr:uid="{BC500DA7-29C8-4201-8649-7F60EF5D9B38}"/>
    <cellStyle name="20% - uthevingsfarge 4 39" xfId="3386" xr:uid="{82570807-7F9D-4A57-976C-42D4EBEE2FD3}"/>
    <cellStyle name="20% - uthevingsfarge 4 39 2" xfId="3387" xr:uid="{DAEF443B-912C-4532-A111-875D7EC0E3F5}"/>
    <cellStyle name="20% - uthevingsfarge 4 39 2 2" xfId="3388" xr:uid="{00666D8E-DC9C-44CB-BAEE-3B9C15C202B2}"/>
    <cellStyle name="20% - uthevingsfarge 4 39 2 2 2" xfId="39231" xr:uid="{05A188D0-A7D3-4262-BF5D-1F3323F3F72E}"/>
    <cellStyle name="20% - uthevingsfarge 4 39 2 2_CC1" xfId="54448" xr:uid="{44D1B30E-FFF4-45FC-A757-162A79A7B98A}"/>
    <cellStyle name="20% - uthevingsfarge 4 39 2 3" xfId="39232" xr:uid="{5405132E-53DC-4955-BEBB-7AB2306BE971}"/>
    <cellStyle name="20% - uthevingsfarge 4 39 2 4" xfId="39233" xr:uid="{9FF570F2-ECBB-4D37-AD95-A86E04B01012}"/>
    <cellStyle name="20% - uthevingsfarge 4 39 2 5" xfId="39234" xr:uid="{CB568222-7418-44C9-B09A-58F1703C890D}"/>
    <cellStyle name="20% - uthevingsfarge 4 39 2 6" xfId="39230" xr:uid="{4C2D5B06-A431-418A-AE9C-3BCF22D7740A}"/>
    <cellStyle name="20% - uthevingsfarge 4 39 2_4 manuell" xfId="54449" xr:uid="{047C90D2-603D-41DB-9826-669FFAC6543B}"/>
    <cellStyle name="20% - uthevingsfarge 4 39 3" xfId="3389" xr:uid="{8E33F6A5-FC6C-42C2-93EF-A0E0705C7456}"/>
    <cellStyle name="20% - uthevingsfarge 4 39 3 2" xfId="39235" xr:uid="{FE1DDAE8-D0E8-4AFC-8C91-06D32FC67C72}"/>
    <cellStyle name="20% - uthevingsfarge 4 39 3_CC1" xfId="54450" xr:uid="{751A575A-F909-476E-8110-F48B09C50868}"/>
    <cellStyle name="20% - uthevingsfarge 4 39 4" xfId="39236" xr:uid="{AE584C16-76A8-4207-8EDA-4436D3C966AB}"/>
    <cellStyle name="20% - uthevingsfarge 4 39 5" xfId="39237" xr:uid="{839FC4D7-D1BA-4396-971B-54AB21A43754}"/>
    <cellStyle name="20% - uthevingsfarge 4 39 6" xfId="39238" xr:uid="{F1AC1BDC-CA90-465A-88AA-FFD5CBFEBB92}"/>
    <cellStyle name="20% - uthevingsfarge 4 39 7" xfId="39229" xr:uid="{A1DE7578-C0AE-4A25-8292-8B50D0A67A2D}"/>
    <cellStyle name="20% - uthevingsfarge 4 39_4 manuell" xfId="54451" xr:uid="{1C1A9294-7159-4D19-999D-93171695D88E}"/>
    <cellStyle name="20% - uthevingsfarge 4 4" xfId="3390" xr:uid="{1EBF1D32-70BB-44AD-8564-6CDB8F8EB297}"/>
    <cellStyle name="20% - uthevingsfarge 4 4 10" xfId="44275" xr:uid="{8600D8BD-3DC6-4595-8F22-8A462E51A125}"/>
    <cellStyle name="20% - uthevingsfarge 4 4 2" xfId="3391" xr:uid="{9B3FFF7C-43CF-4CC3-BBFD-7C4642653255}"/>
    <cellStyle name="20% - uthevingsfarge 4 4 2 2" xfId="3392" xr:uid="{9F59AEB9-84C9-442F-92B1-42E6C412701F}"/>
    <cellStyle name="20% - uthevingsfarge 4 4 2 2 2" xfId="14996" xr:uid="{54F26124-8B7D-47F9-8012-C15DDC72F1D4}"/>
    <cellStyle name="20% - uthevingsfarge 4 4 2 2 2 2" xfId="44276" xr:uid="{4C3CFDE9-DEDC-40B6-ADC0-3BC6B3E61146}"/>
    <cellStyle name="20% - uthevingsfarge 4 4 2 2 3" xfId="39241" xr:uid="{E0DB6E2A-D086-470A-8C52-D6CCFE69C4EB}"/>
    <cellStyle name="20% - uthevingsfarge 4 4 2 2_3. Chng in credit spreads" xfId="44277" xr:uid="{04BBA8CD-3B12-4872-A9C4-79382861E11E}"/>
    <cellStyle name="20% - uthevingsfarge 4 4 2 3" xfId="14997" xr:uid="{B59CF63D-8C8C-4C02-B1B4-92E692D85991}"/>
    <cellStyle name="20% - uthevingsfarge 4 4 2 3 2" xfId="39242" xr:uid="{7BAEC2A7-D318-4EB3-9DCC-A77F3A8A16E5}"/>
    <cellStyle name="20% - uthevingsfarge 4 4 2 3 2 2" xfId="44278" xr:uid="{BE5110CC-FB76-4773-8BC4-2BC002D16188}"/>
    <cellStyle name="20% - uthevingsfarge 4 4 2 3 3" xfId="44279" xr:uid="{12CACB72-1B10-4889-B7DB-D781925DD9D0}"/>
    <cellStyle name="20% - uthevingsfarge 4 4 2 3_3. Chng in credit spreads" xfId="44280" xr:uid="{D00F20B0-C0B6-42AC-8098-530E9D75B8CA}"/>
    <cellStyle name="20% - uthevingsfarge 4 4 2 4" xfId="39243" xr:uid="{3BACFB95-8626-4509-B7DE-400EC464EE21}"/>
    <cellStyle name="20% - uthevingsfarge 4 4 2 4 2" xfId="44281" xr:uid="{368117A4-E650-4349-9A5E-CB322AA39179}"/>
    <cellStyle name="20% - uthevingsfarge 4 4 2 5" xfId="39244" xr:uid="{EF960AB4-97DB-4536-AD66-CEA032B2F1C0}"/>
    <cellStyle name="20% - uthevingsfarge 4 4 2 6" xfId="39240" xr:uid="{536447E0-238C-4C78-A8B4-94BB2AAF6049}"/>
    <cellStyle name="20% - uthevingsfarge 4 4 2 7" xfId="44282" xr:uid="{EB68C245-FA24-48F2-BEE8-24D8CDB74E51}"/>
    <cellStyle name="20% - uthevingsfarge 4 4 2 8" xfId="44283" xr:uid="{DC04120C-ECCE-46A6-8439-877B8AA69675}"/>
    <cellStyle name="20% - uthevingsfarge 4 4 2_3. Chng in credit spreads" xfId="44284" xr:uid="{10B3569D-D730-4ABE-A86B-5919F0F02F5F}"/>
    <cellStyle name="20% - uthevingsfarge 4 4 3" xfId="3393" xr:uid="{67A994B8-AF37-4E24-9522-5DEA8EC4EAE1}"/>
    <cellStyle name="20% - uthevingsfarge 4 4 3 2" xfId="14998" xr:uid="{A86F1A1F-E8A6-40AD-B841-3EAA8F4F99F3}"/>
    <cellStyle name="20% - uthevingsfarge 4 4 3 2 2" xfId="44285" xr:uid="{98B878A4-3454-4FDB-89C9-CB7305C2DF9D}"/>
    <cellStyle name="20% - uthevingsfarge 4 4 3 3" xfId="14999" xr:uid="{CEE341F9-DAD1-4FB5-8E3A-883870208AA8}"/>
    <cellStyle name="20% - uthevingsfarge 4 4 3 4" xfId="39245" xr:uid="{45A51875-442F-422A-9F4E-AC7A8731503D}"/>
    <cellStyle name="20% - uthevingsfarge 4 4 3 5" xfId="44286" xr:uid="{60214B42-FE23-4DAA-998D-9B083DB72A95}"/>
    <cellStyle name="20% - uthevingsfarge 4 4 3 6" xfId="44287" xr:uid="{D1760A3F-65E1-4E9F-BCA9-5E19BF33626E}"/>
    <cellStyle name="20% - uthevingsfarge 4 4 3_3. Chng in credit spreads" xfId="44288" xr:uid="{6B455285-B583-4A2F-97D3-823790FC4F71}"/>
    <cellStyle name="20% - uthevingsfarge 4 4 4" xfId="15000" xr:uid="{EE975DD5-CEDE-45AE-BE5F-664B55E487D9}"/>
    <cellStyle name="20% - uthevingsfarge 4 4 4 2" xfId="15001" xr:uid="{5B268C8F-E39B-4D26-A8E1-76436694676D}"/>
    <cellStyle name="20% - uthevingsfarge 4 4 4 2 2" xfId="44289" xr:uid="{2B7111DF-BC68-4C2F-AFDF-A0A353C82051}"/>
    <cellStyle name="20% - uthevingsfarge 4 4 4 3" xfId="15002" xr:uid="{7F6CC4EC-47D7-4573-95F9-36F85AC8DA8E}"/>
    <cellStyle name="20% - uthevingsfarge 4 4 4 4" xfId="39246" xr:uid="{E2FD2358-5234-4650-8E45-C9BA11CCFEE2}"/>
    <cellStyle name="20% - uthevingsfarge 4 4 4 5" xfId="44290" xr:uid="{7088DC40-A189-4C6B-9F32-5CC4CF8D5341}"/>
    <cellStyle name="20% - uthevingsfarge 4 4 4 6" xfId="44291" xr:uid="{B619B953-9559-430D-B1B3-C4B8D8089543}"/>
    <cellStyle name="20% - uthevingsfarge 4 4 4_3. Chng in credit spreads" xfId="44292" xr:uid="{9641199C-9595-4DC7-840A-5C2D834193CA}"/>
    <cellStyle name="20% - uthevingsfarge 4 4 5" xfId="15003" xr:uid="{DA64D2BC-5F64-4A16-A901-A7FE98DAA861}"/>
    <cellStyle name="20% - uthevingsfarge 4 4 5 2" xfId="15004" xr:uid="{D2311E4D-B889-4CF8-B9C5-C2F729E00B6D}"/>
    <cellStyle name="20% - uthevingsfarge 4 4 5 3" xfId="15005" xr:uid="{42DFF9BD-56DE-4BC1-B9CD-677AC2F883BE}"/>
    <cellStyle name="20% - uthevingsfarge 4 4 5 4" xfId="39247" xr:uid="{800617C9-0E3A-446C-AAD5-9BAAB0CB1C0D}"/>
    <cellStyle name="20% - uthevingsfarge 4 4 5 5" xfId="44293" xr:uid="{67EADB65-21B0-4FF4-A3F4-0F384FA82DFE}"/>
    <cellStyle name="20% - uthevingsfarge 4 4 5 6" xfId="44294" xr:uid="{DA589A23-4040-42F1-BB75-C162653F3B03}"/>
    <cellStyle name="20% - uthevingsfarge 4 4 5_AVA DVA EL" xfId="15006" xr:uid="{364E1198-8CBA-4B30-8E12-96692B84F68D}"/>
    <cellStyle name="20% - uthevingsfarge 4 4 6" xfId="15007" xr:uid="{F33212D5-B0B4-4248-8715-D6669049ACD8}"/>
    <cellStyle name="20% - uthevingsfarge 4 4 6 2" xfId="15008" xr:uid="{98CF12BE-5F0D-41EA-93DE-923FB86AC341}"/>
    <cellStyle name="20% - uthevingsfarge 4 4 6 3" xfId="39248" xr:uid="{BE0174C9-1243-4B64-8D5F-2B63301E9CF4}"/>
    <cellStyle name="20% - uthevingsfarge 4 4 6_AVA DVA EL" xfId="15009" xr:uid="{14B7245F-12BB-47B4-93E2-D1D68CF75B52}"/>
    <cellStyle name="20% - uthevingsfarge 4 4 7" xfId="15010" xr:uid="{44F6C9E0-491C-46B9-B4B5-50A957F08CE7}"/>
    <cellStyle name="20% - uthevingsfarge 4 4 8" xfId="39239" xr:uid="{8D01DA3C-3157-4398-8F40-D1C14EC5E764}"/>
    <cellStyle name="20% - uthevingsfarge 4 4 9" xfId="44295" xr:uid="{A79D0FB1-B664-4701-97AB-1B58C3CC87DA}"/>
    <cellStyle name="20% - uthevingsfarge 4 4_3. Chng in credit spreads" xfId="44296" xr:uid="{7AFDF79C-0AD6-48C7-A8EC-BD8DD4E82623}"/>
    <cellStyle name="20% - uthevingsfarge 4 40" xfId="3394" xr:uid="{462CACEF-1172-412A-8CEA-213A0206DBFE}"/>
    <cellStyle name="20% - uthevingsfarge 4 40 2" xfId="3395" xr:uid="{F6223ED7-4924-4325-B437-3E921E789304}"/>
    <cellStyle name="20% - uthevingsfarge 4 40 2 2" xfId="3396" xr:uid="{22BF2099-C001-4CE3-93EF-09F62715766F}"/>
    <cellStyle name="20% - uthevingsfarge 4 40 2 2 2" xfId="39251" xr:uid="{281725E4-8945-4057-8AA6-BAED8DA49A2C}"/>
    <cellStyle name="20% - uthevingsfarge 4 40 2 2_CC1" xfId="54452" xr:uid="{0C32D68E-3D3E-439A-B9EF-DCA2C5FAEFBF}"/>
    <cellStyle name="20% - uthevingsfarge 4 40 2 3" xfId="39252" xr:uid="{4BACF3D7-A7AA-47C7-B2BC-91A17C4763C5}"/>
    <cellStyle name="20% - uthevingsfarge 4 40 2 4" xfId="39253" xr:uid="{5663B33C-B876-4534-91BF-4C3C45D90B6E}"/>
    <cellStyle name="20% - uthevingsfarge 4 40 2 5" xfId="39254" xr:uid="{D98EBCBC-5761-407B-8B50-E49162AC3199}"/>
    <cellStyle name="20% - uthevingsfarge 4 40 2 6" xfId="39250" xr:uid="{419D4506-86D9-43A1-ACC9-30C649F4B8B8}"/>
    <cellStyle name="20% - uthevingsfarge 4 40 2_4 manuell" xfId="54453" xr:uid="{8F5CEE67-325A-4066-875B-D1E40759FB5B}"/>
    <cellStyle name="20% - uthevingsfarge 4 40 3" xfId="3397" xr:uid="{B9D53A18-C1E9-46A7-BA2A-E5B7FB83AF18}"/>
    <cellStyle name="20% - uthevingsfarge 4 40 3 2" xfId="39255" xr:uid="{2E39D4FA-A977-4A98-ACFA-00856C7C995A}"/>
    <cellStyle name="20% - uthevingsfarge 4 40 3_CC1" xfId="54454" xr:uid="{3EDCF534-8323-42D2-8D70-7EFFBDC26053}"/>
    <cellStyle name="20% - uthevingsfarge 4 40 4" xfId="39256" xr:uid="{4B391FE3-7579-4F1A-BE14-48808CBA3EAE}"/>
    <cellStyle name="20% - uthevingsfarge 4 40 5" xfId="39257" xr:uid="{61F559FE-81A3-442D-8AE9-BB449E2C2E57}"/>
    <cellStyle name="20% - uthevingsfarge 4 40 6" xfId="39258" xr:uid="{819C3D25-1FA0-4171-8A80-DBDBF0E02645}"/>
    <cellStyle name="20% - uthevingsfarge 4 40 7" xfId="39249" xr:uid="{33A761FE-E28E-4709-AACD-D41C7D77804C}"/>
    <cellStyle name="20% - uthevingsfarge 4 40_4 manuell" xfId="54455" xr:uid="{64A1D609-9AA3-44FA-8CAE-303CFE3256C9}"/>
    <cellStyle name="20% - uthevingsfarge 4 41" xfId="3398" xr:uid="{DC233EDC-9FE3-4A97-8DC7-FAC07B92FC2C}"/>
    <cellStyle name="20% - uthevingsfarge 4 41 2" xfId="3399" xr:uid="{C2EEC9CA-F916-45CE-BDD8-247EFF96FBDA}"/>
    <cellStyle name="20% - uthevingsfarge 4 41 2 2" xfId="3400" xr:uid="{E5DD23AF-CD9D-420A-BD9F-B87269A8479A}"/>
    <cellStyle name="20% - uthevingsfarge 4 41 2 2 2" xfId="39261" xr:uid="{8F288938-EE95-455A-AC06-424F20A8650C}"/>
    <cellStyle name="20% - uthevingsfarge 4 41 2 2_CC1" xfId="54456" xr:uid="{3F7F2213-8E3F-4809-A873-35E4E37AAC74}"/>
    <cellStyle name="20% - uthevingsfarge 4 41 2 3" xfId="39262" xr:uid="{49163459-8CDC-42C2-B7A7-6234308C28EE}"/>
    <cellStyle name="20% - uthevingsfarge 4 41 2 4" xfId="39263" xr:uid="{2B864B7E-5C86-4E8B-8CC3-04B2170EA756}"/>
    <cellStyle name="20% - uthevingsfarge 4 41 2 5" xfId="39264" xr:uid="{2A22AD90-978C-4207-A1EA-FF682632ABAF}"/>
    <cellStyle name="20% - uthevingsfarge 4 41 2 6" xfId="39260" xr:uid="{11DDDACC-5C87-4FDE-BCA5-167790114B25}"/>
    <cellStyle name="20% - uthevingsfarge 4 41 2_4 manuell" xfId="54457" xr:uid="{8DAA41E2-7DC9-47F7-827A-749574A05F88}"/>
    <cellStyle name="20% - uthevingsfarge 4 41 3" xfId="3401" xr:uid="{D59461E0-95AB-4865-A180-DD04B5947B9A}"/>
    <cellStyle name="20% - uthevingsfarge 4 41 3 2" xfId="39265" xr:uid="{4860DF4D-6479-4D24-9BEA-C1A23AAB3200}"/>
    <cellStyle name="20% - uthevingsfarge 4 41 3_CC1" xfId="54458" xr:uid="{8B773518-0617-49AF-AD81-5B416CDA59DC}"/>
    <cellStyle name="20% - uthevingsfarge 4 41 4" xfId="39266" xr:uid="{F8B82638-76CA-42D1-A195-9EE5402A510C}"/>
    <cellStyle name="20% - uthevingsfarge 4 41 5" xfId="39267" xr:uid="{5F069FF1-EFBD-4D13-8E20-00DEBA1429DF}"/>
    <cellStyle name="20% - uthevingsfarge 4 41 6" xfId="39268" xr:uid="{A708FC48-87B5-42A2-99EE-A092470A7D94}"/>
    <cellStyle name="20% - uthevingsfarge 4 41 7" xfId="39259" xr:uid="{828B8C83-FE93-4285-86D4-FB1680FA410D}"/>
    <cellStyle name="20% - uthevingsfarge 4 41_4 manuell" xfId="54459" xr:uid="{3DF8FD5B-CFBA-45A9-A13B-80A5F7A3A7D1}"/>
    <cellStyle name="20% - uthevingsfarge 4 42" xfId="3402" xr:uid="{3DAB9D5F-E1BD-4506-B73A-287E00B18BF2}"/>
    <cellStyle name="20% - uthevingsfarge 4 42 2" xfId="3403" xr:uid="{0074A521-6612-4675-844E-09C9B2420816}"/>
    <cellStyle name="20% - uthevingsfarge 4 42 2 2" xfId="3404" xr:uid="{46D445FD-0C17-4D7B-A0E7-9F4271050063}"/>
    <cellStyle name="20% - uthevingsfarge 4 42 2 2 2" xfId="39271" xr:uid="{D7669A07-D782-498B-AB60-94C5C115C7B1}"/>
    <cellStyle name="20% - uthevingsfarge 4 42 2 2_CC1" xfId="54460" xr:uid="{700B88D4-EDFD-407A-8F43-1547B02EBDF9}"/>
    <cellStyle name="20% - uthevingsfarge 4 42 2 3" xfId="39272" xr:uid="{958444E0-6B5D-498B-BAF6-7339088ADCD1}"/>
    <cellStyle name="20% - uthevingsfarge 4 42 2 4" xfId="39273" xr:uid="{BB171D2D-270E-4BF1-9343-876AA6E9DA7D}"/>
    <cellStyle name="20% - uthevingsfarge 4 42 2 5" xfId="39274" xr:uid="{CD2EA0A1-EB34-4A24-A15C-739BC00AFB23}"/>
    <cellStyle name="20% - uthevingsfarge 4 42 2 6" xfId="39270" xr:uid="{A3A17BAE-9E9F-422E-9A25-6D66B3B455FF}"/>
    <cellStyle name="20% - uthevingsfarge 4 42 2_4 manuell" xfId="54461" xr:uid="{64C14CB5-3280-4461-B3B5-361AEE840AA9}"/>
    <cellStyle name="20% - uthevingsfarge 4 42 3" xfId="3405" xr:uid="{982B9C90-C332-437B-BFC4-DFAD19A2B980}"/>
    <cellStyle name="20% - uthevingsfarge 4 42 3 2" xfId="39275" xr:uid="{CE60AAA2-9CA7-4523-BBF8-DB49A461A8B8}"/>
    <cellStyle name="20% - uthevingsfarge 4 42 3_CC1" xfId="54462" xr:uid="{65FF531A-7AC5-4224-B687-4DA8902D82CA}"/>
    <cellStyle name="20% - uthevingsfarge 4 42 4" xfId="39276" xr:uid="{8B224BB5-E5B0-4915-8F82-B3C9BEB0AE8E}"/>
    <cellStyle name="20% - uthevingsfarge 4 42 5" xfId="39277" xr:uid="{E24B1889-0FC7-4AEA-89F5-7301208F71A6}"/>
    <cellStyle name="20% - uthevingsfarge 4 42 6" xfId="39278" xr:uid="{A1714575-A908-4A3A-93AD-7DAEFDA0E609}"/>
    <cellStyle name="20% - uthevingsfarge 4 42 7" xfId="39269" xr:uid="{5D5C9658-7FD9-4A18-8011-F96523D860FA}"/>
    <cellStyle name="20% - uthevingsfarge 4 42_4 manuell" xfId="54463" xr:uid="{A0D9EF4A-9007-4F52-A8EA-BFDEE28B0274}"/>
    <cellStyle name="20% - uthevingsfarge 4 43" xfId="3406" xr:uid="{CC34025C-7164-4DF2-B1F4-0FAC97F37D9F}"/>
    <cellStyle name="20% - uthevingsfarge 4 43 2" xfId="3407" xr:uid="{A4A1DC78-F439-457E-99CD-6BD178E9268B}"/>
    <cellStyle name="20% - uthevingsfarge 4 43 2 2" xfId="3408" xr:uid="{2BD551E5-817E-418E-8397-21019B9F07DE}"/>
    <cellStyle name="20% - uthevingsfarge 4 43 2 2 2" xfId="39281" xr:uid="{AB7A4F64-C03A-4A84-B8F2-0398707D0B4C}"/>
    <cellStyle name="20% - uthevingsfarge 4 43 2 2_CC1" xfId="54464" xr:uid="{BDFBD466-8D5F-4E44-AA36-B9E528F810A4}"/>
    <cellStyle name="20% - uthevingsfarge 4 43 2 3" xfId="39282" xr:uid="{E06A6ACE-296B-4005-A5F7-651707B5DA9E}"/>
    <cellStyle name="20% - uthevingsfarge 4 43 2 4" xfId="39283" xr:uid="{8FB251AE-1415-44EC-8175-82E30029CD19}"/>
    <cellStyle name="20% - uthevingsfarge 4 43 2 5" xfId="39284" xr:uid="{D2D20A67-ED66-409E-BF5B-936774D846E6}"/>
    <cellStyle name="20% - uthevingsfarge 4 43 2 6" xfId="39280" xr:uid="{D1685688-AE08-4978-92BB-60AE129588E6}"/>
    <cellStyle name="20% - uthevingsfarge 4 43 2_4 manuell" xfId="54465" xr:uid="{3A27ACB5-9152-4333-81C6-372FB4C7309A}"/>
    <cellStyle name="20% - uthevingsfarge 4 43 3" xfId="3409" xr:uid="{C460036A-89A4-472E-8DFA-1494ED4E1F15}"/>
    <cellStyle name="20% - uthevingsfarge 4 43 3 2" xfId="39285" xr:uid="{F20B6B04-A82F-42F2-A152-C73F7C037484}"/>
    <cellStyle name="20% - uthevingsfarge 4 43 3_CC1" xfId="54466" xr:uid="{69929D71-4777-4C81-ADA8-BD8389AE89C5}"/>
    <cellStyle name="20% - uthevingsfarge 4 43 4" xfId="39286" xr:uid="{53ADA2C3-8565-48AA-8A58-ACAC79D819AA}"/>
    <cellStyle name="20% - uthevingsfarge 4 43 5" xfId="39287" xr:uid="{52654496-6AA4-4A9C-8A8E-BD509D5E6103}"/>
    <cellStyle name="20% - uthevingsfarge 4 43 6" xfId="39288" xr:uid="{45D8AFDC-FC94-4EA8-8073-6AFB1D497026}"/>
    <cellStyle name="20% - uthevingsfarge 4 43 7" xfId="39279" xr:uid="{3E06DD17-F603-49D9-8B07-0FB6C4FD85EE}"/>
    <cellStyle name="20% - uthevingsfarge 4 43_4 manuell" xfId="54467" xr:uid="{C064CE5E-5333-4A5F-BF8E-9191BBA7C6B5}"/>
    <cellStyle name="20% - uthevingsfarge 4 44" xfId="3410" xr:uid="{A2745E3B-DE25-4F69-BCDC-186481F47925}"/>
    <cellStyle name="20% - uthevingsfarge 4 44 2" xfId="3411" xr:uid="{DCDDE60F-17F7-4D5F-857E-4945919FA823}"/>
    <cellStyle name="20% - uthevingsfarge 4 44 2 2" xfId="3412" xr:uid="{1EA6451D-21E8-42AA-A6C8-A2761F8608DE}"/>
    <cellStyle name="20% - uthevingsfarge 4 44 2 2 2" xfId="39291" xr:uid="{240BD93B-4D7C-4D36-83CA-9F3A010ECC68}"/>
    <cellStyle name="20% - uthevingsfarge 4 44 2 2_CC1" xfId="54468" xr:uid="{956FFF7A-3CBF-4C96-BDC7-401EDF9D9EB6}"/>
    <cellStyle name="20% - uthevingsfarge 4 44 2 3" xfId="39292" xr:uid="{1B030724-B54A-4E9F-975A-DE6CB3F7431F}"/>
    <cellStyle name="20% - uthevingsfarge 4 44 2 4" xfId="39293" xr:uid="{4ACB9DC0-B40A-4CB2-9272-FF4267BAD36B}"/>
    <cellStyle name="20% - uthevingsfarge 4 44 2 5" xfId="39294" xr:uid="{38D2BAD1-CF4D-4BFD-BBB7-9456ED1BF1A2}"/>
    <cellStyle name="20% - uthevingsfarge 4 44 2 6" xfId="39290" xr:uid="{22496D23-6418-4B1B-8CFC-2A48637D722B}"/>
    <cellStyle name="20% - uthevingsfarge 4 44 2_4 manuell" xfId="54469" xr:uid="{CB12E6C0-9250-4CAA-941F-21A2942998B7}"/>
    <cellStyle name="20% - uthevingsfarge 4 44 3" xfId="3413" xr:uid="{E80089BC-BC27-4B40-AEA5-612A408F1097}"/>
    <cellStyle name="20% - uthevingsfarge 4 44 3 2" xfId="39295" xr:uid="{1D9DBCB7-B312-4F89-AD33-E26E3069367C}"/>
    <cellStyle name="20% - uthevingsfarge 4 44 3_CC1" xfId="54470" xr:uid="{2F19FD1B-3313-4277-BD15-8DBA7F887738}"/>
    <cellStyle name="20% - uthevingsfarge 4 44 4" xfId="39296" xr:uid="{B96B80DA-51ED-4EA3-9E75-B0522ADECABF}"/>
    <cellStyle name="20% - uthevingsfarge 4 44 5" xfId="39297" xr:uid="{DF054FBC-465C-444A-8DA5-449F0B74E593}"/>
    <cellStyle name="20% - uthevingsfarge 4 44 6" xfId="39298" xr:uid="{64830C12-43A2-456C-BEE1-98FD476F6277}"/>
    <cellStyle name="20% - uthevingsfarge 4 44 7" xfId="39289" xr:uid="{654C27B3-BD14-48A5-9FA0-C10FC6F31BCF}"/>
    <cellStyle name="20% - uthevingsfarge 4 44_4 manuell" xfId="54471" xr:uid="{36896244-CFEA-40C2-86E3-1B300597A4EE}"/>
    <cellStyle name="20% - uthevingsfarge 4 45" xfId="3414" xr:uid="{D1698B92-45AB-44EA-BB95-95BA87A52B9D}"/>
    <cellStyle name="20% - uthevingsfarge 4 45 2" xfId="3415" xr:uid="{BE517DBD-00E4-4570-93A8-602FA9AD5DF8}"/>
    <cellStyle name="20% - uthevingsfarge 4 45 2 2" xfId="3416" xr:uid="{873C2F96-07DB-4359-B4FD-A2F1BBF5D034}"/>
    <cellStyle name="20% - uthevingsfarge 4 45 2 2 2" xfId="39301" xr:uid="{7B0337B0-4A1B-4797-A519-A0DD16F00711}"/>
    <cellStyle name="20% - uthevingsfarge 4 45 2 2_CC1" xfId="54472" xr:uid="{A5403570-A09C-452F-94E9-E3971E4C49F5}"/>
    <cellStyle name="20% - uthevingsfarge 4 45 2 3" xfId="39302" xr:uid="{53E12389-7E16-411A-81F3-466D664C595A}"/>
    <cellStyle name="20% - uthevingsfarge 4 45 2 4" xfId="39303" xr:uid="{03EF1F38-35B0-48C4-8CA8-285EA5D5658A}"/>
    <cellStyle name="20% - uthevingsfarge 4 45 2 5" xfId="39304" xr:uid="{1BE55AA7-73C7-4A6B-B80B-EC8929F25BE3}"/>
    <cellStyle name="20% - uthevingsfarge 4 45 2 6" xfId="39300" xr:uid="{D20CE0D6-D01E-42E0-86F5-B1E39D5C19CD}"/>
    <cellStyle name="20% - uthevingsfarge 4 45 2_4 manuell" xfId="54473" xr:uid="{6FCC395C-E6CB-4830-B3CC-AD36C92A0801}"/>
    <cellStyle name="20% - uthevingsfarge 4 45 3" xfId="3417" xr:uid="{8B8925FD-FAF9-432D-A775-502D76BC3270}"/>
    <cellStyle name="20% - uthevingsfarge 4 45 3 2" xfId="39305" xr:uid="{8939C754-0452-4A96-99B4-2DB7840B43B9}"/>
    <cellStyle name="20% - uthevingsfarge 4 45 3_CC1" xfId="54474" xr:uid="{360E16B8-AF1E-4BF9-87BF-55FD14BB6A96}"/>
    <cellStyle name="20% - uthevingsfarge 4 45 4" xfId="39306" xr:uid="{8A68B384-180C-436B-A09E-2C2B3B694F22}"/>
    <cellStyle name="20% - uthevingsfarge 4 45 5" xfId="39307" xr:uid="{61176E7A-4150-4B83-B789-A467DD9BC5A9}"/>
    <cellStyle name="20% - uthevingsfarge 4 45 6" xfId="39308" xr:uid="{2C8FEFB5-F29A-48F7-8750-227C44FF351B}"/>
    <cellStyle name="20% - uthevingsfarge 4 45 7" xfId="39299" xr:uid="{463E999A-1130-4573-BF69-C006FF268046}"/>
    <cellStyle name="20% - uthevingsfarge 4 45_4 manuell" xfId="54475" xr:uid="{9DEB85E5-ED7A-433F-9064-CBB5F8027210}"/>
    <cellStyle name="20% - uthevingsfarge 4 46" xfId="3418" xr:uid="{7D1F7C11-9D0B-47BB-BF87-915150652980}"/>
    <cellStyle name="20% - uthevingsfarge 4 46 2" xfId="3419" xr:uid="{97B694A7-9FC5-490B-83CE-124788EA6CDF}"/>
    <cellStyle name="20% - uthevingsfarge 4 46 2 2" xfId="3420" xr:uid="{61A68089-504D-46F9-9D58-60FF0210F78F}"/>
    <cellStyle name="20% - uthevingsfarge 4 46 2 2 2" xfId="39311" xr:uid="{3F674B3C-D08C-4D76-A790-9875EC3AC9C7}"/>
    <cellStyle name="20% - uthevingsfarge 4 46 2 2_CC1" xfId="54476" xr:uid="{385BC911-10CB-49DC-B822-E7AC4627479D}"/>
    <cellStyle name="20% - uthevingsfarge 4 46 2 3" xfId="39312" xr:uid="{EFD23A0F-9EC8-4535-8B10-5984931A9F9E}"/>
    <cellStyle name="20% - uthevingsfarge 4 46 2 4" xfId="39313" xr:uid="{7D50B8EE-6F22-4985-B4DE-E5F2D49A7361}"/>
    <cellStyle name="20% - uthevingsfarge 4 46 2 5" xfId="39314" xr:uid="{F0DA35EE-B696-45B4-B195-E444063D39A4}"/>
    <cellStyle name="20% - uthevingsfarge 4 46 2 6" xfId="39310" xr:uid="{183E9125-7C79-4E71-AAAF-57CC0F00A6CD}"/>
    <cellStyle name="20% - uthevingsfarge 4 46 2_4 manuell" xfId="54477" xr:uid="{E0B15F94-0523-42AA-8917-2B2E349D9E6D}"/>
    <cellStyle name="20% - uthevingsfarge 4 46 3" xfId="3421" xr:uid="{21966467-E38B-49E3-89C7-003F2F95F865}"/>
    <cellStyle name="20% - uthevingsfarge 4 46 3 2" xfId="39315" xr:uid="{651AA4D9-0651-4908-9A0B-C731FF7A6AA2}"/>
    <cellStyle name="20% - uthevingsfarge 4 46 3_CC1" xfId="54478" xr:uid="{4677B160-2D62-4588-AF31-E9E5FFE8017E}"/>
    <cellStyle name="20% - uthevingsfarge 4 46 4" xfId="39316" xr:uid="{EF806D12-0F94-407A-B52B-94577866928C}"/>
    <cellStyle name="20% - uthevingsfarge 4 46 5" xfId="39317" xr:uid="{C5AEE029-D179-4A29-ADA6-6C54C0F24EA6}"/>
    <cellStyle name="20% - uthevingsfarge 4 46 6" xfId="39318" xr:uid="{92009797-63D2-4CF1-909E-FBEC8D735146}"/>
    <cellStyle name="20% - uthevingsfarge 4 46 7" xfId="39309" xr:uid="{9AB5DDDF-49BF-4907-AB31-C112E7900A7B}"/>
    <cellStyle name="20% - uthevingsfarge 4 46_4 manuell" xfId="54479" xr:uid="{4170542C-4FD2-4CDD-A84A-8281E41E6B44}"/>
    <cellStyle name="20% - uthevingsfarge 4 47" xfId="3422" xr:uid="{F3E8804B-23A6-4A99-A26C-D1459B5DD771}"/>
    <cellStyle name="20% - uthevingsfarge 4 47 2" xfId="3423" xr:uid="{527653A4-AC29-4209-B1B1-55413D49BD5B}"/>
    <cellStyle name="20% - uthevingsfarge 4 47 2 2" xfId="3424" xr:uid="{201F2ECC-6805-4994-BDB6-2F8359B0DB2C}"/>
    <cellStyle name="20% - uthevingsfarge 4 47 2 2 2" xfId="39321" xr:uid="{35E1AD12-4985-4BDD-B7F4-CA82BD8E6FFF}"/>
    <cellStyle name="20% - uthevingsfarge 4 47 2 2_CC1" xfId="54480" xr:uid="{19B10AAE-A66E-481F-8EC1-7D26E88ED18C}"/>
    <cellStyle name="20% - uthevingsfarge 4 47 2 3" xfId="39322" xr:uid="{75AE07EE-6137-4084-8FAB-CD5C6798D51C}"/>
    <cellStyle name="20% - uthevingsfarge 4 47 2 4" xfId="39323" xr:uid="{E4949AA0-8BDF-46E9-ADD8-8B342D4FBEFD}"/>
    <cellStyle name="20% - uthevingsfarge 4 47 2 5" xfId="39324" xr:uid="{75886D5B-1857-4959-BB97-589ED7FD4816}"/>
    <cellStyle name="20% - uthevingsfarge 4 47 2 6" xfId="39320" xr:uid="{BC9DF4CD-DC58-414C-A53A-2D362C9B7CC0}"/>
    <cellStyle name="20% - uthevingsfarge 4 47 2_4 manuell" xfId="54481" xr:uid="{54B4AB94-A568-4418-8D43-E16C45BEDB66}"/>
    <cellStyle name="20% - uthevingsfarge 4 47 3" xfId="3425" xr:uid="{59C08BF0-BFF0-49A9-9746-9E7ED1881858}"/>
    <cellStyle name="20% - uthevingsfarge 4 47 3 2" xfId="39325" xr:uid="{2647005F-D595-4073-A512-5B7277D179ED}"/>
    <cellStyle name="20% - uthevingsfarge 4 47 3_CC1" xfId="54482" xr:uid="{81307921-B333-436A-919E-3C4853A112D5}"/>
    <cellStyle name="20% - uthevingsfarge 4 47 4" xfId="39326" xr:uid="{8D973447-2D13-477F-89A1-4960FDAEECD9}"/>
    <cellStyle name="20% - uthevingsfarge 4 47 5" xfId="39327" xr:uid="{88E33AA5-D457-457C-A65C-BF1142CF6D70}"/>
    <cellStyle name="20% - uthevingsfarge 4 47 6" xfId="39328" xr:uid="{0B1949E9-82D4-44EF-A4CC-A78AE34AC368}"/>
    <cellStyle name="20% - uthevingsfarge 4 47 7" xfId="39319" xr:uid="{C451994F-C88D-49A5-B1D1-8DDC7915E8F1}"/>
    <cellStyle name="20% - uthevingsfarge 4 47_4 manuell" xfId="54483" xr:uid="{B4DC9B2C-4AB8-4C3D-B83B-70191F2DAD3D}"/>
    <cellStyle name="20% - uthevingsfarge 4 48" xfId="3426" xr:uid="{952A5F50-B744-46F2-AA61-44A204761835}"/>
    <cellStyle name="20% - uthevingsfarge 4 48 2" xfId="3427" xr:uid="{6F80BF70-AEC2-4BCA-B603-915A1B156DCC}"/>
    <cellStyle name="20% - uthevingsfarge 4 48 2 2" xfId="3428" xr:uid="{5B216548-FBA4-4F35-8303-54DEA852E4CF}"/>
    <cellStyle name="20% - uthevingsfarge 4 48 2 2 2" xfId="39331" xr:uid="{7CCF847E-CE3D-4789-88FF-2FA85F51C5B3}"/>
    <cellStyle name="20% - uthevingsfarge 4 48 2 2_CC1" xfId="54484" xr:uid="{59F7403A-1ADF-4936-AA81-19D1E7DB7183}"/>
    <cellStyle name="20% - uthevingsfarge 4 48 2 3" xfId="39332" xr:uid="{FAD75BBA-CD18-4461-9558-5FD863A4671E}"/>
    <cellStyle name="20% - uthevingsfarge 4 48 2 4" xfId="39333" xr:uid="{98CC9C2B-9E62-4BDF-AEFC-736EA00DFA4E}"/>
    <cellStyle name="20% - uthevingsfarge 4 48 2 5" xfId="39334" xr:uid="{585C09D5-80A9-4C84-A4FB-08470FBE71D3}"/>
    <cellStyle name="20% - uthevingsfarge 4 48 2 6" xfId="39330" xr:uid="{7201F3EA-4BEA-49D1-B323-1BE7BF5ADF6B}"/>
    <cellStyle name="20% - uthevingsfarge 4 48 2_4 manuell" xfId="54485" xr:uid="{B0E47546-4BDF-49E7-898E-F21C79769A81}"/>
    <cellStyle name="20% - uthevingsfarge 4 48 3" xfId="3429" xr:uid="{8D29FD3C-BCB7-415A-842E-359AE14F66FF}"/>
    <cellStyle name="20% - uthevingsfarge 4 48 3 2" xfId="39335" xr:uid="{F9DFFADE-051E-44F4-9F4E-1D165F1C90EF}"/>
    <cellStyle name="20% - uthevingsfarge 4 48 3_CC1" xfId="54486" xr:uid="{9249013E-4C60-4C82-AE74-081C51BCA420}"/>
    <cellStyle name="20% - uthevingsfarge 4 48 4" xfId="39336" xr:uid="{48CAA7A1-7FB3-47E2-98AA-55BA5CD19714}"/>
    <cellStyle name="20% - uthevingsfarge 4 48 5" xfId="39337" xr:uid="{E6F7F759-A9C3-4579-9633-818E0F78A273}"/>
    <cellStyle name="20% - uthevingsfarge 4 48 6" xfId="39338" xr:uid="{29B39FF2-944C-4F56-AEDF-8ED226B01D4B}"/>
    <cellStyle name="20% - uthevingsfarge 4 48 7" xfId="39329" xr:uid="{218114CE-C4A8-40A0-8089-5F7F48D2E76A}"/>
    <cellStyle name="20% - uthevingsfarge 4 48_4 manuell" xfId="54487" xr:uid="{36F1A102-122A-4A06-BED3-D35F053E6A39}"/>
    <cellStyle name="20% - uthevingsfarge 4 49" xfId="3430" xr:uid="{3077D186-179A-4543-955A-1D8FB463EB32}"/>
    <cellStyle name="20% - uthevingsfarge 4 49 2" xfId="3431" xr:uid="{D8AB1D38-BE82-4BBB-B0EB-7702374C4585}"/>
    <cellStyle name="20% - uthevingsfarge 4 49 2 2" xfId="3432" xr:uid="{7D8061AE-69E0-40DB-B6D5-8C1A7C7AF374}"/>
    <cellStyle name="20% - uthevingsfarge 4 49 2 2 2" xfId="39341" xr:uid="{1D19F319-5DFE-40B2-9E68-EE5D6C43D310}"/>
    <cellStyle name="20% - uthevingsfarge 4 49 2 2_CC1" xfId="54488" xr:uid="{8C1C892B-37F5-4763-BF5C-E20671BCE779}"/>
    <cellStyle name="20% - uthevingsfarge 4 49 2 3" xfId="39342" xr:uid="{CD96D536-99A9-4EFD-BF1E-94188B99CD0B}"/>
    <cellStyle name="20% - uthevingsfarge 4 49 2 4" xfId="39343" xr:uid="{F5B4A400-4372-49F6-B936-30FD0DFDF3B9}"/>
    <cellStyle name="20% - uthevingsfarge 4 49 2 5" xfId="39344" xr:uid="{C86D96F7-6805-4216-BA56-3B21CF289CBB}"/>
    <cellStyle name="20% - uthevingsfarge 4 49 2 6" xfId="39340" xr:uid="{F4CE6B26-2BAB-495D-AE28-1A5877A65E22}"/>
    <cellStyle name="20% - uthevingsfarge 4 49 2_4 manuell" xfId="54489" xr:uid="{8199060F-6348-4A5C-AB2B-026EE72987B4}"/>
    <cellStyle name="20% - uthevingsfarge 4 49 3" xfId="3433" xr:uid="{1F416114-FF1F-4CE2-BA0F-B656E8917C77}"/>
    <cellStyle name="20% - uthevingsfarge 4 49 3 2" xfId="39345" xr:uid="{FA472C7B-5F78-44A0-B706-A2FAD3D9A386}"/>
    <cellStyle name="20% - uthevingsfarge 4 49 3_CC1" xfId="54490" xr:uid="{D7A31B42-AB8E-4EA4-B4E5-B53EE0C89C2F}"/>
    <cellStyle name="20% - uthevingsfarge 4 49 4" xfId="39346" xr:uid="{40567D0A-C206-4892-98D9-FCF381A007A6}"/>
    <cellStyle name="20% - uthevingsfarge 4 49 5" xfId="39347" xr:uid="{049A662C-180C-4A76-856B-E4E7C56188BF}"/>
    <cellStyle name="20% - uthevingsfarge 4 49 6" xfId="39348" xr:uid="{1579F810-D500-4910-B927-578451C2E2FB}"/>
    <cellStyle name="20% - uthevingsfarge 4 49 7" xfId="39339" xr:uid="{80F25FCC-2181-4D3C-B5C5-2DD1FFE6CEC1}"/>
    <cellStyle name="20% - uthevingsfarge 4 49_4 manuell" xfId="54491" xr:uid="{A2E161A7-49CF-43A4-93F1-629A7379289D}"/>
    <cellStyle name="20% - uthevingsfarge 4 5" xfId="3434" xr:uid="{B019B2D7-1D87-42C1-87A3-111186DC956C}"/>
    <cellStyle name="20% - uthevingsfarge 4 5 2" xfId="3435" xr:uid="{E7CA9493-B949-40F6-8989-B5CEA880464C}"/>
    <cellStyle name="20% - uthevingsfarge 4 5 2 2" xfId="3436" xr:uid="{C85E0773-E1FD-45CF-A33F-E06757CC542F}"/>
    <cellStyle name="20% - uthevingsfarge 4 5 2 2 2" xfId="39351" xr:uid="{5D9AA7A8-0B94-4872-B0B1-AC3323156C9C}"/>
    <cellStyle name="20% - uthevingsfarge 4 5 2 2 2 2" xfId="44297" xr:uid="{7F9697F8-F163-48BE-BB34-5986F14BAA19}"/>
    <cellStyle name="20% - uthevingsfarge 4 5 2 2 3" xfId="44298" xr:uid="{AFD21824-65C3-4064-8220-6B7F19A4636D}"/>
    <cellStyle name="20% - uthevingsfarge 4 5 2 2_3. Chng in credit spreads" xfId="44299" xr:uid="{6B5F42A6-CCF9-4B4A-A1C5-CC279B4283E9}"/>
    <cellStyle name="20% - uthevingsfarge 4 5 2 3" xfId="39352" xr:uid="{4B185432-5D8D-4A4B-81BA-36C190C7AFAB}"/>
    <cellStyle name="20% - uthevingsfarge 4 5 2 3 2" xfId="44300" xr:uid="{E29B6647-1B4D-4CEF-9015-62AAD8EA89DC}"/>
    <cellStyle name="20% - uthevingsfarge 4 5 2 3 2 2" xfId="44301" xr:uid="{DD3D2B64-D2F4-499E-B424-9EC8FCE4DF59}"/>
    <cellStyle name="20% - uthevingsfarge 4 5 2 3 3" xfId="44302" xr:uid="{6D35F06D-FDEB-4B9C-8736-40075DDC959F}"/>
    <cellStyle name="20% - uthevingsfarge 4 5 2 3_3. Chng in credit spreads" xfId="44303" xr:uid="{EA7B2163-8DCB-42F0-ADA1-A26D64EF34B9}"/>
    <cellStyle name="20% - uthevingsfarge 4 5 2 4" xfId="39353" xr:uid="{97437AA9-8F69-49BD-937E-B6B9244F1E23}"/>
    <cellStyle name="20% - uthevingsfarge 4 5 2 4 2" xfId="44304" xr:uid="{8BD1EFCD-3DEF-4FC7-96EF-2FC3D3972EF2}"/>
    <cellStyle name="20% - uthevingsfarge 4 5 2 5" xfId="39354" xr:uid="{48F16ABA-3565-4C3C-81D8-4FD9EA2C6EAF}"/>
    <cellStyle name="20% - uthevingsfarge 4 5 2 6" xfId="39350" xr:uid="{EA37B5E7-0953-47FF-BD86-84F4F15DF3BD}"/>
    <cellStyle name="20% - uthevingsfarge 4 5 2_3. Chng in credit spreads" xfId="44305" xr:uid="{865C53CB-14EB-4D77-86A0-9C815EA828F8}"/>
    <cellStyle name="20% - uthevingsfarge 4 5 3" xfId="3437" xr:uid="{8619C338-E4A7-4EF1-A6D2-0FB59BEB4CD4}"/>
    <cellStyle name="20% - uthevingsfarge 4 5 3 2" xfId="15011" xr:uid="{E06F898E-1B9B-410E-9405-666269AD4FFB}"/>
    <cellStyle name="20% - uthevingsfarge 4 5 3 2 2" xfId="44306" xr:uid="{6045B367-28DB-4EBF-8D24-EADFD4AC54F3}"/>
    <cellStyle name="20% - uthevingsfarge 4 5 3 3" xfId="39355" xr:uid="{878B4EA1-B1E9-4069-A019-398A7621662B}"/>
    <cellStyle name="20% - uthevingsfarge 4 5 3_3. Chng in credit spreads" xfId="44307" xr:uid="{4DFAA17C-0810-4B13-BE4E-53D4AD11F584}"/>
    <cellStyle name="20% - uthevingsfarge 4 5 4" xfId="15012" xr:uid="{1D862EA3-16B5-4F81-AC8C-5DA0C68F20D5}"/>
    <cellStyle name="20% - uthevingsfarge 4 5 4 2" xfId="39356" xr:uid="{2D36EA8C-2EBC-4D7E-9DD2-897B7FB970D8}"/>
    <cellStyle name="20% - uthevingsfarge 4 5 4 2 2" xfId="44308" xr:uid="{13937779-1B46-49EF-9097-DBFD706543B9}"/>
    <cellStyle name="20% - uthevingsfarge 4 5 4 3" xfId="44309" xr:uid="{9B2FB149-64B5-4A6F-A82B-810A91038509}"/>
    <cellStyle name="20% - uthevingsfarge 4 5 4_3. Chng in credit spreads" xfId="44310" xr:uid="{5ED3211B-260B-4732-B43F-AF62CEBB8B88}"/>
    <cellStyle name="20% - uthevingsfarge 4 5 5" xfId="15013" xr:uid="{74F3177D-BC3C-4E5F-808E-68D0FA84FB6A}"/>
    <cellStyle name="20% - uthevingsfarge 4 5 5 2" xfId="39357" xr:uid="{1A44B832-EF27-4AE1-8C07-3807C78C5103}"/>
    <cellStyle name="20% - uthevingsfarge 4 5 6" xfId="39358" xr:uid="{112383E6-21E3-4ED9-B700-5C0FE14F1247}"/>
    <cellStyle name="20% - uthevingsfarge 4 5 7" xfId="39349" xr:uid="{1F7E8F41-A988-4635-8479-CB291E539C55}"/>
    <cellStyle name="20% - uthevingsfarge 4 5 8" xfId="44311" xr:uid="{1FC592D4-EC98-46C0-B000-0BA83A396512}"/>
    <cellStyle name="20% - uthevingsfarge 4 5 9" xfId="44312" xr:uid="{08CABE67-0E13-41D0-B8AB-5E4DD58ED5BF}"/>
    <cellStyle name="20% - uthevingsfarge 4 5_3. Chng in credit spreads" xfId="44313" xr:uid="{5173ABD2-E2D4-4CD0-AFEC-8C9C318577BA}"/>
    <cellStyle name="20% - uthevingsfarge 4 50" xfId="3438" xr:uid="{F4BC3A44-C40F-4E56-BE20-70D846F61884}"/>
    <cellStyle name="20% - uthevingsfarge 4 50 2" xfId="3439" xr:uid="{831462D3-A3A4-4D35-A160-99564D994245}"/>
    <cellStyle name="20% - uthevingsfarge 4 50 2 2" xfId="3440" xr:uid="{73D53F47-0742-4213-8436-F82B5C09D4C4}"/>
    <cellStyle name="20% - uthevingsfarge 4 50 2 2 2" xfId="39361" xr:uid="{B22FE194-A65A-471D-BC8D-F583FD9A9EFE}"/>
    <cellStyle name="20% - uthevingsfarge 4 50 2 2_CC1" xfId="54492" xr:uid="{6847133A-1678-46FD-9E27-CE340F21F0E1}"/>
    <cellStyle name="20% - uthevingsfarge 4 50 2 3" xfId="39362" xr:uid="{12DFDDD4-5F7C-4927-A0F8-4D1698ECC43B}"/>
    <cellStyle name="20% - uthevingsfarge 4 50 2 4" xfId="39363" xr:uid="{ABE408CA-B461-4A2F-8C7C-8F5B7EAAA4EA}"/>
    <cellStyle name="20% - uthevingsfarge 4 50 2 5" xfId="39364" xr:uid="{33E3A5D5-C6BE-4C4A-8AC0-57635C41C297}"/>
    <cellStyle name="20% - uthevingsfarge 4 50 2 6" xfId="39360" xr:uid="{9AF63C91-6C2C-4FCE-BDA1-6D216FBFEDDB}"/>
    <cellStyle name="20% - uthevingsfarge 4 50 2_4 manuell" xfId="54493" xr:uid="{4D8AB2DB-D0A0-4A65-BEB9-32648D68AD6D}"/>
    <cellStyle name="20% - uthevingsfarge 4 50 3" xfId="3441" xr:uid="{B8CB5F47-1A2A-45C8-B78D-FF92F3E92B4E}"/>
    <cellStyle name="20% - uthevingsfarge 4 50 3 2" xfId="39365" xr:uid="{5EA887B0-FD22-48A2-A1F9-CF6D53249D1C}"/>
    <cellStyle name="20% - uthevingsfarge 4 50 3_CC1" xfId="54494" xr:uid="{DFB2BF79-FD12-4FEA-B143-F6057F6C3E21}"/>
    <cellStyle name="20% - uthevingsfarge 4 50 4" xfId="39366" xr:uid="{3D002A2E-4E6A-43AD-80F4-C6B22EFD756F}"/>
    <cellStyle name="20% - uthevingsfarge 4 50 5" xfId="39367" xr:uid="{5C6ADDDF-2449-4146-91CE-BE002F5D0CAF}"/>
    <cellStyle name="20% - uthevingsfarge 4 50 6" xfId="39368" xr:uid="{5EF41D44-6D23-4FE8-9B5D-520A76FD466D}"/>
    <cellStyle name="20% - uthevingsfarge 4 50 7" xfId="39359" xr:uid="{C45287DC-679A-4B88-B765-837C83094A53}"/>
    <cellStyle name="20% - uthevingsfarge 4 50_4 manuell" xfId="54495" xr:uid="{73C45182-FAFD-4ED4-8C47-C6D233A77884}"/>
    <cellStyle name="20% - uthevingsfarge 4 51" xfId="3442" xr:uid="{388A92D6-E644-4C20-A617-0C85732367CE}"/>
    <cellStyle name="20% - uthevingsfarge 4 51 2" xfId="3443" xr:uid="{25EAA0D4-248E-4EBC-B6CD-487677B7D70E}"/>
    <cellStyle name="20% - uthevingsfarge 4 51 2 2" xfId="3444" xr:uid="{8DC0B019-487E-4692-B394-F701A091AAF0}"/>
    <cellStyle name="20% - uthevingsfarge 4 51 2 2 2" xfId="39371" xr:uid="{F387BBBF-68BE-43D8-98CA-7C5197640AC2}"/>
    <cellStyle name="20% - uthevingsfarge 4 51 2 2_CC1" xfId="54496" xr:uid="{050D24EB-C48B-4631-B127-50A5A8D31915}"/>
    <cellStyle name="20% - uthevingsfarge 4 51 2 3" xfId="39372" xr:uid="{D75624E5-0BF8-446A-83FE-EA467F040768}"/>
    <cellStyle name="20% - uthevingsfarge 4 51 2 4" xfId="39373" xr:uid="{3B4CB1A6-4B1C-48D0-801C-B0579FA4B3B0}"/>
    <cellStyle name="20% - uthevingsfarge 4 51 2 5" xfId="39374" xr:uid="{57ECE362-4489-4774-8BBA-0CEEC42D92DD}"/>
    <cellStyle name="20% - uthevingsfarge 4 51 2 6" xfId="39370" xr:uid="{6806F75B-6658-4CC7-BFDD-61F43E1C2FE0}"/>
    <cellStyle name="20% - uthevingsfarge 4 51 2_4 manuell" xfId="54497" xr:uid="{E923B57E-A61C-4B18-BD8C-405FA26C859D}"/>
    <cellStyle name="20% - uthevingsfarge 4 51 3" xfId="3445" xr:uid="{C517CD2E-54E2-405C-AB25-DEADA8C296A5}"/>
    <cellStyle name="20% - uthevingsfarge 4 51 3 2" xfId="39375" xr:uid="{BAFEED98-F30A-415A-8B6F-9392BCF76273}"/>
    <cellStyle name="20% - uthevingsfarge 4 51 3_CC1" xfId="54498" xr:uid="{A2E25F05-34D3-45DE-A2AB-10E82F46E0A2}"/>
    <cellStyle name="20% - uthevingsfarge 4 51 4" xfId="39376" xr:uid="{D6AD6D34-73DF-476D-82D5-2730F47598B1}"/>
    <cellStyle name="20% - uthevingsfarge 4 51 5" xfId="39377" xr:uid="{B5885D73-7E67-484E-9E02-1E3C6869C2E4}"/>
    <cellStyle name="20% - uthevingsfarge 4 51 6" xfId="39378" xr:uid="{6BCA9B36-323B-42BD-B9E9-6670B5A0EB43}"/>
    <cellStyle name="20% - uthevingsfarge 4 51 7" xfId="39369" xr:uid="{E1B135F5-F30A-4768-AEFE-D36460E7F1A5}"/>
    <cellStyle name="20% - uthevingsfarge 4 51_4 manuell" xfId="54499" xr:uid="{469AE536-7372-4ED1-8F89-DFD613356969}"/>
    <cellStyle name="20% - uthevingsfarge 4 52" xfId="3446" xr:uid="{32670FA7-31A9-4AE8-A0F7-3A2BCB797446}"/>
    <cellStyle name="20% - uthevingsfarge 4 52 2" xfId="3447" xr:uid="{AB6D02A7-0690-4FE0-8F3C-70C10DA24E12}"/>
    <cellStyle name="20% - uthevingsfarge 4 52 2 2" xfId="3448" xr:uid="{7C3FB1E1-2A3F-467A-894F-1A304C2BCECD}"/>
    <cellStyle name="20% - uthevingsfarge 4 52 2 2 2" xfId="39381" xr:uid="{773E66E8-98A9-4199-812F-CBEECF9989C3}"/>
    <cellStyle name="20% - uthevingsfarge 4 52 2 2_CC1" xfId="54500" xr:uid="{7AC669F0-498C-4D81-AF6D-79DA2FAE6EC9}"/>
    <cellStyle name="20% - uthevingsfarge 4 52 2 3" xfId="39382" xr:uid="{EE9DBA5D-0337-4E21-87E8-D1D5F88FD10F}"/>
    <cellStyle name="20% - uthevingsfarge 4 52 2 4" xfId="39383" xr:uid="{FF2E66E6-204F-4277-BC3B-3DA39B83928C}"/>
    <cellStyle name="20% - uthevingsfarge 4 52 2 5" xfId="39384" xr:uid="{A73DCB76-24FA-45D1-83D6-9C57C334DEAC}"/>
    <cellStyle name="20% - uthevingsfarge 4 52 2 6" xfId="39380" xr:uid="{A5C6F82B-2A9A-46A9-B624-923ECD03CC73}"/>
    <cellStyle name="20% - uthevingsfarge 4 52 2_4 manuell" xfId="54501" xr:uid="{83B04F1C-4BE2-4BB7-AD05-02F86CED247B}"/>
    <cellStyle name="20% - uthevingsfarge 4 52 3" xfId="3449" xr:uid="{B27F3700-CA53-44E2-9694-7FE8F478E145}"/>
    <cellStyle name="20% - uthevingsfarge 4 52 3 2" xfId="39385" xr:uid="{D018A5D0-E0C5-4E57-AD7D-E714C5B60688}"/>
    <cellStyle name="20% - uthevingsfarge 4 52 3_CC1" xfId="54502" xr:uid="{253FA5A6-41D4-4690-A88C-9B80586CC3D4}"/>
    <cellStyle name="20% - uthevingsfarge 4 52 4" xfId="39386" xr:uid="{15A0D807-DA4C-4E56-A592-A57E976886FB}"/>
    <cellStyle name="20% - uthevingsfarge 4 52 5" xfId="39387" xr:uid="{65D42C8D-9981-41A3-B7C0-88B45B5B2007}"/>
    <cellStyle name="20% - uthevingsfarge 4 52 6" xfId="39388" xr:uid="{46FD53C5-E5C5-4E04-B4EB-6869E2DE7ED3}"/>
    <cellStyle name="20% - uthevingsfarge 4 52 7" xfId="39379" xr:uid="{235AB456-92C9-4685-A086-A131731E4024}"/>
    <cellStyle name="20% - uthevingsfarge 4 52_4 manuell" xfId="54503" xr:uid="{7EFB9EEF-8745-4EDD-A6C2-311920ABFD8A}"/>
    <cellStyle name="20% - uthevingsfarge 4 53" xfId="3450" xr:uid="{6F9BF728-2A45-4639-A371-02741CBA7DFE}"/>
    <cellStyle name="20% - uthevingsfarge 4 53 2" xfId="3451" xr:uid="{B52B54BB-B7B1-44C8-97EF-9FAA811ECD13}"/>
    <cellStyle name="20% - uthevingsfarge 4 53 2 2" xfId="3452" xr:uid="{19AD7A5E-D5BC-4285-BA3B-A7EA015074E3}"/>
    <cellStyle name="20% - uthevingsfarge 4 53 2 2 2" xfId="39391" xr:uid="{0B710AAB-9FAB-4DA7-8CB7-03B4C27C76F8}"/>
    <cellStyle name="20% - uthevingsfarge 4 53 2 2_CC1" xfId="54504" xr:uid="{115998AB-85F8-481A-80E7-142F9AB6AD5B}"/>
    <cellStyle name="20% - uthevingsfarge 4 53 2 3" xfId="39392" xr:uid="{0AF8766A-F117-465C-A13F-C2E3D781DE67}"/>
    <cellStyle name="20% - uthevingsfarge 4 53 2 4" xfId="39393" xr:uid="{D440ED77-7B47-4962-AB84-40B5ED4D4086}"/>
    <cellStyle name="20% - uthevingsfarge 4 53 2 5" xfId="39394" xr:uid="{78DF2FED-4514-461A-BA33-7722255BA8C1}"/>
    <cellStyle name="20% - uthevingsfarge 4 53 2 6" xfId="39390" xr:uid="{7497E354-81E2-4F03-B179-5EED471DB0CE}"/>
    <cellStyle name="20% - uthevingsfarge 4 53 2_4 manuell" xfId="54505" xr:uid="{98A3FC12-C042-4AD1-A87F-6FC7955EE99A}"/>
    <cellStyle name="20% - uthevingsfarge 4 53 3" xfId="3453" xr:uid="{5D76C69A-3708-4FA5-A33D-8E3E028E760E}"/>
    <cellStyle name="20% - uthevingsfarge 4 53 3 2" xfId="39395" xr:uid="{40E3CAD1-F2F8-4D62-99A4-3CFCB8C015B7}"/>
    <cellStyle name="20% - uthevingsfarge 4 53 3_CC1" xfId="54506" xr:uid="{303F2F49-BA45-4952-A8A5-8C9B551010B5}"/>
    <cellStyle name="20% - uthevingsfarge 4 53 4" xfId="39396" xr:uid="{5051F3AA-AC30-4321-9F31-DA4D73C56E50}"/>
    <cellStyle name="20% - uthevingsfarge 4 53 5" xfId="39397" xr:uid="{58B347DB-CA7B-47A6-9532-8FDEB622D8DD}"/>
    <cellStyle name="20% - uthevingsfarge 4 53 6" xfId="39398" xr:uid="{C958A3B1-8F82-4739-AFD2-9CB05F11C58C}"/>
    <cellStyle name="20% - uthevingsfarge 4 53 7" xfId="39389" xr:uid="{7673E489-8F95-412E-8BBB-2A093F12ED8A}"/>
    <cellStyle name="20% - uthevingsfarge 4 53_4 manuell" xfId="54507" xr:uid="{6018FB49-D1B1-4345-8330-EAB4831D668E}"/>
    <cellStyle name="20% - uthevingsfarge 4 54" xfId="3454" xr:uid="{ED968990-8524-4144-B5D0-EA817760A335}"/>
    <cellStyle name="20% - uthevingsfarge 4 54 2" xfId="3455" xr:uid="{10320905-A87E-49C2-8FE3-AC57598F8817}"/>
    <cellStyle name="20% - uthevingsfarge 4 54 2 2" xfId="3456" xr:uid="{8C7011C2-FE2F-4BDB-8050-BBBECA825E12}"/>
    <cellStyle name="20% - uthevingsfarge 4 54 2 2 2" xfId="39401" xr:uid="{114576A4-5A74-4672-A927-71B3063C8EE6}"/>
    <cellStyle name="20% - uthevingsfarge 4 54 2 2_CC1" xfId="54508" xr:uid="{16B2AF1F-1246-495F-8194-0FF4589CC345}"/>
    <cellStyle name="20% - uthevingsfarge 4 54 2 3" xfId="39402" xr:uid="{B8BF0962-79AE-49BB-8752-13DFF17763D8}"/>
    <cellStyle name="20% - uthevingsfarge 4 54 2 4" xfId="39403" xr:uid="{B04340FC-E579-4F18-8564-7C27487B2C7D}"/>
    <cellStyle name="20% - uthevingsfarge 4 54 2 5" xfId="39404" xr:uid="{20A31641-9982-4FA3-BDEF-59667EFF1129}"/>
    <cellStyle name="20% - uthevingsfarge 4 54 2 6" xfId="39400" xr:uid="{FCD75D5B-F9EF-4CAA-8570-7C0603C2B442}"/>
    <cellStyle name="20% - uthevingsfarge 4 54 2_4 manuell" xfId="54509" xr:uid="{4D355868-B36C-41D3-BAD6-75579C8B750F}"/>
    <cellStyle name="20% - uthevingsfarge 4 54 3" xfId="3457" xr:uid="{A3102E1C-BA75-473C-9C1F-8D3E2A1B5489}"/>
    <cellStyle name="20% - uthevingsfarge 4 54 3 2" xfId="39405" xr:uid="{878650B2-08DE-4E61-98F8-0A6CA3153031}"/>
    <cellStyle name="20% - uthevingsfarge 4 54 3_CC1" xfId="54510" xr:uid="{43D2F393-A0CE-480E-89E1-98714DB345B2}"/>
    <cellStyle name="20% - uthevingsfarge 4 54 4" xfId="39406" xr:uid="{90977B1E-FC21-43FB-A5DA-41BABB3FCB3A}"/>
    <cellStyle name="20% - uthevingsfarge 4 54 5" xfId="39407" xr:uid="{04BF7B2C-2B31-4ACA-80BC-22D4A9F5C248}"/>
    <cellStyle name="20% - uthevingsfarge 4 54 6" xfId="39408" xr:uid="{FF247057-3368-4B4B-B45E-DB689BBDCD32}"/>
    <cellStyle name="20% - uthevingsfarge 4 54 7" xfId="39399" xr:uid="{C42832B1-5919-4FB9-8404-511A67820DCB}"/>
    <cellStyle name="20% - uthevingsfarge 4 54_4 manuell" xfId="54511" xr:uid="{D4993432-A36E-4BF1-8D03-73F962745717}"/>
    <cellStyle name="20% - uthevingsfarge 4 55" xfId="3458" xr:uid="{5683679D-A9D7-4441-8B71-F4BC04EB3680}"/>
    <cellStyle name="20% - uthevingsfarge 4 55 2" xfId="3459" xr:uid="{3613DEDF-89F2-4FC6-B8C7-BD15E719DFE3}"/>
    <cellStyle name="20% - uthevingsfarge 4 55 2 2" xfId="3460" xr:uid="{890181F4-7A84-4A95-A6D1-1D7401CFC885}"/>
    <cellStyle name="20% - uthevingsfarge 4 55 2 2 2" xfId="39411" xr:uid="{4D9C6F3C-6B17-42E0-A425-5AFA3C032B3C}"/>
    <cellStyle name="20% - uthevingsfarge 4 55 2 2_CC1" xfId="54512" xr:uid="{E38D87DF-46EB-42E4-8409-BA46585FC387}"/>
    <cellStyle name="20% - uthevingsfarge 4 55 2 3" xfId="39412" xr:uid="{D93A3E0F-65B8-4827-81F3-30FE8BA30089}"/>
    <cellStyle name="20% - uthevingsfarge 4 55 2 4" xfId="39413" xr:uid="{A8421FE2-1A8E-4B53-8528-0E5EC2079133}"/>
    <cellStyle name="20% - uthevingsfarge 4 55 2 5" xfId="39414" xr:uid="{012C72BC-398C-4308-8505-1335525859C8}"/>
    <cellStyle name="20% - uthevingsfarge 4 55 2 6" xfId="39410" xr:uid="{DA2E476D-ADA7-4456-8315-C753567A1621}"/>
    <cellStyle name="20% - uthevingsfarge 4 55 2_4 manuell" xfId="54513" xr:uid="{42C88974-D691-4EA9-AB32-D0063C79F8B8}"/>
    <cellStyle name="20% - uthevingsfarge 4 55 3" xfId="3461" xr:uid="{F76C020D-DE9E-455A-B180-5556849163FC}"/>
    <cellStyle name="20% - uthevingsfarge 4 55 3 2" xfId="39415" xr:uid="{63AF741B-F15F-4CA1-8E3A-23EADB856082}"/>
    <cellStyle name="20% - uthevingsfarge 4 55 3_CC1" xfId="54514" xr:uid="{6F6B4D7F-B771-48CD-9576-DEA616632DC9}"/>
    <cellStyle name="20% - uthevingsfarge 4 55 4" xfId="39416" xr:uid="{8ACF1751-E831-49E6-96B3-14518B24ABE3}"/>
    <cellStyle name="20% - uthevingsfarge 4 55 5" xfId="39417" xr:uid="{DCC84E99-13AD-4488-945C-71CDFA42BC27}"/>
    <cellStyle name="20% - uthevingsfarge 4 55 6" xfId="39418" xr:uid="{B8B56393-E116-4157-A970-1E49463A2496}"/>
    <cellStyle name="20% - uthevingsfarge 4 55 7" xfId="39409" xr:uid="{815A3897-4B6D-4C4B-A913-6BC50D5805B4}"/>
    <cellStyle name="20% - uthevingsfarge 4 55_4 manuell" xfId="54515" xr:uid="{95F3F47B-93DD-4A88-B83D-94B278F4B2CB}"/>
    <cellStyle name="20% - uthevingsfarge 4 56" xfId="3462" xr:uid="{27928F54-0ADF-4B6A-B3A9-3C58D7148E02}"/>
    <cellStyle name="20% - uthevingsfarge 4 56 2" xfId="3463" xr:uid="{B0725F65-E02C-457F-BC18-1CD20E0E4E73}"/>
    <cellStyle name="20% - uthevingsfarge 4 56 2 2" xfId="3464" xr:uid="{D846EE9D-FAD1-4A04-9803-754385A4346F}"/>
    <cellStyle name="20% - uthevingsfarge 4 56 2 2 2" xfId="39421" xr:uid="{0A4F1170-34A7-4000-90F4-AE0D56A2BFBC}"/>
    <cellStyle name="20% - uthevingsfarge 4 56 2 2_CC1" xfId="54516" xr:uid="{C16589CE-9B01-437F-824A-C0A6FA8EAC43}"/>
    <cellStyle name="20% - uthevingsfarge 4 56 2 3" xfId="39422" xr:uid="{AB1AE201-243B-482B-831A-420BD8E42108}"/>
    <cellStyle name="20% - uthevingsfarge 4 56 2 4" xfId="39423" xr:uid="{79A4846A-A766-4C67-9498-0092F0C47433}"/>
    <cellStyle name="20% - uthevingsfarge 4 56 2 5" xfId="39424" xr:uid="{DB5E8E9E-68B5-46F8-A935-1B7B1FEBA49D}"/>
    <cellStyle name="20% - uthevingsfarge 4 56 2 6" xfId="39420" xr:uid="{5BDBD243-E071-4877-8544-8C3C30FC070F}"/>
    <cellStyle name="20% - uthevingsfarge 4 56 2_4 manuell" xfId="54517" xr:uid="{F543B8D0-3DCB-4FD5-941A-D059617090FF}"/>
    <cellStyle name="20% - uthevingsfarge 4 56 3" xfId="3465" xr:uid="{102FD16F-96FC-4046-9A8A-4777FE56E2F3}"/>
    <cellStyle name="20% - uthevingsfarge 4 56 3 2" xfId="39425" xr:uid="{169AB980-BBBC-49BA-8337-209438E349EF}"/>
    <cellStyle name="20% - uthevingsfarge 4 56 3_CC1" xfId="54518" xr:uid="{70698B96-1A92-4F1A-AF75-1F83E3E0B0F3}"/>
    <cellStyle name="20% - uthevingsfarge 4 56 4" xfId="39426" xr:uid="{B1303E7E-8ACF-48A4-B209-5457792486F3}"/>
    <cellStyle name="20% - uthevingsfarge 4 56 5" xfId="39427" xr:uid="{1EB7FC55-4E78-4A21-8E81-A3F85E0D1516}"/>
    <cellStyle name="20% - uthevingsfarge 4 56 6" xfId="39428" xr:uid="{ADB530B5-8A07-44C8-B13C-F349D29EE052}"/>
    <cellStyle name="20% - uthevingsfarge 4 56 7" xfId="39419" xr:uid="{E4D62B87-8B3A-4B2E-83BE-56634124CD9E}"/>
    <cellStyle name="20% - uthevingsfarge 4 56_4 manuell" xfId="54519" xr:uid="{B078E367-62D6-48FD-97C6-98F3B2214D82}"/>
    <cellStyle name="20% - uthevingsfarge 4 57" xfId="3466" xr:uid="{4170711E-648F-4D95-9F82-BC5559A802DE}"/>
    <cellStyle name="20% - uthevingsfarge 4 57 2" xfId="3467" xr:uid="{9FAF2256-17E4-4C09-AFD6-6B3E75324DBD}"/>
    <cellStyle name="20% - uthevingsfarge 4 57 2 2" xfId="3468" xr:uid="{D89A9C93-FBD1-418E-BCCB-06D8B307400E}"/>
    <cellStyle name="20% - uthevingsfarge 4 57 2 2 2" xfId="39431" xr:uid="{D5D7C6EC-4ED8-44E8-8358-63C649808A38}"/>
    <cellStyle name="20% - uthevingsfarge 4 57 2 2_CC1" xfId="54520" xr:uid="{D993ACA8-80D6-4843-9C46-C82C9C9CA47F}"/>
    <cellStyle name="20% - uthevingsfarge 4 57 2 3" xfId="39432" xr:uid="{B71938BA-0A03-415E-A696-F93EFDA81235}"/>
    <cellStyle name="20% - uthevingsfarge 4 57 2 4" xfId="39433" xr:uid="{C65D99CA-52B1-4DA9-92E5-28343407A314}"/>
    <cellStyle name="20% - uthevingsfarge 4 57 2 5" xfId="39434" xr:uid="{E2A8BF21-ED14-44B5-AB1F-9993F9D5F384}"/>
    <cellStyle name="20% - uthevingsfarge 4 57 2 6" xfId="39430" xr:uid="{E20AC1F7-1EE8-4D86-B6C3-DC98BF3CFD8F}"/>
    <cellStyle name="20% - uthevingsfarge 4 57 2_4 manuell" xfId="54521" xr:uid="{018304E7-1E1E-4EAD-A07E-50C440E93C40}"/>
    <cellStyle name="20% - uthevingsfarge 4 57 3" xfId="3469" xr:uid="{4F35C527-E48A-42DB-AFEC-B056E39ECAA2}"/>
    <cellStyle name="20% - uthevingsfarge 4 57 3 2" xfId="39435" xr:uid="{BE92FEA6-C731-40BF-87E2-B97CAFE25146}"/>
    <cellStyle name="20% - uthevingsfarge 4 57 3_CC1" xfId="54522" xr:uid="{5D0F6EC9-B541-4139-9246-E0506429FE48}"/>
    <cellStyle name="20% - uthevingsfarge 4 57 4" xfId="39436" xr:uid="{BCF90A58-DBE2-47FF-A868-696F5A307BAE}"/>
    <cellStyle name="20% - uthevingsfarge 4 57 5" xfId="39437" xr:uid="{4EAD806C-EC8A-4016-9677-F072B2052855}"/>
    <cellStyle name="20% - uthevingsfarge 4 57 6" xfId="39438" xr:uid="{39261F33-D523-4F12-98BE-00598D80DEAA}"/>
    <cellStyle name="20% - uthevingsfarge 4 57 7" xfId="39429" xr:uid="{2CC936D1-0A93-4602-B00A-17C5B5E636D1}"/>
    <cellStyle name="20% - uthevingsfarge 4 57_4 manuell" xfId="54523" xr:uid="{8BFE6168-F3EB-49B9-AE91-FEE45558029F}"/>
    <cellStyle name="20% - uthevingsfarge 4 58" xfId="3470" xr:uid="{A46E6DBD-EF17-4298-B884-98B0C2CEE224}"/>
    <cellStyle name="20% - uthevingsfarge 4 58 2" xfId="3471" xr:uid="{69FF8DF4-73AA-499E-84FF-C1BD8EE339C6}"/>
    <cellStyle name="20% - uthevingsfarge 4 58 2 2" xfId="3472" xr:uid="{99C8EA8F-2661-4466-A0D7-A12EF4AB9098}"/>
    <cellStyle name="20% - uthevingsfarge 4 58 2 2 2" xfId="39441" xr:uid="{CDE3C43F-F87C-4CD8-BF83-F100626C589C}"/>
    <cellStyle name="20% - uthevingsfarge 4 58 2 2_CC1" xfId="54524" xr:uid="{F6C18267-32A9-45EF-96C1-4A6BC4384AD2}"/>
    <cellStyle name="20% - uthevingsfarge 4 58 2 3" xfId="39442" xr:uid="{BB297AE8-015A-44AB-B3A5-89B633449841}"/>
    <cellStyle name="20% - uthevingsfarge 4 58 2 4" xfId="39443" xr:uid="{DA96346C-4960-480B-AE7E-80D233CE2F4A}"/>
    <cellStyle name="20% - uthevingsfarge 4 58 2 5" xfId="39444" xr:uid="{441B1DAF-3B8C-49C8-B923-D00E37B1F4A0}"/>
    <cellStyle name="20% - uthevingsfarge 4 58 2 6" xfId="39440" xr:uid="{8F4A2749-507E-48EE-AF8E-A048DEB29EE8}"/>
    <cellStyle name="20% - uthevingsfarge 4 58 2_4 manuell" xfId="54525" xr:uid="{36A054FB-88EF-4D9B-811A-BCD963D3329C}"/>
    <cellStyle name="20% - uthevingsfarge 4 58 3" xfId="3473" xr:uid="{06A58589-A4D6-428C-9016-E6D6079C1B31}"/>
    <cellStyle name="20% - uthevingsfarge 4 58 3 2" xfId="39445" xr:uid="{085208B8-0935-4949-8D51-E869F978921F}"/>
    <cellStyle name="20% - uthevingsfarge 4 58 3_CC1" xfId="54526" xr:uid="{D1B332BD-7EAB-4AD9-AC9F-20C456B331EB}"/>
    <cellStyle name="20% - uthevingsfarge 4 58 4" xfId="39446" xr:uid="{42622F58-00DE-439C-A77B-EDFADA4F15F3}"/>
    <cellStyle name="20% - uthevingsfarge 4 58 5" xfId="39447" xr:uid="{909C0E70-AB04-4D88-A646-9F9978494624}"/>
    <cellStyle name="20% - uthevingsfarge 4 58 6" xfId="39448" xr:uid="{696EBFAD-4127-49FD-B833-7FF8B29EBE01}"/>
    <cellStyle name="20% - uthevingsfarge 4 58 7" xfId="39439" xr:uid="{CAB81227-DB72-4337-81AC-D6E5842B7892}"/>
    <cellStyle name="20% - uthevingsfarge 4 58_4 manuell" xfId="54527" xr:uid="{5AC8ED92-B168-4045-AA64-24DA1B666C11}"/>
    <cellStyle name="20% - uthevingsfarge 4 59" xfId="3474" xr:uid="{4741D828-F9CE-422D-B600-3A7BEDE33FDB}"/>
    <cellStyle name="20% - uthevingsfarge 4 59 2" xfId="3475" xr:uid="{1EB8965E-FE48-45C2-B109-6A1B1A79B8A6}"/>
    <cellStyle name="20% - uthevingsfarge 4 59 2 2" xfId="3476" xr:uid="{03DF060B-E46F-4C47-A86D-677B0CABDCA5}"/>
    <cellStyle name="20% - uthevingsfarge 4 59 2 2 2" xfId="39451" xr:uid="{DA6F70B1-D5D5-4BD8-AA50-72D9BE447C5B}"/>
    <cellStyle name="20% - uthevingsfarge 4 59 2 2_CC1" xfId="54528" xr:uid="{2BBCA0C6-A1B8-428D-AF99-E685DEC4A95B}"/>
    <cellStyle name="20% - uthevingsfarge 4 59 2 3" xfId="39452" xr:uid="{7824C194-AFB8-4EB2-ADAF-450F9E7D59C4}"/>
    <cellStyle name="20% - uthevingsfarge 4 59 2 4" xfId="39453" xr:uid="{4E41561E-33C0-4F39-9912-2C08632E3788}"/>
    <cellStyle name="20% - uthevingsfarge 4 59 2 5" xfId="39454" xr:uid="{887DB8E1-D675-4BB0-B2BB-8154C13C35CE}"/>
    <cellStyle name="20% - uthevingsfarge 4 59 2 6" xfId="39450" xr:uid="{4A59F926-8205-4E90-B5CA-B8CE73D232DD}"/>
    <cellStyle name="20% - uthevingsfarge 4 59 2_4 manuell" xfId="54529" xr:uid="{CAD59112-5A1E-4B25-AB50-4940B7A29761}"/>
    <cellStyle name="20% - uthevingsfarge 4 59 3" xfId="3477" xr:uid="{1F4039A6-60C0-48B9-8834-A973834D5930}"/>
    <cellStyle name="20% - uthevingsfarge 4 59 3 2" xfId="39455" xr:uid="{9630B550-17A6-41A2-A0E4-57F68DA03E52}"/>
    <cellStyle name="20% - uthevingsfarge 4 59 3_CC1" xfId="54530" xr:uid="{4D60EB27-67C2-41DE-BDD2-0A775EC65E42}"/>
    <cellStyle name="20% - uthevingsfarge 4 59 4" xfId="39456" xr:uid="{32B3AA75-653D-45A9-9B18-963385D46640}"/>
    <cellStyle name="20% - uthevingsfarge 4 59 5" xfId="39457" xr:uid="{EA666406-D67C-4685-A34D-E31B3569CCB3}"/>
    <cellStyle name="20% - uthevingsfarge 4 59 6" xfId="39458" xr:uid="{1AA1B1DE-BEF9-486A-B0DF-29ACDF8DA460}"/>
    <cellStyle name="20% - uthevingsfarge 4 59 7" xfId="39449" xr:uid="{7B4C88FB-8168-4F4A-B114-F9E6FB3F8065}"/>
    <cellStyle name="20% - uthevingsfarge 4 59_4 manuell" xfId="54531" xr:uid="{C2FDE300-09EE-406D-B65E-F65D27282C0F}"/>
    <cellStyle name="20% - uthevingsfarge 4 6" xfId="3478" xr:uid="{6AD5F670-5111-497D-A720-2E0217968F11}"/>
    <cellStyle name="20% - uthevingsfarge 4 6 2" xfId="3479" xr:uid="{11FC11A8-A48C-41B5-8E19-0661EB8111F7}"/>
    <cellStyle name="20% - uthevingsfarge 4 6 2 2" xfId="3480" xr:uid="{A15BE7B2-A1EE-4C1A-B688-3BEAA06F89AB}"/>
    <cellStyle name="20% - uthevingsfarge 4 6 2 2 2" xfId="39461" xr:uid="{98C6A6D9-4695-4159-B678-8741265906D1}"/>
    <cellStyle name="20% - uthevingsfarge 4 6 2 2_CC1" xfId="54532" xr:uid="{165E0188-F19D-41C0-A7D3-B5C4241F63CE}"/>
    <cellStyle name="20% - uthevingsfarge 4 6 2 3" xfId="39462" xr:uid="{3D3DC2EE-4686-40BD-A704-D5C0C8B7E538}"/>
    <cellStyle name="20% - uthevingsfarge 4 6 2 4" xfId="39463" xr:uid="{DF48FC20-17AC-4CC1-982E-5D345D5A62B9}"/>
    <cellStyle name="20% - uthevingsfarge 4 6 2 5" xfId="39464" xr:uid="{6E2EB80F-1861-4336-85F4-AD72A650ED6C}"/>
    <cellStyle name="20% - uthevingsfarge 4 6 2 6" xfId="39460" xr:uid="{4C9195E6-DC1A-4BC9-A3D7-068B4831C78D}"/>
    <cellStyle name="20% - uthevingsfarge 4 6 2_3. Chng in credit spreads" xfId="44314" xr:uid="{38EFBC8B-EDB2-4B72-847F-4711078A7DD9}"/>
    <cellStyle name="20% - uthevingsfarge 4 6 3" xfId="3481" xr:uid="{8F897187-0A7E-42C0-A816-852E7CAD6906}"/>
    <cellStyle name="20% - uthevingsfarge 4 6 3 2" xfId="15014" xr:uid="{8BD0BCDC-85D5-476B-BB2D-629BE907ABD6}"/>
    <cellStyle name="20% - uthevingsfarge 4 6 3 2 2" xfId="44315" xr:uid="{888BCFA3-FFB9-4E8C-AF5D-13B9A2E01A1C}"/>
    <cellStyle name="20% - uthevingsfarge 4 6 3 3" xfId="39465" xr:uid="{65FE6AB9-2882-4526-B70B-6E4F3A7451C5}"/>
    <cellStyle name="20% - uthevingsfarge 4 6 3_3. Chng in credit spreads" xfId="44316" xr:uid="{1528AA5E-19F1-4C1F-9509-5625877FFE58}"/>
    <cellStyle name="20% - uthevingsfarge 4 6 4" xfId="15015" xr:uid="{35366FF8-3843-4F02-B5E7-5EA3876F7904}"/>
    <cellStyle name="20% - uthevingsfarge 4 6 4 2" xfId="39466" xr:uid="{2B9E45A4-4020-4CB5-BFF9-AE776726A4E7}"/>
    <cellStyle name="20% - uthevingsfarge 4 6 5" xfId="15016" xr:uid="{6FB3C607-221C-495E-90E8-6761865100DC}"/>
    <cellStyle name="20% - uthevingsfarge 4 6 5 2" xfId="39467" xr:uid="{E3134CE3-0397-456B-882B-5272D2392B66}"/>
    <cellStyle name="20% - uthevingsfarge 4 6 6" xfId="39468" xr:uid="{EB8F01D2-C39B-4FA3-AC70-64476947A320}"/>
    <cellStyle name="20% - uthevingsfarge 4 6 7" xfId="39459" xr:uid="{C7EB988F-ADDD-4152-B980-DFB5E44C26D0}"/>
    <cellStyle name="20% - uthevingsfarge 4 6 8" xfId="44317" xr:uid="{B71160A8-53DF-4862-9F9C-B98B1ED9DE81}"/>
    <cellStyle name="20% - uthevingsfarge 4 6 9" xfId="44318" xr:uid="{D352F9DA-0113-4241-961D-1A64F0B445D3}"/>
    <cellStyle name="20% - uthevingsfarge 4 6_3. Chng in credit spreads" xfId="44319" xr:uid="{D6C773F7-6FB4-47AA-9EFD-3FF0ACBD9CE8}"/>
    <cellStyle name="20% - uthevingsfarge 4 60" xfId="15017" xr:uid="{CFF08EB1-B696-4FF2-AE5D-A23530D0CA31}"/>
    <cellStyle name="20% - uthevingsfarge 4 60 2" xfId="15018" xr:uid="{DE97E8DA-B7F0-4C93-B778-796277EDB56F}"/>
    <cellStyle name="20% - uthevingsfarge 4 60 2 2" xfId="36579" xr:uid="{0ED126D0-BB2B-49F8-8865-6EE38EC51634}"/>
    <cellStyle name="20% - uthevingsfarge 4 60 3" xfId="15019" xr:uid="{7DD16804-8CB5-4267-86EB-D341370EC8D3}"/>
    <cellStyle name="20% - uthevingsfarge 4 60 4" xfId="36343" xr:uid="{84AC38EA-A16D-4BED-A508-3A852CB33F6C}"/>
    <cellStyle name="20% - uthevingsfarge 4 60_AVA DVA EL" xfId="15020" xr:uid="{DD3FDE8C-230E-4EA3-BBE6-77839A57CF32}"/>
    <cellStyle name="20% - uthevingsfarge 4 61" xfId="15021" xr:uid="{A639D0BB-7811-4391-8E67-BD88118A9467}"/>
    <cellStyle name="20% - uthevingsfarge 4 61 2" xfId="15022" xr:uid="{4C4DC13A-6546-4C68-8ED6-BE29B3F89EF7}"/>
    <cellStyle name="20% - uthevingsfarge 4 61 2 2" xfId="36600" xr:uid="{7781EC8D-1FC9-4155-9F5A-6B91496E75F4}"/>
    <cellStyle name="20% - uthevingsfarge 4 61 3" xfId="15023" xr:uid="{512B4783-998E-44FC-93FC-2568E7943B0F}"/>
    <cellStyle name="20% - uthevingsfarge 4 61 4" xfId="36369" xr:uid="{3996707F-E693-453D-9494-51E23EBF71E6}"/>
    <cellStyle name="20% - uthevingsfarge 4 61_AVA DVA EL" xfId="15024" xr:uid="{51A2E866-A4A2-4236-9D69-80820B4FEBDD}"/>
    <cellStyle name="20% - uthevingsfarge 4 62" xfId="15025" xr:uid="{4BC2427E-BCFD-4245-B50C-D41E24A1B193}"/>
    <cellStyle name="20% - uthevingsfarge 4 62 2" xfId="15026" xr:uid="{06537C1E-AB15-445B-A94A-AB07491E1794}"/>
    <cellStyle name="20% - uthevingsfarge 4 62 2 2" xfId="36595" xr:uid="{C5952716-C8FB-431F-80B3-4B959E97E3B5}"/>
    <cellStyle name="20% - uthevingsfarge 4 62 3" xfId="36362" xr:uid="{31EAE0A1-2B33-48CD-BDF4-F3F2F49CC75D}"/>
    <cellStyle name="20% - uthevingsfarge 4 62_AVA DVA EL" xfId="15027" xr:uid="{033A60EC-9742-446F-9BF7-E89B09C3D7FD}"/>
    <cellStyle name="20% - uthevingsfarge 4 63" xfId="15028" xr:uid="{66BB4398-14D5-403C-BF71-9DDA73679866}"/>
    <cellStyle name="20% - uthevingsfarge 4 63 2" xfId="36553" xr:uid="{3D88DC87-1997-491E-B713-017AB9D0A880}"/>
    <cellStyle name="20% - uthevingsfarge 4 64" xfId="15029" xr:uid="{541CCB78-7A9D-4F09-BF30-B8915D075F7D}"/>
    <cellStyle name="20% - uthevingsfarge 4 64 2" xfId="36632" xr:uid="{CE30051A-7F5E-4ED8-8A51-7D7541523578}"/>
    <cellStyle name="20% - uthevingsfarge 4 65" xfId="15030" xr:uid="{00750996-89C6-47DF-8253-B8149BE8C1B0}"/>
    <cellStyle name="20% - uthevingsfarge 4 65 2" xfId="36523" xr:uid="{44C38EB0-A4A5-45BB-A553-4E2D1068A444}"/>
    <cellStyle name="20% - uthevingsfarge 4 66" xfId="15031" xr:uid="{E744F202-943B-4427-8631-39AF326E93AA}"/>
    <cellStyle name="20% - uthevingsfarge 4 66 2" xfId="36618" xr:uid="{2D624B02-0722-4EE6-AE09-222B12688B7E}"/>
    <cellStyle name="20% - uthevingsfarge 4 67" xfId="36494" xr:uid="{205A7287-FE0A-444D-9E14-EAB00806BB8D}"/>
    <cellStyle name="20% - uthevingsfarge 4 68" xfId="44320" xr:uid="{589F1E05-0D0D-40F3-A60C-03E381FCE504}"/>
    <cellStyle name="20% - uthevingsfarge 4 69" xfId="44321" xr:uid="{AC40B273-625F-4941-B9AA-84A473E5D18E}"/>
    <cellStyle name="20% - uthevingsfarge 4 7" xfId="3482" xr:uid="{F508A656-FB5D-40F1-9749-BC889DD52186}"/>
    <cellStyle name="20% - uthevingsfarge 4 7 2" xfId="3483" xr:uid="{CB9C01CF-A2C2-46EE-8689-7C906AEA16EA}"/>
    <cellStyle name="20% - uthevingsfarge 4 7 2 2" xfId="3484" xr:uid="{61D8FB00-36CB-4A6F-8F1A-E878785BF20A}"/>
    <cellStyle name="20% - uthevingsfarge 4 7 2 2 2" xfId="39471" xr:uid="{0DA8E609-2B2D-4901-BCDD-8E6675DEF83F}"/>
    <cellStyle name="20% - uthevingsfarge 4 7 2 2_CC1" xfId="54533" xr:uid="{5C3144B3-FA6A-49E9-BCBE-8ECBCC9B84E6}"/>
    <cellStyle name="20% - uthevingsfarge 4 7 2 3" xfId="39472" xr:uid="{A26A72A4-A1D3-4FCC-8566-9F6E9B0E7DBD}"/>
    <cellStyle name="20% - uthevingsfarge 4 7 2 4" xfId="39473" xr:uid="{02639869-786C-441A-8586-B8E4C192F7BE}"/>
    <cellStyle name="20% - uthevingsfarge 4 7 2 5" xfId="39474" xr:uid="{12FE1F00-92FB-4D08-AD21-034282383B33}"/>
    <cellStyle name="20% - uthevingsfarge 4 7 2 6" xfId="39470" xr:uid="{1D76AF76-959A-4176-8BDF-558272538A6B}"/>
    <cellStyle name="20% - uthevingsfarge 4 7 2_4 manuell" xfId="54534" xr:uid="{3C896C02-F6AB-4CE3-8CE8-ADC6116227CA}"/>
    <cellStyle name="20% - uthevingsfarge 4 7 3" xfId="3485" xr:uid="{58EB89DA-7924-45C7-A225-D57A3A5D6782}"/>
    <cellStyle name="20% - uthevingsfarge 4 7 3 2" xfId="15032" xr:uid="{40A1F1E3-96AE-4859-A80F-4E64D7468227}"/>
    <cellStyle name="20% - uthevingsfarge 4 7 3 3" xfId="39475" xr:uid="{F94985F0-D150-4C58-912F-C4D361ABCB03}"/>
    <cellStyle name="20% - uthevingsfarge 4 7 3_AVA DVA EL" xfId="15033" xr:uid="{D90B45E8-C6FA-400C-802D-EC6B1BF2C55E}"/>
    <cellStyle name="20% - uthevingsfarge 4 7 4" xfId="15034" xr:uid="{F69A2769-6218-41D0-A767-8F00039CD5DB}"/>
    <cellStyle name="20% - uthevingsfarge 4 7 4 2" xfId="39476" xr:uid="{C195ECCF-56E7-414D-BF8F-82D925B96EFD}"/>
    <cellStyle name="20% - uthevingsfarge 4 7 5" xfId="15035" xr:uid="{7AA4BD93-840C-4F10-AB76-C5AF517EF2C0}"/>
    <cellStyle name="20% - uthevingsfarge 4 7 5 2" xfId="39477" xr:uid="{E7F7DDFF-59FF-4600-ABFD-970C286F047A}"/>
    <cellStyle name="20% - uthevingsfarge 4 7 6" xfId="39478" xr:uid="{EB4DED56-845E-4B15-889A-791255352B07}"/>
    <cellStyle name="20% - uthevingsfarge 4 7 7" xfId="39469" xr:uid="{AAA6D476-36F5-4EFB-8788-0E8D4123734D}"/>
    <cellStyle name="20% - uthevingsfarge 4 7 8" xfId="44322" xr:uid="{F8037DBC-B9B6-4193-B802-185118EEFE57}"/>
    <cellStyle name="20% - uthevingsfarge 4 7_3. Chng in credit spreads" xfId="44323" xr:uid="{AC2CEFAF-1F29-40B1-A611-4ED1828715E1}"/>
    <cellStyle name="20% - uthevingsfarge 4 70" xfId="44324" xr:uid="{B0650B70-AF8D-437B-AD56-193ADA946382}"/>
    <cellStyle name="20% - uthevingsfarge 4 71" xfId="44325" xr:uid="{C4BE9A05-E9C6-4BC1-83BC-EF4F8B345651}"/>
    <cellStyle name="20% - uthevingsfarge 4 72" xfId="44326" xr:uid="{1FFD92BD-A2C6-41A9-AAB2-325F417C9038}"/>
    <cellStyle name="20% - uthevingsfarge 4 73" xfId="44327" xr:uid="{2237D248-67E4-4369-9541-F5007D5CE1BE}"/>
    <cellStyle name="20% - uthevingsfarge 4 74" xfId="44328" xr:uid="{4C01945E-29E4-4B88-8004-676332F70244}"/>
    <cellStyle name="20% - uthevingsfarge 4 8" xfId="3486" xr:uid="{07D749C0-8358-4E88-899D-D8FB0559E732}"/>
    <cellStyle name="20% - uthevingsfarge 4 8 2" xfId="3487" xr:uid="{81A98C0C-DE4B-44FC-BF31-B89F6B77D3F3}"/>
    <cellStyle name="20% - uthevingsfarge 4 8 2 2" xfId="3488" xr:uid="{60DDF0C6-6618-48D0-A9F8-6551EB8A8D69}"/>
    <cellStyle name="20% - uthevingsfarge 4 8 2 2 2" xfId="39481" xr:uid="{8327AD81-2C1D-4EDF-AA94-FC1583FB0010}"/>
    <cellStyle name="20% - uthevingsfarge 4 8 2 2_CC1" xfId="54535" xr:uid="{C16F81A6-D83B-4A87-AFAC-3EA378AE2286}"/>
    <cellStyle name="20% - uthevingsfarge 4 8 2 3" xfId="39482" xr:uid="{44F3E056-82DE-4C91-8417-F999AEC07E51}"/>
    <cellStyle name="20% - uthevingsfarge 4 8 2 4" xfId="39483" xr:uid="{DDAEB5DB-0FF4-4D27-B62D-887ECD8857E7}"/>
    <cellStyle name="20% - uthevingsfarge 4 8 2 5" xfId="39484" xr:uid="{815D1FE0-C1D8-47F8-B43F-269FAD92358F}"/>
    <cellStyle name="20% - uthevingsfarge 4 8 2 6" xfId="39480" xr:uid="{F11009F0-E1C4-461C-84D1-12352063E3EC}"/>
    <cellStyle name="20% - uthevingsfarge 4 8 2_4 manuell" xfId="54536" xr:uid="{FF155413-627E-4775-AC54-2D6E21FF7F73}"/>
    <cellStyle name="20% - uthevingsfarge 4 8 3" xfId="3489" xr:uid="{5216F80E-F12A-492B-97AA-0BF6B45FF9AB}"/>
    <cellStyle name="20% - uthevingsfarge 4 8 3 2" xfId="39485" xr:uid="{ED4E8F3D-204D-4AB8-B4AB-8C689F657980}"/>
    <cellStyle name="20% - uthevingsfarge 4 8 3_CC1" xfId="54537" xr:uid="{75F18E41-EC6A-42BB-B9E9-D70F1017EC31}"/>
    <cellStyle name="20% - uthevingsfarge 4 8 4" xfId="39486" xr:uid="{B6B49A73-C5A2-44C6-8E4C-7471894F0D66}"/>
    <cellStyle name="20% - uthevingsfarge 4 8 5" xfId="39487" xr:uid="{CAA11EA8-0377-46FF-A390-6D11F7BB6B12}"/>
    <cellStyle name="20% - uthevingsfarge 4 8 6" xfId="39488" xr:uid="{F8FDFF6D-ECFB-433F-B06D-287DB510A201}"/>
    <cellStyle name="20% - uthevingsfarge 4 8 7" xfId="39479" xr:uid="{6331729F-6098-44C1-B090-8633FE75096E}"/>
    <cellStyle name="20% - uthevingsfarge 4 8_3. Chng in credit spreads" xfId="44329" xr:uid="{C5CE43F2-AFAD-4A8D-8E86-AA8601410AC8}"/>
    <cellStyle name="20% - uthevingsfarge 4 9" xfId="3490" xr:uid="{6633AB28-C111-46DF-B1C2-220AD69665EF}"/>
    <cellStyle name="20% - uthevingsfarge 4 9 2" xfId="3491" xr:uid="{FB4FFF46-1256-485F-8D97-575FAC1F9B86}"/>
    <cellStyle name="20% - uthevingsfarge 4 9 2 2" xfId="3492" xr:uid="{66413147-238F-42C5-8E54-387B9011AF02}"/>
    <cellStyle name="20% - uthevingsfarge 4 9 2 2 2" xfId="39491" xr:uid="{65D24F53-FBE2-4933-8043-4B32DF57782D}"/>
    <cellStyle name="20% - uthevingsfarge 4 9 2 2_CC1" xfId="54538" xr:uid="{ECF101B9-27F5-47A3-9A2B-614632262D65}"/>
    <cellStyle name="20% - uthevingsfarge 4 9 2 3" xfId="39492" xr:uid="{36B9E31A-E42D-46E7-BC4D-6E0CA1AAC174}"/>
    <cellStyle name="20% - uthevingsfarge 4 9 2 4" xfId="39493" xr:uid="{465C8F72-8A41-49B4-B5BD-A0628B3FA0E3}"/>
    <cellStyle name="20% - uthevingsfarge 4 9 2 5" xfId="39494" xr:uid="{7045F0FD-5B3A-47BE-84FE-4A02EFAB3D9F}"/>
    <cellStyle name="20% - uthevingsfarge 4 9 2 6" xfId="39490" xr:uid="{CE566742-FCF6-46B3-978D-0AECDAFBD176}"/>
    <cellStyle name="20% - uthevingsfarge 4 9 2_4 manuell" xfId="54539" xr:uid="{36822A80-E726-44A8-B4F7-7547835F0E5C}"/>
    <cellStyle name="20% - uthevingsfarge 4 9 3" xfId="3493" xr:uid="{4976C902-3354-49CB-BAC6-9B9F48BC465F}"/>
    <cellStyle name="20% - uthevingsfarge 4 9 3 2" xfId="39495" xr:uid="{B0479FD5-9A6F-4C8A-86A0-B6B0567D6D96}"/>
    <cellStyle name="20% - uthevingsfarge 4 9 3_CC1" xfId="54540" xr:uid="{43D20CA3-189B-4663-AEE2-91B173364D67}"/>
    <cellStyle name="20% - uthevingsfarge 4 9 4" xfId="39496" xr:uid="{289E222B-C729-46EF-AB09-73C229CE25AE}"/>
    <cellStyle name="20% - uthevingsfarge 4 9 5" xfId="39497" xr:uid="{6C527F53-E17C-4087-B641-5EF869DE4E3D}"/>
    <cellStyle name="20% - uthevingsfarge 4 9 6" xfId="39498" xr:uid="{615A61A7-6CDE-40BB-93DF-F85664672080}"/>
    <cellStyle name="20% - uthevingsfarge 4 9 7" xfId="39489" xr:uid="{E64CBF5F-EDEB-4A22-85E5-7DE6EC3FC999}"/>
    <cellStyle name="20% - uthevingsfarge 4 9_4 manuell" xfId="54541" xr:uid="{1EF94546-6D45-476B-A56E-AE217804F47E}"/>
    <cellStyle name="20% - uthevingsfarge 4_4 manuell" xfId="54542" xr:uid="{BF65D9D5-EA2F-444A-AD07-DBC559BCFF68}"/>
    <cellStyle name="20% - uthevingsfarge 5" xfId="36218" xr:uid="{F3F4BE91-24D5-48DE-9C59-2FB94F724861}"/>
    <cellStyle name="20% - uthevingsfarge 5 10" xfId="3494" xr:uid="{D7A48902-47D8-424E-97C7-9ED92B106D5D}"/>
    <cellStyle name="20% - uthevingsfarge 5 10 2" xfId="3495" xr:uid="{654BFAA4-FA1D-4504-AF2A-561B30B01B01}"/>
    <cellStyle name="20% - uthevingsfarge 5 10 2 2" xfId="3496" xr:uid="{EA006D65-77AF-4985-88D1-5A6178E04537}"/>
    <cellStyle name="20% - uthevingsfarge 5 10 2 3" xfId="39500" xr:uid="{BB415EDE-EB57-41CD-9567-1EA3DC1CFDEC}"/>
    <cellStyle name="20% - uthevingsfarge 5 10 2_4 manuell" xfId="54543" xr:uid="{AFD84F77-C936-48A8-8C98-FA080A97B898}"/>
    <cellStyle name="20% - uthevingsfarge 5 10 3" xfId="3497" xr:uid="{530AF78C-0383-42E0-A4FC-8FE0D4ABCF9E}"/>
    <cellStyle name="20% - uthevingsfarge 5 10 4" xfId="39499" xr:uid="{C1EE1C17-0CF2-4C4F-89BD-42BB95731CA4}"/>
    <cellStyle name="20% - uthevingsfarge 5 10 5" xfId="44330" xr:uid="{D987CB8B-BFA0-4423-804B-8265B02CD14F}"/>
    <cellStyle name="20% - uthevingsfarge 5 10_4 manuell" xfId="54544" xr:uid="{23ECDB3E-781C-4060-A571-DAF5408E0A08}"/>
    <cellStyle name="20% - uthevingsfarge 5 11" xfId="3498" xr:uid="{21421B71-D11C-49E6-A423-5119CDBD93A2}"/>
    <cellStyle name="20% - uthevingsfarge 5 11 2" xfId="3499" xr:uid="{15A30F71-80F9-4A33-86A8-9D6B19E601AE}"/>
    <cellStyle name="20% - uthevingsfarge 5 11 2 2" xfId="3500" xr:uid="{FF66F1B8-0FF4-4A0E-976C-8472698788D6}"/>
    <cellStyle name="20% - uthevingsfarge 5 11 2 3" xfId="39502" xr:uid="{0A7F52D2-1660-4216-B0AA-77C505B6F6D4}"/>
    <cellStyle name="20% - uthevingsfarge 5 11 2_4 manuell" xfId="54545" xr:uid="{150AF4D5-B81E-4484-A30F-8C515FEB157D}"/>
    <cellStyle name="20% - uthevingsfarge 5 11 3" xfId="3501" xr:uid="{54D864FE-408D-4BEC-B8A9-244410E130A8}"/>
    <cellStyle name="20% - uthevingsfarge 5 11 4" xfId="39501" xr:uid="{62A765DB-E558-4EE5-ADD9-FBCF79373C94}"/>
    <cellStyle name="20% - uthevingsfarge 5 11_4 manuell" xfId="54546" xr:uid="{F208A09E-28DD-45EB-A147-1D4AC3CE7844}"/>
    <cellStyle name="20% - uthevingsfarge 5 12" xfId="3502" xr:uid="{AE82FB6B-CCA5-49CE-9BD0-CE83863EEE83}"/>
    <cellStyle name="20% - uthevingsfarge 5 12 2" xfId="3503" xr:uid="{672FF8B1-59AA-4ADE-A3CC-B9FE283280C1}"/>
    <cellStyle name="20% - uthevingsfarge 5 12 2 2" xfId="3504" xr:uid="{E3C5F0B6-E19C-4BEA-8860-D51C5D7BF27B}"/>
    <cellStyle name="20% - uthevingsfarge 5 12 2 3" xfId="39504" xr:uid="{E32E4898-B602-4B6A-BA02-CB9176924C24}"/>
    <cellStyle name="20% - uthevingsfarge 5 12 2_4 manuell" xfId="54547" xr:uid="{7FDBB4C4-C2D7-44F4-9350-8863B8942E5B}"/>
    <cellStyle name="20% - uthevingsfarge 5 12 3" xfId="3505" xr:uid="{8C0EC2B3-B971-4096-BEC2-19E3F857E05D}"/>
    <cellStyle name="20% - uthevingsfarge 5 12 4" xfId="39503" xr:uid="{C357E438-6F36-4414-8920-8C7AABEC8C1D}"/>
    <cellStyle name="20% - uthevingsfarge 5 12_4 manuell" xfId="54548" xr:uid="{59A5BC4C-C316-4BF0-8EAA-09719C614A18}"/>
    <cellStyle name="20% - uthevingsfarge 5 13" xfId="3506" xr:uid="{BD70D2EE-142A-45BB-ABFF-6CB9ECAC053A}"/>
    <cellStyle name="20% - uthevingsfarge 5 13 2" xfId="3507" xr:uid="{CA47C85D-440D-4145-8B72-4CED10D0014B}"/>
    <cellStyle name="20% - uthevingsfarge 5 13 2 2" xfId="3508" xr:uid="{157210E9-57B8-4EAE-BFF2-1B27D4CDA841}"/>
    <cellStyle name="20% - uthevingsfarge 5 13 2 3" xfId="39506" xr:uid="{5ACA2A8A-D6E0-4A05-B7E3-74578A9EBAED}"/>
    <cellStyle name="20% - uthevingsfarge 5 13 2_4 manuell" xfId="54549" xr:uid="{12854B8A-DA38-4269-B04F-E3E23DD9AD0B}"/>
    <cellStyle name="20% - uthevingsfarge 5 13 3" xfId="3509" xr:uid="{F4BEA65E-630F-4197-8DD0-8A7C907E76AC}"/>
    <cellStyle name="20% - uthevingsfarge 5 13 4" xfId="39505" xr:uid="{AF79DBFC-440E-4568-BE32-CD75FBF9918F}"/>
    <cellStyle name="20% - uthevingsfarge 5 13_4 manuell" xfId="54550" xr:uid="{6A5CBC9E-9480-4E82-BBD4-78EF5B697FC2}"/>
    <cellStyle name="20% - uthevingsfarge 5 14" xfId="3510" xr:uid="{00563D4A-BA8B-4BD3-8C14-DFB324C41197}"/>
    <cellStyle name="20% - uthevingsfarge 5 14 2" xfId="3511" xr:uid="{CC9EBBAA-A96A-457B-BF3B-A6B9F061717D}"/>
    <cellStyle name="20% - uthevingsfarge 5 14 2 2" xfId="3512" xr:uid="{935CDABE-1F79-4B16-B60C-EA1C24889D84}"/>
    <cellStyle name="20% - uthevingsfarge 5 14 2 3" xfId="39508" xr:uid="{1D3FD1B7-D96E-4859-994B-EE99C62227F6}"/>
    <cellStyle name="20% - uthevingsfarge 5 14 2_4 manuell" xfId="54551" xr:uid="{965BB084-7C9A-4B8C-950F-5AE61C3499E5}"/>
    <cellStyle name="20% - uthevingsfarge 5 14 3" xfId="3513" xr:uid="{6981CB11-9397-4640-A054-D4EDCAC726D8}"/>
    <cellStyle name="20% - uthevingsfarge 5 14 4" xfId="39507" xr:uid="{A8F90AE6-B82C-4EFF-8A4A-8EFF6B0BD550}"/>
    <cellStyle name="20% - uthevingsfarge 5 14_4 manuell" xfId="54552" xr:uid="{3C2B6BD7-42B0-423E-ACBD-49F1248608CF}"/>
    <cellStyle name="20% - uthevingsfarge 5 15" xfId="3514" xr:uid="{9A4C5DFE-C603-4189-8F89-42CF8337F457}"/>
    <cellStyle name="20% - uthevingsfarge 5 15 2" xfId="3515" xr:uid="{0146E911-6E52-496E-8B37-B3E35C461B01}"/>
    <cellStyle name="20% - uthevingsfarge 5 15 2 2" xfId="3516" xr:uid="{CA8327E0-AE53-4114-8586-10ECC660EF2B}"/>
    <cellStyle name="20% - uthevingsfarge 5 15 2 3" xfId="39510" xr:uid="{8C304426-BC87-401F-A9F8-168364CBF325}"/>
    <cellStyle name="20% - uthevingsfarge 5 15 2_4 manuell" xfId="54553" xr:uid="{383F45C3-7773-4F0C-BAF8-59989EBCEF4D}"/>
    <cellStyle name="20% - uthevingsfarge 5 15 3" xfId="3517" xr:uid="{F97EF11C-12C2-4573-962B-A89E4B799880}"/>
    <cellStyle name="20% - uthevingsfarge 5 15 4" xfId="39509" xr:uid="{D73EFE11-BF9E-44F4-9505-D99E17EC740A}"/>
    <cellStyle name="20% - uthevingsfarge 5 15_4 manuell" xfId="54554" xr:uid="{C85E921C-0B60-441F-A2FD-530A2063E074}"/>
    <cellStyle name="20% - uthevingsfarge 5 16" xfId="3518" xr:uid="{ED83654C-A1DA-4925-9C74-FA7ADE38323A}"/>
    <cellStyle name="20% - uthevingsfarge 5 16 2" xfId="3519" xr:uid="{6A2A0F44-E753-4774-BE5F-854AEE3C1ACF}"/>
    <cellStyle name="20% - uthevingsfarge 5 16 2 2" xfId="3520" xr:uid="{E1CF8AEE-9FAB-44B5-9E89-5E81A80F45BE}"/>
    <cellStyle name="20% - uthevingsfarge 5 16 2 3" xfId="39512" xr:uid="{993CF145-F151-4A6B-A04B-8F0E269C2022}"/>
    <cellStyle name="20% - uthevingsfarge 5 16 2_4 manuell" xfId="54555" xr:uid="{43D295ED-DCF1-4E4B-A0C8-5EFF5B2D2A0A}"/>
    <cellStyle name="20% - uthevingsfarge 5 16 3" xfId="3521" xr:uid="{17A36F75-1736-4777-8F75-B4483E691465}"/>
    <cellStyle name="20% - uthevingsfarge 5 16 4" xfId="39511" xr:uid="{F654CB0B-1DE4-4105-96DE-204C37A1A97F}"/>
    <cellStyle name="20% - uthevingsfarge 5 16_4 manuell" xfId="54556" xr:uid="{3CF90FC0-3466-4577-ABFE-04D013D79215}"/>
    <cellStyle name="20% - uthevingsfarge 5 17" xfId="3522" xr:uid="{3BAC9428-E70A-4411-9BBA-021024378A16}"/>
    <cellStyle name="20% - uthevingsfarge 5 17 2" xfId="3523" xr:uid="{94C0F8F8-5094-491B-B54C-C610248E4027}"/>
    <cellStyle name="20% - uthevingsfarge 5 17 2 2" xfId="3524" xr:uid="{886923B3-F0BB-453E-9FF8-F865563133BF}"/>
    <cellStyle name="20% - uthevingsfarge 5 17 2 3" xfId="39514" xr:uid="{279656C5-651E-46FE-A019-FC5AE119E079}"/>
    <cellStyle name="20% - uthevingsfarge 5 17 2_4 manuell" xfId="54557" xr:uid="{39078B23-4C1C-4CCA-A8B7-FB7EF1AF16F1}"/>
    <cellStyle name="20% - uthevingsfarge 5 17 3" xfId="3525" xr:uid="{05F265AE-0CB4-4E65-A50E-AD136D2D692B}"/>
    <cellStyle name="20% - uthevingsfarge 5 17 4" xfId="39513" xr:uid="{54C26A60-8933-4BC3-882D-EF5242C5119C}"/>
    <cellStyle name="20% - uthevingsfarge 5 17_4 manuell" xfId="54558" xr:uid="{8D380BFF-422C-4990-87D2-B3065DA1EF24}"/>
    <cellStyle name="20% - uthevingsfarge 5 18" xfId="3526" xr:uid="{E2D4F0EC-8C4D-4F08-B688-B464EF45A899}"/>
    <cellStyle name="20% - uthevingsfarge 5 18 2" xfId="3527" xr:uid="{B9C00579-6119-4628-A542-0193C4135788}"/>
    <cellStyle name="20% - uthevingsfarge 5 18 2 2" xfId="3528" xr:uid="{274C943C-500D-4C54-A047-1D2AF4E13D8B}"/>
    <cellStyle name="20% - uthevingsfarge 5 18 2 3" xfId="39516" xr:uid="{683B76F1-7DC3-4497-91D0-B7FF89AC1A31}"/>
    <cellStyle name="20% - uthevingsfarge 5 18 2_4 manuell" xfId="54559" xr:uid="{C3B75CD3-BCCC-4AE3-BBC6-EA3908484AEC}"/>
    <cellStyle name="20% - uthevingsfarge 5 18 3" xfId="3529" xr:uid="{3693612F-9946-444D-81BB-E1B21FAE1529}"/>
    <cellStyle name="20% - uthevingsfarge 5 18 4" xfId="39515" xr:uid="{FF21C656-2AEA-4E8C-A8BE-5DAEC32CAF3F}"/>
    <cellStyle name="20% - uthevingsfarge 5 18_4 manuell" xfId="54560" xr:uid="{1A1A6D44-8E8B-4B4B-A238-0A7646F48FD2}"/>
    <cellStyle name="20% - uthevingsfarge 5 19" xfId="3530" xr:uid="{0F137B74-B4DD-4689-8BBA-C558AF1B62CF}"/>
    <cellStyle name="20% - uthevingsfarge 5 19 2" xfId="3531" xr:uid="{04E9C7F9-CE67-4C0A-974B-562A69387C80}"/>
    <cellStyle name="20% - uthevingsfarge 5 19 2 2" xfId="3532" xr:uid="{10498654-6A99-44DD-AA66-A8770CE7F3E4}"/>
    <cellStyle name="20% - uthevingsfarge 5 19 2 3" xfId="39518" xr:uid="{F7398707-552E-4FF9-8097-D1D0437A8038}"/>
    <cellStyle name="20% - uthevingsfarge 5 19 2_4 manuell" xfId="54561" xr:uid="{768E4908-C244-4C3E-831C-73AA08E6615E}"/>
    <cellStyle name="20% - uthevingsfarge 5 19 3" xfId="3533" xr:uid="{BA42F14E-BDB5-425D-8DC9-2F790D7078B1}"/>
    <cellStyle name="20% - uthevingsfarge 5 19 4" xfId="39517" xr:uid="{D52545B2-D70B-4200-AC59-21BD96CADCF0}"/>
    <cellStyle name="20% - uthevingsfarge 5 19_4 manuell" xfId="54562" xr:uid="{36D49C7C-CA3E-4FEE-BA01-912E41CC6141}"/>
    <cellStyle name="20% - uthevingsfarge 5 2" xfId="3534" xr:uid="{C5EB5299-4DF9-4AD6-B5A4-7BC2CBBFEAB7}"/>
    <cellStyle name="20% - uthevingsfarge 5 2 10" xfId="15036" xr:uid="{24C7AF80-ADEB-4DBE-A592-C431E6B4E512}"/>
    <cellStyle name="20% - uthevingsfarge 5 2 10 2" xfId="15037" xr:uid="{9BFF42C4-42FE-4C6B-B245-31680E4ACDBA}"/>
    <cellStyle name="20% - uthevingsfarge 5 2 10 3" xfId="15038" xr:uid="{DDB665B1-39AE-47F9-A78B-1ED09262C035}"/>
    <cellStyle name="20% - uthevingsfarge 5 2 10_AVA DVA EL" xfId="15039" xr:uid="{6BBBDF33-1AAA-4D33-84B4-46F88EBC647E}"/>
    <cellStyle name="20% - uthevingsfarge 5 2 11" xfId="15040" xr:uid="{1DEF8CCB-A006-4494-8358-B14C422009DC}"/>
    <cellStyle name="20% - uthevingsfarge 5 2 12" xfId="15041" xr:uid="{3854647F-C3B4-4C06-A3FF-E9E1909B9301}"/>
    <cellStyle name="20% - uthevingsfarge 5 2 13" xfId="44331" xr:uid="{E2AEC063-7D99-42C3-A451-7B09A6B906AC}"/>
    <cellStyle name="20% - uthevingsfarge 5 2 14" xfId="44332" xr:uid="{1D94715F-9BE1-4FE5-A464-99B8781C8A6F}"/>
    <cellStyle name="20% - uthevingsfarge 5 2 15" xfId="44333" xr:uid="{E824A9F0-B3BF-45B6-BBB6-BF6EAB47BE4E}"/>
    <cellStyle name="20% - uthevingsfarge 5 2 16" xfId="44334" xr:uid="{46978B08-DF54-4666-84DA-6DF6B6E82620}"/>
    <cellStyle name="20% - uthevingsfarge 5 2 2" xfId="3535" xr:uid="{F4DF6012-3696-4D94-AEE2-159D877C6FF2}"/>
    <cellStyle name="20% - uthevingsfarge 5 2 2 10" xfId="44335" xr:uid="{E7A29290-160C-41BC-8A10-9AEC65E1F961}"/>
    <cellStyle name="20% - uthevingsfarge 5 2 2 11" xfId="44336" xr:uid="{0CA0CA39-7A24-41FC-B7CE-C4A136894202}"/>
    <cellStyle name="20% - uthevingsfarge 5 2 2 2" xfId="3536" xr:uid="{1BB7CC24-5690-4125-8938-CB933CE3E953}"/>
    <cellStyle name="20% - uthevingsfarge 5 2 2 2 10" xfId="44337" xr:uid="{33549CD2-09FA-48DB-86A9-ABBE86EAFBB7}"/>
    <cellStyle name="20% - uthevingsfarge 5 2 2 2 2" xfId="15042" xr:uid="{DDE8C943-66D3-45EF-9CAE-A818B870BF5A}"/>
    <cellStyle name="20% - uthevingsfarge 5 2 2 2 2 2" xfId="15043" xr:uid="{BAF75F9B-1E4F-4CE6-B02B-B2A8F26D0977}"/>
    <cellStyle name="20% - uthevingsfarge 5 2 2 2 2 2 2" xfId="44338" xr:uid="{CF54C1C3-7790-40DE-8079-51D418072163}"/>
    <cellStyle name="20% - uthevingsfarge 5 2 2 2 2 2 2 2" xfId="44339" xr:uid="{ED5ACFA2-4906-4A52-ADD3-3D7E9D947017}"/>
    <cellStyle name="20% - uthevingsfarge 5 2 2 2 2 2 3" xfId="44340" xr:uid="{CD675DBF-29F8-4354-AFA6-90497C11A295}"/>
    <cellStyle name="20% - uthevingsfarge 5 2 2 2 2 2_3. Chng in credit spreads" xfId="44341" xr:uid="{2E99FB01-EDB6-4247-BC26-FADD60F90EBA}"/>
    <cellStyle name="20% - uthevingsfarge 5 2 2 2 2 3" xfId="15044" xr:uid="{2EC60118-7600-4DCF-967E-C6E0DBD1B450}"/>
    <cellStyle name="20% - uthevingsfarge 5 2 2 2 2 3 2" xfId="44342" xr:uid="{65A0C973-2ECF-4EB4-8AB6-ACC74DD92A88}"/>
    <cellStyle name="20% - uthevingsfarge 5 2 2 2 2 4" xfId="44343" xr:uid="{4EFEE511-E90F-4E3D-ACF1-2E359291D679}"/>
    <cellStyle name="20% - uthevingsfarge 5 2 2 2 2 5" xfId="44344" xr:uid="{05558CFB-0397-43DF-B0C3-1C4F6444336B}"/>
    <cellStyle name="20% - uthevingsfarge 5 2 2 2 2 6" xfId="44345" xr:uid="{5F7B15AD-20F6-4FCD-97F5-28062D47D7FD}"/>
    <cellStyle name="20% - uthevingsfarge 5 2 2 2 2_3. Chng in credit spreads" xfId="44346" xr:uid="{E6002B84-F1EB-4B29-80A5-8E0F01B5AFD9}"/>
    <cellStyle name="20% - uthevingsfarge 5 2 2 2 3" xfId="15045" xr:uid="{349004D2-1F27-4013-8F99-A09180C04BDD}"/>
    <cellStyle name="20% - uthevingsfarge 5 2 2 2 3 2" xfId="15046" xr:uid="{F6F47CA8-81CD-4B0C-BCEB-1B8D2E2463C1}"/>
    <cellStyle name="20% - uthevingsfarge 5 2 2 2 3 2 2" xfId="44347" xr:uid="{2D9ACCFF-182B-44D0-B9A0-9A21001A78CD}"/>
    <cellStyle name="20% - uthevingsfarge 5 2 2 2 3 2 2 2" xfId="44348" xr:uid="{A4EFFE7E-7DDC-4F1E-AAD4-BB7D8A919C45}"/>
    <cellStyle name="20% - uthevingsfarge 5 2 2 2 3 2 3" xfId="44349" xr:uid="{1E14C2CC-6117-4C0B-943E-2E144E0BCDF2}"/>
    <cellStyle name="20% - uthevingsfarge 5 2 2 2 3 2_3. Chng in credit spreads" xfId="44350" xr:uid="{9378ADB9-5C41-4E20-9E40-483A736E9ECF}"/>
    <cellStyle name="20% - uthevingsfarge 5 2 2 2 3 3" xfId="15047" xr:uid="{CBCE6D34-B64A-4089-9DE3-FF7E2329B4D0}"/>
    <cellStyle name="20% - uthevingsfarge 5 2 2 2 3 3 2" xfId="44351" xr:uid="{D7F3F845-C277-4AE3-A744-09E12F07DF42}"/>
    <cellStyle name="20% - uthevingsfarge 5 2 2 2 3 4" xfId="44352" xr:uid="{F0E0C497-8E62-4290-BD56-3DDCFA4DFC83}"/>
    <cellStyle name="20% - uthevingsfarge 5 2 2 2 3 5" xfId="44353" xr:uid="{A12CD71D-2F8A-4D4F-9DA3-E32FFE6E53FE}"/>
    <cellStyle name="20% - uthevingsfarge 5 2 2 2 3 6" xfId="44354" xr:uid="{42A4B2A4-A369-45CD-BC12-29B1BDF5C8EC}"/>
    <cellStyle name="20% - uthevingsfarge 5 2 2 2 3_3. Chng in credit spreads" xfId="44355" xr:uid="{CB6BC92A-F961-4712-B8A0-2A5364044633}"/>
    <cellStyle name="20% - uthevingsfarge 5 2 2 2 4" xfId="15048" xr:uid="{8B6A509B-A342-42CE-AB49-9F1CC5DAD166}"/>
    <cellStyle name="20% - uthevingsfarge 5 2 2 2 4 2" xfId="15049" xr:uid="{B333A991-20A0-47C6-B86E-010413ACA302}"/>
    <cellStyle name="20% - uthevingsfarge 5 2 2 2 4 2 2" xfId="44356" xr:uid="{21F4224D-679A-45D6-AB4D-B4AB3016FA32}"/>
    <cellStyle name="20% - uthevingsfarge 5 2 2 2 4 3" xfId="15050" xr:uid="{6DDB9BA3-7F88-4759-99D0-8C231329FD3D}"/>
    <cellStyle name="20% - uthevingsfarge 5 2 2 2 4 4" xfId="44357" xr:uid="{9A8ED9CF-CE0F-4388-9CB1-4D78E1F933A8}"/>
    <cellStyle name="20% - uthevingsfarge 5 2 2 2 4 5" xfId="44358" xr:uid="{7785A257-E20A-400A-B1D8-CA8EEA1921E9}"/>
    <cellStyle name="20% - uthevingsfarge 5 2 2 2 4 6" xfId="44359" xr:uid="{639EF51C-164F-423F-8070-CCF70C9E8ED8}"/>
    <cellStyle name="20% - uthevingsfarge 5 2 2 2 4_3. Chng in credit spreads" xfId="44360" xr:uid="{A5777396-4522-475F-A024-01B05DE0EF3E}"/>
    <cellStyle name="20% - uthevingsfarge 5 2 2 2 5" xfId="15051" xr:uid="{A873750C-541E-42AC-8AF1-E9B81A99A0DD}"/>
    <cellStyle name="20% - uthevingsfarge 5 2 2 2 5 2" xfId="15052" xr:uid="{EFA0138E-1394-456A-A4DF-162325319832}"/>
    <cellStyle name="20% - uthevingsfarge 5 2 2 2 5 2 2" xfId="44361" xr:uid="{F50BA2AF-5668-4219-9AA8-78FD5E8B5C22}"/>
    <cellStyle name="20% - uthevingsfarge 5 2 2 2 5 3" xfId="15053" xr:uid="{84B7320B-5075-4A8A-9FBE-A8DBD81773A9}"/>
    <cellStyle name="20% - uthevingsfarge 5 2 2 2 5 4" xfId="44362" xr:uid="{371F5FE3-E322-47F9-A52E-7510DEC06888}"/>
    <cellStyle name="20% - uthevingsfarge 5 2 2 2 5 5" xfId="44363" xr:uid="{43F67816-A9FF-4235-BCEA-531318B3BC44}"/>
    <cellStyle name="20% - uthevingsfarge 5 2 2 2 5_3. Chng in credit spreads" xfId="44364" xr:uid="{B0A887CD-9A7B-4DCD-BE9B-CDC1C0490DA9}"/>
    <cellStyle name="20% - uthevingsfarge 5 2 2 2 6" xfId="15054" xr:uid="{D3829EEA-37E5-475E-ADC3-C277EBA45785}"/>
    <cellStyle name="20% - uthevingsfarge 5 2 2 2 6 2" xfId="44365" xr:uid="{07369ECD-2984-4D23-9A48-CB4E72E23A81}"/>
    <cellStyle name="20% - uthevingsfarge 5 2 2 2 7" xfId="15055" xr:uid="{4588B599-493B-4D9D-B54E-7CFC6A81B956}"/>
    <cellStyle name="20% - uthevingsfarge 5 2 2 2 8" xfId="39520" xr:uid="{D452E618-9A3A-4904-9BFA-79C016609BDB}"/>
    <cellStyle name="20% - uthevingsfarge 5 2 2 2 9" xfId="44366" xr:uid="{0BC783D5-8453-477B-9786-77F22236A527}"/>
    <cellStyle name="20% - uthevingsfarge 5 2 2 2_3. Chng in credit spreads" xfId="44367" xr:uid="{84EBEB2E-DAB3-4B0D-BD3C-6096D998B0D8}"/>
    <cellStyle name="20% - uthevingsfarge 5 2 2 3" xfId="15056" xr:uid="{4098BC71-003C-4AC6-A242-E639D4511224}"/>
    <cellStyle name="20% - uthevingsfarge 5 2 2 3 2" xfId="15057" xr:uid="{CF445971-1ABB-4803-8DB5-A88F98FBB34D}"/>
    <cellStyle name="20% - uthevingsfarge 5 2 2 3 2 2" xfId="44368" xr:uid="{5F693E0B-C01B-48D9-BDEE-22F079F80F23}"/>
    <cellStyle name="20% - uthevingsfarge 5 2 2 3 2 2 2" xfId="44369" xr:uid="{5A86C2D4-166F-40A7-8EAE-FF5B6BFDB2C0}"/>
    <cellStyle name="20% - uthevingsfarge 5 2 2 3 2 3" xfId="44370" xr:uid="{94184C14-5205-4950-9978-DCA108C630A7}"/>
    <cellStyle name="20% - uthevingsfarge 5 2 2 3 2_3. Chng in credit spreads" xfId="44371" xr:uid="{CA5AF128-EDC0-4E0A-BEEF-591297C09BCA}"/>
    <cellStyle name="20% - uthevingsfarge 5 2 2 3 3" xfId="15058" xr:uid="{37ACB4C1-DC8F-4694-BA69-6D2A21ACA788}"/>
    <cellStyle name="20% - uthevingsfarge 5 2 2 3 3 2" xfId="44372" xr:uid="{0C53B655-72DA-4C84-AED2-460D8942F591}"/>
    <cellStyle name="20% - uthevingsfarge 5 2 2 3 4" xfId="44373" xr:uid="{B8852943-1F08-4909-A528-E486335055E9}"/>
    <cellStyle name="20% - uthevingsfarge 5 2 2 3 5" xfId="44374" xr:uid="{56AC41FC-09F5-4213-9953-28923C8A7682}"/>
    <cellStyle name="20% - uthevingsfarge 5 2 2 3 6" xfId="44375" xr:uid="{41D8B9CE-009A-4E41-B2E5-64696BD843E4}"/>
    <cellStyle name="20% - uthevingsfarge 5 2 2 3_3. Chng in credit spreads" xfId="44376" xr:uid="{4C3D7F99-AE70-410E-8D3A-5BC44E2DDCC5}"/>
    <cellStyle name="20% - uthevingsfarge 5 2 2 4" xfId="15059" xr:uid="{B3B165B4-00CC-4B14-A4F4-EFA201A3F928}"/>
    <cellStyle name="20% - uthevingsfarge 5 2 2 4 2" xfId="15060" xr:uid="{EB050396-5A65-428F-A249-EAED370014FC}"/>
    <cellStyle name="20% - uthevingsfarge 5 2 2 4 2 2" xfId="44377" xr:uid="{B6B8B0CF-660A-4858-B14D-2A9743FB3806}"/>
    <cellStyle name="20% - uthevingsfarge 5 2 2 4 2 2 2" xfId="44378" xr:uid="{10AF202D-50F8-4B8A-A4D8-875298C352AD}"/>
    <cellStyle name="20% - uthevingsfarge 5 2 2 4 2 3" xfId="44379" xr:uid="{27404E79-D801-4FDF-88DC-73059CE4AFB7}"/>
    <cellStyle name="20% - uthevingsfarge 5 2 2 4 2_3. Chng in credit spreads" xfId="44380" xr:uid="{B3ED276C-C2AE-420E-83B0-5815643A73A9}"/>
    <cellStyle name="20% - uthevingsfarge 5 2 2 4 3" xfId="15061" xr:uid="{8D946A02-CB70-4556-B1C0-B869EE86C0B2}"/>
    <cellStyle name="20% - uthevingsfarge 5 2 2 4 3 2" xfId="44381" xr:uid="{6333DBEB-40FD-48BE-A9A7-B556ED96581F}"/>
    <cellStyle name="20% - uthevingsfarge 5 2 2 4 4" xfId="44382" xr:uid="{FD08B01C-7FF1-4EA3-B64F-9805082708F9}"/>
    <cellStyle name="20% - uthevingsfarge 5 2 2 4 5" xfId="44383" xr:uid="{6F9C3E70-D309-417F-A061-E3473EAA7BC4}"/>
    <cellStyle name="20% - uthevingsfarge 5 2 2 4 6" xfId="44384" xr:uid="{BD057A03-0383-46FA-94D3-3FBFB290D3D9}"/>
    <cellStyle name="20% - uthevingsfarge 5 2 2 4_3. Chng in credit spreads" xfId="44385" xr:uid="{5F100175-3B8A-422A-801A-D9AAC23C6256}"/>
    <cellStyle name="20% - uthevingsfarge 5 2 2 5" xfId="15062" xr:uid="{AE48619F-36CC-4CB7-873F-DD5928C6C02D}"/>
    <cellStyle name="20% - uthevingsfarge 5 2 2 5 2" xfId="15063" xr:uid="{9AF2B096-F791-46FF-B156-9BECFC9F06FD}"/>
    <cellStyle name="20% - uthevingsfarge 5 2 2 5 2 2" xfId="44386" xr:uid="{C6E40650-FA0D-4F76-8C59-9ED761310CC1}"/>
    <cellStyle name="20% - uthevingsfarge 5 2 2 5 2 2 2" xfId="44387" xr:uid="{2D19D41A-2D17-4802-8AF0-9240B8384A41}"/>
    <cellStyle name="20% - uthevingsfarge 5 2 2 5 2 3" xfId="44388" xr:uid="{85A7A85E-9E85-4E94-9D63-553A454955DA}"/>
    <cellStyle name="20% - uthevingsfarge 5 2 2 5 2_3. Chng in credit spreads" xfId="44389" xr:uid="{44F8C4C8-BC09-4DA8-B8EC-A82CA8086E1B}"/>
    <cellStyle name="20% - uthevingsfarge 5 2 2 5 3" xfId="15064" xr:uid="{94869372-CE97-438F-A215-77D7F553F4F0}"/>
    <cellStyle name="20% - uthevingsfarge 5 2 2 5 3 2" xfId="44390" xr:uid="{DA02C1F7-00F8-477A-BF03-945F0911C593}"/>
    <cellStyle name="20% - uthevingsfarge 5 2 2 5 4" xfId="44391" xr:uid="{EB3FF018-1CC1-46B5-9FE6-1C4A6F46F6C4}"/>
    <cellStyle name="20% - uthevingsfarge 5 2 2 5 5" xfId="44392" xr:uid="{B9AFBBA1-F63E-49DE-8162-E5EC71300D87}"/>
    <cellStyle name="20% - uthevingsfarge 5 2 2 5 6" xfId="44393" xr:uid="{DBC77358-2179-4072-82E6-82C6E8E7FB9F}"/>
    <cellStyle name="20% - uthevingsfarge 5 2 2 5_3. Chng in credit spreads" xfId="44394" xr:uid="{4C338AB0-917F-4C25-B64C-40D9E4D142C4}"/>
    <cellStyle name="20% - uthevingsfarge 5 2 2 6" xfId="15065" xr:uid="{0FEEE304-A803-4406-A050-1E8D574AD64F}"/>
    <cellStyle name="20% - uthevingsfarge 5 2 2 6 2" xfId="15066" xr:uid="{7A327554-EB1B-4DAC-BF48-A4996D567494}"/>
    <cellStyle name="20% - uthevingsfarge 5 2 2 6 2 2" xfId="44395" xr:uid="{3E02A7B2-B1D3-40B4-8B37-210171BD91D8}"/>
    <cellStyle name="20% - uthevingsfarge 5 2 2 6 3" xfId="15067" xr:uid="{F7D2F2E9-239C-43B5-88AC-E454C4B6B4CF}"/>
    <cellStyle name="20% - uthevingsfarge 5 2 2 6 4" xfId="44396" xr:uid="{2DCCA5DB-8EEA-4DEA-8123-023E3F25AD49}"/>
    <cellStyle name="20% - uthevingsfarge 5 2 2 6 5" xfId="44397" xr:uid="{D372CCA2-40AC-43B5-BAE9-031968E2C481}"/>
    <cellStyle name="20% - uthevingsfarge 5 2 2 6 6" xfId="44398" xr:uid="{E5537E07-EFEF-477B-B05B-8B7CD7123342}"/>
    <cellStyle name="20% - uthevingsfarge 5 2 2 6_3. Chng in credit spreads" xfId="44399" xr:uid="{551279D0-8EA2-4ED1-9BCA-2A8D6A996E11}"/>
    <cellStyle name="20% - uthevingsfarge 5 2 2 7" xfId="15068" xr:uid="{A3FA55DA-4BBB-45E3-893E-D08520D87503}"/>
    <cellStyle name="20% - uthevingsfarge 5 2 2 7 2" xfId="44400" xr:uid="{963CE69B-2CBE-43A7-BE05-A4A944C8DD37}"/>
    <cellStyle name="20% - uthevingsfarge 5 2 2 8" xfId="39519" xr:uid="{95E42839-4EFB-4E1B-81F1-597079686D56}"/>
    <cellStyle name="20% - uthevingsfarge 5 2 2 9" xfId="44401" xr:uid="{FFE42C7E-6ABC-40C5-A3D3-BA663AA955AC}"/>
    <cellStyle name="20% - uthevingsfarge 5 2 2_3. Chng in credit spreads" xfId="44402" xr:uid="{C9C08322-23D9-478E-AEC7-0D9C66614D72}"/>
    <cellStyle name="20% - uthevingsfarge 5 2 3" xfId="12448" xr:uid="{7CC7227A-EBAF-4342-9EDC-EDC35FF2C9F3}"/>
    <cellStyle name="20% - uthevingsfarge 5 2 3 10" xfId="44403" xr:uid="{52C3A72F-3AB6-498E-AE00-700A26CA5B05}"/>
    <cellStyle name="20% - uthevingsfarge 5 2 3 2" xfId="15069" xr:uid="{F41CAAB9-A0FF-4D03-BCA7-AA12F59C5893}"/>
    <cellStyle name="20% - uthevingsfarge 5 2 3 2 2" xfId="15070" xr:uid="{C9ECEDA7-37E0-4EA9-9F43-13BC5D29173D}"/>
    <cellStyle name="20% - uthevingsfarge 5 2 3 2 2 2" xfId="44404" xr:uid="{037FE5F3-63AB-4F27-937D-40818470B562}"/>
    <cellStyle name="20% - uthevingsfarge 5 2 3 2 2 2 2" xfId="44405" xr:uid="{7AE824BF-1625-473C-9E2C-F0540ADC921C}"/>
    <cellStyle name="20% - uthevingsfarge 5 2 3 2 2 3" xfId="44406" xr:uid="{90A17A5C-700E-4009-A311-CC8D2B5E7731}"/>
    <cellStyle name="20% - uthevingsfarge 5 2 3 2 2_3. Chng in credit spreads" xfId="44407" xr:uid="{56C732B7-D3DB-4DCC-B088-274783AE37D7}"/>
    <cellStyle name="20% - uthevingsfarge 5 2 3 2 3" xfId="15071" xr:uid="{4FE8A64B-EC95-408C-86F1-F27F3CE56520}"/>
    <cellStyle name="20% - uthevingsfarge 5 2 3 2 3 2" xfId="44408" xr:uid="{F864663F-1DA0-4E75-9EF8-EEAED624EC6A}"/>
    <cellStyle name="20% - uthevingsfarge 5 2 3 2 3 2 2" xfId="44409" xr:uid="{917A6AC4-EA68-4745-A284-CDFA94297DB9}"/>
    <cellStyle name="20% - uthevingsfarge 5 2 3 2 3 3" xfId="44410" xr:uid="{BC965E80-A6BB-4A22-921B-00A6255298DB}"/>
    <cellStyle name="20% - uthevingsfarge 5 2 3 2 3_3. Chng in credit spreads" xfId="44411" xr:uid="{1853B11A-3919-4CAF-800C-82AF76ACEB8B}"/>
    <cellStyle name="20% - uthevingsfarge 5 2 3 2 4" xfId="44412" xr:uid="{FE8D5521-B9EC-4A02-B19C-4B0B5CA61279}"/>
    <cellStyle name="20% - uthevingsfarge 5 2 3 2 4 2" xfId="44413" xr:uid="{CF6402AC-51BD-4017-A3EF-336B6B56CC3A}"/>
    <cellStyle name="20% - uthevingsfarge 5 2 3 2 4 2 2" xfId="44414" xr:uid="{D3BD991B-AFFB-4103-8CA9-7013C0817B0B}"/>
    <cellStyle name="20% - uthevingsfarge 5 2 3 2 4 3" xfId="44415" xr:uid="{CDF35148-1D1A-4B65-9972-16389A78A42C}"/>
    <cellStyle name="20% - uthevingsfarge 5 2 3 2 4_3. Chng in credit spreads" xfId="44416" xr:uid="{A4AFD52D-DC6E-474A-A497-E25B884B0A12}"/>
    <cellStyle name="20% - uthevingsfarge 5 2 3 2 5" xfId="44417" xr:uid="{5273A17C-1ECF-4565-BEEB-22F5AC4AEA65}"/>
    <cellStyle name="20% - uthevingsfarge 5 2 3 2 5 2" xfId="44418" xr:uid="{ECDC63B9-8A8A-4B8B-AA47-ADAEF99C381F}"/>
    <cellStyle name="20% - uthevingsfarge 5 2 3 2 6" xfId="44419" xr:uid="{F2F4048A-23BF-4989-A1D8-7D912070A2A3}"/>
    <cellStyle name="20% - uthevingsfarge 5 2 3 2_3. Chng in credit spreads" xfId="44420" xr:uid="{CCBED57E-141C-4E21-A030-9B86D9824A32}"/>
    <cellStyle name="20% - uthevingsfarge 5 2 3 3" xfId="15072" xr:uid="{E902E90F-6852-4BED-B32E-6F3B4E47CFD0}"/>
    <cellStyle name="20% - uthevingsfarge 5 2 3 3 2" xfId="15073" xr:uid="{03907C14-B25E-4A4D-853E-11A8D70E2D81}"/>
    <cellStyle name="20% - uthevingsfarge 5 2 3 3 2 2" xfId="44421" xr:uid="{C446E887-3A96-44B0-83F9-23CB4AD700E9}"/>
    <cellStyle name="20% - uthevingsfarge 5 2 3 3 2 2 2" xfId="44422" xr:uid="{7DA6CFF7-E140-4406-9BEB-15BE53D80BF3}"/>
    <cellStyle name="20% - uthevingsfarge 5 2 3 3 2 3" xfId="44423" xr:uid="{41AB2A5F-5094-4152-99C6-7B019F2B127E}"/>
    <cellStyle name="20% - uthevingsfarge 5 2 3 3 2_3. Chng in credit spreads" xfId="44424" xr:uid="{F02EBBB5-D51C-4C52-9B15-8DCA7F5E8F27}"/>
    <cellStyle name="20% - uthevingsfarge 5 2 3 3 3" xfId="15074" xr:uid="{7F259567-4C94-4858-920E-E588403A00C1}"/>
    <cellStyle name="20% - uthevingsfarge 5 2 3 3 3 2" xfId="44425" xr:uid="{FB3A308E-D68D-4931-9029-BC8ECD0222DF}"/>
    <cellStyle name="20% - uthevingsfarge 5 2 3 3 4" xfId="44426" xr:uid="{CC4AE2FE-9CB3-441F-9872-2AAA9C84B30D}"/>
    <cellStyle name="20% - uthevingsfarge 5 2 3 3 5" xfId="44427" xr:uid="{F6C8EE8F-55FE-4656-AA82-3B8E2E84D5C7}"/>
    <cellStyle name="20% - uthevingsfarge 5 2 3 3 6" xfId="44428" xr:uid="{7C06F5A7-AE3C-4B0C-805F-759ECCCB4BB9}"/>
    <cellStyle name="20% - uthevingsfarge 5 2 3 3_3. Chng in credit spreads" xfId="44429" xr:uid="{C7F2CE5E-A7AA-4E89-BAC1-98F0EDDCCEF5}"/>
    <cellStyle name="20% - uthevingsfarge 5 2 3 4" xfId="15075" xr:uid="{FE9B08A4-3593-4084-A80A-474621D4E128}"/>
    <cellStyle name="20% - uthevingsfarge 5 2 3 4 2" xfId="15076" xr:uid="{F4E99A48-3791-4021-AE91-CE47BB4FCD37}"/>
    <cellStyle name="20% - uthevingsfarge 5 2 3 4 2 2" xfId="44430" xr:uid="{B0EA5998-22DA-4B9E-BC9B-A883728223A9}"/>
    <cellStyle name="20% - uthevingsfarge 5 2 3 4 3" xfId="15077" xr:uid="{5645276E-3877-4B7B-9D03-59150AD86292}"/>
    <cellStyle name="20% - uthevingsfarge 5 2 3 4 4" xfId="44431" xr:uid="{EFE89C2C-72B7-41B5-8AE4-852E738F8016}"/>
    <cellStyle name="20% - uthevingsfarge 5 2 3 4 5" xfId="44432" xr:uid="{759C5FAD-EF74-417C-831B-F9B3BD00E252}"/>
    <cellStyle name="20% - uthevingsfarge 5 2 3 4 6" xfId="44433" xr:uid="{F7CA93B5-F57F-4782-92C4-557504DD5255}"/>
    <cellStyle name="20% - uthevingsfarge 5 2 3 4_3. Chng in credit spreads" xfId="44434" xr:uid="{409CE2AA-4884-4043-8C12-2781284D577A}"/>
    <cellStyle name="20% - uthevingsfarge 5 2 3 5" xfId="15078" xr:uid="{8090983E-FAFA-4D77-94D3-B4A9169A5750}"/>
    <cellStyle name="20% - uthevingsfarge 5 2 3 5 2" xfId="15079" xr:uid="{4C8A0BAD-603D-46D1-A469-5819FB573EBB}"/>
    <cellStyle name="20% - uthevingsfarge 5 2 3 5 2 2" xfId="44435" xr:uid="{927958BD-DF49-4879-BA44-2095DBD33849}"/>
    <cellStyle name="20% - uthevingsfarge 5 2 3 5 3" xfId="15080" xr:uid="{25CDB30E-4E1D-46D8-90BD-84F0F30C5C8B}"/>
    <cellStyle name="20% - uthevingsfarge 5 2 3 5 4" xfId="44436" xr:uid="{B72A09AE-9BE5-4C0B-9025-4111FEEB9AD1}"/>
    <cellStyle name="20% - uthevingsfarge 5 2 3 5 5" xfId="44437" xr:uid="{619CB54A-3EE7-47C0-A620-E4DC741566D8}"/>
    <cellStyle name="20% - uthevingsfarge 5 2 3 5 6" xfId="44438" xr:uid="{45969F0F-D888-4702-9161-3C7425BC0EE7}"/>
    <cellStyle name="20% - uthevingsfarge 5 2 3 5_3. Chng in credit spreads" xfId="44439" xr:uid="{3AA6AEE0-27D3-495A-A78D-370FF0C2ED20}"/>
    <cellStyle name="20% - uthevingsfarge 5 2 3 6" xfId="15081" xr:uid="{A894CE09-102E-4EAC-994D-7517BA29B772}"/>
    <cellStyle name="20% - uthevingsfarge 5 2 3 6 2" xfId="44440" xr:uid="{A27E4367-C084-40A2-ADEF-4E4C7EC03CE4}"/>
    <cellStyle name="20% - uthevingsfarge 5 2 3 6 2 2" xfId="44441" xr:uid="{FE88E853-FCFB-4A3F-A35F-8C32C86DFA31}"/>
    <cellStyle name="20% - uthevingsfarge 5 2 3 6 3" xfId="44442" xr:uid="{33AA34D4-AD3D-4570-BD0D-D4379768918B}"/>
    <cellStyle name="20% - uthevingsfarge 5 2 3 6_3. Chng in credit spreads" xfId="44443" xr:uid="{9FAD3032-4E6C-45F8-9905-24F799743DC1}"/>
    <cellStyle name="20% - uthevingsfarge 5 2 3 7" xfId="15082" xr:uid="{D67A897E-D03C-4AE2-9C13-C900B870BB95}"/>
    <cellStyle name="20% - uthevingsfarge 5 2 3 7 2" xfId="44444" xr:uid="{C79A1581-6370-4B89-8A6E-64E916E126C0}"/>
    <cellStyle name="20% - uthevingsfarge 5 2 3 8" xfId="39521" xr:uid="{CD3A9626-CED1-412C-BF74-A0883B96B723}"/>
    <cellStyle name="20% - uthevingsfarge 5 2 3 9" xfId="44445" xr:uid="{F6270C67-CF50-4FBA-B371-D1E3E8729AE9}"/>
    <cellStyle name="20% - uthevingsfarge 5 2 3_3. Chng in credit spreads" xfId="44446" xr:uid="{5920DF5D-B7D5-41F6-878C-1115D3685E79}"/>
    <cellStyle name="20% - uthevingsfarge 5 2 4" xfId="15083" xr:uid="{43018E5C-8E63-4B85-9A6C-815B761C9F9C}"/>
    <cellStyle name="20% - uthevingsfarge 5 2 4 2" xfId="15084" xr:uid="{4CED6811-5FA5-4D5F-970A-5371BCF152F8}"/>
    <cellStyle name="20% - uthevingsfarge 5 2 4 2 2" xfId="15085" xr:uid="{EB406D22-17DC-4EEF-B5E0-69E5917B21DB}"/>
    <cellStyle name="20% - uthevingsfarge 5 2 4 2 2 2" xfId="44447" xr:uid="{D890B965-DB9B-4902-AD93-3F082CF5F076}"/>
    <cellStyle name="20% - uthevingsfarge 5 2 4 2 3" xfId="44448" xr:uid="{3C8DF7EA-2F91-43E2-8862-FD422F6A7113}"/>
    <cellStyle name="20% - uthevingsfarge 5 2 4 2_3. Chng in credit spreads" xfId="44449" xr:uid="{1C9E1900-03DD-41CA-B57C-14A4439EFB83}"/>
    <cellStyle name="20% - uthevingsfarge 5 2 4 3" xfId="15086" xr:uid="{B73FC062-55F9-4B59-BC86-531BDFB81B27}"/>
    <cellStyle name="20% - uthevingsfarge 5 2 4 3 2" xfId="44450" xr:uid="{71B66E28-304F-4A7F-9DBC-B65E53729E7F}"/>
    <cellStyle name="20% - uthevingsfarge 5 2 4 3 2 2" xfId="44451" xr:uid="{51CD82E3-768A-4066-8CF0-9AECDD5F170C}"/>
    <cellStyle name="20% - uthevingsfarge 5 2 4 3 3" xfId="44452" xr:uid="{DEAE70F8-4187-4FB2-9B83-C2D3FE99B8A2}"/>
    <cellStyle name="20% - uthevingsfarge 5 2 4 3_3. Chng in credit spreads" xfId="44453" xr:uid="{63745A64-F8D6-42A0-8919-72DDCC08BC35}"/>
    <cellStyle name="20% - uthevingsfarge 5 2 4 4" xfId="15087" xr:uid="{5DB1240E-0AB2-4792-8A98-B7294D84BDCF}"/>
    <cellStyle name="20% - uthevingsfarge 5 2 4 4 2" xfId="44454" xr:uid="{D5529216-0C6D-4EB7-92D3-7FC8300E94DA}"/>
    <cellStyle name="20% - uthevingsfarge 5 2 4 4 2 2" xfId="44455" xr:uid="{EC05F1D6-D90E-44F9-94AA-30E4E2231C0E}"/>
    <cellStyle name="20% - uthevingsfarge 5 2 4 4 3" xfId="44456" xr:uid="{906883AB-7F50-4980-9A28-378E3871A20C}"/>
    <cellStyle name="20% - uthevingsfarge 5 2 4 4_3. Chng in credit spreads" xfId="44457" xr:uid="{46364B98-AF74-44DF-AE8E-78A41AF53AAB}"/>
    <cellStyle name="20% - uthevingsfarge 5 2 4 5" xfId="39522" xr:uid="{3BE01B06-33AA-4873-AAF9-F4D84983C8F8}"/>
    <cellStyle name="20% - uthevingsfarge 5 2 4 5 2" xfId="44458" xr:uid="{DBF23EC4-0D8F-46B2-86FA-D9B4AD62DC2C}"/>
    <cellStyle name="20% - uthevingsfarge 5 2 4 6" xfId="44459" xr:uid="{F9D92437-1572-4000-A9F4-4E0C02EC3209}"/>
    <cellStyle name="20% - uthevingsfarge 5 2 4 7" xfId="44460" xr:uid="{8FFC3C5E-8CAD-4927-BBD5-3E386093E76E}"/>
    <cellStyle name="20% - uthevingsfarge 5 2 4_3. Chng in credit spreads" xfId="44461" xr:uid="{31A92F13-0412-4E20-B61C-C85BC511259E}"/>
    <cellStyle name="20% - uthevingsfarge 5 2 5" xfId="15088" xr:uid="{95AF6C25-ADC8-4C6F-B4D9-095DD0DD2805}"/>
    <cellStyle name="20% - uthevingsfarge 5 2 5 2" xfId="15089" xr:uid="{487034E5-640C-4DC1-968D-9E53B1EBE36B}"/>
    <cellStyle name="20% - uthevingsfarge 5 2 5 2 2" xfId="15090" xr:uid="{CDF9979C-C2CA-4506-9BE9-17111F08A016}"/>
    <cellStyle name="20% - uthevingsfarge 5 2 5 2 2 2" xfId="44462" xr:uid="{5A0F8BD8-B847-48FE-8987-CBEFFD24E6B4}"/>
    <cellStyle name="20% - uthevingsfarge 5 2 5 2 3" xfId="44463" xr:uid="{352BD0F5-4B3D-4D83-8DD1-42D04F2BEAB6}"/>
    <cellStyle name="20% - uthevingsfarge 5 2 5 2_3. Chng in credit spreads" xfId="44464" xr:uid="{89080BAE-0CFC-482A-9E88-F3C6116C3B3C}"/>
    <cellStyle name="20% - uthevingsfarge 5 2 5 3" xfId="15091" xr:uid="{5591F354-A716-408B-8DB6-D66FC9DF2EF9}"/>
    <cellStyle name="20% - uthevingsfarge 5 2 5 3 2" xfId="44465" xr:uid="{35AFCFCA-609D-481C-88B7-97D6442F617E}"/>
    <cellStyle name="20% - uthevingsfarge 5 2 5 4" xfId="15092" xr:uid="{59CEF263-32D5-4D31-BCF0-DE4C6C7236F7}"/>
    <cellStyle name="20% - uthevingsfarge 5 2 5 5" xfId="44466" xr:uid="{CF96CE43-6A87-4662-A6B6-F756E1736DB1}"/>
    <cellStyle name="20% - uthevingsfarge 5 2 5 6" xfId="44467" xr:uid="{5C50A6B8-EE97-40C4-8995-93250DF90B59}"/>
    <cellStyle name="20% - uthevingsfarge 5 2 5 7" xfId="44468" xr:uid="{ABE283BE-C366-49A1-A188-336570F8BF15}"/>
    <cellStyle name="20% - uthevingsfarge 5 2 5_3. Chng in credit spreads" xfId="44469" xr:uid="{F5B99AB9-9352-4392-A76E-E7CF0762EDAF}"/>
    <cellStyle name="20% - uthevingsfarge 5 2 6" xfId="15093" xr:uid="{FF4E15E8-F199-4A59-A288-6B3A747B53F3}"/>
    <cellStyle name="20% - uthevingsfarge 5 2 6 2" xfId="15094" xr:uid="{7E217DD6-5F79-42AD-9BAD-EA4B5D6EB4AA}"/>
    <cellStyle name="20% - uthevingsfarge 5 2 6 2 2" xfId="15095" xr:uid="{689F04D3-1651-4160-BB01-986AADF48D26}"/>
    <cellStyle name="20% - uthevingsfarge 5 2 6 2 2 2" xfId="44470" xr:uid="{452937DB-BBE9-4F91-8D33-6D3F471DAFBC}"/>
    <cellStyle name="20% - uthevingsfarge 5 2 6 2 3" xfId="44471" xr:uid="{AD1CD557-D244-45F9-A203-60D731878258}"/>
    <cellStyle name="20% - uthevingsfarge 5 2 6 2_3. Chng in credit spreads" xfId="44472" xr:uid="{C6530560-2C1D-4B0E-A738-D646F8E20AFA}"/>
    <cellStyle name="20% - uthevingsfarge 5 2 6 3" xfId="15096" xr:uid="{AF36E0C7-7C24-4A30-9C3C-8D54021233E3}"/>
    <cellStyle name="20% - uthevingsfarge 5 2 6 3 2" xfId="44473" xr:uid="{F672D83E-AB02-420F-91E1-EE62D12B1157}"/>
    <cellStyle name="20% - uthevingsfarge 5 2 6 4" xfId="15097" xr:uid="{770EA5DC-23B8-48A3-8F29-7D6AE4C2C6E6}"/>
    <cellStyle name="20% - uthevingsfarge 5 2 6 5" xfId="44474" xr:uid="{6EDFE7B7-73EC-4A23-A822-357A5604694B}"/>
    <cellStyle name="20% - uthevingsfarge 5 2 6 6" xfId="44475" xr:uid="{D6B5777B-FD88-48DC-8D2F-8F4BA5C05F48}"/>
    <cellStyle name="20% - uthevingsfarge 5 2 6 7" xfId="44476" xr:uid="{EB409009-893F-47CE-B0AD-C144CCD6C1F7}"/>
    <cellStyle name="20% - uthevingsfarge 5 2 6_3. Chng in credit spreads" xfId="44477" xr:uid="{681837CD-A061-45EE-A22F-73AABC678A76}"/>
    <cellStyle name="20% - uthevingsfarge 5 2 7" xfId="15098" xr:uid="{0CA975D1-3D3A-48C9-8E51-ED2DC91CE0FA}"/>
    <cellStyle name="20% - uthevingsfarge 5 2 7 2" xfId="15099" xr:uid="{B9F25D20-E0C5-400F-8A6C-73116D347540}"/>
    <cellStyle name="20% - uthevingsfarge 5 2 7 2 2" xfId="15100" xr:uid="{433E350D-50EB-43AA-9BC6-D6690D0EBF8A}"/>
    <cellStyle name="20% - uthevingsfarge 5 2 7 2 3" xfId="44478" xr:uid="{2F9FEFAA-9369-4FBE-A83A-64DBA87A4B0C}"/>
    <cellStyle name="20% - uthevingsfarge 5 2 7 2_AVA DVA EL" xfId="15101" xr:uid="{E54FBA39-AA13-4454-A5AE-40C8A3149028}"/>
    <cellStyle name="20% - uthevingsfarge 5 2 7 3" xfId="15102" xr:uid="{DAFB83C8-EF0A-4D86-AAF6-D8A1E8E1DAA9}"/>
    <cellStyle name="20% - uthevingsfarge 5 2 7 4" xfId="15103" xr:uid="{39E392B3-1015-4B13-A619-FC7E51F228BB}"/>
    <cellStyle name="20% - uthevingsfarge 5 2 7 5" xfId="44479" xr:uid="{76B20924-448F-4685-8F9A-E6B2B77B3906}"/>
    <cellStyle name="20% - uthevingsfarge 5 2 7 6" xfId="44480" xr:uid="{B6C8E177-E214-4B17-AD7A-FB51FF05D762}"/>
    <cellStyle name="20% - uthevingsfarge 5 2 7_3. Chng in credit spreads" xfId="44481" xr:uid="{1FF800F0-DAED-404B-B874-A7CD493EF746}"/>
    <cellStyle name="20% - uthevingsfarge 5 2 8" xfId="15104" xr:uid="{5E4D5A12-FD8D-4709-AAD2-610A9C31EB16}"/>
    <cellStyle name="20% - uthevingsfarge 5 2 8 2" xfId="15105" xr:uid="{580110B2-CA08-4733-9792-403B718C63CD}"/>
    <cellStyle name="20% - uthevingsfarge 5 2 8 2 2" xfId="44482" xr:uid="{A5305E59-8439-49E8-87C9-626B93E138A4}"/>
    <cellStyle name="20% - uthevingsfarge 5 2 8 3" xfId="15106" xr:uid="{5400086A-C16F-4748-819E-3604DA047D34}"/>
    <cellStyle name="20% - uthevingsfarge 5 2 8 4" xfId="44483" xr:uid="{3B63F536-04FB-4059-8327-C303C7B104E0}"/>
    <cellStyle name="20% - uthevingsfarge 5 2 8_3. Chng in credit spreads" xfId="44484" xr:uid="{20F8ED92-184F-4BA4-8F7F-83FBB1C6B732}"/>
    <cellStyle name="20% - uthevingsfarge 5 2 9" xfId="15107" xr:uid="{3CEED110-BED9-4DCD-A607-3BF9A88420A5}"/>
    <cellStyle name="20% - uthevingsfarge 5 2 9 2" xfId="15108" xr:uid="{CA124D55-D43F-4940-A9F6-2C9F045EA03C}"/>
    <cellStyle name="20% - uthevingsfarge 5 2 9 3" xfId="15109" xr:uid="{7A2D2FF7-6F8A-40F4-9F6A-86A0A8C1690A}"/>
    <cellStyle name="20% - uthevingsfarge 5 2 9_AVA DVA EL" xfId="15110" xr:uid="{7440368B-34FB-4F9C-A5DE-13D2F93CA09D}"/>
    <cellStyle name="20% - uthevingsfarge 5 2_11" xfId="3537" xr:uid="{B2C6BE1E-19AC-469E-9A2B-5A1F806968C6}"/>
    <cellStyle name="20% - uthevingsfarge 5 20" xfId="3538" xr:uid="{A307E179-3ECD-4F88-BFB8-43A3B98680D5}"/>
    <cellStyle name="20% - uthevingsfarge 5 20 2" xfId="3539" xr:uid="{6A5137D1-12CB-4BD7-AF8B-A58722C5BD01}"/>
    <cellStyle name="20% - uthevingsfarge 5 20 2 2" xfId="3540" xr:uid="{EF7E31C2-0826-437A-A2EF-9C905010E9ED}"/>
    <cellStyle name="20% - uthevingsfarge 5 20 2 3" xfId="39524" xr:uid="{9385322F-342B-490E-BFDF-E23A85F1CE27}"/>
    <cellStyle name="20% - uthevingsfarge 5 20 2_4 manuell" xfId="54563" xr:uid="{08FF8B57-1B3C-464E-9A23-C8DD2BD46E20}"/>
    <cellStyle name="20% - uthevingsfarge 5 20 3" xfId="3541" xr:uid="{2A2EB863-D4AC-48FA-835F-73BC464245D2}"/>
    <cellStyle name="20% - uthevingsfarge 5 20 4" xfId="39523" xr:uid="{FDD34219-668D-432F-8635-66F4053F6833}"/>
    <cellStyle name="20% - uthevingsfarge 5 20_4 manuell" xfId="54564" xr:uid="{B6ED6243-CF29-4FC3-9BE5-0EF5C10B94EB}"/>
    <cellStyle name="20% - uthevingsfarge 5 21" xfId="3542" xr:uid="{00F227C7-A682-436C-9235-D7FD46AD1589}"/>
    <cellStyle name="20% - uthevingsfarge 5 21 2" xfId="3543" xr:uid="{6D53AF1F-482A-484F-B2BB-D1A6F16AB43E}"/>
    <cellStyle name="20% - uthevingsfarge 5 21 2 2" xfId="3544" xr:uid="{311C324B-3BEC-44F9-B96A-73756DA75B29}"/>
    <cellStyle name="20% - uthevingsfarge 5 21 2 3" xfId="39526" xr:uid="{A39CA413-D9DE-40C7-80FC-DCB7E6887918}"/>
    <cellStyle name="20% - uthevingsfarge 5 21 2_4 manuell" xfId="54565" xr:uid="{BEA71B4E-60C2-4F36-A58B-6B36C64B01FB}"/>
    <cellStyle name="20% - uthevingsfarge 5 21 3" xfId="3545" xr:uid="{C17E594B-2320-4F51-BCC5-3E49D7149C9E}"/>
    <cellStyle name="20% - uthevingsfarge 5 21 4" xfId="39525" xr:uid="{BD270948-770E-43D4-A9B5-877BC4FAE8F4}"/>
    <cellStyle name="20% - uthevingsfarge 5 21_4 manuell" xfId="54566" xr:uid="{F5C57381-BDC3-430A-842B-3BA746305A99}"/>
    <cellStyle name="20% - uthevingsfarge 5 22" xfId="3546" xr:uid="{3AA02EDD-A090-4928-ADCB-8BEB3537FBA8}"/>
    <cellStyle name="20% - uthevingsfarge 5 22 2" xfId="3547" xr:uid="{65631C5D-A800-4114-BF4E-DF73CB36A5CB}"/>
    <cellStyle name="20% - uthevingsfarge 5 22 2 2" xfId="3548" xr:uid="{8F0F1F39-FE2A-41D0-8836-1354D7C29F91}"/>
    <cellStyle name="20% - uthevingsfarge 5 22 2 3" xfId="39528" xr:uid="{B3EEBEBD-9E86-4836-8925-66AE54C9060D}"/>
    <cellStyle name="20% - uthevingsfarge 5 22 2_4 manuell" xfId="54567" xr:uid="{551995C2-D78A-4C6F-9396-DBFF20EBA520}"/>
    <cellStyle name="20% - uthevingsfarge 5 22 3" xfId="3549" xr:uid="{0AD0744C-C49B-4286-B38C-01F52678BECC}"/>
    <cellStyle name="20% - uthevingsfarge 5 22 4" xfId="39527" xr:uid="{BBD5B262-994C-4B2B-9817-728DB12C9EF3}"/>
    <cellStyle name="20% - uthevingsfarge 5 22_4 manuell" xfId="54568" xr:uid="{35F58B7C-671B-40FF-B702-7655B3BAEDB3}"/>
    <cellStyle name="20% - uthevingsfarge 5 23" xfId="3550" xr:uid="{2DC8E688-644E-4EC9-A367-FAFFA5424B5D}"/>
    <cellStyle name="20% - uthevingsfarge 5 23 2" xfId="3551" xr:uid="{D0889A39-719E-4AFF-B737-3A303D495258}"/>
    <cellStyle name="20% - uthevingsfarge 5 23 2 2" xfId="3552" xr:uid="{C46D25F1-B183-4921-BC63-4F3394B74044}"/>
    <cellStyle name="20% - uthevingsfarge 5 23 2 3" xfId="39530" xr:uid="{A7B99A5A-1D12-46FB-B32D-BEE1B0EC5667}"/>
    <cellStyle name="20% - uthevingsfarge 5 23 2_4 manuell" xfId="54569" xr:uid="{2BDBEF05-90B5-4807-A247-1BD88EFE591F}"/>
    <cellStyle name="20% - uthevingsfarge 5 23 3" xfId="3553" xr:uid="{E304DA59-592F-4F07-91FE-AAA7E0FFF4D2}"/>
    <cellStyle name="20% - uthevingsfarge 5 23 4" xfId="39529" xr:uid="{7E1240C0-C885-47AB-9808-AFE740C11408}"/>
    <cellStyle name="20% - uthevingsfarge 5 23_4 manuell" xfId="54570" xr:uid="{9A5C8538-34F6-43BC-86E0-679CAF0A24C0}"/>
    <cellStyle name="20% - uthevingsfarge 5 24" xfId="3554" xr:uid="{5F9538EB-B244-49B9-8F83-501F71CB6D8D}"/>
    <cellStyle name="20% - uthevingsfarge 5 24 2" xfId="3555" xr:uid="{9B13F64F-F49B-4DEE-B235-1DD11132E333}"/>
    <cellStyle name="20% - uthevingsfarge 5 24 2 2" xfId="3556" xr:uid="{C5DA4D5D-B461-4DA1-8066-FD34B11541D2}"/>
    <cellStyle name="20% - uthevingsfarge 5 24 2 3" xfId="39532" xr:uid="{7FC34E42-FBA8-401A-9033-E5A54F8EF546}"/>
    <cellStyle name="20% - uthevingsfarge 5 24 2_4 manuell" xfId="54571" xr:uid="{C5244935-D342-465A-9D59-517A131D29E4}"/>
    <cellStyle name="20% - uthevingsfarge 5 24 3" xfId="3557" xr:uid="{54BE33BB-41B8-4ABB-B199-480E985CABFA}"/>
    <cellStyle name="20% - uthevingsfarge 5 24 4" xfId="39531" xr:uid="{70AC281C-EBB2-4191-8D8A-298D49C8289A}"/>
    <cellStyle name="20% - uthevingsfarge 5 24_4 manuell" xfId="54572" xr:uid="{8ACA90E7-BE6E-4C2E-8A56-53E39CA1451C}"/>
    <cellStyle name="20% - uthevingsfarge 5 25" xfId="3558" xr:uid="{1DADFD8A-AA16-4D3F-A5D9-50965CA9DD8A}"/>
    <cellStyle name="20% - uthevingsfarge 5 25 2" xfId="3559" xr:uid="{8B560BF3-914F-4EAB-A436-9F414EC7BF1F}"/>
    <cellStyle name="20% - uthevingsfarge 5 25 2 2" xfId="3560" xr:uid="{4D584837-319D-4FAB-92C4-F6F92E4DF880}"/>
    <cellStyle name="20% - uthevingsfarge 5 25 2 3" xfId="39534" xr:uid="{6CC4CD54-F4FB-4B22-9E66-E43B2CA3D854}"/>
    <cellStyle name="20% - uthevingsfarge 5 25 2_4 manuell" xfId="54573" xr:uid="{2F1EB419-C6E9-4171-B24F-0EA8707326A6}"/>
    <cellStyle name="20% - uthevingsfarge 5 25 3" xfId="3561" xr:uid="{59B3B599-3BA1-4E63-B95F-4AF7ABDA50E8}"/>
    <cellStyle name="20% - uthevingsfarge 5 25 4" xfId="39533" xr:uid="{6AA42867-E22E-4780-9904-47148933C265}"/>
    <cellStyle name="20% - uthevingsfarge 5 25_4 manuell" xfId="54574" xr:uid="{F7A57B4B-E8C3-475B-9E39-13CDA889D2C4}"/>
    <cellStyle name="20% - uthevingsfarge 5 26" xfId="3562" xr:uid="{D8E60B38-412B-4691-884B-DE6741E60B84}"/>
    <cellStyle name="20% - uthevingsfarge 5 26 2" xfId="3563" xr:uid="{9455AC23-C6B4-4C43-9D47-CBDF468BD5DF}"/>
    <cellStyle name="20% - uthevingsfarge 5 26 2 2" xfId="3564" xr:uid="{AB064D15-DB5B-48BA-AA48-3F47892C24A1}"/>
    <cellStyle name="20% - uthevingsfarge 5 26 2 3" xfId="39536" xr:uid="{62347551-D232-4F8A-920C-E6748CA62972}"/>
    <cellStyle name="20% - uthevingsfarge 5 26 2_4 manuell" xfId="54575" xr:uid="{2C0BD5AE-8F88-4591-B0D8-FDE891DFD4EF}"/>
    <cellStyle name="20% - uthevingsfarge 5 26 3" xfId="3565" xr:uid="{5915CD89-338A-4E5D-BDEB-57B1C3455D29}"/>
    <cellStyle name="20% - uthevingsfarge 5 26 4" xfId="39535" xr:uid="{7E561A74-9A99-4525-9883-4A41663870E6}"/>
    <cellStyle name="20% - uthevingsfarge 5 26_4 manuell" xfId="54576" xr:uid="{AFC0B662-BD3D-4C85-A865-B4A6DC1F0086}"/>
    <cellStyle name="20% - uthevingsfarge 5 27" xfId="3566" xr:uid="{174ED077-5915-45BF-9B8E-395DC9843C2B}"/>
    <cellStyle name="20% - uthevingsfarge 5 27 2" xfId="3567" xr:uid="{A896757B-37D9-43FC-A11B-3B86C5E5A35D}"/>
    <cellStyle name="20% - uthevingsfarge 5 27 2 2" xfId="3568" xr:uid="{772869B6-92C4-4C56-99DD-06D4DFD103AF}"/>
    <cellStyle name="20% - uthevingsfarge 5 27 2 3" xfId="39538" xr:uid="{04518760-1660-46A7-85C5-6B068B1B4614}"/>
    <cellStyle name="20% - uthevingsfarge 5 27 2_4 manuell" xfId="54577" xr:uid="{4FE26FC9-C1D9-4D58-8CDC-FECBCB7200F1}"/>
    <cellStyle name="20% - uthevingsfarge 5 27 3" xfId="3569" xr:uid="{D73BF13C-62AE-4287-8260-0CD18469410E}"/>
    <cellStyle name="20% - uthevingsfarge 5 27 4" xfId="39537" xr:uid="{585FE6A0-78F8-470F-908D-446550285B20}"/>
    <cellStyle name="20% - uthevingsfarge 5 27_4 manuell" xfId="54578" xr:uid="{E0199CBC-9A33-4118-AC92-23DE6EE13240}"/>
    <cellStyle name="20% - uthevingsfarge 5 28" xfId="3570" xr:uid="{435CE28D-0ED6-4F65-9391-8B70BBD97AD8}"/>
    <cellStyle name="20% - uthevingsfarge 5 28 2" xfId="3571" xr:uid="{A415320D-DBC5-4780-90F7-B479A15E213E}"/>
    <cellStyle name="20% - uthevingsfarge 5 28 2 2" xfId="3572" xr:uid="{26AC0FC5-2151-4711-AC48-1E26DE880135}"/>
    <cellStyle name="20% - uthevingsfarge 5 28 2 3" xfId="39540" xr:uid="{6EED37B1-B9A0-4D50-B27B-A2D63CD8582E}"/>
    <cellStyle name="20% - uthevingsfarge 5 28 2_4 manuell" xfId="54579" xr:uid="{5802148D-E7C5-4DC5-A8EA-766F8B450BA5}"/>
    <cellStyle name="20% - uthevingsfarge 5 28 3" xfId="3573" xr:uid="{B6941376-CE5B-4F65-A13D-ACB7F8F6D2B9}"/>
    <cellStyle name="20% - uthevingsfarge 5 28 4" xfId="39539" xr:uid="{C8151DC0-5E55-4E11-AAF8-5E3ACB657066}"/>
    <cellStyle name="20% - uthevingsfarge 5 28_4 manuell" xfId="54580" xr:uid="{11C16CB4-2FC8-4D0B-9D85-6F4E0193E646}"/>
    <cellStyle name="20% - uthevingsfarge 5 29" xfId="3574" xr:uid="{3E0231DA-94AA-4F3B-81CC-FA03C7556357}"/>
    <cellStyle name="20% - uthevingsfarge 5 29 2" xfId="3575" xr:uid="{1E972AF7-283F-4C4B-A56C-62EAEAA73E2E}"/>
    <cellStyle name="20% - uthevingsfarge 5 29 2 2" xfId="3576" xr:uid="{D592EE33-C831-48C7-875C-8339EEDEFE2B}"/>
    <cellStyle name="20% - uthevingsfarge 5 29 2 3" xfId="39542" xr:uid="{212FC4D9-D63C-408A-8120-F9E88E429F46}"/>
    <cellStyle name="20% - uthevingsfarge 5 29 2_4 manuell" xfId="54581" xr:uid="{CB59BC99-C3E8-43AC-95B2-101C34E843C2}"/>
    <cellStyle name="20% - uthevingsfarge 5 29 3" xfId="3577" xr:uid="{5E17B0F2-DF6D-4F39-86B1-7E4C361CBB06}"/>
    <cellStyle name="20% - uthevingsfarge 5 29 4" xfId="39541" xr:uid="{63C60710-DAE2-49FF-94BF-64531C55AF66}"/>
    <cellStyle name="20% - uthevingsfarge 5 29_4 manuell" xfId="54582" xr:uid="{EA8E9A5C-9FBC-45E4-87BE-E280E7FE084F}"/>
    <cellStyle name="20% - uthevingsfarge 5 3" xfId="3578" xr:uid="{EFD44B23-EB06-4DAB-9A05-32038F3D52C1}"/>
    <cellStyle name="20% - uthevingsfarge 5 3 10" xfId="44485" xr:uid="{2881312B-9C82-4EFE-AD8F-CDDE641EB324}"/>
    <cellStyle name="20% - uthevingsfarge 5 3 11" xfId="44486" xr:uid="{8373A4BD-D95F-4E22-A3A4-84726E5F65E7}"/>
    <cellStyle name="20% - uthevingsfarge 5 3 2" xfId="3579" xr:uid="{4E4E1289-4C15-46C8-BFB0-E26AB8E043D3}"/>
    <cellStyle name="20% - uthevingsfarge 5 3 2 10" xfId="44487" xr:uid="{27657C55-6EA9-4D94-A99A-9BC9DA85A217}"/>
    <cellStyle name="20% - uthevingsfarge 5 3 2 2" xfId="3580" xr:uid="{75FF8B87-61A7-4AD2-BF38-DB2171A5F06C}"/>
    <cellStyle name="20% - uthevingsfarge 5 3 2 2 2" xfId="15111" xr:uid="{2A9C76CA-511D-4AB6-8867-4C8DF794FC49}"/>
    <cellStyle name="20% - uthevingsfarge 5 3 2 2 2 2" xfId="44488" xr:uid="{9DFA33E7-8842-4652-BD66-4C74202F7D20}"/>
    <cellStyle name="20% - uthevingsfarge 5 3 2 2 2 2 2" xfId="44489" xr:uid="{015C7CC9-FD4F-4C02-9CCE-F768E60B8A5D}"/>
    <cellStyle name="20% - uthevingsfarge 5 3 2 2 2 3" xfId="44490" xr:uid="{F95E76A3-1C6C-4ED5-A5B9-C6E1765EB4EF}"/>
    <cellStyle name="20% - uthevingsfarge 5 3 2 2 2_3. Chng in credit spreads" xfId="44491" xr:uid="{34481155-6A80-4E18-8D2E-7006E1F3203A}"/>
    <cellStyle name="20% - uthevingsfarge 5 3 2 2 3" xfId="15112" xr:uid="{F28EB27D-D652-4052-969C-8C4ADC488862}"/>
    <cellStyle name="20% - uthevingsfarge 5 3 2 2 3 2" xfId="44492" xr:uid="{E0B75956-874C-4A2D-B32F-33EC135BCCBA}"/>
    <cellStyle name="20% - uthevingsfarge 5 3 2 2 3 2 2" xfId="44493" xr:uid="{5AFC9755-6AB3-49F6-B885-CBCC642DD9A4}"/>
    <cellStyle name="20% - uthevingsfarge 5 3 2 2 3 3" xfId="44494" xr:uid="{45B29C3C-0FBA-44C5-A824-8A6D6653F9AB}"/>
    <cellStyle name="20% - uthevingsfarge 5 3 2 2 3_3. Chng in credit spreads" xfId="44495" xr:uid="{3C1AF9F8-0D76-43BD-BC4F-BB48F21273F8}"/>
    <cellStyle name="20% - uthevingsfarge 5 3 2 2 4" xfId="44496" xr:uid="{95A35F8B-48DE-4F57-83A2-0F975AD97A42}"/>
    <cellStyle name="20% - uthevingsfarge 5 3 2 2 4 2" xfId="44497" xr:uid="{7B7233C1-2DDF-4D29-A7A0-1A7F77733673}"/>
    <cellStyle name="20% - uthevingsfarge 5 3 2 2 5" xfId="44498" xr:uid="{EB9E8273-F3E8-4016-BE9F-7EF653B4EBF2}"/>
    <cellStyle name="20% - uthevingsfarge 5 3 2 2 6" xfId="44499" xr:uid="{59CF0225-819B-49DB-9172-B496E3892B47}"/>
    <cellStyle name="20% - uthevingsfarge 5 3 2 2_3. Chng in credit spreads" xfId="44500" xr:uid="{FB2DDFB3-CE74-4D98-8D10-CFA839C99BC3}"/>
    <cellStyle name="20% - uthevingsfarge 5 3 2 3" xfId="15113" xr:uid="{744F4B5C-BC04-426F-9BCD-7D73683D5804}"/>
    <cellStyle name="20% - uthevingsfarge 5 3 2 3 2" xfId="15114" xr:uid="{0371CBE9-8800-4DA9-8F98-F8100F9AAC33}"/>
    <cellStyle name="20% - uthevingsfarge 5 3 2 3 2 2" xfId="44501" xr:uid="{72A83FB5-18E9-4D24-8117-C175AA2116A0}"/>
    <cellStyle name="20% - uthevingsfarge 5 3 2 3 3" xfId="15115" xr:uid="{E5DAD9A9-4085-4548-A05F-FE5599438136}"/>
    <cellStyle name="20% - uthevingsfarge 5 3 2 3 4" xfId="44502" xr:uid="{1A3F971D-A715-49AD-91E8-D2BBB6F5484D}"/>
    <cellStyle name="20% - uthevingsfarge 5 3 2 3 5" xfId="44503" xr:uid="{47AF1B09-809B-4507-A94A-169B90663A9A}"/>
    <cellStyle name="20% - uthevingsfarge 5 3 2 3 6" xfId="44504" xr:uid="{2665F067-1FA2-47ED-A369-6E56EBF3E471}"/>
    <cellStyle name="20% - uthevingsfarge 5 3 2 3_3. Chng in credit spreads" xfId="44505" xr:uid="{95FF14CC-6319-42A3-BEFA-B0E893AD99E9}"/>
    <cellStyle name="20% - uthevingsfarge 5 3 2 4" xfId="15116" xr:uid="{214F76DC-4F0D-4764-AF61-DC680A8DAD0A}"/>
    <cellStyle name="20% - uthevingsfarge 5 3 2 4 2" xfId="15117" xr:uid="{C11AF11D-C0A8-4EB0-BD3B-DB2D547A2023}"/>
    <cellStyle name="20% - uthevingsfarge 5 3 2 4 2 2" xfId="44506" xr:uid="{6F7E9573-9C4D-4724-985C-3178E13A31F4}"/>
    <cellStyle name="20% - uthevingsfarge 5 3 2 4 3" xfId="15118" xr:uid="{285DE37F-C6B7-4C36-850C-FF0592FA8E2D}"/>
    <cellStyle name="20% - uthevingsfarge 5 3 2 4 4" xfId="44507" xr:uid="{93EE670D-BE40-41BD-8412-6E4134BC76C5}"/>
    <cellStyle name="20% - uthevingsfarge 5 3 2 4 5" xfId="44508" xr:uid="{F7868C0F-5CEB-4AC6-9FE8-E4F830CD6DA7}"/>
    <cellStyle name="20% - uthevingsfarge 5 3 2 4 6" xfId="44509" xr:uid="{40D2626F-A1F1-4390-8EDC-08FEB2C1BF26}"/>
    <cellStyle name="20% - uthevingsfarge 5 3 2 4_3. Chng in credit spreads" xfId="44510" xr:uid="{8949BDBF-AD38-466C-9E6F-AC9A0AB2E1C3}"/>
    <cellStyle name="20% - uthevingsfarge 5 3 2 5" xfId="15119" xr:uid="{39FD2F69-D728-4F90-B61D-420B9879D749}"/>
    <cellStyle name="20% - uthevingsfarge 5 3 2 5 2" xfId="15120" xr:uid="{8BCDFF28-5997-412B-90AD-E8041A62A77E}"/>
    <cellStyle name="20% - uthevingsfarge 5 3 2 5 3" xfId="15121" xr:uid="{0E9EF61C-4F88-422B-BC32-6C3AA186E0D7}"/>
    <cellStyle name="20% - uthevingsfarge 5 3 2 5 4" xfId="44511" xr:uid="{812D746F-94BC-43CE-9D40-FFDC0CA062EC}"/>
    <cellStyle name="20% - uthevingsfarge 5 3 2 5 5" xfId="44512" xr:uid="{6EEB530E-E53B-4FA3-A863-90BE24A0CB68}"/>
    <cellStyle name="20% - uthevingsfarge 5 3 2 5 6" xfId="44513" xr:uid="{02C208F6-28ED-489C-A3E1-1E47461A8AFE}"/>
    <cellStyle name="20% - uthevingsfarge 5 3 2 5_AVA DVA EL" xfId="15122" xr:uid="{A89E1AD6-4091-41EC-81E5-701C050F7153}"/>
    <cellStyle name="20% - uthevingsfarge 5 3 2 6" xfId="15123" xr:uid="{37CE0FF6-CCB8-43D1-86F6-BC761EFC8E06}"/>
    <cellStyle name="20% - uthevingsfarge 5 3 2 6 2" xfId="15124" xr:uid="{498CA588-13DD-41BF-8960-FB97A76CF3D7}"/>
    <cellStyle name="20% - uthevingsfarge 5 3 2 6_AVA DVA EL" xfId="15125" xr:uid="{4846100B-CA7B-4CB2-9976-BDD17B3D0BDF}"/>
    <cellStyle name="20% - uthevingsfarge 5 3 2 7" xfId="15126" xr:uid="{476101FC-4003-4E78-8BBA-6B62A2CD2FAC}"/>
    <cellStyle name="20% - uthevingsfarge 5 3 2 8" xfId="39544" xr:uid="{5D742F13-D9B3-4FF4-814B-727DF5C3B283}"/>
    <cellStyle name="20% - uthevingsfarge 5 3 2 9" xfId="44514" xr:uid="{D4DE343F-663A-4BDC-B6F6-3EEC538EF49B}"/>
    <cellStyle name="20% - uthevingsfarge 5 3 2_3. Chng in credit spreads" xfId="44515" xr:uid="{33D67CC1-D204-4BEB-97FB-CB4412DAB6C2}"/>
    <cellStyle name="20% - uthevingsfarge 5 3 3" xfId="3581" xr:uid="{F0AE081D-0A0B-430B-85DE-6EF7AA1FD5CA}"/>
    <cellStyle name="20% - uthevingsfarge 5 3 3 2" xfId="15127" xr:uid="{A488AAAB-C01C-4C24-B527-52A753F0C9A5}"/>
    <cellStyle name="20% - uthevingsfarge 5 3 3 2 2" xfId="44516" xr:uid="{55DDDAAB-CA7B-48B8-AFD3-E838D3B55812}"/>
    <cellStyle name="20% - uthevingsfarge 5 3 3 2 2 2" xfId="44517" xr:uid="{E70F9A8C-FA0C-4F77-BFDA-24389A50B55D}"/>
    <cellStyle name="20% - uthevingsfarge 5 3 3 2 2 2 2" xfId="44518" xr:uid="{98A96741-8B9A-49F7-BF6A-AF0A6F98214D}"/>
    <cellStyle name="20% - uthevingsfarge 5 3 3 2 2 3" xfId="44519" xr:uid="{F4269905-6090-4539-9402-FA6EF711D467}"/>
    <cellStyle name="20% - uthevingsfarge 5 3 3 2 2_3. Chng in credit spreads" xfId="44520" xr:uid="{5DB94977-6E56-4A04-83D7-7D58C0AA0EFC}"/>
    <cellStyle name="20% - uthevingsfarge 5 3 3 2 3" xfId="44521" xr:uid="{FB6B03CD-E4CB-468A-89F0-743CF95DFB6A}"/>
    <cellStyle name="20% - uthevingsfarge 5 3 3 2 3 2" xfId="44522" xr:uid="{E80CCBC3-0C93-4907-8912-8BCE51BF5EAD}"/>
    <cellStyle name="20% - uthevingsfarge 5 3 3 2 3 2 2" xfId="44523" xr:uid="{1EEF440D-84CD-4A31-B727-70A8E35E1CDB}"/>
    <cellStyle name="20% - uthevingsfarge 5 3 3 2 3 3" xfId="44524" xr:uid="{28838EA4-69F5-465E-B86F-00EF9994E929}"/>
    <cellStyle name="20% - uthevingsfarge 5 3 3 2 3_3. Chng in credit spreads" xfId="44525" xr:uid="{88C3CE4F-AE02-47A8-83CA-B13CE0D49BAD}"/>
    <cellStyle name="20% - uthevingsfarge 5 3 3 2 4" xfId="44526" xr:uid="{AB4D61E0-21B6-479D-89B7-942FF516DCBA}"/>
    <cellStyle name="20% - uthevingsfarge 5 3 3 2 4 2" xfId="44527" xr:uid="{F835D4C1-6436-43A6-9C94-B2D2225ED19C}"/>
    <cellStyle name="20% - uthevingsfarge 5 3 3 2 5" xfId="44528" xr:uid="{E3788B02-E4B3-4ACC-8062-DD4D75BF35AE}"/>
    <cellStyle name="20% - uthevingsfarge 5 3 3 2_3. Chng in credit spreads" xfId="44529" xr:uid="{DBCB5F6A-E8F1-4BB0-B765-FBEF9C45E052}"/>
    <cellStyle name="20% - uthevingsfarge 5 3 3 3" xfId="15128" xr:uid="{D85713AF-417C-4529-81A3-1AAE662581F6}"/>
    <cellStyle name="20% - uthevingsfarge 5 3 3 3 2" xfId="44530" xr:uid="{0632F857-B094-4679-BCDE-90DF72CDDDE1}"/>
    <cellStyle name="20% - uthevingsfarge 5 3 3 3 2 2" xfId="44531" xr:uid="{C12C2F5F-9BC0-4942-96AA-1DBDDDA602CF}"/>
    <cellStyle name="20% - uthevingsfarge 5 3 3 3 3" xfId="44532" xr:uid="{7D5628B7-C1C2-440E-ADE9-C51CA2D51191}"/>
    <cellStyle name="20% - uthevingsfarge 5 3 3 3_3. Chng in credit spreads" xfId="44533" xr:uid="{D66A1C86-D7E6-4F93-A851-55E410AE1F85}"/>
    <cellStyle name="20% - uthevingsfarge 5 3 3 4" xfId="44534" xr:uid="{E7E4810A-1EDB-43FE-B294-FE933AF1762F}"/>
    <cellStyle name="20% - uthevingsfarge 5 3 3 4 2" xfId="44535" xr:uid="{27DF5EC4-9BAE-4315-A9E3-080E4DBDC965}"/>
    <cellStyle name="20% - uthevingsfarge 5 3 3 4 2 2" xfId="44536" xr:uid="{42436524-A4C5-407F-BDD5-8AE4368E60D6}"/>
    <cellStyle name="20% - uthevingsfarge 5 3 3 4 3" xfId="44537" xr:uid="{33974B5B-D5F2-46CA-B84E-096BBB71ED16}"/>
    <cellStyle name="20% - uthevingsfarge 5 3 3 4_3. Chng in credit spreads" xfId="44538" xr:uid="{5A3BD98E-933B-43FC-8154-11997B0117F4}"/>
    <cellStyle name="20% - uthevingsfarge 5 3 3 5" xfId="44539" xr:uid="{99350894-5F1D-4162-845B-500E05A932CA}"/>
    <cellStyle name="20% - uthevingsfarge 5 3 3 5 2" xfId="44540" xr:uid="{6A97F80C-E7A1-4FCC-928B-19CB0129412A}"/>
    <cellStyle name="20% - uthevingsfarge 5 3 3 6" xfId="44541" xr:uid="{A1B61A65-4AC9-405F-8F25-CE049983CE72}"/>
    <cellStyle name="20% - uthevingsfarge 5 3 3_3. Chng in credit spreads" xfId="44542" xr:uid="{F1E4443A-375C-4ADA-9E77-C30A1D31E1B6}"/>
    <cellStyle name="20% - uthevingsfarge 5 3 4" xfId="15129" xr:uid="{E466D15E-C86A-4668-B9DB-B48563DE1B7E}"/>
    <cellStyle name="20% - uthevingsfarge 5 3 4 2" xfId="15130" xr:uid="{864B1009-42DB-47EE-9318-FC687EDC5EF2}"/>
    <cellStyle name="20% - uthevingsfarge 5 3 4 2 2" xfId="44543" xr:uid="{255DFD4A-4E21-4CC5-8B0B-42014EBB8CF6}"/>
    <cellStyle name="20% - uthevingsfarge 5 3 4 2 2 2" xfId="44544" xr:uid="{52641E0E-7A30-4C79-81C5-59B4B3F04E9E}"/>
    <cellStyle name="20% - uthevingsfarge 5 3 4 2 3" xfId="44545" xr:uid="{AA8B01EA-3794-456D-82EE-98873E12D242}"/>
    <cellStyle name="20% - uthevingsfarge 5 3 4 2_3. Chng in credit spreads" xfId="44546" xr:uid="{9DCB886C-32B2-4FF9-877F-51E1F2C94494}"/>
    <cellStyle name="20% - uthevingsfarge 5 3 4 3" xfId="15131" xr:uid="{FC429047-603E-4A04-A93D-ECD494982A75}"/>
    <cellStyle name="20% - uthevingsfarge 5 3 4 3 2" xfId="44547" xr:uid="{6326B2D1-E9C4-4DEB-8BCA-E3DA1179BD53}"/>
    <cellStyle name="20% - uthevingsfarge 5 3 4 3 2 2" xfId="44548" xr:uid="{CC56D577-44E0-413F-82D6-2AFA5EFE8DC1}"/>
    <cellStyle name="20% - uthevingsfarge 5 3 4 3 3" xfId="44549" xr:uid="{DA551D37-EF77-42DC-90E1-9C88B7E55D37}"/>
    <cellStyle name="20% - uthevingsfarge 5 3 4 3_3. Chng in credit spreads" xfId="44550" xr:uid="{71B4B97D-7390-4ED3-AED6-D2F74E965323}"/>
    <cellStyle name="20% - uthevingsfarge 5 3 4 4" xfId="44551" xr:uid="{4216B8D7-82B4-4E6C-953D-FC0AC4DF4FAA}"/>
    <cellStyle name="20% - uthevingsfarge 5 3 4 4 2" xfId="44552" xr:uid="{C0DEE8CD-D3FA-42F1-9BBA-79A52419E1FE}"/>
    <cellStyle name="20% - uthevingsfarge 5 3 4 5" xfId="44553" xr:uid="{05CBE832-7984-4AD5-BD92-B40723280EE9}"/>
    <cellStyle name="20% - uthevingsfarge 5 3 4 6" xfId="44554" xr:uid="{76003923-DFAB-4E7C-8163-61F11096AC08}"/>
    <cellStyle name="20% - uthevingsfarge 5 3 4_3. Chng in credit spreads" xfId="44555" xr:uid="{C14A558F-C83F-4844-ACDE-4B61EEB65840}"/>
    <cellStyle name="20% - uthevingsfarge 5 3 5" xfId="15132" xr:uid="{2C59BC6A-D392-4120-92FD-4970B132B1F0}"/>
    <cellStyle name="20% - uthevingsfarge 5 3 5 2" xfId="15133" xr:uid="{6EE031FC-EB4F-4588-A519-CE21845AEAB5}"/>
    <cellStyle name="20% - uthevingsfarge 5 3 5 2 2" xfId="44556" xr:uid="{E16EB112-D449-4C77-97A9-816C2F234D53}"/>
    <cellStyle name="20% - uthevingsfarge 5 3 5 3" xfId="15134" xr:uid="{0DE59D7D-DCA1-443C-88CE-AD31E9F9166A}"/>
    <cellStyle name="20% - uthevingsfarge 5 3 5 4" xfId="44557" xr:uid="{2DA69CC6-85D8-46E7-AA02-7F771BE93F8F}"/>
    <cellStyle name="20% - uthevingsfarge 5 3 5 5" xfId="44558" xr:uid="{BF7CB271-D5AA-4B26-BA07-496D077A577E}"/>
    <cellStyle name="20% - uthevingsfarge 5 3 5 6" xfId="44559" xr:uid="{2092904C-DFD0-4547-9160-93DAE0F4AFB2}"/>
    <cellStyle name="20% - uthevingsfarge 5 3 5_3. Chng in credit spreads" xfId="44560" xr:uid="{7642DF80-3529-40D2-999B-653125931E4B}"/>
    <cellStyle name="20% - uthevingsfarge 5 3 6" xfId="15135" xr:uid="{0D495BC6-0FF4-4107-B1AB-06EF5F0291F4}"/>
    <cellStyle name="20% - uthevingsfarge 5 3 6 2" xfId="15136" xr:uid="{17A79AC7-40BE-481B-B679-301E848674F2}"/>
    <cellStyle name="20% - uthevingsfarge 5 3 6 2 2" xfId="44561" xr:uid="{90F6A863-82F1-45EC-AFBE-A410FA235549}"/>
    <cellStyle name="20% - uthevingsfarge 5 3 6 3" xfId="15137" xr:uid="{0BFEAF3B-E419-49D2-B13F-E65CABCF93F8}"/>
    <cellStyle name="20% - uthevingsfarge 5 3 6 4" xfId="44562" xr:uid="{E9B13035-3BCC-4ED4-BFEF-EB7F24224D31}"/>
    <cellStyle name="20% - uthevingsfarge 5 3 6 5" xfId="44563" xr:uid="{0D908653-0611-4FF8-8D8B-3881E4AE7D27}"/>
    <cellStyle name="20% - uthevingsfarge 5 3 6 6" xfId="44564" xr:uid="{0EB9AAED-1BA9-4145-9A5B-4D85E4C6D70E}"/>
    <cellStyle name="20% - uthevingsfarge 5 3 6_3. Chng in credit spreads" xfId="44565" xr:uid="{641F5FE6-84D6-42B3-979C-367384B2344F}"/>
    <cellStyle name="20% - uthevingsfarge 5 3 7" xfId="15138" xr:uid="{0CAA02D9-F6DC-4E63-908C-FCFAB574D5B1}"/>
    <cellStyle name="20% - uthevingsfarge 5 3 7 2" xfId="15139" xr:uid="{6BE7BD57-CF0E-48CA-B105-378A43F14E16}"/>
    <cellStyle name="20% - uthevingsfarge 5 3 7 2 2" xfId="44566" xr:uid="{07305553-FEAE-4DAD-AD11-84B76923F002}"/>
    <cellStyle name="20% - uthevingsfarge 5 3 7 3" xfId="44567" xr:uid="{F4D3DA09-26D6-46CC-89AA-6B772F8EB526}"/>
    <cellStyle name="20% - uthevingsfarge 5 3 7_3. Chng in credit spreads" xfId="44568" xr:uid="{F9C36F05-F47A-4394-B8B0-E6B081B33DD4}"/>
    <cellStyle name="20% - uthevingsfarge 5 3 8" xfId="15140" xr:uid="{A66B3D72-FCF8-471F-9970-CB0336899C7E}"/>
    <cellStyle name="20% - uthevingsfarge 5 3 9" xfId="39543" xr:uid="{1522091F-5259-47F5-B97D-BE60850B957C}"/>
    <cellStyle name="20% - uthevingsfarge 5 3_4 manuell" xfId="54583" xr:uid="{7161A371-293E-4CE7-9627-700376973D39}"/>
    <cellStyle name="20% - uthevingsfarge 5 30" xfId="3582" xr:uid="{3925BA9E-4151-43F8-B489-A9D55026F163}"/>
    <cellStyle name="20% - uthevingsfarge 5 30 2" xfId="3583" xr:uid="{411875B4-25DD-4F49-8107-4DFA98C26843}"/>
    <cellStyle name="20% - uthevingsfarge 5 30 2 2" xfId="3584" xr:uid="{BF52E706-56C3-44F3-B47C-703CB612A023}"/>
    <cellStyle name="20% - uthevingsfarge 5 30 2 3" xfId="39546" xr:uid="{34B866EA-E9A5-47C8-BD27-72C3E55D6D8C}"/>
    <cellStyle name="20% - uthevingsfarge 5 30 2_4 manuell" xfId="54584" xr:uid="{47A4332C-5ACA-404E-9FA2-7208A7509D65}"/>
    <cellStyle name="20% - uthevingsfarge 5 30 3" xfId="3585" xr:uid="{2ACA57C0-B51A-4B57-AB5A-3B7088B4FFAF}"/>
    <cellStyle name="20% - uthevingsfarge 5 30 4" xfId="39545" xr:uid="{77088458-7D65-4621-8039-652B63B8923A}"/>
    <cellStyle name="20% - uthevingsfarge 5 30_4 manuell" xfId="54585" xr:uid="{0F8510F0-6A06-48F2-9BBD-745F7EB3ECEE}"/>
    <cellStyle name="20% - uthevingsfarge 5 31" xfId="3586" xr:uid="{A1B8B89B-D70B-469B-B079-9D63018D24DE}"/>
    <cellStyle name="20% - uthevingsfarge 5 31 2" xfId="3587" xr:uid="{1E28CC1F-9515-498D-BA47-8986B350C1DC}"/>
    <cellStyle name="20% - uthevingsfarge 5 31 2 2" xfId="3588" xr:uid="{076309DF-9765-43E6-858B-354A145B636B}"/>
    <cellStyle name="20% - uthevingsfarge 5 31 2 3" xfId="39548" xr:uid="{054F11F0-5D2D-49F0-8E38-0E17709D00AC}"/>
    <cellStyle name="20% - uthevingsfarge 5 31 2_4 manuell" xfId="54586" xr:uid="{315101E0-0EB7-4F12-ADEA-DD41E12C517D}"/>
    <cellStyle name="20% - uthevingsfarge 5 31 3" xfId="3589" xr:uid="{86FC6308-E473-49EB-8A3F-41BDA9EE95C3}"/>
    <cellStyle name="20% - uthevingsfarge 5 31 4" xfId="39547" xr:uid="{9D69C548-D40B-4F1B-86E1-77DDD1046CFA}"/>
    <cellStyle name="20% - uthevingsfarge 5 31_4 manuell" xfId="54587" xr:uid="{2726366E-7AA5-40B6-8A32-2E9F68DA4D9C}"/>
    <cellStyle name="20% - uthevingsfarge 5 32" xfId="3590" xr:uid="{17886F00-266A-463B-B417-5503862A2673}"/>
    <cellStyle name="20% - uthevingsfarge 5 32 2" xfId="3591" xr:uid="{7DE480EA-3557-4AFF-83F7-2A43ED339D3F}"/>
    <cellStyle name="20% - uthevingsfarge 5 32 2 2" xfId="3592" xr:uid="{BB79C0ED-FEFE-4EDA-BC67-24EE6DF52AE0}"/>
    <cellStyle name="20% - uthevingsfarge 5 32 2 3" xfId="39550" xr:uid="{3BF4BFE5-9CB1-4F60-8725-BEDF051AED00}"/>
    <cellStyle name="20% - uthevingsfarge 5 32 2_4 manuell" xfId="54588" xr:uid="{DDA94C1D-2C0F-4185-83D3-2504CB64C40F}"/>
    <cellStyle name="20% - uthevingsfarge 5 32 3" xfId="3593" xr:uid="{214D499F-25BB-4D91-BCC4-F9F626865F78}"/>
    <cellStyle name="20% - uthevingsfarge 5 32 4" xfId="39549" xr:uid="{73A2DC14-A6EB-49BF-AA13-CE710C95A009}"/>
    <cellStyle name="20% - uthevingsfarge 5 32_4 manuell" xfId="54589" xr:uid="{24C69C29-BA59-48EE-B4EA-45171C8F8599}"/>
    <cellStyle name="20% - uthevingsfarge 5 33" xfId="3594" xr:uid="{AB708BD5-1AD4-4D7A-8647-EF4D4A8860F0}"/>
    <cellStyle name="20% - uthevingsfarge 5 33 2" xfId="3595" xr:uid="{EBBF3A08-4F45-4E10-8F08-FD437F5523A8}"/>
    <cellStyle name="20% - uthevingsfarge 5 33 2 2" xfId="3596" xr:uid="{D4E06641-0A25-47D2-A6F1-8CC5050289BD}"/>
    <cellStyle name="20% - uthevingsfarge 5 33 2 3" xfId="39552" xr:uid="{14B1EF91-B379-45E7-A2BC-D958E0E78FAF}"/>
    <cellStyle name="20% - uthevingsfarge 5 33 2_4 manuell" xfId="54590" xr:uid="{76F9D136-2BD8-4654-A89C-0855D1FB7B66}"/>
    <cellStyle name="20% - uthevingsfarge 5 33 3" xfId="3597" xr:uid="{FEF83DBD-AFB0-462D-9FBB-E2AD0C0AD0A7}"/>
    <cellStyle name="20% - uthevingsfarge 5 33 4" xfId="39551" xr:uid="{8159E75D-7C80-4C13-AAC6-965065B387C7}"/>
    <cellStyle name="20% - uthevingsfarge 5 33_4 manuell" xfId="54591" xr:uid="{9171A088-9774-4CDC-89A6-D15C4A5C2911}"/>
    <cellStyle name="20% - uthevingsfarge 5 34" xfId="3598" xr:uid="{4969C44A-E7B5-4D39-8A48-155899452AFA}"/>
    <cellStyle name="20% - uthevingsfarge 5 34 2" xfId="3599" xr:uid="{39E131B5-7E8C-48A9-9466-ACEB80FDC9E6}"/>
    <cellStyle name="20% - uthevingsfarge 5 34 2 2" xfId="3600" xr:uid="{B5A71EC4-1AA1-4248-9B31-D517CDF8FB50}"/>
    <cellStyle name="20% - uthevingsfarge 5 34 2 3" xfId="39554" xr:uid="{1D4710A0-98CB-4B97-A3A7-846FC5875BC1}"/>
    <cellStyle name="20% - uthevingsfarge 5 34 2_4 manuell" xfId="54592" xr:uid="{3C696525-1473-4EB6-9B15-BDE0EC401177}"/>
    <cellStyle name="20% - uthevingsfarge 5 34 3" xfId="3601" xr:uid="{3F2162C9-64DA-4F1B-BBBE-639072524BD7}"/>
    <cellStyle name="20% - uthevingsfarge 5 34 4" xfId="39553" xr:uid="{FDD9A590-D82C-4F55-84C6-BAC7BFCDDB6C}"/>
    <cellStyle name="20% - uthevingsfarge 5 34_4 manuell" xfId="54593" xr:uid="{CF677191-D775-4DA2-B8A4-2555C6B702E2}"/>
    <cellStyle name="20% - uthevingsfarge 5 35" xfId="3602" xr:uid="{C94D53A2-81C8-44BA-80D5-26616D30067C}"/>
    <cellStyle name="20% - uthevingsfarge 5 35 2" xfId="3603" xr:uid="{40DACCFC-28B5-4FD0-B333-CFB797B6359C}"/>
    <cellStyle name="20% - uthevingsfarge 5 35 2 2" xfId="3604" xr:uid="{BA790FD4-D0D6-45F2-AE49-D8116B73F13F}"/>
    <cellStyle name="20% - uthevingsfarge 5 35 2 3" xfId="39556" xr:uid="{6814B4A7-741A-4183-8F12-808076687E78}"/>
    <cellStyle name="20% - uthevingsfarge 5 35 2_4 manuell" xfId="54594" xr:uid="{9FAAD9BA-A7C3-4D8E-8FC8-9C8A0A868B92}"/>
    <cellStyle name="20% - uthevingsfarge 5 35 3" xfId="3605" xr:uid="{4A7E9875-C7DF-4DAF-B284-94B6A41DF93B}"/>
    <cellStyle name="20% - uthevingsfarge 5 35 4" xfId="39555" xr:uid="{84011E19-A535-4060-8AB6-1A6BF2F1D55E}"/>
    <cellStyle name="20% - uthevingsfarge 5 35_4 manuell" xfId="54595" xr:uid="{AFE5B050-9558-4DDB-80C1-CEAB2F17B597}"/>
    <cellStyle name="20% - uthevingsfarge 5 36" xfId="3606" xr:uid="{BED5C29F-CD99-4068-B64C-6B16F4BA7799}"/>
    <cellStyle name="20% - uthevingsfarge 5 36 2" xfId="3607" xr:uid="{7D68853D-AE95-478C-A397-7EEC153100FC}"/>
    <cellStyle name="20% - uthevingsfarge 5 36 2 2" xfId="3608" xr:uid="{B44E393A-B1E5-4876-A34A-423E9E28AF4A}"/>
    <cellStyle name="20% - uthevingsfarge 5 36 2 3" xfId="39558" xr:uid="{B9E9D0E8-5B9B-4AB2-B0F5-94C47A0F8417}"/>
    <cellStyle name="20% - uthevingsfarge 5 36 2_4 manuell" xfId="54596" xr:uid="{37223001-3A9A-4E56-92D7-ED9DCABCE46E}"/>
    <cellStyle name="20% - uthevingsfarge 5 36 3" xfId="3609" xr:uid="{2A0EDD38-B0E7-47CA-8A9B-989D41671999}"/>
    <cellStyle name="20% - uthevingsfarge 5 36 4" xfId="39557" xr:uid="{7A7F0A44-7C76-4124-9B16-7E629BB761DA}"/>
    <cellStyle name="20% - uthevingsfarge 5 36_4 manuell" xfId="54597" xr:uid="{C2369A61-A8DA-4583-824E-2F3E55986C95}"/>
    <cellStyle name="20% - uthevingsfarge 5 37" xfId="3610" xr:uid="{6A07589D-F82C-4D9F-9818-1D24AFC9573E}"/>
    <cellStyle name="20% - uthevingsfarge 5 37 2" xfId="3611" xr:uid="{E77EFA63-A22C-4A24-9970-E24D5CBD9C69}"/>
    <cellStyle name="20% - uthevingsfarge 5 37 2 2" xfId="3612" xr:uid="{99197F45-7022-4BBB-A013-34290EB7E980}"/>
    <cellStyle name="20% - uthevingsfarge 5 37 2 3" xfId="39560" xr:uid="{A16B651C-F575-4B8A-8824-C76F845F42BB}"/>
    <cellStyle name="20% - uthevingsfarge 5 37 2_4 manuell" xfId="54598" xr:uid="{21194B38-4105-4234-8AB6-C4FE35C30183}"/>
    <cellStyle name="20% - uthevingsfarge 5 37 3" xfId="3613" xr:uid="{42AFFE74-3F19-4266-9BF0-D9A68B220DED}"/>
    <cellStyle name="20% - uthevingsfarge 5 37 4" xfId="39559" xr:uid="{01C3F582-3F02-40BF-95FF-F0DD0603877E}"/>
    <cellStyle name="20% - uthevingsfarge 5 37_4 manuell" xfId="54599" xr:uid="{A2D5C60C-FD6D-48AE-B6AD-2162F741CB34}"/>
    <cellStyle name="20% - uthevingsfarge 5 38" xfId="3614" xr:uid="{95140854-14E0-41A7-BE59-140B06E9D3D2}"/>
    <cellStyle name="20% - uthevingsfarge 5 38 2" xfId="3615" xr:uid="{27F56BD6-8089-4EAE-BEB5-310ABCBCDAA2}"/>
    <cellStyle name="20% - uthevingsfarge 5 38 2 2" xfId="3616" xr:uid="{EAC75DD5-ECCB-4190-BC89-6E885EF26565}"/>
    <cellStyle name="20% - uthevingsfarge 5 38 2 3" xfId="39562" xr:uid="{459D6A92-FEAF-4715-A7A7-6910A7CA0289}"/>
    <cellStyle name="20% - uthevingsfarge 5 38 2_4 manuell" xfId="54600" xr:uid="{76E1EF8F-5D92-4FBF-9E9E-A5C5D15F3A44}"/>
    <cellStyle name="20% - uthevingsfarge 5 38 3" xfId="3617" xr:uid="{9704CA30-0BAC-45C0-A162-845C4AF208E6}"/>
    <cellStyle name="20% - uthevingsfarge 5 38 4" xfId="39561" xr:uid="{8A17BEDA-AD22-4834-8811-25A2F44B7CFF}"/>
    <cellStyle name="20% - uthevingsfarge 5 38_4 manuell" xfId="54601" xr:uid="{846C6BC7-A872-4CEF-86DC-2E4C8CED5483}"/>
    <cellStyle name="20% - uthevingsfarge 5 39" xfId="3618" xr:uid="{C85F8229-901D-46EB-8B1B-4D6D50699CCD}"/>
    <cellStyle name="20% - uthevingsfarge 5 39 2" xfId="3619" xr:uid="{6055CA24-E9AF-44B7-B9FB-AE1966498870}"/>
    <cellStyle name="20% - uthevingsfarge 5 39 2 2" xfId="3620" xr:uid="{5770EEBE-D888-432B-A506-FFD9A0F1A3E1}"/>
    <cellStyle name="20% - uthevingsfarge 5 39 2 3" xfId="39564" xr:uid="{BBF9FE15-D184-4455-B49B-5AE037C866D6}"/>
    <cellStyle name="20% - uthevingsfarge 5 39 2_4 manuell" xfId="54602" xr:uid="{0899C7D7-6BC6-4D53-A361-723AB0C697D5}"/>
    <cellStyle name="20% - uthevingsfarge 5 39 3" xfId="3621" xr:uid="{937A55FD-774B-4BB9-AC7E-4728F7AB67C4}"/>
    <cellStyle name="20% - uthevingsfarge 5 39 4" xfId="39563" xr:uid="{63A87B46-6B5B-4207-A6DF-28366CE65767}"/>
    <cellStyle name="20% - uthevingsfarge 5 39_4 manuell" xfId="54603" xr:uid="{F5CA2FB3-C0F4-4A31-98FF-FB0D9C84F187}"/>
    <cellStyle name="20% - uthevingsfarge 5 4" xfId="3622" xr:uid="{19A6F277-E05B-466B-B976-F92F6BC720CE}"/>
    <cellStyle name="20% - uthevingsfarge 5 4 10" xfId="44569" xr:uid="{E03C2328-527B-49FA-9547-5DD8D99B29FA}"/>
    <cellStyle name="20% - uthevingsfarge 5 4 2" xfId="3623" xr:uid="{45A72EC3-CE12-4AF2-B41C-CE31505420EA}"/>
    <cellStyle name="20% - uthevingsfarge 5 4 2 2" xfId="3624" xr:uid="{A1BE58C0-3F97-4B5D-95AD-54843CB9F73A}"/>
    <cellStyle name="20% - uthevingsfarge 5 4 2 2 2" xfId="15141" xr:uid="{A56CA664-E92D-49BA-A9F4-1D8738F15E7C}"/>
    <cellStyle name="20% - uthevingsfarge 5 4 2 2 2 2" xfId="44570" xr:uid="{B54AA63E-07C3-44A2-A39A-1A9E042A158D}"/>
    <cellStyle name="20% - uthevingsfarge 5 4 2 2 3" xfId="44571" xr:uid="{61036682-B9DA-4D4B-9558-A2E7BF2DEA6E}"/>
    <cellStyle name="20% - uthevingsfarge 5 4 2 2_3. Chng in credit spreads" xfId="44572" xr:uid="{251CD856-DBC3-4A1F-87FF-AE26FAA9C748}"/>
    <cellStyle name="20% - uthevingsfarge 5 4 2 3" xfId="15142" xr:uid="{8A7EBA77-3C6D-4AE0-9E86-EE1C77B027CA}"/>
    <cellStyle name="20% - uthevingsfarge 5 4 2 3 2" xfId="44573" xr:uid="{FAEC3D25-9D36-4A98-AA72-F30D38F4F32C}"/>
    <cellStyle name="20% - uthevingsfarge 5 4 2 3 2 2" xfId="44574" xr:uid="{AF0BF886-B8BA-4CE4-8116-41C4B42974E7}"/>
    <cellStyle name="20% - uthevingsfarge 5 4 2 3 3" xfId="44575" xr:uid="{255C0026-2702-4C6E-B620-6A24AB3C3059}"/>
    <cellStyle name="20% - uthevingsfarge 5 4 2 3_3. Chng in credit spreads" xfId="44576" xr:uid="{E743CBF0-2BBC-4384-B92D-000D4855B391}"/>
    <cellStyle name="20% - uthevingsfarge 5 4 2 4" xfId="39566" xr:uid="{DED376EF-A025-497C-8B63-7D5EB9858527}"/>
    <cellStyle name="20% - uthevingsfarge 5 4 2 4 2" xfId="44577" xr:uid="{65C00024-98E3-454C-B8A3-8B6555D621DF}"/>
    <cellStyle name="20% - uthevingsfarge 5 4 2 5" xfId="44578" xr:uid="{A4327E1B-2360-4969-800E-AC11DBDBF282}"/>
    <cellStyle name="20% - uthevingsfarge 5 4 2 6" xfId="44579" xr:uid="{A09AE802-E6EC-41D4-821D-2170D51E0805}"/>
    <cellStyle name="20% - uthevingsfarge 5 4 2 7" xfId="44580" xr:uid="{C656C2F3-3DF2-4172-A0AD-6D583B05379B}"/>
    <cellStyle name="20% - uthevingsfarge 5 4 2 8" xfId="44581" xr:uid="{D7820F38-7CD4-4613-9267-30F9D98B3038}"/>
    <cellStyle name="20% - uthevingsfarge 5 4 2_3. Chng in credit spreads" xfId="44582" xr:uid="{397F6FF9-4065-4E1D-B5B8-EEFB7626A26D}"/>
    <cellStyle name="20% - uthevingsfarge 5 4 3" xfId="3625" xr:uid="{CFF78411-A1DA-4E75-98AF-40F9791D9758}"/>
    <cellStyle name="20% - uthevingsfarge 5 4 3 2" xfId="15143" xr:uid="{A07C3285-8BB4-4390-869E-743EB0E054E2}"/>
    <cellStyle name="20% - uthevingsfarge 5 4 3 2 2" xfId="44583" xr:uid="{F7462558-5C5D-4FBE-A23D-0B11E1E74EC7}"/>
    <cellStyle name="20% - uthevingsfarge 5 4 3 3" xfId="15144" xr:uid="{933842E3-AA48-4377-88EC-A3EA40D0384B}"/>
    <cellStyle name="20% - uthevingsfarge 5 4 3 4" xfId="44584" xr:uid="{BCECACF9-A31B-4D95-9E7B-E016F81E23A5}"/>
    <cellStyle name="20% - uthevingsfarge 5 4 3 5" xfId="44585" xr:uid="{24B864C6-930B-4414-8D01-F450B023700D}"/>
    <cellStyle name="20% - uthevingsfarge 5 4 3 6" xfId="44586" xr:uid="{2881570A-B42C-4EB0-96BE-FFDB86464EE8}"/>
    <cellStyle name="20% - uthevingsfarge 5 4 3_3. Chng in credit spreads" xfId="44587" xr:uid="{07477159-F348-460F-9C46-D72845C9DF8D}"/>
    <cellStyle name="20% - uthevingsfarge 5 4 4" xfId="15145" xr:uid="{1499F1AC-5206-4DE9-9C75-3CF21ADC95BB}"/>
    <cellStyle name="20% - uthevingsfarge 5 4 4 2" xfId="15146" xr:uid="{98386C1D-E1EF-478A-BF60-87C16DF35E97}"/>
    <cellStyle name="20% - uthevingsfarge 5 4 4 2 2" xfId="44588" xr:uid="{384231E3-5077-435E-89DE-EDAC88A82AA7}"/>
    <cellStyle name="20% - uthevingsfarge 5 4 4 3" xfId="15147" xr:uid="{942F842D-7A93-4CD8-A54F-C91767DB708A}"/>
    <cellStyle name="20% - uthevingsfarge 5 4 4 4" xfId="44589" xr:uid="{9D493DE6-B351-4BBE-A9C2-F6C2F44FE523}"/>
    <cellStyle name="20% - uthevingsfarge 5 4 4 5" xfId="44590" xr:uid="{8031C9DE-8AFE-46DD-A903-857772D1D582}"/>
    <cellStyle name="20% - uthevingsfarge 5 4 4 6" xfId="44591" xr:uid="{66021FB4-D8E1-45BF-8BE4-403126D61BC2}"/>
    <cellStyle name="20% - uthevingsfarge 5 4 4_3. Chng in credit spreads" xfId="44592" xr:uid="{2699F65C-B46C-4619-868E-E446C3F1C9BF}"/>
    <cellStyle name="20% - uthevingsfarge 5 4 5" xfId="15148" xr:uid="{DD2088F9-B629-4246-B06E-7DA90B3BB203}"/>
    <cellStyle name="20% - uthevingsfarge 5 4 5 2" xfId="15149" xr:uid="{5AE54A77-1DFE-49EB-90C6-5850F53E89BA}"/>
    <cellStyle name="20% - uthevingsfarge 5 4 5 3" xfId="15150" xr:uid="{0C2F5187-817A-4B6F-80EA-B8B3F1C8ADEB}"/>
    <cellStyle name="20% - uthevingsfarge 5 4 5 4" xfId="44593" xr:uid="{C7B119B3-D8FC-4B7A-BF60-6DAAB5D2F4B3}"/>
    <cellStyle name="20% - uthevingsfarge 5 4 5 5" xfId="44594" xr:uid="{A04A4704-20C1-4819-9DC4-5B031E389FB2}"/>
    <cellStyle name="20% - uthevingsfarge 5 4 5 6" xfId="44595" xr:uid="{0DA156C0-B4D1-4ED1-AA09-2C4BAB898891}"/>
    <cellStyle name="20% - uthevingsfarge 5 4 5_AVA DVA EL" xfId="15151" xr:uid="{0C43DBB6-32F8-4912-8049-E59B14D43D1E}"/>
    <cellStyle name="20% - uthevingsfarge 5 4 6" xfId="15152" xr:uid="{690F7795-5263-4D31-BCED-2C6D930461C8}"/>
    <cellStyle name="20% - uthevingsfarge 5 4 6 2" xfId="15153" xr:uid="{F76EC784-CCBC-4A39-A0A2-956CE8925693}"/>
    <cellStyle name="20% - uthevingsfarge 5 4 6_AVA DVA EL" xfId="15154" xr:uid="{BD974CEF-5E15-4EBB-B9DB-61574D900AA2}"/>
    <cellStyle name="20% - uthevingsfarge 5 4 7" xfId="15155" xr:uid="{97DEF392-C7C2-4FD4-A4CD-17EFF5D79F9D}"/>
    <cellStyle name="20% - uthevingsfarge 5 4 8" xfId="39565" xr:uid="{141B1D5B-1ADA-4BBD-B689-BBDFCB8A6880}"/>
    <cellStyle name="20% - uthevingsfarge 5 4 9" xfId="44596" xr:uid="{58C5B98B-0514-4208-BBB9-AD7DE64B5EA8}"/>
    <cellStyle name="20% - uthevingsfarge 5 4_3. Chng in credit spreads" xfId="44597" xr:uid="{09D4825D-5C24-4AB4-99EE-9AB843876D93}"/>
    <cellStyle name="20% - uthevingsfarge 5 40" xfId="3626" xr:uid="{A6678FAD-CB7D-4DEE-975A-5B3E347E42DE}"/>
    <cellStyle name="20% - uthevingsfarge 5 40 2" xfId="3627" xr:uid="{07D0D418-89F7-49AA-894E-4354BD5979AF}"/>
    <cellStyle name="20% - uthevingsfarge 5 40 2 2" xfId="3628" xr:uid="{D1E4929E-4948-4C88-8FC6-A99E174C14E3}"/>
    <cellStyle name="20% - uthevingsfarge 5 40 2 3" xfId="39568" xr:uid="{7DE81B44-E296-461F-98D0-23226297A431}"/>
    <cellStyle name="20% - uthevingsfarge 5 40 2_4 manuell" xfId="54604" xr:uid="{FCA23047-D403-41A6-8660-F7E0DA8BD10E}"/>
    <cellStyle name="20% - uthevingsfarge 5 40 3" xfId="3629" xr:uid="{D4401DEE-ED08-4561-91DE-1777E24B4837}"/>
    <cellStyle name="20% - uthevingsfarge 5 40 4" xfId="39567" xr:uid="{291D576F-414A-4FBF-BC9E-D2C01679F47F}"/>
    <cellStyle name="20% - uthevingsfarge 5 40_4 manuell" xfId="54605" xr:uid="{9ADDDF9E-D7C7-422E-8A55-4CF12867EB5B}"/>
    <cellStyle name="20% - uthevingsfarge 5 41" xfId="3630" xr:uid="{A43E4696-4AE9-4359-9CC4-42C19FE910D9}"/>
    <cellStyle name="20% - uthevingsfarge 5 41 2" xfId="3631" xr:uid="{9B514E44-DE53-40E0-A703-7EDD25B17D09}"/>
    <cellStyle name="20% - uthevingsfarge 5 41 2 2" xfId="3632" xr:uid="{6B0B32D9-D403-4DCF-BE2B-6E21D4989A2E}"/>
    <cellStyle name="20% - uthevingsfarge 5 41 2 3" xfId="39570" xr:uid="{A5AC0C47-B0F0-42BA-90E5-38C9AA7C4B30}"/>
    <cellStyle name="20% - uthevingsfarge 5 41 2_4 manuell" xfId="54606" xr:uid="{6152C1F5-19D2-483A-BAAA-EE28D7259D1F}"/>
    <cellStyle name="20% - uthevingsfarge 5 41 3" xfId="3633" xr:uid="{8940915B-519F-492C-B4F2-E0008708AD40}"/>
    <cellStyle name="20% - uthevingsfarge 5 41 4" xfId="39569" xr:uid="{00526934-1A14-4DFE-941A-5A8559D440FE}"/>
    <cellStyle name="20% - uthevingsfarge 5 41_4 manuell" xfId="54607" xr:uid="{6BE037C3-4B35-44B7-B910-00943BCBA193}"/>
    <cellStyle name="20% - uthevingsfarge 5 42" xfId="3634" xr:uid="{F62BD48B-96BA-4852-955C-D5E49348BC1E}"/>
    <cellStyle name="20% - uthevingsfarge 5 42 2" xfId="3635" xr:uid="{A3072DAE-940E-4402-975E-B50C284DFB27}"/>
    <cellStyle name="20% - uthevingsfarge 5 42 2 2" xfId="3636" xr:uid="{EACCA13F-46E1-4376-8EBA-51FE25156F81}"/>
    <cellStyle name="20% - uthevingsfarge 5 42 2 3" xfId="39572" xr:uid="{7E166BD2-78EA-4C58-96B3-6CEAD8727B63}"/>
    <cellStyle name="20% - uthevingsfarge 5 42 2_4 manuell" xfId="54608" xr:uid="{7A8FE009-A63C-47B7-B800-05D0D4283CEB}"/>
    <cellStyle name="20% - uthevingsfarge 5 42 3" xfId="3637" xr:uid="{D7B4E61C-1006-413C-936D-E46A89B67206}"/>
    <cellStyle name="20% - uthevingsfarge 5 42 4" xfId="39571" xr:uid="{4F5046D4-463C-4425-A7BF-C1A04CC32EC2}"/>
    <cellStyle name="20% - uthevingsfarge 5 42_4 manuell" xfId="54609" xr:uid="{51E9CE7A-EC0A-495A-ACB4-3FB9653AF15C}"/>
    <cellStyle name="20% - uthevingsfarge 5 43" xfId="3638" xr:uid="{F866D5E4-4E35-4BE2-8062-A7F6759F0F26}"/>
    <cellStyle name="20% - uthevingsfarge 5 43 2" xfId="3639" xr:uid="{220CF92E-A1CB-4DD3-9ECA-751757BC94D5}"/>
    <cellStyle name="20% - uthevingsfarge 5 43 2 2" xfId="3640" xr:uid="{02ACA955-5823-4F1C-AAE9-1710839520BA}"/>
    <cellStyle name="20% - uthevingsfarge 5 43 2 3" xfId="39574" xr:uid="{BC36D321-A544-4EE0-892F-284BB5BD9541}"/>
    <cellStyle name="20% - uthevingsfarge 5 43 2_4 manuell" xfId="54610" xr:uid="{9E0925A3-3FBC-4D36-A4CD-AF24F93A504C}"/>
    <cellStyle name="20% - uthevingsfarge 5 43 3" xfId="3641" xr:uid="{9F3F6EB9-9A0D-4E9E-AD9D-A33DC0956552}"/>
    <cellStyle name="20% - uthevingsfarge 5 43 4" xfId="39573" xr:uid="{46365EEC-AA60-4772-A596-A031F283C2DC}"/>
    <cellStyle name="20% - uthevingsfarge 5 43_4 manuell" xfId="54611" xr:uid="{B8F48133-AFF6-4983-91B8-6858A3FFCADD}"/>
    <cellStyle name="20% - uthevingsfarge 5 44" xfId="3642" xr:uid="{2C00086F-B630-4129-9F9C-F16DDFC4026E}"/>
    <cellStyle name="20% - uthevingsfarge 5 44 2" xfId="3643" xr:uid="{6AB747DA-4BA2-4849-8976-9BA938F6E0D3}"/>
    <cellStyle name="20% - uthevingsfarge 5 44 2 2" xfId="3644" xr:uid="{786BA612-4651-47BF-AB3A-4A7BC46A602E}"/>
    <cellStyle name="20% - uthevingsfarge 5 44 2 3" xfId="39576" xr:uid="{B078C50A-6A91-45F9-BC08-DF4B89E5CB83}"/>
    <cellStyle name="20% - uthevingsfarge 5 44 2_4 manuell" xfId="54612" xr:uid="{F6FFB0DA-3E10-4FF1-8AC0-1203A6422402}"/>
    <cellStyle name="20% - uthevingsfarge 5 44 3" xfId="3645" xr:uid="{C16F872A-AA99-49BA-BE38-3DAB4E27D1ED}"/>
    <cellStyle name="20% - uthevingsfarge 5 44 4" xfId="39575" xr:uid="{5CDEEE2D-78D9-4C13-B866-0FA6DA377E34}"/>
    <cellStyle name="20% - uthevingsfarge 5 44_4 manuell" xfId="54613" xr:uid="{A18D11A9-4431-4FF0-B638-A9A3398C20A9}"/>
    <cellStyle name="20% - uthevingsfarge 5 45" xfId="3646" xr:uid="{39B0C341-5538-4D6A-95ED-D7D8A5FC2A79}"/>
    <cellStyle name="20% - uthevingsfarge 5 45 2" xfId="3647" xr:uid="{E42CB8BF-8B1F-4A25-B1FE-9A4EF119759A}"/>
    <cellStyle name="20% - uthevingsfarge 5 45 2 2" xfId="3648" xr:uid="{39F05478-7C83-4823-8D6E-D33B745F7D38}"/>
    <cellStyle name="20% - uthevingsfarge 5 45 2 3" xfId="39578" xr:uid="{DEB8BE03-5301-43B1-B01F-F2BDD02EDEAD}"/>
    <cellStyle name="20% - uthevingsfarge 5 45 2_4 manuell" xfId="54614" xr:uid="{8A1422A7-87E4-47F5-8AEA-A48021638AD6}"/>
    <cellStyle name="20% - uthevingsfarge 5 45 3" xfId="3649" xr:uid="{8666ACFD-28A1-44F5-8795-559277E4CD4E}"/>
    <cellStyle name="20% - uthevingsfarge 5 45 4" xfId="39577" xr:uid="{24A68068-BB7A-4BF2-8557-6E5F9C70A091}"/>
    <cellStyle name="20% - uthevingsfarge 5 45_4 manuell" xfId="54615" xr:uid="{C966FDDA-4F9B-47EE-BD02-93B95F1153DE}"/>
    <cellStyle name="20% - uthevingsfarge 5 46" xfId="3650" xr:uid="{6E5B7782-828B-4AE9-97DB-08E47EADBFD7}"/>
    <cellStyle name="20% - uthevingsfarge 5 46 2" xfId="3651" xr:uid="{942E9E29-12F6-487D-92DB-833FC6FF823D}"/>
    <cellStyle name="20% - uthevingsfarge 5 46 2 2" xfId="3652" xr:uid="{3A2E6C0F-FE09-45BE-8F1D-AAAF724FF88B}"/>
    <cellStyle name="20% - uthevingsfarge 5 46 2 3" xfId="39580" xr:uid="{44BCD837-E710-4E57-AAB2-C310F934F5AF}"/>
    <cellStyle name="20% - uthevingsfarge 5 46 2_4 manuell" xfId="54616" xr:uid="{351A3BA0-4BAB-41EC-8835-8FF365BAD243}"/>
    <cellStyle name="20% - uthevingsfarge 5 46 3" xfId="3653" xr:uid="{A8653C57-B45B-4A44-80E6-FB3B1F88ED09}"/>
    <cellStyle name="20% - uthevingsfarge 5 46 4" xfId="39579" xr:uid="{40269EBF-7599-4139-A5DB-F33B20EC98C9}"/>
    <cellStyle name="20% - uthevingsfarge 5 46_4 manuell" xfId="54617" xr:uid="{1A3B21A2-60FA-40BD-A458-7117DF8C042A}"/>
    <cellStyle name="20% - uthevingsfarge 5 47" xfId="3654" xr:uid="{BB1C757F-5EA9-4B70-B64D-64A9DE1E0149}"/>
    <cellStyle name="20% - uthevingsfarge 5 47 2" xfId="3655" xr:uid="{593CC2AD-2C35-40B2-A97F-C008178D055B}"/>
    <cellStyle name="20% - uthevingsfarge 5 47 2 2" xfId="3656" xr:uid="{A5CAD17B-C9C6-44B4-B02D-0B2D3A644483}"/>
    <cellStyle name="20% - uthevingsfarge 5 47 2 3" xfId="39582" xr:uid="{C3A48479-FEA9-4257-959B-27EA2FD2DCB7}"/>
    <cellStyle name="20% - uthevingsfarge 5 47 2_4 manuell" xfId="54618" xr:uid="{19B522C9-9B0A-4E45-9048-F0013ECCCE13}"/>
    <cellStyle name="20% - uthevingsfarge 5 47 3" xfId="3657" xr:uid="{930E700D-BFE8-4AEA-BB17-827C52A46D6A}"/>
    <cellStyle name="20% - uthevingsfarge 5 47 4" xfId="39581" xr:uid="{7C351042-FA0E-452A-926E-38BD47EC0A9C}"/>
    <cellStyle name="20% - uthevingsfarge 5 47_4 manuell" xfId="54619" xr:uid="{7946E45E-CEFA-4AFA-B23A-B4D69D300B2E}"/>
    <cellStyle name="20% - uthevingsfarge 5 48" xfId="3658" xr:uid="{DBD75146-8BD4-46E0-967B-39B834528A5C}"/>
    <cellStyle name="20% - uthevingsfarge 5 48 2" xfId="3659" xr:uid="{A21A4A0B-A225-4D2E-80CD-A5F92FC83235}"/>
    <cellStyle name="20% - uthevingsfarge 5 48 2 2" xfId="3660" xr:uid="{34720BFA-F7DA-4942-A89D-A974058EC037}"/>
    <cellStyle name="20% - uthevingsfarge 5 48 2 3" xfId="39584" xr:uid="{BAB59C85-884D-4F9C-9330-83FFFBE0401F}"/>
    <cellStyle name="20% - uthevingsfarge 5 48 2_4 manuell" xfId="54620" xr:uid="{5E4DAF35-8557-4082-9C4B-7DC203C6CD60}"/>
    <cellStyle name="20% - uthevingsfarge 5 48 3" xfId="3661" xr:uid="{4DB8C42C-4F14-4C05-A8A9-C935DF0F10F8}"/>
    <cellStyle name="20% - uthevingsfarge 5 48 4" xfId="39583" xr:uid="{DB066326-E1ED-4DF3-8C4D-C9C9D7E327D4}"/>
    <cellStyle name="20% - uthevingsfarge 5 48_4 manuell" xfId="54621" xr:uid="{926A7F55-0369-4730-9D93-DCC6F96F85BD}"/>
    <cellStyle name="20% - uthevingsfarge 5 49" xfId="3662" xr:uid="{D315EF32-6BB1-45C4-A249-0026FB184C4C}"/>
    <cellStyle name="20% - uthevingsfarge 5 49 2" xfId="3663" xr:uid="{5D922EC7-A893-4A49-8370-7F5F3B22829A}"/>
    <cellStyle name="20% - uthevingsfarge 5 49 2 2" xfId="3664" xr:uid="{32F71C89-8620-4FE9-9F42-B1D258A8D1B8}"/>
    <cellStyle name="20% - uthevingsfarge 5 49 2 3" xfId="39586" xr:uid="{086AFEC1-63AB-4D3C-A241-C2AD07636165}"/>
    <cellStyle name="20% - uthevingsfarge 5 49 2_4 manuell" xfId="54622" xr:uid="{272368A0-E3D1-4933-A370-92691EE20C32}"/>
    <cellStyle name="20% - uthevingsfarge 5 49 3" xfId="3665" xr:uid="{1F8DFC66-9E42-4089-948A-438169EB1D24}"/>
    <cellStyle name="20% - uthevingsfarge 5 49 4" xfId="39585" xr:uid="{52CB1951-B96A-464B-B2C9-BEC40C0147B0}"/>
    <cellStyle name="20% - uthevingsfarge 5 49_4 manuell" xfId="54623" xr:uid="{C385CF7A-AE9B-4E90-B900-BAD397AFC71A}"/>
    <cellStyle name="20% - uthevingsfarge 5 5" xfId="3666" xr:uid="{19405621-C1BC-481F-A0F5-C33A747B80D5}"/>
    <cellStyle name="20% - uthevingsfarge 5 5 2" xfId="3667" xr:uid="{D2ACD20D-36D3-42A4-96FA-AE666A97FF2C}"/>
    <cellStyle name="20% - uthevingsfarge 5 5 2 2" xfId="3668" xr:uid="{929E4358-F0E8-4EF4-88E9-293D19E65608}"/>
    <cellStyle name="20% - uthevingsfarge 5 5 2 2 2" xfId="44598" xr:uid="{4E7B0408-F7E6-4C18-B3FC-070AA66C3C28}"/>
    <cellStyle name="20% - uthevingsfarge 5 5 2 2 2 2" xfId="44599" xr:uid="{A7290EFA-F71F-467E-A593-F674BAB3DE8A}"/>
    <cellStyle name="20% - uthevingsfarge 5 5 2 2 3" xfId="44600" xr:uid="{70062FA5-D3DE-4443-926B-8A6F0A712807}"/>
    <cellStyle name="20% - uthevingsfarge 5 5 2 2_3. Chng in credit spreads" xfId="44601" xr:uid="{2C576444-A117-49A1-85B0-3053C23DB692}"/>
    <cellStyle name="20% - uthevingsfarge 5 5 2 3" xfId="39588" xr:uid="{A4237615-3419-4826-9D96-788F4F82DF74}"/>
    <cellStyle name="20% - uthevingsfarge 5 5 2 3 2" xfId="44602" xr:uid="{AD36FEFB-8675-4F51-8D84-43FF1D80DBEF}"/>
    <cellStyle name="20% - uthevingsfarge 5 5 2 3 2 2" xfId="44603" xr:uid="{2E2FB847-161E-41EC-A036-871D5E37B657}"/>
    <cellStyle name="20% - uthevingsfarge 5 5 2 3 3" xfId="44604" xr:uid="{3082C2F1-676B-4872-8060-C965194C5A7B}"/>
    <cellStyle name="20% - uthevingsfarge 5 5 2 3_3. Chng in credit spreads" xfId="44605" xr:uid="{304600EC-A8A1-4C31-8B3A-01842B8123A4}"/>
    <cellStyle name="20% - uthevingsfarge 5 5 2 4" xfId="44606" xr:uid="{EF9383CA-BAD2-4D75-8262-3EF9F81588E0}"/>
    <cellStyle name="20% - uthevingsfarge 5 5 2 4 2" xfId="44607" xr:uid="{45735488-AA10-4CAE-AA35-468239B03BEE}"/>
    <cellStyle name="20% - uthevingsfarge 5 5 2 5" xfId="44608" xr:uid="{91BD0B57-8D14-40EA-B0DF-3A865759E42A}"/>
    <cellStyle name="20% - uthevingsfarge 5 5 2_3. Chng in credit spreads" xfId="44609" xr:uid="{37794B6E-0797-454A-8EE3-CCD4F2E94962}"/>
    <cellStyle name="20% - uthevingsfarge 5 5 3" xfId="3669" xr:uid="{E073A997-4EE1-4956-84A8-AE52977B0355}"/>
    <cellStyle name="20% - uthevingsfarge 5 5 3 2" xfId="15156" xr:uid="{87B49FF2-2271-45F2-96CC-FAD194FF1E1A}"/>
    <cellStyle name="20% - uthevingsfarge 5 5 3 2 2" xfId="44610" xr:uid="{6792E458-2013-4516-BC35-E12F9C417068}"/>
    <cellStyle name="20% - uthevingsfarge 5 5 3 3" xfId="44611" xr:uid="{51C4EFEC-A560-4689-9352-49F1EE1775D8}"/>
    <cellStyle name="20% - uthevingsfarge 5 5 3_3. Chng in credit spreads" xfId="44612" xr:uid="{F7C25537-444B-414F-B50B-DF46E942E385}"/>
    <cellStyle name="20% - uthevingsfarge 5 5 4" xfId="15157" xr:uid="{C22D1843-D90F-4052-A6E3-6706F84A9B73}"/>
    <cellStyle name="20% - uthevingsfarge 5 5 4 2" xfId="44613" xr:uid="{25611DF5-0E26-48DB-83A2-BF17090E320B}"/>
    <cellStyle name="20% - uthevingsfarge 5 5 4 2 2" xfId="44614" xr:uid="{DF503607-3BF2-44D8-BC90-83D95FBB969C}"/>
    <cellStyle name="20% - uthevingsfarge 5 5 4 3" xfId="44615" xr:uid="{49F5E4D2-04ED-4E39-82E5-FBA59CF2B2DD}"/>
    <cellStyle name="20% - uthevingsfarge 5 5 4_3. Chng in credit spreads" xfId="44616" xr:uid="{8402A8FC-1C58-4B13-8B46-564706DFEC3A}"/>
    <cellStyle name="20% - uthevingsfarge 5 5 5" xfId="15158" xr:uid="{C155E943-DCBE-48EB-9F98-A35505BF948C}"/>
    <cellStyle name="20% - uthevingsfarge 5 5 5 2" xfId="44617" xr:uid="{0EDAE3FC-D747-4377-A950-835C6EE16460}"/>
    <cellStyle name="20% - uthevingsfarge 5 5 6" xfId="39587" xr:uid="{6565F0C8-3939-464F-B0E7-9788C64958EC}"/>
    <cellStyle name="20% - uthevingsfarge 5 5 7" xfId="44618" xr:uid="{DEE909AC-E1CE-4855-B561-EC2FBFE14D64}"/>
    <cellStyle name="20% - uthevingsfarge 5 5 8" xfId="44619" xr:uid="{21CFC741-093A-48AE-AA85-2800A1B2E73D}"/>
    <cellStyle name="20% - uthevingsfarge 5 5 9" xfId="44620" xr:uid="{E73A2835-D5E3-4CFE-A762-399E545439AD}"/>
    <cellStyle name="20% - uthevingsfarge 5 5_3. Chng in credit spreads" xfId="44621" xr:uid="{45AE4AA9-EFA0-44A0-91A5-F169A29A8D61}"/>
    <cellStyle name="20% - uthevingsfarge 5 50" xfId="3670" xr:uid="{1E434C39-AF9C-497D-A759-8D3427B3FC35}"/>
    <cellStyle name="20% - uthevingsfarge 5 50 2" xfId="3671" xr:uid="{5F93BE2D-6E2A-4288-8809-0DCE1F169621}"/>
    <cellStyle name="20% - uthevingsfarge 5 50 2 2" xfId="3672" xr:uid="{2E9D2695-A610-4CF5-A6AD-C3F7DEC51371}"/>
    <cellStyle name="20% - uthevingsfarge 5 50 2 3" xfId="39590" xr:uid="{2AF3C009-0F41-4A6F-88FC-EA1859AC2DE7}"/>
    <cellStyle name="20% - uthevingsfarge 5 50 2_4 manuell" xfId="54624" xr:uid="{C163813D-2926-4902-BD9C-441C42788581}"/>
    <cellStyle name="20% - uthevingsfarge 5 50 3" xfId="3673" xr:uid="{8AE5CB26-F7BA-46EF-9219-2F08C333761F}"/>
    <cellStyle name="20% - uthevingsfarge 5 50 4" xfId="39589" xr:uid="{BE2F32B6-2DEC-4A61-A872-B7752B7E2333}"/>
    <cellStyle name="20% - uthevingsfarge 5 50_4 manuell" xfId="54625" xr:uid="{2DA1A3B6-E4EA-4560-9459-2CCC2B173E81}"/>
    <cellStyle name="20% - uthevingsfarge 5 51" xfId="3674" xr:uid="{3064D6FF-C04A-40CB-8D53-0D62E077D262}"/>
    <cellStyle name="20% - uthevingsfarge 5 51 2" xfId="3675" xr:uid="{9B47266A-6DAA-49FF-8632-72FAC49F22A8}"/>
    <cellStyle name="20% - uthevingsfarge 5 51 2 2" xfId="3676" xr:uid="{EE3AEA1A-BEC1-4567-8B94-170D3F02B11C}"/>
    <cellStyle name="20% - uthevingsfarge 5 51 2 3" xfId="39592" xr:uid="{2C3DF342-E5C6-4A7A-9CA5-901153E8B5D3}"/>
    <cellStyle name="20% - uthevingsfarge 5 51 2_4 manuell" xfId="54626" xr:uid="{50CB799B-DC06-42AB-8706-B5576A0F2BBB}"/>
    <cellStyle name="20% - uthevingsfarge 5 51 3" xfId="3677" xr:uid="{5564FDB0-A6DC-48BA-AC5F-E60D737FD5BC}"/>
    <cellStyle name="20% - uthevingsfarge 5 51 4" xfId="39591" xr:uid="{B3370B1A-638A-4249-9963-3BB2656D16A2}"/>
    <cellStyle name="20% - uthevingsfarge 5 51_4 manuell" xfId="54627" xr:uid="{AE50C353-AD46-4508-A971-CE1B53BF03C4}"/>
    <cellStyle name="20% - uthevingsfarge 5 52" xfId="3678" xr:uid="{FA478C0F-BB82-4D8F-A4C6-866D6666D7DD}"/>
    <cellStyle name="20% - uthevingsfarge 5 52 2" xfId="3679" xr:uid="{FDB88AA2-912A-432C-BCAD-E7CB55201C07}"/>
    <cellStyle name="20% - uthevingsfarge 5 52 2 2" xfId="3680" xr:uid="{592082C8-8F9F-426B-8D2F-B37B99D63549}"/>
    <cellStyle name="20% - uthevingsfarge 5 52 2 3" xfId="39594" xr:uid="{28EA3FFA-C3C7-46C6-9BE2-2563B9671B10}"/>
    <cellStyle name="20% - uthevingsfarge 5 52 2_4 manuell" xfId="54628" xr:uid="{22CF2958-3AAA-4A12-9618-633B2594A361}"/>
    <cellStyle name="20% - uthevingsfarge 5 52 3" xfId="3681" xr:uid="{8AE47EC0-EF89-4E4A-B0DD-B26D598125A4}"/>
    <cellStyle name="20% - uthevingsfarge 5 52 4" xfId="39593" xr:uid="{D42A6340-577B-465F-AC24-4580DC0BC296}"/>
    <cellStyle name="20% - uthevingsfarge 5 52_4 manuell" xfId="54629" xr:uid="{3248C090-5CBC-491D-9DE8-48684D2D54A5}"/>
    <cellStyle name="20% - uthevingsfarge 5 53" xfId="3682" xr:uid="{550763BC-C007-478B-90D6-8F1493581556}"/>
    <cellStyle name="20% - uthevingsfarge 5 53 2" xfId="3683" xr:uid="{FC3C5C9C-9880-4AE5-8E21-36D3F16B2F2B}"/>
    <cellStyle name="20% - uthevingsfarge 5 53 2 2" xfId="3684" xr:uid="{D1C7058F-9AB4-4926-BA73-D6C26DD6FB96}"/>
    <cellStyle name="20% - uthevingsfarge 5 53 2 3" xfId="39596" xr:uid="{6170E5E5-1A42-4BAF-A5E5-364D8CA4E5E7}"/>
    <cellStyle name="20% - uthevingsfarge 5 53 2_4 manuell" xfId="54630" xr:uid="{68603D7A-7853-4841-8F16-4423F4FFEB25}"/>
    <cellStyle name="20% - uthevingsfarge 5 53 3" xfId="3685" xr:uid="{CCC6E0C5-DE5C-4516-9FEE-513E32605E24}"/>
    <cellStyle name="20% - uthevingsfarge 5 53 4" xfId="39595" xr:uid="{E71F6D67-1FA9-4480-AA41-AB19F4E000DF}"/>
    <cellStyle name="20% - uthevingsfarge 5 53_4 manuell" xfId="54631" xr:uid="{86430787-0B87-41A0-B0EF-8A8A7431D467}"/>
    <cellStyle name="20% - uthevingsfarge 5 54" xfId="3686" xr:uid="{C9F7756E-7147-4857-8023-E152287B6DAF}"/>
    <cellStyle name="20% - uthevingsfarge 5 54 2" xfId="3687" xr:uid="{E0F9A428-82FD-4458-BADF-3C5FDBAED860}"/>
    <cellStyle name="20% - uthevingsfarge 5 54 2 2" xfId="3688" xr:uid="{6173AB74-1AE0-4F75-9BF9-82FA8BB08C52}"/>
    <cellStyle name="20% - uthevingsfarge 5 54 2 3" xfId="39598" xr:uid="{9E2EC08F-C14F-4544-9E95-F3878019A93E}"/>
    <cellStyle name="20% - uthevingsfarge 5 54 2_4 manuell" xfId="54632" xr:uid="{5E9A5342-4695-4D52-8261-D99B92E3DAEA}"/>
    <cellStyle name="20% - uthevingsfarge 5 54 3" xfId="3689" xr:uid="{C298449F-22FB-4C41-A2DB-2E962C9CF80B}"/>
    <cellStyle name="20% - uthevingsfarge 5 54 4" xfId="39597" xr:uid="{0CB63837-A631-4A21-AB10-C75B0CFD6563}"/>
    <cellStyle name="20% - uthevingsfarge 5 54_4 manuell" xfId="54633" xr:uid="{B6CAF66D-99C3-43FC-8AEF-747533B497D5}"/>
    <cellStyle name="20% - uthevingsfarge 5 55" xfId="3690" xr:uid="{FCA6ADD8-CBE4-408B-A20E-5870A2962F7B}"/>
    <cellStyle name="20% - uthevingsfarge 5 55 2" xfId="3691" xr:uid="{36EE6C86-05A0-439C-9B7C-3825B63F2E66}"/>
    <cellStyle name="20% - uthevingsfarge 5 55 2 2" xfId="3692" xr:uid="{A73F26AA-749D-4167-AFFC-57A8D4994951}"/>
    <cellStyle name="20% - uthevingsfarge 5 55 2 3" xfId="39600" xr:uid="{EDEF96CB-88EA-4C38-9F47-8CCAB08B4399}"/>
    <cellStyle name="20% - uthevingsfarge 5 55 2_4 manuell" xfId="54634" xr:uid="{9C04A5AF-5C43-4FFD-8495-800CBA2A810B}"/>
    <cellStyle name="20% - uthevingsfarge 5 55 3" xfId="3693" xr:uid="{B5F32958-9E7F-4B75-9493-A8371ACDC38D}"/>
    <cellStyle name="20% - uthevingsfarge 5 55 4" xfId="39599" xr:uid="{4EDCA3CF-507B-4072-A992-F8C75F657937}"/>
    <cellStyle name="20% - uthevingsfarge 5 55_4 manuell" xfId="54635" xr:uid="{96BFF711-8120-4F51-96D0-9253BE6A9DD5}"/>
    <cellStyle name="20% - uthevingsfarge 5 56" xfId="3694" xr:uid="{99553EDA-5319-49A6-A5AF-B1D4F3E66061}"/>
    <cellStyle name="20% - uthevingsfarge 5 56 2" xfId="3695" xr:uid="{2D158048-813E-4A3F-8169-3E59243556CF}"/>
    <cellStyle name="20% - uthevingsfarge 5 56 2 2" xfId="3696" xr:uid="{888B4962-B75D-414C-B528-190B4467B088}"/>
    <cellStyle name="20% - uthevingsfarge 5 56 2 3" xfId="39602" xr:uid="{EE25D917-86A1-4F95-929D-FA70A6206448}"/>
    <cellStyle name="20% - uthevingsfarge 5 56 2_4 manuell" xfId="54636" xr:uid="{9EEA3737-5877-4089-A15D-F85EF538B447}"/>
    <cellStyle name="20% - uthevingsfarge 5 56 3" xfId="3697" xr:uid="{17FC2161-BCDD-4996-BA17-2391889B5515}"/>
    <cellStyle name="20% - uthevingsfarge 5 56 4" xfId="39601" xr:uid="{209DC993-CE54-4BC2-AA8E-CB78F32239DB}"/>
    <cellStyle name="20% - uthevingsfarge 5 56_4 manuell" xfId="54637" xr:uid="{56D14C88-917C-4106-9F35-E37BCA163900}"/>
    <cellStyle name="20% - uthevingsfarge 5 57" xfId="3698" xr:uid="{E45C7DF3-1B05-42EB-92C1-6A50B4AB4091}"/>
    <cellStyle name="20% - uthevingsfarge 5 57 2" xfId="3699" xr:uid="{57EBF884-7D1F-4305-992C-CD5B4353FE00}"/>
    <cellStyle name="20% - uthevingsfarge 5 57 2 2" xfId="3700" xr:uid="{7C8B1181-6EBA-4653-A592-1C4FD7D3D6C7}"/>
    <cellStyle name="20% - uthevingsfarge 5 57 2 3" xfId="39604" xr:uid="{FE5C760B-FD7F-42E1-ADE6-860F1D939CE3}"/>
    <cellStyle name="20% - uthevingsfarge 5 57 2_4 manuell" xfId="54638" xr:uid="{105410F3-6438-432E-8183-AD4E13056376}"/>
    <cellStyle name="20% - uthevingsfarge 5 57 3" xfId="3701" xr:uid="{03F6F902-5B19-426B-AFD5-821E3127A778}"/>
    <cellStyle name="20% - uthevingsfarge 5 57 4" xfId="39603" xr:uid="{130A6235-1963-44C6-BAE9-A88E3DD13DA2}"/>
    <cellStyle name="20% - uthevingsfarge 5 57_4 manuell" xfId="54639" xr:uid="{A2C1BE5F-87B3-45E8-B3AB-70738C2B0AB3}"/>
    <cellStyle name="20% - uthevingsfarge 5 58" xfId="3702" xr:uid="{9304F15A-C4BA-4398-BB62-BEA07D46B3EA}"/>
    <cellStyle name="20% - uthevingsfarge 5 58 2" xfId="3703" xr:uid="{8A9586D5-C07F-4AD4-9A81-F7F016A25BF6}"/>
    <cellStyle name="20% - uthevingsfarge 5 58 2 2" xfId="3704" xr:uid="{91093B2D-F331-4CD7-80C4-7726F56EDFBE}"/>
    <cellStyle name="20% - uthevingsfarge 5 58 2 3" xfId="39606" xr:uid="{206B0D95-99F1-43DD-A938-5AE36425AC31}"/>
    <cellStyle name="20% - uthevingsfarge 5 58 2_4 manuell" xfId="54640" xr:uid="{AE45C11A-D2A2-4F38-92B9-BC8846785675}"/>
    <cellStyle name="20% - uthevingsfarge 5 58 3" xfId="3705" xr:uid="{063487E4-3ED5-4BEF-8DAF-7EBC0BBABDB6}"/>
    <cellStyle name="20% - uthevingsfarge 5 58 4" xfId="39605" xr:uid="{5ACFD352-8CDB-4B3A-A2D2-644E5AFC7DE6}"/>
    <cellStyle name="20% - uthevingsfarge 5 58_4 manuell" xfId="54641" xr:uid="{4E62250A-D363-4AFA-B699-BAFF5D05169B}"/>
    <cellStyle name="20% - uthevingsfarge 5 59" xfId="3706" xr:uid="{108F8926-AB47-437D-B062-27CC34D8BBAB}"/>
    <cellStyle name="20% - uthevingsfarge 5 59 2" xfId="3707" xr:uid="{615DDD4C-D0E1-4E4F-BC23-83515EBC9224}"/>
    <cellStyle name="20% - uthevingsfarge 5 59 2 2" xfId="3708" xr:uid="{C2464CB6-AA6D-4700-8458-ADAEF86E5738}"/>
    <cellStyle name="20% - uthevingsfarge 5 59 2 3" xfId="39608" xr:uid="{3DA8C083-FE9F-472F-A5FE-535CE919B54B}"/>
    <cellStyle name="20% - uthevingsfarge 5 59 2_4 manuell" xfId="54642" xr:uid="{D93B4AB6-FE08-41BE-AE4F-06271F035183}"/>
    <cellStyle name="20% - uthevingsfarge 5 59 3" xfId="3709" xr:uid="{8E91A8CB-3A4C-46D5-B427-A8A8B14DC9FC}"/>
    <cellStyle name="20% - uthevingsfarge 5 59 4" xfId="39607" xr:uid="{A39460BE-54BF-4422-8F33-6D050F9E8F83}"/>
    <cellStyle name="20% - uthevingsfarge 5 59_4 manuell" xfId="54643" xr:uid="{078C16E6-4BE5-4B7A-B2DB-65EEA16B2525}"/>
    <cellStyle name="20% - uthevingsfarge 5 6" xfId="3710" xr:uid="{F38F0B12-7008-43D8-8CE9-55BDFCE11217}"/>
    <cellStyle name="20% - uthevingsfarge 5 6 2" xfId="3711" xr:uid="{1E309D33-D8A8-4B6F-96B4-B55BA5D42E20}"/>
    <cellStyle name="20% - uthevingsfarge 5 6 2 2" xfId="3712" xr:uid="{773D321F-F8A1-4E8D-B1E9-8B9325E828CA}"/>
    <cellStyle name="20% - uthevingsfarge 5 6 2 2 2" xfId="44622" xr:uid="{C7D5DDB0-EA67-43E0-B511-3EE4D76DBD36}"/>
    <cellStyle name="20% - uthevingsfarge 5 6 2 2_CC1" xfId="54644" xr:uid="{09887A2C-1C0F-4C7C-BBF9-1097054CB746}"/>
    <cellStyle name="20% - uthevingsfarge 5 6 2 3" xfId="39610" xr:uid="{9A0417EF-82C1-4B88-AD27-94DA5E31F1F9}"/>
    <cellStyle name="20% - uthevingsfarge 5 6 2 4" xfId="44623" xr:uid="{67D3872C-8181-44B5-9717-2F3EAD5F2785}"/>
    <cellStyle name="20% - uthevingsfarge 5 6 2_3. Chng in credit spreads" xfId="44624" xr:uid="{797239AE-BA3A-4FE2-A3B1-AAF574CCF974}"/>
    <cellStyle name="20% - uthevingsfarge 5 6 3" xfId="3713" xr:uid="{85279AFA-23BA-4B07-A643-6457539706CF}"/>
    <cellStyle name="20% - uthevingsfarge 5 6 3 2" xfId="15159" xr:uid="{B51BD7CE-7E11-45AD-A5D9-F674A07D8D0D}"/>
    <cellStyle name="20% - uthevingsfarge 5 6 3 2 2" xfId="44625" xr:uid="{1A6DFDA9-0817-4794-8C1E-6FD5EC075EFC}"/>
    <cellStyle name="20% - uthevingsfarge 5 6 3 3" xfId="44626" xr:uid="{24EA00F0-C73F-4824-93DE-5554826AED17}"/>
    <cellStyle name="20% - uthevingsfarge 5 6 3_3. Chng in credit spreads" xfId="44627" xr:uid="{6990AEA4-919F-427C-BC21-FEAC5965E540}"/>
    <cellStyle name="20% - uthevingsfarge 5 6 4" xfId="15160" xr:uid="{B571D49F-80B6-450D-9031-62DBB447252B}"/>
    <cellStyle name="20% - uthevingsfarge 5 6 4 2" xfId="44628" xr:uid="{9EC43B4E-E3DE-4233-A4F5-82B2448EF028}"/>
    <cellStyle name="20% - uthevingsfarge 5 6 5" xfId="15161" xr:uid="{8E56C0B1-A245-4224-A537-2727924777F8}"/>
    <cellStyle name="20% - uthevingsfarge 5 6 6" xfId="39609" xr:uid="{964E1249-8FB2-4548-8004-3EAAB0D6A242}"/>
    <cellStyle name="20% - uthevingsfarge 5 6 7" xfId="44629" xr:uid="{804914F6-F340-4AE7-9087-1F6CED42C9EC}"/>
    <cellStyle name="20% - uthevingsfarge 5 6 8" xfId="44630" xr:uid="{9AB716DD-06BC-4096-8C2E-4F25DA415862}"/>
    <cellStyle name="20% - uthevingsfarge 5 6 9" xfId="44631" xr:uid="{8A197A62-CCE4-4CD7-BA95-4CBD5D43F1BC}"/>
    <cellStyle name="20% - uthevingsfarge 5 6_3. Chng in credit spreads" xfId="44632" xr:uid="{7A1FF48D-8197-46C4-9AEA-71C17D2F8918}"/>
    <cellStyle name="20% - uthevingsfarge 5 60" xfId="15162" xr:uid="{12602B9D-2C44-4975-BE6F-F36B33C90E96}"/>
    <cellStyle name="20% - uthevingsfarge 5 60 2" xfId="15163" xr:uid="{EC203EFC-4317-4382-A422-BC28182C3B41}"/>
    <cellStyle name="20% - uthevingsfarge 5 60 2 2" xfId="36580" xr:uid="{0746EDF0-C508-4242-A647-0717412920D0}"/>
    <cellStyle name="20% - uthevingsfarge 5 60 3" xfId="15164" xr:uid="{DA551825-207E-4404-BB5E-D5358796C552}"/>
    <cellStyle name="20% - uthevingsfarge 5 60 4" xfId="36344" xr:uid="{324FB3B9-9CDC-4F24-9D19-037B16D2579B}"/>
    <cellStyle name="20% - uthevingsfarge 5 60_AVA DVA EL" xfId="15165" xr:uid="{4CBDF34A-2B43-4F72-89CF-0D0D3FA82180}"/>
    <cellStyle name="20% - uthevingsfarge 5 61" xfId="15166" xr:uid="{B066CFF7-1EEA-4ED9-93DF-F0EB374A12B7}"/>
    <cellStyle name="20% - uthevingsfarge 5 61 2" xfId="15167" xr:uid="{37D2C132-1640-42C8-9DA5-AA027BBA2377}"/>
    <cellStyle name="20% - uthevingsfarge 5 61 2 2" xfId="36601" xr:uid="{3E5D1213-8BAE-418C-B51D-C0135E1A6A8A}"/>
    <cellStyle name="20% - uthevingsfarge 5 61 3" xfId="15168" xr:uid="{EBF5D788-CAA8-405C-94E4-32511BBA25D3}"/>
    <cellStyle name="20% - uthevingsfarge 5 61 4" xfId="36370" xr:uid="{490515D5-3292-4B9B-B5D9-0CD2DA0F3465}"/>
    <cellStyle name="20% - uthevingsfarge 5 61_AVA DVA EL" xfId="15169" xr:uid="{509553B3-E58A-4A73-A1DC-5897B2AA7B40}"/>
    <cellStyle name="20% - uthevingsfarge 5 62" xfId="15170" xr:uid="{990E64A9-4BF0-48BB-A6C9-FE70BD5BF11C}"/>
    <cellStyle name="20% - uthevingsfarge 5 62 2" xfId="15171" xr:uid="{3D9CA158-BE9D-40E1-B6E4-0252AD4AED96}"/>
    <cellStyle name="20% - uthevingsfarge 5 62 2 2" xfId="36575" xr:uid="{3432C28C-908F-48F7-8F89-64902D07174B}"/>
    <cellStyle name="20% - uthevingsfarge 5 62 3" xfId="36334" xr:uid="{C575C4BB-3EA7-48A7-9CF3-EE20E1C345BB}"/>
    <cellStyle name="20% - uthevingsfarge 5 62_AVA DVA EL" xfId="15172" xr:uid="{FDA57FC7-FB2D-4952-ACC5-0961239EEE5E}"/>
    <cellStyle name="20% - uthevingsfarge 5 63" xfId="15173" xr:uid="{F17B5019-444D-4F4A-A178-8452A71BCE57}"/>
    <cellStyle name="20% - uthevingsfarge 5 63 2" xfId="36554" xr:uid="{E7B6B4AE-95BC-410E-87F0-DD5F7502D1BF}"/>
    <cellStyle name="20% - uthevingsfarge 5 64" xfId="15174" xr:uid="{ACA946CD-0CE1-4DC4-9C28-00B269AA691D}"/>
    <cellStyle name="20% - uthevingsfarge 5 64 2" xfId="36633" xr:uid="{F8FFFB1D-D922-4988-8975-20E6D763A68E}"/>
    <cellStyle name="20% - uthevingsfarge 5 65" xfId="15175" xr:uid="{5C6C2345-B159-4F03-B4D9-0411EF6D85E1}"/>
    <cellStyle name="20% - uthevingsfarge 5 65 2" xfId="36524" xr:uid="{BA13AA8E-1CFD-45B8-8B23-5627EB22629F}"/>
    <cellStyle name="20% - uthevingsfarge 5 66" xfId="15176" xr:uid="{4607B352-D233-417D-BCFA-8EB94610AB23}"/>
    <cellStyle name="20% - uthevingsfarge 5 66 2" xfId="36619" xr:uid="{8B5E990E-D47C-4AB5-AFD6-AE301DA7B48D}"/>
    <cellStyle name="20% - uthevingsfarge 5 67" xfId="36612" xr:uid="{C7556B0F-1262-4B46-9C3F-E1032B5A2BD0}"/>
    <cellStyle name="20% - uthevingsfarge 5 68" xfId="44633" xr:uid="{9F7CCCC3-38E0-4D38-A417-827141968E4A}"/>
    <cellStyle name="20% - uthevingsfarge 5 69" xfId="44634" xr:uid="{39186C70-7879-48D4-A0A1-B3E4172FEE67}"/>
    <cellStyle name="20% - uthevingsfarge 5 7" xfId="3714" xr:uid="{F7E94FBB-027C-4984-9845-CF5D7239FF88}"/>
    <cellStyle name="20% - uthevingsfarge 5 7 2" xfId="3715" xr:uid="{5A46E165-F47D-4C59-8993-90F8D6A9B31D}"/>
    <cellStyle name="20% - uthevingsfarge 5 7 2 2" xfId="3716" xr:uid="{FCD54161-D396-4AF8-A3B7-92D94ECDC31D}"/>
    <cellStyle name="20% - uthevingsfarge 5 7 2 3" xfId="39612" xr:uid="{B3D1D487-2F94-4C67-AE65-4317CD273740}"/>
    <cellStyle name="20% - uthevingsfarge 5 7 2 4" xfId="44635" xr:uid="{664D38A0-961A-4597-9D81-15FC7D8DE79F}"/>
    <cellStyle name="20% - uthevingsfarge 5 7 2_4 manuell" xfId="54645" xr:uid="{340971E5-8401-4BE7-89EC-C75F8B5DE11F}"/>
    <cellStyle name="20% - uthevingsfarge 5 7 3" xfId="3717" xr:uid="{3A3E7D3E-5D91-4F32-9061-47120E502D1B}"/>
    <cellStyle name="20% - uthevingsfarge 5 7 3 2" xfId="15177" xr:uid="{194AA019-1802-44C6-A370-A96A83BEE8D3}"/>
    <cellStyle name="20% - uthevingsfarge 5 7 3_AVA DVA EL" xfId="15178" xr:uid="{8FA3C6DA-90E2-4064-A1AF-861F1FEC6FC9}"/>
    <cellStyle name="20% - uthevingsfarge 5 7 4" xfId="15179" xr:uid="{6182BD88-7E62-475D-8C05-0B1D55658EF3}"/>
    <cellStyle name="20% - uthevingsfarge 5 7 5" xfId="15180" xr:uid="{B038F02B-8C53-4B99-AA4F-5CEA44FE65B9}"/>
    <cellStyle name="20% - uthevingsfarge 5 7 6" xfId="39611" xr:uid="{F965EE36-850D-4998-942D-B2BC8C40EC32}"/>
    <cellStyle name="20% - uthevingsfarge 5 7 7" xfId="44636" xr:uid="{E4FC67A7-7E4D-4F56-969E-456BB0F8DC74}"/>
    <cellStyle name="20% - uthevingsfarge 5 7 8" xfId="44637" xr:uid="{F08D8F03-86CE-46BF-BEB0-C89438595B81}"/>
    <cellStyle name="20% - uthevingsfarge 5 7_3. Chng in credit spreads" xfId="44638" xr:uid="{38A516CE-5020-495E-81A8-81FC0876C163}"/>
    <cellStyle name="20% - uthevingsfarge 5 70" xfId="44639" xr:uid="{02CB23F7-DF6D-4229-B312-C14B597C7340}"/>
    <cellStyle name="20% - uthevingsfarge 5 71" xfId="44640" xr:uid="{98D9F51D-881A-4361-89B9-2242A1164157}"/>
    <cellStyle name="20% - uthevingsfarge 5 72" xfId="44641" xr:uid="{BBB3D510-DAAE-4E7F-9F76-2E5818F3EFEA}"/>
    <cellStyle name="20% - uthevingsfarge 5 73" xfId="44642" xr:uid="{539A05F9-AF0C-4AF5-930E-E0A8F291546B}"/>
    <cellStyle name="20% - uthevingsfarge 5 74" xfId="44643" xr:uid="{BFA31549-19E4-4CCF-9CE1-F87B97CF3826}"/>
    <cellStyle name="20% - uthevingsfarge 5 8" xfId="3718" xr:uid="{CB651463-3F94-4B88-8D0C-76D5CA3CABE2}"/>
    <cellStyle name="20% - uthevingsfarge 5 8 2" xfId="3719" xr:uid="{18D15F15-6826-4A1D-8787-ED1B9FCE751E}"/>
    <cellStyle name="20% - uthevingsfarge 5 8 2 2" xfId="3720" xr:uid="{1F05F062-91F0-4450-AC4E-CD2957820E4B}"/>
    <cellStyle name="20% - uthevingsfarge 5 8 2 3" xfId="39614" xr:uid="{B3E15E3C-0907-4F1F-A2B1-FC3203098F2B}"/>
    <cellStyle name="20% - uthevingsfarge 5 8 2 4" xfId="44644" xr:uid="{A242E11F-AD67-40DE-A132-3D902F3CE456}"/>
    <cellStyle name="20% - uthevingsfarge 5 8 2_4 manuell" xfId="54646" xr:uid="{358C0910-0F75-4465-88B9-6AC46F515294}"/>
    <cellStyle name="20% - uthevingsfarge 5 8 3" xfId="3721" xr:uid="{57187227-384E-4D79-9861-C8126CCD7589}"/>
    <cellStyle name="20% - uthevingsfarge 5 8 4" xfId="39613" xr:uid="{E3072FC8-0EB5-4F4D-AAF2-F67F47905A2D}"/>
    <cellStyle name="20% - uthevingsfarge 5 8 5" xfId="44645" xr:uid="{DB179EB1-ACD3-4603-897C-46743770DB30}"/>
    <cellStyle name="20% - uthevingsfarge 5 8_3. Chng in credit spreads" xfId="44646" xr:uid="{8FF05512-5D56-47A4-8936-8C47F3CCF0E3}"/>
    <cellStyle name="20% - uthevingsfarge 5 9" xfId="3722" xr:uid="{725B52F6-4A6F-405E-846A-076C811ABA45}"/>
    <cellStyle name="20% - uthevingsfarge 5 9 2" xfId="3723" xr:uid="{9BDF343A-FA4B-4786-A690-4F3A0D0C85B0}"/>
    <cellStyle name="20% - uthevingsfarge 5 9 2 2" xfId="3724" xr:uid="{9C918EBB-919A-44C6-B715-040939686F4F}"/>
    <cellStyle name="20% - uthevingsfarge 5 9 2 3" xfId="39616" xr:uid="{C2B342DD-6DBE-455D-9069-1E1CF79AA1A8}"/>
    <cellStyle name="20% - uthevingsfarge 5 9 2_4 manuell" xfId="54647" xr:uid="{F64C2681-7BB7-480B-86F5-F2A979CEDB7D}"/>
    <cellStyle name="20% - uthevingsfarge 5 9 3" xfId="3725" xr:uid="{1F02CB8D-6682-40BB-B3F3-7B42099BF422}"/>
    <cellStyle name="20% - uthevingsfarge 5 9 4" xfId="39615" xr:uid="{65776744-0162-4A58-A5C2-BA3C8A8EFD3B}"/>
    <cellStyle name="20% - uthevingsfarge 5 9 5" xfId="44647" xr:uid="{D20785A7-582E-41E2-8814-BDD39939CCBC}"/>
    <cellStyle name="20% - uthevingsfarge 5 9_4 manuell" xfId="54648" xr:uid="{8BCEB7FA-62CD-4F82-A5A0-EDD89978549C}"/>
    <cellStyle name="20% - uthevingsfarge 5_4 manuell" xfId="54649" xr:uid="{4639C920-F0D9-4E1C-8BB6-5E62D17443D3}"/>
    <cellStyle name="20% - uthevingsfarge 6" xfId="36219" xr:uid="{C825BB36-510B-40D2-8FCD-80A23C7CD364}"/>
    <cellStyle name="20% - uthevingsfarge 6 10" xfId="3726" xr:uid="{CFBF9BF7-634A-4ED1-9303-05E9EFC6C540}"/>
    <cellStyle name="20% - uthevingsfarge 6 10 2" xfId="3727" xr:uid="{B6D08909-7038-40C3-8078-621569949D05}"/>
    <cellStyle name="20% - uthevingsfarge 6 10 2 2" xfId="3728" xr:uid="{99DBD16A-D720-4948-B2FB-42E636422F04}"/>
    <cellStyle name="20% - uthevingsfarge 6 10 2 2 2" xfId="39619" xr:uid="{DF26C504-70AE-4128-9E38-2B1C66D60A7D}"/>
    <cellStyle name="20% - uthevingsfarge 6 10 2 2_CC1" xfId="54650" xr:uid="{972410D3-BD26-40B9-894D-AA4DDF8B46E6}"/>
    <cellStyle name="20% - uthevingsfarge 6 10 2 3" xfId="39620" xr:uid="{FF1ACE3D-FE1A-4E6D-A6F0-41102222E9B1}"/>
    <cellStyle name="20% - uthevingsfarge 6 10 2 4" xfId="39621" xr:uid="{C3F84DD2-9785-49DB-B5BC-06EA9EEA5E3F}"/>
    <cellStyle name="20% - uthevingsfarge 6 10 2 5" xfId="39622" xr:uid="{789DD975-B8F8-4EDD-905B-469D33BC40C0}"/>
    <cellStyle name="20% - uthevingsfarge 6 10 2 6" xfId="39618" xr:uid="{E2B39DDE-511D-4BAC-AAEC-AF36623219F3}"/>
    <cellStyle name="20% - uthevingsfarge 6 10 2_4 manuell" xfId="54651" xr:uid="{18D0ABB5-48AD-4023-9178-3C856AA3C48F}"/>
    <cellStyle name="20% - uthevingsfarge 6 10 3" xfId="3729" xr:uid="{8253BBE6-EA64-4A69-AFEB-11380660F53C}"/>
    <cellStyle name="20% - uthevingsfarge 6 10 3 2" xfId="39623" xr:uid="{F215E699-9550-4F89-A5B2-733D250EFA17}"/>
    <cellStyle name="20% - uthevingsfarge 6 10 3_CC1" xfId="54652" xr:uid="{723482C2-8BFD-424A-A0A3-7A43278952D3}"/>
    <cellStyle name="20% - uthevingsfarge 6 10 4" xfId="39624" xr:uid="{8CA83EC4-D15F-40DF-AD07-0749B9A2B8B0}"/>
    <cellStyle name="20% - uthevingsfarge 6 10 5" xfId="39625" xr:uid="{66F115CD-0720-439A-9897-A04663856FAE}"/>
    <cellStyle name="20% - uthevingsfarge 6 10 6" xfId="39626" xr:uid="{2E1195F7-C17D-4E7A-B184-C8D7D2405446}"/>
    <cellStyle name="20% - uthevingsfarge 6 10 7" xfId="39617" xr:uid="{EAAD2B5E-C897-4E2C-9BFF-5817F267CD19}"/>
    <cellStyle name="20% - uthevingsfarge 6 10_4 manuell" xfId="54653" xr:uid="{CE79E511-14B0-4630-88AA-1E51AFCC09A8}"/>
    <cellStyle name="20% - uthevingsfarge 6 11" xfId="3730" xr:uid="{A2EB1BCC-DBA7-4C2D-965B-0FDAE2474567}"/>
    <cellStyle name="20% - uthevingsfarge 6 11 2" xfId="3731" xr:uid="{9FD9FFA0-52D6-4A38-878A-9AF00A51373E}"/>
    <cellStyle name="20% - uthevingsfarge 6 11 2 2" xfId="3732" xr:uid="{FC85C7E2-769B-423A-A9E6-0AD3BFD9FA65}"/>
    <cellStyle name="20% - uthevingsfarge 6 11 2 2 2" xfId="39629" xr:uid="{4D385E31-40B8-4A85-9DE5-C39A52AA0DFF}"/>
    <cellStyle name="20% - uthevingsfarge 6 11 2 2_CC1" xfId="54654" xr:uid="{B768C1BA-F80A-45A4-8062-C1FBE5FEB016}"/>
    <cellStyle name="20% - uthevingsfarge 6 11 2 3" xfId="39630" xr:uid="{BDE9D18E-EBD6-4BE0-8A90-3C028DA72AFB}"/>
    <cellStyle name="20% - uthevingsfarge 6 11 2 4" xfId="39631" xr:uid="{98F64DDB-562F-4969-B16A-D36C143E45E4}"/>
    <cellStyle name="20% - uthevingsfarge 6 11 2 5" xfId="39632" xr:uid="{8FFF1369-D1E5-4311-9275-C78A8B98A75B}"/>
    <cellStyle name="20% - uthevingsfarge 6 11 2 6" xfId="39628" xr:uid="{A238305B-AD21-41A4-B570-951EE8B4F82D}"/>
    <cellStyle name="20% - uthevingsfarge 6 11 2_4 manuell" xfId="54655" xr:uid="{C2C8678A-5D93-4C8A-9ACC-9ABED467B1BA}"/>
    <cellStyle name="20% - uthevingsfarge 6 11 3" xfId="3733" xr:uid="{F80745FB-436C-4570-A966-4BD5C203DE32}"/>
    <cellStyle name="20% - uthevingsfarge 6 11 3 2" xfId="39633" xr:uid="{C6A3839E-70F5-4991-8C7A-FC0AEB032EF0}"/>
    <cellStyle name="20% - uthevingsfarge 6 11 3_CC1" xfId="54656" xr:uid="{52AAEE17-1383-45EB-A83D-D4132E8E39E6}"/>
    <cellStyle name="20% - uthevingsfarge 6 11 4" xfId="39634" xr:uid="{378E6E7D-B2AE-4671-8940-F4E9A136406E}"/>
    <cellStyle name="20% - uthevingsfarge 6 11 5" xfId="39635" xr:uid="{B33AEC1C-98F5-4304-851B-FA9C84C923E8}"/>
    <cellStyle name="20% - uthevingsfarge 6 11 6" xfId="39636" xr:uid="{0022652E-4FF1-4F05-ACCC-E894E7708ECD}"/>
    <cellStyle name="20% - uthevingsfarge 6 11 7" xfId="39627" xr:uid="{ABF9144F-84DD-4C57-85CE-1CDF36369720}"/>
    <cellStyle name="20% - uthevingsfarge 6 11_4 manuell" xfId="54657" xr:uid="{3139C2B7-D94D-49A7-837E-9F761F77F71B}"/>
    <cellStyle name="20% - uthevingsfarge 6 12" xfId="3734" xr:uid="{F8637455-06B8-43E7-A784-72A64AF5ABCD}"/>
    <cellStyle name="20% - uthevingsfarge 6 12 2" xfId="3735" xr:uid="{252B8756-0596-4E51-9987-29ED7C46E2E9}"/>
    <cellStyle name="20% - uthevingsfarge 6 12 2 2" xfId="3736" xr:uid="{972977E3-46A4-4CFD-AEA3-B9DB0270BD52}"/>
    <cellStyle name="20% - uthevingsfarge 6 12 2 2 2" xfId="39639" xr:uid="{507EDFE7-0C3D-4082-8BD0-6767EAF16692}"/>
    <cellStyle name="20% - uthevingsfarge 6 12 2 2_CC1" xfId="54658" xr:uid="{907FFFF8-6ED6-4A60-BBCA-57FD92C62A60}"/>
    <cellStyle name="20% - uthevingsfarge 6 12 2 3" xfId="39640" xr:uid="{7AD0CE71-E5FA-474A-885F-0466295D0910}"/>
    <cellStyle name="20% - uthevingsfarge 6 12 2 4" xfId="39641" xr:uid="{7C7C774F-C1B6-4D6A-AAEF-D9A8457085D8}"/>
    <cellStyle name="20% - uthevingsfarge 6 12 2 5" xfId="39642" xr:uid="{E9D0DC86-D4C0-4A27-8702-34DC9CBBF982}"/>
    <cellStyle name="20% - uthevingsfarge 6 12 2 6" xfId="39638" xr:uid="{91556F1D-FDB9-49B7-82F8-1F2EDA66EEB9}"/>
    <cellStyle name="20% - uthevingsfarge 6 12 2_4 manuell" xfId="54659" xr:uid="{91BF4655-85ED-4AE6-A886-EA4C1B9A8B89}"/>
    <cellStyle name="20% - uthevingsfarge 6 12 3" xfId="3737" xr:uid="{A8467CAC-451E-4914-B130-52E587904CCB}"/>
    <cellStyle name="20% - uthevingsfarge 6 12 3 2" xfId="39643" xr:uid="{4CEA37A8-1B20-4F4C-A15B-3B74BE956C61}"/>
    <cellStyle name="20% - uthevingsfarge 6 12 3_CC1" xfId="54660" xr:uid="{1692C7AB-D0F3-4648-8E63-77D5CDC1FF95}"/>
    <cellStyle name="20% - uthevingsfarge 6 12 4" xfId="39644" xr:uid="{EE9BF728-EA3A-45E9-A371-94A41EDC31F2}"/>
    <cellStyle name="20% - uthevingsfarge 6 12 5" xfId="39645" xr:uid="{82D7337B-F47E-4EF0-BCFB-E8CA46F28D89}"/>
    <cellStyle name="20% - uthevingsfarge 6 12 6" xfId="39646" xr:uid="{409EE480-89A0-4DDE-9907-B8E8D23EF364}"/>
    <cellStyle name="20% - uthevingsfarge 6 12 7" xfId="39637" xr:uid="{2908EC7B-0FC4-4663-B8C6-874F96FBB2BD}"/>
    <cellStyle name="20% - uthevingsfarge 6 12_4 manuell" xfId="54661" xr:uid="{4B2604E9-88AD-4203-936B-52946039400B}"/>
    <cellStyle name="20% - uthevingsfarge 6 13" xfId="3738" xr:uid="{3919F31A-E12F-403B-B53B-46ED6B5B71EB}"/>
    <cellStyle name="20% - uthevingsfarge 6 13 2" xfId="3739" xr:uid="{0AA13D83-72F7-4200-9ED7-5DA02ABF368A}"/>
    <cellStyle name="20% - uthevingsfarge 6 13 2 2" xfId="3740" xr:uid="{C10B3288-BDD4-4C43-92D7-34B196774E4B}"/>
    <cellStyle name="20% - uthevingsfarge 6 13 2 2 2" xfId="39649" xr:uid="{E8E71A2E-7524-4962-AD84-7E62B6392E12}"/>
    <cellStyle name="20% - uthevingsfarge 6 13 2 2_CC1" xfId="54662" xr:uid="{2228043F-24EC-480E-8BD6-EEBA7ED9D5BF}"/>
    <cellStyle name="20% - uthevingsfarge 6 13 2 3" xfId="39650" xr:uid="{4663131F-5E26-4AFF-8747-486DC7926268}"/>
    <cellStyle name="20% - uthevingsfarge 6 13 2 4" xfId="39651" xr:uid="{D62868FD-E5D9-4A83-8423-B7EE09978F6D}"/>
    <cellStyle name="20% - uthevingsfarge 6 13 2 5" xfId="39652" xr:uid="{1C3EF4F6-7FD4-4972-8E96-98CC63A474F0}"/>
    <cellStyle name="20% - uthevingsfarge 6 13 2 6" xfId="39648" xr:uid="{70858998-0CDF-419B-BE24-89F87517A5F4}"/>
    <cellStyle name="20% - uthevingsfarge 6 13 2_4 manuell" xfId="54663" xr:uid="{A089EF10-CF6E-4748-8CAC-7BD081D8175C}"/>
    <cellStyle name="20% - uthevingsfarge 6 13 3" xfId="3741" xr:uid="{F1530F47-025A-472B-9F58-FE8380B57882}"/>
    <cellStyle name="20% - uthevingsfarge 6 13 3 2" xfId="39653" xr:uid="{6884B498-8556-40BC-BA5B-74466148E794}"/>
    <cellStyle name="20% - uthevingsfarge 6 13 3_CC1" xfId="54664" xr:uid="{9CBE2515-BB59-41C4-9D2A-C7A8955CE464}"/>
    <cellStyle name="20% - uthevingsfarge 6 13 4" xfId="39654" xr:uid="{D4EA03DC-CDD6-4FA2-A53A-A9C86D7E9F72}"/>
    <cellStyle name="20% - uthevingsfarge 6 13 5" xfId="39655" xr:uid="{9506AC54-8051-44C9-9D1B-7666BE6A4E5A}"/>
    <cellStyle name="20% - uthevingsfarge 6 13 6" xfId="39656" xr:uid="{9B9CED99-78AE-4E19-B695-3B32CFEDE72D}"/>
    <cellStyle name="20% - uthevingsfarge 6 13 7" xfId="39647" xr:uid="{56CC6DD0-FF31-4C83-B64E-75D445429D1E}"/>
    <cellStyle name="20% - uthevingsfarge 6 13_4 manuell" xfId="54665" xr:uid="{F65623EA-4A31-4017-B484-4CFF64157576}"/>
    <cellStyle name="20% - uthevingsfarge 6 14" xfId="3742" xr:uid="{35DFE968-5E6B-4571-9E35-92C5D10931E2}"/>
    <cellStyle name="20% - uthevingsfarge 6 14 2" xfId="3743" xr:uid="{C755E182-B408-4047-AB86-F587EB9EE51E}"/>
    <cellStyle name="20% - uthevingsfarge 6 14 2 2" xfId="3744" xr:uid="{A417F6D7-73C4-4197-BF62-99FF6A86D8AA}"/>
    <cellStyle name="20% - uthevingsfarge 6 14 2 2 2" xfId="39659" xr:uid="{8F1C388B-133D-4060-B84B-FDEC34FD63B1}"/>
    <cellStyle name="20% - uthevingsfarge 6 14 2 2_CC1" xfId="54666" xr:uid="{D7D21322-6C2C-4429-9D10-B683D1E3F94E}"/>
    <cellStyle name="20% - uthevingsfarge 6 14 2 3" xfId="39660" xr:uid="{451B2C15-FDFC-4D0F-8D97-992056EA2408}"/>
    <cellStyle name="20% - uthevingsfarge 6 14 2 4" xfId="39661" xr:uid="{ECFA6D97-3C72-4E3F-953D-D21F2C5C90D5}"/>
    <cellStyle name="20% - uthevingsfarge 6 14 2 5" xfId="39662" xr:uid="{76A69E5A-5E28-4F2A-8948-8316A7DACFB2}"/>
    <cellStyle name="20% - uthevingsfarge 6 14 2 6" xfId="39658" xr:uid="{0A1C19C0-185C-40B4-8576-1B253715EEB6}"/>
    <cellStyle name="20% - uthevingsfarge 6 14 2_4 manuell" xfId="54667" xr:uid="{A11A0F4F-39CB-4BFE-9C9B-7D1CBBA6FE54}"/>
    <cellStyle name="20% - uthevingsfarge 6 14 3" xfId="3745" xr:uid="{382EA179-03C0-4E62-BB77-F96C98768413}"/>
    <cellStyle name="20% - uthevingsfarge 6 14 3 2" xfId="39663" xr:uid="{EAEA3CEE-2B62-4419-A826-CB60A80A06C3}"/>
    <cellStyle name="20% - uthevingsfarge 6 14 3_CC1" xfId="54668" xr:uid="{835CA27D-7AE7-49FB-BF4B-CF1A2F885180}"/>
    <cellStyle name="20% - uthevingsfarge 6 14 4" xfId="39664" xr:uid="{8F1701DE-0F74-4FD5-9888-B07C8A3EEE71}"/>
    <cellStyle name="20% - uthevingsfarge 6 14 5" xfId="39665" xr:uid="{01A1BF3B-A887-41ED-A01F-EB085FE06F34}"/>
    <cellStyle name="20% - uthevingsfarge 6 14 6" xfId="39666" xr:uid="{DD1C86A8-F1AD-4B3F-8B10-1D22EAF8F787}"/>
    <cellStyle name="20% - uthevingsfarge 6 14 7" xfId="39657" xr:uid="{7D157A18-1092-42D0-A0B9-587C82CC7D60}"/>
    <cellStyle name="20% - uthevingsfarge 6 14_4 manuell" xfId="54669" xr:uid="{83883F23-63F7-4CC6-97EE-8363C59E1ED0}"/>
    <cellStyle name="20% - uthevingsfarge 6 15" xfId="3746" xr:uid="{00BE98C0-78B4-4CAA-9E0A-0A6CCC56F8D8}"/>
    <cellStyle name="20% - uthevingsfarge 6 15 2" xfId="3747" xr:uid="{20A3C6D7-23E6-444C-81BD-4B60C47F8043}"/>
    <cellStyle name="20% - uthevingsfarge 6 15 2 2" xfId="3748" xr:uid="{1D96B919-B230-4E86-9B86-D7EE4774E75E}"/>
    <cellStyle name="20% - uthevingsfarge 6 15 2 2 2" xfId="39669" xr:uid="{9D075E90-CA53-408B-BE34-9BDD1A040000}"/>
    <cellStyle name="20% - uthevingsfarge 6 15 2 2_CC1" xfId="54670" xr:uid="{1F47A3CE-EA00-4E62-9521-0A1DFCE499C1}"/>
    <cellStyle name="20% - uthevingsfarge 6 15 2 3" xfId="39670" xr:uid="{392734E3-2225-46D8-A24E-4F02110A087C}"/>
    <cellStyle name="20% - uthevingsfarge 6 15 2 4" xfId="39671" xr:uid="{A364B15D-E966-42E8-A393-D0832957744A}"/>
    <cellStyle name="20% - uthevingsfarge 6 15 2 5" xfId="39672" xr:uid="{A04DDECB-74AB-4877-AA47-AA2DAF59BF90}"/>
    <cellStyle name="20% - uthevingsfarge 6 15 2 6" xfId="39668" xr:uid="{B3B61EC5-A400-4D96-8A6D-8CBCD8F3671D}"/>
    <cellStyle name="20% - uthevingsfarge 6 15 2_4 manuell" xfId="54671" xr:uid="{A09494F2-D144-4B22-BD1E-D52208E09A5A}"/>
    <cellStyle name="20% - uthevingsfarge 6 15 3" xfId="3749" xr:uid="{FCF5FF5B-95F7-494A-BA97-1CEC934B6AEB}"/>
    <cellStyle name="20% - uthevingsfarge 6 15 3 2" xfId="39673" xr:uid="{D6EFBF72-3154-44E3-B547-1CB9AD858BE9}"/>
    <cellStyle name="20% - uthevingsfarge 6 15 3_CC1" xfId="54672" xr:uid="{3EA063D9-50F3-4302-BF63-8674A1B03DD0}"/>
    <cellStyle name="20% - uthevingsfarge 6 15 4" xfId="39674" xr:uid="{5EAB1D6E-BC06-44CF-850A-7A2B2D7D0DC7}"/>
    <cellStyle name="20% - uthevingsfarge 6 15 5" xfId="39675" xr:uid="{8462A782-BCB4-4B40-AAC8-B78CF63FF41D}"/>
    <cellStyle name="20% - uthevingsfarge 6 15 6" xfId="39676" xr:uid="{5287587E-935B-4815-9621-722267A28882}"/>
    <cellStyle name="20% - uthevingsfarge 6 15 7" xfId="39667" xr:uid="{45586DEF-BEC3-41D4-AAFD-1839E901AF15}"/>
    <cellStyle name="20% - uthevingsfarge 6 15_4 manuell" xfId="54673" xr:uid="{09D84B6F-E6C0-4937-9FBF-125DDA6283C9}"/>
    <cellStyle name="20% - uthevingsfarge 6 16" xfId="3750" xr:uid="{7F7346FE-57D5-4A72-A933-B7F11965115B}"/>
    <cellStyle name="20% - uthevingsfarge 6 16 2" xfId="3751" xr:uid="{F56C60BA-6EA8-4F81-A787-365F5DFECBAE}"/>
    <cellStyle name="20% - uthevingsfarge 6 16 2 2" xfId="3752" xr:uid="{5AFB7AB4-FF88-4AA6-845D-09F7F3447E10}"/>
    <cellStyle name="20% - uthevingsfarge 6 16 2 2 2" xfId="39679" xr:uid="{375414EC-6A54-49A4-8BDA-28BAB373787B}"/>
    <cellStyle name="20% - uthevingsfarge 6 16 2 2_CC1" xfId="54674" xr:uid="{C08571BD-C684-4CD1-ADCA-BBB27B17FC16}"/>
    <cellStyle name="20% - uthevingsfarge 6 16 2 3" xfId="39680" xr:uid="{DA3C59DF-4FFB-4F35-9ECB-8CFAD3DF2D33}"/>
    <cellStyle name="20% - uthevingsfarge 6 16 2 4" xfId="39681" xr:uid="{A093FBF4-DBAA-4B1D-8727-FA15C8457930}"/>
    <cellStyle name="20% - uthevingsfarge 6 16 2 5" xfId="39682" xr:uid="{576AF525-5215-4317-BB42-463A4877E348}"/>
    <cellStyle name="20% - uthevingsfarge 6 16 2 6" xfId="39678" xr:uid="{EA9A3984-4276-4236-BDF8-7D443E5DCC14}"/>
    <cellStyle name="20% - uthevingsfarge 6 16 2_4 manuell" xfId="54675" xr:uid="{9D82E2E2-9597-465A-ACA6-0D6DCB399B41}"/>
    <cellStyle name="20% - uthevingsfarge 6 16 3" xfId="3753" xr:uid="{53AF526F-6500-49CA-8276-1C0BC2034AE1}"/>
    <cellStyle name="20% - uthevingsfarge 6 16 3 2" xfId="39683" xr:uid="{6F7F55CC-F528-4648-BCA6-4574D22C0CA8}"/>
    <cellStyle name="20% - uthevingsfarge 6 16 3_CC1" xfId="54676" xr:uid="{2173036A-3B22-4F99-91E9-B22A7669AC94}"/>
    <cellStyle name="20% - uthevingsfarge 6 16 4" xfId="39684" xr:uid="{2A70DF19-E5A2-4A2A-9772-6B915699A1A4}"/>
    <cellStyle name="20% - uthevingsfarge 6 16 5" xfId="39685" xr:uid="{AD7FEF24-F2AE-4E5E-A8ED-5A3E511D0F96}"/>
    <cellStyle name="20% - uthevingsfarge 6 16 6" xfId="39686" xr:uid="{00EB63FA-A9C3-4C59-AD30-7864827B27F3}"/>
    <cellStyle name="20% - uthevingsfarge 6 16 7" xfId="39677" xr:uid="{14730111-AFB4-44E3-B683-7C245322035C}"/>
    <cellStyle name="20% - uthevingsfarge 6 16_4 manuell" xfId="54677" xr:uid="{57DE0896-128A-41CC-9555-20CDE1F3158D}"/>
    <cellStyle name="20% - uthevingsfarge 6 17" xfId="3754" xr:uid="{F2F512B7-DAC6-4DB0-9644-CDED2318CEC9}"/>
    <cellStyle name="20% - uthevingsfarge 6 17 2" xfId="3755" xr:uid="{4117A844-9622-4EA0-8335-03040DFA2CAC}"/>
    <cellStyle name="20% - uthevingsfarge 6 17 2 2" xfId="3756" xr:uid="{767FE706-0630-442B-BD83-B2FCA565239F}"/>
    <cellStyle name="20% - uthevingsfarge 6 17 2 2 2" xfId="39689" xr:uid="{ACF178A5-8BBA-488F-8138-32532DB74191}"/>
    <cellStyle name="20% - uthevingsfarge 6 17 2 2_CC1" xfId="54678" xr:uid="{971CC08C-C3DA-4B86-842F-1365086EC912}"/>
    <cellStyle name="20% - uthevingsfarge 6 17 2 3" xfId="39690" xr:uid="{56676E24-BDDF-4CA9-9049-9073363FDC84}"/>
    <cellStyle name="20% - uthevingsfarge 6 17 2 4" xfId="39691" xr:uid="{C5CA5B60-B725-43EB-B109-FD35EC9D5BB6}"/>
    <cellStyle name="20% - uthevingsfarge 6 17 2 5" xfId="39692" xr:uid="{31F32BF8-4EBE-41A4-B8FF-D232CCE387B8}"/>
    <cellStyle name="20% - uthevingsfarge 6 17 2 6" xfId="39688" xr:uid="{1EA101A1-2325-47FB-AF92-176690A1B2EE}"/>
    <cellStyle name="20% - uthevingsfarge 6 17 2_4 manuell" xfId="54679" xr:uid="{8853004C-6E33-4FD9-885A-37807C082F98}"/>
    <cellStyle name="20% - uthevingsfarge 6 17 3" xfId="3757" xr:uid="{BE76BAF2-5145-47F2-AEB2-BD25C8AB61B5}"/>
    <cellStyle name="20% - uthevingsfarge 6 17 3 2" xfId="39693" xr:uid="{E014E0E3-132D-4EDA-AB40-21E75E331E54}"/>
    <cellStyle name="20% - uthevingsfarge 6 17 3_CC1" xfId="54680" xr:uid="{C3195DC4-CB68-4791-B0E0-9A7B9CD2CACA}"/>
    <cellStyle name="20% - uthevingsfarge 6 17 4" xfId="39694" xr:uid="{DA964AFF-D1B3-48C7-B9FF-48A1ED7192BC}"/>
    <cellStyle name="20% - uthevingsfarge 6 17 5" xfId="39695" xr:uid="{E8DDA1CB-B4B5-4D24-9863-33573D84FF6E}"/>
    <cellStyle name="20% - uthevingsfarge 6 17 6" xfId="39696" xr:uid="{4459819B-A6F0-42AE-A16F-A459C2C07F2D}"/>
    <cellStyle name="20% - uthevingsfarge 6 17 7" xfId="39687" xr:uid="{F69FEBAB-F1EC-47E2-976D-496FFBE96D4A}"/>
    <cellStyle name="20% - uthevingsfarge 6 17_4 manuell" xfId="54681" xr:uid="{F84BE456-3CB5-430E-BD39-7432A3988FC8}"/>
    <cellStyle name="20% - uthevingsfarge 6 18" xfId="3758" xr:uid="{D6FDFA36-2064-4EBF-8809-2BE7A0840FCE}"/>
    <cellStyle name="20% - uthevingsfarge 6 18 2" xfId="3759" xr:uid="{D24EDF48-5279-4809-AB56-96A0B7F4C81F}"/>
    <cellStyle name="20% - uthevingsfarge 6 18 2 2" xfId="3760" xr:uid="{FE90285D-9813-4758-A4B3-8F9798DAB556}"/>
    <cellStyle name="20% - uthevingsfarge 6 18 2 2 2" xfId="39699" xr:uid="{7B49758F-7634-4BEE-8911-8E95DC8D6BCA}"/>
    <cellStyle name="20% - uthevingsfarge 6 18 2 2_CC1" xfId="54682" xr:uid="{08261AD6-FAD9-48EE-BD6C-6FF10048D1F0}"/>
    <cellStyle name="20% - uthevingsfarge 6 18 2 3" xfId="39700" xr:uid="{E707C007-BAAF-4124-A160-3F8B182440B9}"/>
    <cellStyle name="20% - uthevingsfarge 6 18 2 4" xfId="39701" xr:uid="{8173C085-8749-41D7-BC5F-9028D1BB932A}"/>
    <cellStyle name="20% - uthevingsfarge 6 18 2 5" xfId="39702" xr:uid="{11418DF0-9EA4-4648-B56E-5981F0E3A1F6}"/>
    <cellStyle name="20% - uthevingsfarge 6 18 2 6" xfId="39698" xr:uid="{A1620E1A-6EA2-4BCF-ACB7-3A140F509CC9}"/>
    <cellStyle name="20% - uthevingsfarge 6 18 2_4 manuell" xfId="54683" xr:uid="{92E2ECDE-C68A-4644-9E24-B2436C35163E}"/>
    <cellStyle name="20% - uthevingsfarge 6 18 3" xfId="3761" xr:uid="{64CFB518-825C-492F-BD03-00825C01FCD2}"/>
    <cellStyle name="20% - uthevingsfarge 6 18 3 2" xfId="39703" xr:uid="{7E17DE87-B624-4151-A02C-033B440A90D1}"/>
    <cellStyle name="20% - uthevingsfarge 6 18 3_CC1" xfId="54684" xr:uid="{B14C60FB-3A67-4D54-A118-01B1C7C8E0B3}"/>
    <cellStyle name="20% - uthevingsfarge 6 18 4" xfId="39704" xr:uid="{D057E2F6-F1C7-434C-82E7-5F23E2586539}"/>
    <cellStyle name="20% - uthevingsfarge 6 18 5" xfId="39705" xr:uid="{7C11E865-2CA5-490F-93DD-C04E04026267}"/>
    <cellStyle name="20% - uthevingsfarge 6 18 6" xfId="39706" xr:uid="{79BCE458-8435-4BFA-B84A-4598F9F5A62E}"/>
    <cellStyle name="20% - uthevingsfarge 6 18 7" xfId="39697" xr:uid="{5701B177-2C58-4693-B0B5-A2C48B297D7C}"/>
    <cellStyle name="20% - uthevingsfarge 6 18_4 manuell" xfId="54685" xr:uid="{AEDD8707-A474-447D-8FCC-3B722A9A08E7}"/>
    <cellStyle name="20% - uthevingsfarge 6 19" xfId="3762" xr:uid="{7EF0C039-0A94-43EA-82A8-4E7F995F93AC}"/>
    <cellStyle name="20% - uthevingsfarge 6 19 2" xfId="3763" xr:uid="{7E55F971-39BE-4B21-A080-18630CF13850}"/>
    <cellStyle name="20% - uthevingsfarge 6 19 2 2" xfId="3764" xr:uid="{71A7568E-09B1-4A13-BBEC-3F5F33B8117C}"/>
    <cellStyle name="20% - uthevingsfarge 6 19 2 2 2" xfId="39709" xr:uid="{6497BABA-4B80-42D8-8FF5-3E7026900E83}"/>
    <cellStyle name="20% - uthevingsfarge 6 19 2 2_CC1" xfId="54686" xr:uid="{FA6A7A60-BE8B-4061-956D-01EE4329F918}"/>
    <cellStyle name="20% - uthevingsfarge 6 19 2 3" xfId="39710" xr:uid="{8ECE21A8-8CFA-44AD-95D6-E99251DAC88B}"/>
    <cellStyle name="20% - uthevingsfarge 6 19 2 4" xfId="39711" xr:uid="{00F61946-A410-4104-9513-5A264658458A}"/>
    <cellStyle name="20% - uthevingsfarge 6 19 2 5" xfId="39712" xr:uid="{589C72E0-4A43-4318-ABBA-D0A889D423E3}"/>
    <cellStyle name="20% - uthevingsfarge 6 19 2 6" xfId="39708" xr:uid="{95998F05-94D2-4CBD-B603-ABCB6FDD5E6F}"/>
    <cellStyle name="20% - uthevingsfarge 6 19 2_4 manuell" xfId="54687" xr:uid="{1528419E-9EF8-4D2A-BB5F-711FDE415D95}"/>
    <cellStyle name="20% - uthevingsfarge 6 19 3" xfId="3765" xr:uid="{A837D3CF-53C1-4FD8-93C2-75422134F3CC}"/>
    <cellStyle name="20% - uthevingsfarge 6 19 3 2" xfId="39713" xr:uid="{1B6CC652-26B3-4F61-B57C-780E97EA7A3F}"/>
    <cellStyle name="20% - uthevingsfarge 6 19 3_CC1" xfId="54688" xr:uid="{7DC619FD-290A-4B8A-915D-95773CA2CBA8}"/>
    <cellStyle name="20% - uthevingsfarge 6 19 4" xfId="39714" xr:uid="{8AF356F5-2EA4-4C90-AD7B-3E497687A794}"/>
    <cellStyle name="20% - uthevingsfarge 6 19 5" xfId="39715" xr:uid="{ADEEFF7E-8628-410C-98D5-6E90ED7C87F0}"/>
    <cellStyle name="20% - uthevingsfarge 6 19 6" xfId="39716" xr:uid="{EF1783C3-5FE8-4B0E-B87C-82B3D359C8C2}"/>
    <cellStyle name="20% - uthevingsfarge 6 19 7" xfId="39707" xr:uid="{A21E52D6-FFD6-41F2-8CCF-362D17A0ADCE}"/>
    <cellStyle name="20% - uthevingsfarge 6 19_4 manuell" xfId="54689" xr:uid="{52AEFFD6-C063-41C5-85E4-E92F971BC42F}"/>
    <cellStyle name="20% - uthevingsfarge 6 2" xfId="3766" xr:uid="{DEECE787-031F-448D-A880-D7F8A43423DB}"/>
    <cellStyle name="20% - uthevingsfarge 6 2 10" xfId="15181" xr:uid="{DBE4B950-82AC-4CCC-9D77-4798953C9EC2}"/>
    <cellStyle name="20% - uthevingsfarge 6 2 10 2" xfId="15182" xr:uid="{D597E2E4-0AAE-4117-9473-D1130D103EE8}"/>
    <cellStyle name="20% - uthevingsfarge 6 2 10 3" xfId="15183" xr:uid="{AF5EDCAF-DF8F-41DE-A1C0-008676741E8B}"/>
    <cellStyle name="20% - uthevingsfarge 6 2 10_AVA DVA EL" xfId="15184" xr:uid="{62B47238-9D33-48FF-9229-906709814E01}"/>
    <cellStyle name="20% - uthevingsfarge 6 2 11" xfId="15185" xr:uid="{6A982C62-11C5-4F20-9E6A-4FB9509300D7}"/>
    <cellStyle name="20% - uthevingsfarge 6 2 12" xfId="15186" xr:uid="{1B65B318-9AFB-46A6-BE7E-D4A76D7DF24A}"/>
    <cellStyle name="20% - uthevingsfarge 6 2 13" xfId="44648" xr:uid="{DD9A211B-2FB7-480F-9D8B-C9EF75E7B21F}"/>
    <cellStyle name="20% - uthevingsfarge 6 2 14" xfId="44649" xr:uid="{5781557E-7BD1-49C1-AF11-ADA485B19645}"/>
    <cellStyle name="20% - uthevingsfarge 6 2 15" xfId="44650" xr:uid="{9B99F2F0-9BAC-47AE-B057-10BA2362B3DC}"/>
    <cellStyle name="20% - uthevingsfarge 6 2 16" xfId="44651" xr:uid="{C879C5BA-7929-45F7-A3CB-DCE42285AEFB}"/>
    <cellStyle name="20% - uthevingsfarge 6 2 2" xfId="3767" xr:uid="{E739773C-1F08-4FBC-8A0B-DC2203562685}"/>
    <cellStyle name="20% - uthevingsfarge 6 2 2 10" xfId="44652" xr:uid="{ECFD8679-604D-4DE4-9BF7-83D042F53BB5}"/>
    <cellStyle name="20% - uthevingsfarge 6 2 2 11" xfId="44653" xr:uid="{EE0B4D0D-765C-471A-A9D7-3881F8445E80}"/>
    <cellStyle name="20% - uthevingsfarge 6 2 2 2" xfId="3768" xr:uid="{C22A4E14-BD64-4DE1-9410-F6090E913AC7}"/>
    <cellStyle name="20% - uthevingsfarge 6 2 2 2 10" xfId="44654" xr:uid="{BD5BD272-899E-4A40-AD1B-E734AC62D2C3}"/>
    <cellStyle name="20% - uthevingsfarge 6 2 2 2 2" xfId="15187" xr:uid="{227DCC30-580D-45AB-86C2-44B012E03E5C}"/>
    <cellStyle name="20% - uthevingsfarge 6 2 2 2 2 2" xfId="15188" xr:uid="{78D32ACD-CB97-4170-BF92-F7D9E2DB4740}"/>
    <cellStyle name="20% - uthevingsfarge 6 2 2 2 2 2 2" xfId="44655" xr:uid="{8219F512-69D3-4488-90AE-B2F0929CE15C}"/>
    <cellStyle name="20% - uthevingsfarge 6 2 2 2 2 2 2 2" xfId="44656" xr:uid="{C64F4BAC-EB2F-4036-BC14-18864A77592A}"/>
    <cellStyle name="20% - uthevingsfarge 6 2 2 2 2 2 3" xfId="44657" xr:uid="{B9812B00-D745-4E84-A34B-326210442A23}"/>
    <cellStyle name="20% - uthevingsfarge 6 2 2 2 2 2_3. Chng in credit spreads" xfId="44658" xr:uid="{F9149149-038D-469E-B074-0480BF65BFE8}"/>
    <cellStyle name="20% - uthevingsfarge 6 2 2 2 2 3" xfId="15189" xr:uid="{77871599-A714-4DCB-A04A-31F17FDFED61}"/>
    <cellStyle name="20% - uthevingsfarge 6 2 2 2 2 3 2" xfId="44659" xr:uid="{1BE4826F-14B7-4486-8744-388E103411A3}"/>
    <cellStyle name="20% - uthevingsfarge 6 2 2 2 2 4" xfId="44660" xr:uid="{AB3D5A83-EEEA-490F-8060-8C2FC417E8AA}"/>
    <cellStyle name="20% - uthevingsfarge 6 2 2 2 2 5" xfId="44661" xr:uid="{8DDF2E6A-D24D-492E-A5B0-9C41F92A6351}"/>
    <cellStyle name="20% - uthevingsfarge 6 2 2 2 2 6" xfId="44662" xr:uid="{9EAA0ED0-AD29-451D-97A1-C8014CD64235}"/>
    <cellStyle name="20% - uthevingsfarge 6 2 2 2 2_3. Chng in credit spreads" xfId="44663" xr:uid="{E3D4A396-6EDD-4B80-855D-FF0FAE2CA49B}"/>
    <cellStyle name="20% - uthevingsfarge 6 2 2 2 3" xfId="15190" xr:uid="{0BF15BAD-A0BF-4D92-A08B-DA3CA7B2969A}"/>
    <cellStyle name="20% - uthevingsfarge 6 2 2 2 3 2" xfId="15191" xr:uid="{8DA21E62-749D-43F7-BF06-8E317384C4BA}"/>
    <cellStyle name="20% - uthevingsfarge 6 2 2 2 3 2 2" xfId="44664" xr:uid="{1E65D1AD-E6FB-4755-872F-388825510C5E}"/>
    <cellStyle name="20% - uthevingsfarge 6 2 2 2 3 2 2 2" xfId="44665" xr:uid="{E23699A5-0602-4BCD-A197-2D48F6E8E0C4}"/>
    <cellStyle name="20% - uthevingsfarge 6 2 2 2 3 2 3" xfId="44666" xr:uid="{359BB7F2-9626-4F76-81D9-0B583C918486}"/>
    <cellStyle name="20% - uthevingsfarge 6 2 2 2 3 2_3. Chng in credit spreads" xfId="44667" xr:uid="{2CE9B4E4-3AC0-4A7A-ADCE-D220E648C0B2}"/>
    <cellStyle name="20% - uthevingsfarge 6 2 2 2 3 3" xfId="15192" xr:uid="{24A44070-559B-4536-9F13-81982FF800A7}"/>
    <cellStyle name="20% - uthevingsfarge 6 2 2 2 3 3 2" xfId="44668" xr:uid="{EE81352A-2614-4BC6-B784-8D07BD2A3986}"/>
    <cellStyle name="20% - uthevingsfarge 6 2 2 2 3 4" xfId="44669" xr:uid="{32C15464-E65F-4F49-91C6-720DE65A6A04}"/>
    <cellStyle name="20% - uthevingsfarge 6 2 2 2 3 5" xfId="44670" xr:uid="{5620E39F-954B-4601-AB8D-D5CC44D4220C}"/>
    <cellStyle name="20% - uthevingsfarge 6 2 2 2 3 6" xfId="44671" xr:uid="{8CF2D559-FA02-438D-A4C1-7F67852EE6D0}"/>
    <cellStyle name="20% - uthevingsfarge 6 2 2 2 3_3. Chng in credit spreads" xfId="44672" xr:uid="{D624FED3-8912-4161-8A0F-12CC89A817A0}"/>
    <cellStyle name="20% - uthevingsfarge 6 2 2 2 4" xfId="15193" xr:uid="{35F3EAC4-2258-498B-9F26-18B2B952212F}"/>
    <cellStyle name="20% - uthevingsfarge 6 2 2 2 4 2" xfId="15194" xr:uid="{66CBDD82-2E6B-41E5-833E-733C697DF3C0}"/>
    <cellStyle name="20% - uthevingsfarge 6 2 2 2 4 2 2" xfId="44673" xr:uid="{2A60DBDD-9B07-4D13-8C12-DB42B62A22D3}"/>
    <cellStyle name="20% - uthevingsfarge 6 2 2 2 4 3" xfId="15195" xr:uid="{A9D954AD-006E-4494-B0A3-1A295E545C8F}"/>
    <cellStyle name="20% - uthevingsfarge 6 2 2 2 4 4" xfId="44674" xr:uid="{9D62152F-574C-4F5C-A38B-97305AD5E42B}"/>
    <cellStyle name="20% - uthevingsfarge 6 2 2 2 4 5" xfId="44675" xr:uid="{5DC7FAA7-EED2-4E34-8A15-E5B34F4C20F9}"/>
    <cellStyle name="20% - uthevingsfarge 6 2 2 2 4 6" xfId="44676" xr:uid="{50C1163A-73A4-4837-AA5F-7D58D086C867}"/>
    <cellStyle name="20% - uthevingsfarge 6 2 2 2 4_3. Chng in credit spreads" xfId="44677" xr:uid="{6E629D45-9B17-4EE7-AF84-F663C2D187A2}"/>
    <cellStyle name="20% - uthevingsfarge 6 2 2 2 5" xfId="15196" xr:uid="{C80C723D-D17B-4A46-8DED-4CC72B41CB6A}"/>
    <cellStyle name="20% - uthevingsfarge 6 2 2 2 5 2" xfId="15197" xr:uid="{1F466962-45E4-41B8-9448-B71D25BF95AC}"/>
    <cellStyle name="20% - uthevingsfarge 6 2 2 2 5 2 2" xfId="44678" xr:uid="{2651AC96-A166-484C-BFD5-950292073312}"/>
    <cellStyle name="20% - uthevingsfarge 6 2 2 2 5 3" xfId="15198" xr:uid="{94D7AE2D-59C3-4242-8FE3-28234E8F51D0}"/>
    <cellStyle name="20% - uthevingsfarge 6 2 2 2 5 4" xfId="44679" xr:uid="{03FFAD50-7937-47D6-B0E7-5F99F59DCDD3}"/>
    <cellStyle name="20% - uthevingsfarge 6 2 2 2 5 5" xfId="44680" xr:uid="{3AAA05C2-44B9-46EF-897C-1A39319030C8}"/>
    <cellStyle name="20% - uthevingsfarge 6 2 2 2 5_3. Chng in credit spreads" xfId="44681" xr:uid="{10FF05F4-6DBD-4AFF-9C2A-E678A52259D4}"/>
    <cellStyle name="20% - uthevingsfarge 6 2 2 2 6" xfId="15199" xr:uid="{589E9503-68EC-468D-BD39-2028DE7D3B90}"/>
    <cellStyle name="20% - uthevingsfarge 6 2 2 2 6 2" xfId="44682" xr:uid="{7FB6D79D-88BE-4AA6-9084-A82A045A7731}"/>
    <cellStyle name="20% - uthevingsfarge 6 2 2 2 7" xfId="15200" xr:uid="{63CFD3F8-5356-4AB9-8A8A-E4809E1A6152}"/>
    <cellStyle name="20% - uthevingsfarge 6 2 2 2 8" xfId="39718" xr:uid="{3C9B6127-AFAD-4F32-B072-36599E62EB4B}"/>
    <cellStyle name="20% - uthevingsfarge 6 2 2 2 9" xfId="44683" xr:uid="{CC156DE9-1695-4676-9497-717099182FBD}"/>
    <cellStyle name="20% - uthevingsfarge 6 2 2 2_3. Chng in credit spreads" xfId="44684" xr:uid="{DEE57734-AD21-4FB4-9FBF-AD726B13F145}"/>
    <cellStyle name="20% - uthevingsfarge 6 2 2 3" xfId="15201" xr:uid="{A2E27537-6DDD-4171-84F7-61682D2C0737}"/>
    <cellStyle name="20% - uthevingsfarge 6 2 2 3 2" xfId="15202" xr:uid="{631AAEE1-5163-4CD7-81CC-70253C3A29E2}"/>
    <cellStyle name="20% - uthevingsfarge 6 2 2 3 2 2" xfId="44685" xr:uid="{78337CDE-D11B-436F-928E-46DD0C9363B9}"/>
    <cellStyle name="20% - uthevingsfarge 6 2 2 3 2 2 2" xfId="44686" xr:uid="{E715BBAD-967C-433D-80A6-81D1146A1E69}"/>
    <cellStyle name="20% - uthevingsfarge 6 2 2 3 2 3" xfId="44687" xr:uid="{84C4A8BB-466F-42BC-89DA-B4DE87A807F6}"/>
    <cellStyle name="20% - uthevingsfarge 6 2 2 3 2_3. Chng in credit spreads" xfId="44688" xr:uid="{889B1352-2C61-474C-AD0E-0B7F7DE1AB89}"/>
    <cellStyle name="20% - uthevingsfarge 6 2 2 3 3" xfId="15203" xr:uid="{C0C2840F-930D-4927-A576-8F59CF6583B4}"/>
    <cellStyle name="20% - uthevingsfarge 6 2 2 3 3 2" xfId="44689" xr:uid="{0A38B6E5-2B3E-4F36-9A09-5031F770FC31}"/>
    <cellStyle name="20% - uthevingsfarge 6 2 2 3 4" xfId="39719" xr:uid="{6F32384E-B0DB-4255-9463-FDF3850103EA}"/>
    <cellStyle name="20% - uthevingsfarge 6 2 2 3 5" xfId="44690" xr:uid="{32DE1CF2-EE8D-4CE7-83CB-6F19102C746F}"/>
    <cellStyle name="20% - uthevingsfarge 6 2 2 3 6" xfId="44691" xr:uid="{50D7D695-C611-4177-BFF7-37DE9272EB8D}"/>
    <cellStyle name="20% - uthevingsfarge 6 2 2 3_3. Chng in credit spreads" xfId="44692" xr:uid="{48C3B7D1-C181-4BA9-87A4-777FE2611544}"/>
    <cellStyle name="20% - uthevingsfarge 6 2 2 4" xfId="15204" xr:uid="{A1FA31AF-1A89-42E0-A37B-8503B522577E}"/>
    <cellStyle name="20% - uthevingsfarge 6 2 2 4 2" xfId="15205" xr:uid="{EA8243D1-F99B-4108-98C3-CC7FBBDA6DB5}"/>
    <cellStyle name="20% - uthevingsfarge 6 2 2 4 2 2" xfId="44693" xr:uid="{701FF36E-3E80-4754-BCD3-E121E69E3594}"/>
    <cellStyle name="20% - uthevingsfarge 6 2 2 4 2 2 2" xfId="44694" xr:uid="{10FD6778-192A-4262-930B-6F4121022889}"/>
    <cellStyle name="20% - uthevingsfarge 6 2 2 4 2 3" xfId="44695" xr:uid="{090BB07C-A7B4-4621-9698-8B20A2278A6D}"/>
    <cellStyle name="20% - uthevingsfarge 6 2 2 4 2_3. Chng in credit spreads" xfId="44696" xr:uid="{EEC4FEF6-F04B-424E-BCE2-41D472C93F08}"/>
    <cellStyle name="20% - uthevingsfarge 6 2 2 4 3" xfId="15206" xr:uid="{3A00ADF1-911D-4794-BA84-308A810CFFE9}"/>
    <cellStyle name="20% - uthevingsfarge 6 2 2 4 3 2" xfId="44697" xr:uid="{6C42A4D6-E57E-4DEE-AD1E-D563CD7E7515}"/>
    <cellStyle name="20% - uthevingsfarge 6 2 2 4 4" xfId="39720" xr:uid="{131B4FFD-EC51-4216-BACF-06C2CDB344B7}"/>
    <cellStyle name="20% - uthevingsfarge 6 2 2 4 5" xfId="44698" xr:uid="{A3ACD7D0-5472-4D5B-B560-13D1027DF58D}"/>
    <cellStyle name="20% - uthevingsfarge 6 2 2 4 6" xfId="44699" xr:uid="{A6BD5D80-3436-467D-B079-5A772BCF3802}"/>
    <cellStyle name="20% - uthevingsfarge 6 2 2 4_3. Chng in credit spreads" xfId="44700" xr:uid="{F98E1F0C-BE2C-4009-8A45-E99C425B174A}"/>
    <cellStyle name="20% - uthevingsfarge 6 2 2 5" xfId="15207" xr:uid="{D142C3E5-FADE-452A-865B-4789D37B2A53}"/>
    <cellStyle name="20% - uthevingsfarge 6 2 2 5 2" xfId="15208" xr:uid="{4EC88F43-7BF3-41DA-AEFE-959D9A6E93E1}"/>
    <cellStyle name="20% - uthevingsfarge 6 2 2 5 2 2" xfId="44701" xr:uid="{3A0669F7-EEBC-43A4-BD6A-8608C94E8F2A}"/>
    <cellStyle name="20% - uthevingsfarge 6 2 2 5 2 2 2" xfId="44702" xr:uid="{7538F843-1CD5-435F-BC03-35960FB764D7}"/>
    <cellStyle name="20% - uthevingsfarge 6 2 2 5 2 3" xfId="44703" xr:uid="{A0883EE9-8D35-45B2-8FC5-BD7916D02CA7}"/>
    <cellStyle name="20% - uthevingsfarge 6 2 2 5 2_3. Chng in credit spreads" xfId="44704" xr:uid="{455AF304-DA73-42E5-BD27-608E0D4D56E2}"/>
    <cellStyle name="20% - uthevingsfarge 6 2 2 5 3" xfId="15209" xr:uid="{C98A1E89-742F-4654-800E-179F39E9013D}"/>
    <cellStyle name="20% - uthevingsfarge 6 2 2 5 3 2" xfId="44705" xr:uid="{4E42656F-DAEE-4E77-96F3-12069A8DDC13}"/>
    <cellStyle name="20% - uthevingsfarge 6 2 2 5 4" xfId="39721" xr:uid="{92498644-95BA-4449-8802-BC4A4049A76D}"/>
    <cellStyle name="20% - uthevingsfarge 6 2 2 5 5" xfId="44706" xr:uid="{E937D0CA-1B73-4267-9EA6-3244276895B4}"/>
    <cellStyle name="20% - uthevingsfarge 6 2 2 5 6" xfId="44707" xr:uid="{0238F9F7-3507-4EF3-B41E-5EE747638223}"/>
    <cellStyle name="20% - uthevingsfarge 6 2 2 5_3. Chng in credit spreads" xfId="44708" xr:uid="{E346FFEF-7A54-4EB9-BD72-875292ACD554}"/>
    <cellStyle name="20% - uthevingsfarge 6 2 2 6" xfId="15210" xr:uid="{368D530E-452E-4E6B-9E09-1A5CC7F9FCE1}"/>
    <cellStyle name="20% - uthevingsfarge 6 2 2 6 2" xfId="15211" xr:uid="{77BDF4BC-4693-4591-A40B-BF0A33F0C766}"/>
    <cellStyle name="20% - uthevingsfarge 6 2 2 6 2 2" xfId="44709" xr:uid="{493F637E-C9FB-437C-8CBF-82B1CDA95CF5}"/>
    <cellStyle name="20% - uthevingsfarge 6 2 2 6 3" xfId="15212" xr:uid="{8B68D04A-651E-479E-ADB3-75353188837B}"/>
    <cellStyle name="20% - uthevingsfarge 6 2 2 6 4" xfId="44710" xr:uid="{A1A692B8-C54F-4155-A3FE-E2678FFCF85C}"/>
    <cellStyle name="20% - uthevingsfarge 6 2 2 6 5" xfId="44711" xr:uid="{986C8BCC-4410-4184-B0DF-3E6B4BFC20FC}"/>
    <cellStyle name="20% - uthevingsfarge 6 2 2 6 6" xfId="44712" xr:uid="{4545C5D0-42B2-4B4E-B2F5-FA3A855B15DA}"/>
    <cellStyle name="20% - uthevingsfarge 6 2 2 6_3. Chng in credit spreads" xfId="44713" xr:uid="{B29962E8-320B-4ADD-B39C-B3ECBD4100CC}"/>
    <cellStyle name="20% - uthevingsfarge 6 2 2 7" xfId="15213" xr:uid="{5765840F-4DF7-4427-96C3-45D2546F759E}"/>
    <cellStyle name="20% - uthevingsfarge 6 2 2 7 2" xfId="44714" xr:uid="{6838EB27-090B-4E00-867C-59A5CA6F75E3}"/>
    <cellStyle name="20% - uthevingsfarge 6 2 2 8" xfId="39717" xr:uid="{5DAFFB54-ECAD-428C-9AED-0DDDCED3CFC1}"/>
    <cellStyle name="20% - uthevingsfarge 6 2 2 9" xfId="44715" xr:uid="{A5239206-356E-4C95-8BAB-78F2F397697C}"/>
    <cellStyle name="20% - uthevingsfarge 6 2 2_3. Chng in credit spreads" xfId="44716" xr:uid="{1711AF78-5DEF-4065-8DAB-9FC2A82E898A}"/>
    <cellStyle name="20% - uthevingsfarge 6 2 3" xfId="12449" xr:uid="{82E768F6-F331-4945-9FAD-E1DF08F268C8}"/>
    <cellStyle name="20% - uthevingsfarge 6 2 3 10" xfId="44717" xr:uid="{0A8ABAF1-6695-4A3D-8A21-D39B86D4905A}"/>
    <cellStyle name="20% - uthevingsfarge 6 2 3 2" xfId="15214" xr:uid="{72341776-9615-469C-B200-8D4964136844}"/>
    <cellStyle name="20% - uthevingsfarge 6 2 3 2 2" xfId="15215" xr:uid="{18F693D3-2B0A-4C9E-A5A3-24594FBCA542}"/>
    <cellStyle name="20% - uthevingsfarge 6 2 3 2 2 2" xfId="44718" xr:uid="{0F4B6A17-9990-46B1-B042-4B959EEE90E3}"/>
    <cellStyle name="20% - uthevingsfarge 6 2 3 2 2 2 2" xfId="44719" xr:uid="{E06E4550-BAFA-4387-AC06-EE551556785E}"/>
    <cellStyle name="20% - uthevingsfarge 6 2 3 2 2 3" xfId="44720" xr:uid="{6B97A1FA-17B7-4A83-9CAC-B980224082DF}"/>
    <cellStyle name="20% - uthevingsfarge 6 2 3 2 2_3. Chng in credit spreads" xfId="44721" xr:uid="{54AA009D-72CA-45CA-B4D9-72F75E4D33E3}"/>
    <cellStyle name="20% - uthevingsfarge 6 2 3 2 3" xfId="15216" xr:uid="{FE10B38C-0A20-48CA-A70E-70F49D44BDE9}"/>
    <cellStyle name="20% - uthevingsfarge 6 2 3 2 3 2" xfId="44722" xr:uid="{83F08928-5B44-43FF-94AD-C2C830AD7EE9}"/>
    <cellStyle name="20% - uthevingsfarge 6 2 3 2 3 2 2" xfId="44723" xr:uid="{05EFC53B-65F6-484E-80A9-6524C091CFBA}"/>
    <cellStyle name="20% - uthevingsfarge 6 2 3 2 3 3" xfId="44724" xr:uid="{51F44892-1DDB-40B4-AB70-A68559A3EB0B}"/>
    <cellStyle name="20% - uthevingsfarge 6 2 3 2 3_3. Chng in credit spreads" xfId="44725" xr:uid="{FB52C1B5-7022-48A1-AC66-116DC49DCBCE}"/>
    <cellStyle name="20% - uthevingsfarge 6 2 3 2 4" xfId="44726" xr:uid="{18581CAE-ABAE-4040-B6A0-3CC2D38BC42A}"/>
    <cellStyle name="20% - uthevingsfarge 6 2 3 2 4 2" xfId="44727" xr:uid="{E063809A-5F74-4B2C-94E8-68C6B275B47B}"/>
    <cellStyle name="20% - uthevingsfarge 6 2 3 2 4 2 2" xfId="44728" xr:uid="{B07FA7A9-CE88-429F-839B-F1F23B2CECA6}"/>
    <cellStyle name="20% - uthevingsfarge 6 2 3 2 4 3" xfId="44729" xr:uid="{07CF038E-23C2-423F-8EE4-AD465A4E07D1}"/>
    <cellStyle name="20% - uthevingsfarge 6 2 3 2 4_3. Chng in credit spreads" xfId="44730" xr:uid="{1682044D-C724-4AEF-8C45-C141FCEFF591}"/>
    <cellStyle name="20% - uthevingsfarge 6 2 3 2 5" xfId="44731" xr:uid="{9D0F4B82-6321-40B1-A22B-1948E312C59C}"/>
    <cellStyle name="20% - uthevingsfarge 6 2 3 2 5 2" xfId="44732" xr:uid="{ED4CADAD-D7C1-4249-8477-EEA816A9B09B}"/>
    <cellStyle name="20% - uthevingsfarge 6 2 3 2 6" xfId="44733" xr:uid="{F54CB901-21A7-47A2-96A0-E3EC37FCD13A}"/>
    <cellStyle name="20% - uthevingsfarge 6 2 3 2_3. Chng in credit spreads" xfId="44734" xr:uid="{9E29A069-8463-451E-B49E-FABF354EE5C6}"/>
    <cellStyle name="20% - uthevingsfarge 6 2 3 3" xfId="15217" xr:uid="{230222E3-ED80-46AA-8DAA-A939BDEA08ED}"/>
    <cellStyle name="20% - uthevingsfarge 6 2 3 3 2" xfId="15218" xr:uid="{F6031ABE-FD77-4B19-ABF8-ECD28D6D0AD8}"/>
    <cellStyle name="20% - uthevingsfarge 6 2 3 3 2 2" xfId="44735" xr:uid="{6EFC418D-F467-429D-8B4B-9BCF04F47278}"/>
    <cellStyle name="20% - uthevingsfarge 6 2 3 3 2 2 2" xfId="44736" xr:uid="{E4D65763-6AC1-40D5-B9C3-4D002E83DEDE}"/>
    <cellStyle name="20% - uthevingsfarge 6 2 3 3 2 3" xfId="44737" xr:uid="{811312A5-2C3C-45D3-9792-09C72A9D55FC}"/>
    <cellStyle name="20% - uthevingsfarge 6 2 3 3 2_3. Chng in credit spreads" xfId="44738" xr:uid="{955884B0-20CC-497C-87E1-D1C10006E3BD}"/>
    <cellStyle name="20% - uthevingsfarge 6 2 3 3 3" xfId="15219" xr:uid="{6F929379-1142-43ED-A709-8D1ED4495824}"/>
    <cellStyle name="20% - uthevingsfarge 6 2 3 3 3 2" xfId="44739" xr:uid="{444BEF55-6A4E-42D6-BBDE-6A2B4E84C79D}"/>
    <cellStyle name="20% - uthevingsfarge 6 2 3 3 4" xfId="44740" xr:uid="{EE957D44-15B7-4CCF-A4DA-1EB2D7B12577}"/>
    <cellStyle name="20% - uthevingsfarge 6 2 3 3 5" xfId="44741" xr:uid="{F82AFD9B-531F-4217-A2AA-4CF635E98B82}"/>
    <cellStyle name="20% - uthevingsfarge 6 2 3 3 6" xfId="44742" xr:uid="{7B62C660-F090-4ED7-9AF4-A0BFC75C1059}"/>
    <cellStyle name="20% - uthevingsfarge 6 2 3 3_3. Chng in credit spreads" xfId="44743" xr:uid="{3C5EFEC3-6734-4EB4-9948-41BB9B73031A}"/>
    <cellStyle name="20% - uthevingsfarge 6 2 3 4" xfId="15220" xr:uid="{734A6FDB-F882-4F25-9C4B-BAFF1C7940C2}"/>
    <cellStyle name="20% - uthevingsfarge 6 2 3 4 2" xfId="15221" xr:uid="{3B1682B3-66B0-483E-B675-9A2B5F2BE49F}"/>
    <cellStyle name="20% - uthevingsfarge 6 2 3 4 2 2" xfId="44744" xr:uid="{E0FFC2A0-4106-461F-AAA1-CCE684236080}"/>
    <cellStyle name="20% - uthevingsfarge 6 2 3 4 3" xfId="15222" xr:uid="{1C93413F-C5A4-421F-BB4C-ABC0E714D8DD}"/>
    <cellStyle name="20% - uthevingsfarge 6 2 3 4 4" xfId="44745" xr:uid="{4865E85F-E61E-491A-AB95-0E5A555B6F92}"/>
    <cellStyle name="20% - uthevingsfarge 6 2 3 4 5" xfId="44746" xr:uid="{E2E8140D-5696-458F-94CC-6378CC2DCDA0}"/>
    <cellStyle name="20% - uthevingsfarge 6 2 3 4 6" xfId="44747" xr:uid="{113C974C-A20B-4591-A70A-BFB45904DAB9}"/>
    <cellStyle name="20% - uthevingsfarge 6 2 3 4_3. Chng in credit spreads" xfId="44748" xr:uid="{B0ABFBC2-A0E3-4AAF-8965-B69BBE65DA2C}"/>
    <cellStyle name="20% - uthevingsfarge 6 2 3 5" xfId="15223" xr:uid="{848FE0F4-405B-4883-957E-DEDBBFF78C1E}"/>
    <cellStyle name="20% - uthevingsfarge 6 2 3 5 2" xfId="15224" xr:uid="{C7CC1352-7D61-47FC-9797-2E1DB947AABD}"/>
    <cellStyle name="20% - uthevingsfarge 6 2 3 5 2 2" xfId="44749" xr:uid="{BC828E6B-1C7F-4083-8B8D-3D822E0DDBF1}"/>
    <cellStyle name="20% - uthevingsfarge 6 2 3 5 3" xfId="15225" xr:uid="{F82DCEB1-86D5-461F-B7AC-98911C3EC06D}"/>
    <cellStyle name="20% - uthevingsfarge 6 2 3 5 4" xfId="44750" xr:uid="{0B3EFFE4-96A2-4C29-9660-9CC8ECC95A9A}"/>
    <cellStyle name="20% - uthevingsfarge 6 2 3 5 5" xfId="44751" xr:uid="{1D381578-7601-4696-994F-3E5A80DF84CE}"/>
    <cellStyle name="20% - uthevingsfarge 6 2 3 5 6" xfId="44752" xr:uid="{22EF859C-CB71-4550-BD13-B2A5DD53319F}"/>
    <cellStyle name="20% - uthevingsfarge 6 2 3 5_3. Chng in credit spreads" xfId="44753" xr:uid="{8E07F8BF-B579-4F13-9686-337AEDCA874B}"/>
    <cellStyle name="20% - uthevingsfarge 6 2 3 6" xfId="15226" xr:uid="{2D47E654-8887-4BAC-A405-FE118C594F24}"/>
    <cellStyle name="20% - uthevingsfarge 6 2 3 6 2" xfId="44754" xr:uid="{3B192EFF-CD88-4789-84A8-33AC93BD3B31}"/>
    <cellStyle name="20% - uthevingsfarge 6 2 3 6 2 2" xfId="44755" xr:uid="{AEE11BA9-AABB-495C-8BAE-B33F655ADABD}"/>
    <cellStyle name="20% - uthevingsfarge 6 2 3 6 3" xfId="44756" xr:uid="{9CA6E18D-C639-4922-AFFD-4A7EA29FEF86}"/>
    <cellStyle name="20% - uthevingsfarge 6 2 3 6_3. Chng in credit spreads" xfId="44757" xr:uid="{A0FDE306-0C4B-4982-ABF2-0293D6687B7B}"/>
    <cellStyle name="20% - uthevingsfarge 6 2 3 7" xfId="15227" xr:uid="{86905F2C-7E66-4D5B-AE19-4A3FDF701C5D}"/>
    <cellStyle name="20% - uthevingsfarge 6 2 3 7 2" xfId="44758" xr:uid="{AB94A7AF-0456-4B43-9ABF-E45CECDAF50F}"/>
    <cellStyle name="20% - uthevingsfarge 6 2 3 8" xfId="39722" xr:uid="{30D685EA-94B4-42D2-8844-FFC63DB044BD}"/>
    <cellStyle name="20% - uthevingsfarge 6 2 3 9" xfId="44759" xr:uid="{24EB85D7-F0F1-4254-86EA-9AC22F81FC3B}"/>
    <cellStyle name="20% - uthevingsfarge 6 2 3_3. Chng in credit spreads" xfId="44760" xr:uid="{9FF1026E-97AC-4877-BE59-A219ABF21431}"/>
    <cellStyle name="20% - uthevingsfarge 6 2 4" xfId="15228" xr:uid="{8B0AFDDE-22F1-497A-9482-9F8CD2B1B6F3}"/>
    <cellStyle name="20% - uthevingsfarge 6 2 4 2" xfId="15229" xr:uid="{59E50263-0EFF-4EC8-AA13-24751C258F0A}"/>
    <cellStyle name="20% - uthevingsfarge 6 2 4 2 2" xfId="15230" xr:uid="{9600F3F7-B360-491F-B6CC-0DA465122854}"/>
    <cellStyle name="20% - uthevingsfarge 6 2 4 2 2 2" xfId="44761" xr:uid="{FF852A41-9052-48D9-BBFE-BEA03F314E2F}"/>
    <cellStyle name="20% - uthevingsfarge 6 2 4 2 3" xfId="44762" xr:uid="{9F359C47-A741-4292-BF8F-E0F4CEB0F9E2}"/>
    <cellStyle name="20% - uthevingsfarge 6 2 4 2_3. Chng in credit spreads" xfId="44763" xr:uid="{777A2305-0D35-4FBE-AD49-122728567F50}"/>
    <cellStyle name="20% - uthevingsfarge 6 2 4 3" xfId="15231" xr:uid="{DB9FA3C7-0FEF-44E0-8D6F-63B16A4FF0E3}"/>
    <cellStyle name="20% - uthevingsfarge 6 2 4 3 2" xfId="44764" xr:uid="{6F2BB67C-6CAF-4CCD-92F7-FF09583DBDD2}"/>
    <cellStyle name="20% - uthevingsfarge 6 2 4 3 2 2" xfId="44765" xr:uid="{955F1642-A35D-48CC-B5F1-0078D99A2E36}"/>
    <cellStyle name="20% - uthevingsfarge 6 2 4 3 3" xfId="44766" xr:uid="{5E6D2E64-704B-4D72-AE95-E6EA8008B3E8}"/>
    <cellStyle name="20% - uthevingsfarge 6 2 4 3_3. Chng in credit spreads" xfId="44767" xr:uid="{FA8F8AC6-6731-4C2F-ABDE-2B5C0E38C8F3}"/>
    <cellStyle name="20% - uthevingsfarge 6 2 4 4" xfId="15232" xr:uid="{6C85FBAF-D94D-4E0E-9921-627FBA0A943A}"/>
    <cellStyle name="20% - uthevingsfarge 6 2 4 4 2" xfId="44768" xr:uid="{5BFA5FDA-87DA-4955-993A-EEB01C0A05B8}"/>
    <cellStyle name="20% - uthevingsfarge 6 2 4 4 2 2" xfId="44769" xr:uid="{9D6FBD91-F6CE-42A6-8920-8A02972B4954}"/>
    <cellStyle name="20% - uthevingsfarge 6 2 4 4 3" xfId="44770" xr:uid="{7F599724-0489-4075-9A96-5567BFA82ED6}"/>
    <cellStyle name="20% - uthevingsfarge 6 2 4 4_3. Chng in credit spreads" xfId="44771" xr:uid="{6F84FAE9-185C-4634-8316-8127C8FFBF11}"/>
    <cellStyle name="20% - uthevingsfarge 6 2 4 5" xfId="39723" xr:uid="{A00E967E-7D34-45DD-9930-9919E384AFB0}"/>
    <cellStyle name="20% - uthevingsfarge 6 2 4 5 2" xfId="44772" xr:uid="{6F1D05B3-5A85-4705-86A0-008A84F0AB09}"/>
    <cellStyle name="20% - uthevingsfarge 6 2 4 6" xfId="44773" xr:uid="{3CC0F1F1-FF93-4B38-9C51-00C2EADF24EB}"/>
    <cellStyle name="20% - uthevingsfarge 6 2 4 7" xfId="44774" xr:uid="{B0B828C0-0CA5-481E-9EAA-A5EC77177845}"/>
    <cellStyle name="20% - uthevingsfarge 6 2 4_3. Chng in credit spreads" xfId="44775" xr:uid="{1DBE708A-8DFF-4AE6-AF4F-9C931569837D}"/>
    <cellStyle name="20% - uthevingsfarge 6 2 5" xfId="15233" xr:uid="{D1A4CABC-D4DB-4100-AD58-99A62A335DC0}"/>
    <cellStyle name="20% - uthevingsfarge 6 2 5 2" xfId="15234" xr:uid="{797F8D25-5394-473B-8B6B-67440E0EB515}"/>
    <cellStyle name="20% - uthevingsfarge 6 2 5 2 2" xfId="15235" xr:uid="{3C0540C8-9B51-49C6-940C-0F64BD8CA324}"/>
    <cellStyle name="20% - uthevingsfarge 6 2 5 2 2 2" xfId="44776" xr:uid="{BE49A79C-5ECD-49EA-B374-AD475614D11F}"/>
    <cellStyle name="20% - uthevingsfarge 6 2 5 2 3" xfId="44777" xr:uid="{65B3039F-8732-4EE4-BEF3-FBBCF7A5A4EC}"/>
    <cellStyle name="20% - uthevingsfarge 6 2 5 2_3. Chng in credit spreads" xfId="44778" xr:uid="{C58511F5-8079-491E-8D14-B15061187DCA}"/>
    <cellStyle name="20% - uthevingsfarge 6 2 5 3" xfId="15236" xr:uid="{0A7C40AE-B600-4388-8589-7D989EA4B500}"/>
    <cellStyle name="20% - uthevingsfarge 6 2 5 3 2" xfId="44779" xr:uid="{4F4CB0C7-3417-4095-9001-8653767965B0}"/>
    <cellStyle name="20% - uthevingsfarge 6 2 5 4" xfId="15237" xr:uid="{F183176E-6AB6-42A9-9DF6-44A7042EADF8}"/>
    <cellStyle name="20% - uthevingsfarge 6 2 5 5" xfId="39724" xr:uid="{39CACE82-AFE6-4E74-8342-736D1130F1A0}"/>
    <cellStyle name="20% - uthevingsfarge 6 2 5 6" xfId="44780" xr:uid="{64A97340-39F9-46C5-BE31-208B6DB7A43A}"/>
    <cellStyle name="20% - uthevingsfarge 6 2 5 7" xfId="44781" xr:uid="{423E852B-FAFA-4A8A-888B-DACDAAF81A75}"/>
    <cellStyle name="20% - uthevingsfarge 6 2 5_3. Chng in credit spreads" xfId="44782" xr:uid="{A582F016-8612-4A54-A626-FA1B022C2D22}"/>
    <cellStyle name="20% - uthevingsfarge 6 2 6" xfId="15238" xr:uid="{49CC826C-A00C-4216-959F-1874C1B4F1BB}"/>
    <cellStyle name="20% - uthevingsfarge 6 2 6 2" xfId="15239" xr:uid="{46A638D4-3AFB-473A-9BF5-80C15C839F69}"/>
    <cellStyle name="20% - uthevingsfarge 6 2 6 2 2" xfId="15240" xr:uid="{65C15057-18C2-4514-9734-39CF7CB6B867}"/>
    <cellStyle name="20% - uthevingsfarge 6 2 6 2 2 2" xfId="44783" xr:uid="{2E7DAD80-D7C0-41AB-B0D0-00DABE3308B7}"/>
    <cellStyle name="20% - uthevingsfarge 6 2 6 2 3" xfId="44784" xr:uid="{91E0BECE-EDD5-406E-AC0A-AA7FFA6A459F}"/>
    <cellStyle name="20% - uthevingsfarge 6 2 6 2_3. Chng in credit spreads" xfId="44785" xr:uid="{7916FAC7-8AE8-4079-9033-D0011B387D8A}"/>
    <cellStyle name="20% - uthevingsfarge 6 2 6 3" xfId="15241" xr:uid="{272F624C-5B46-4489-A9BC-74BA9C5A096B}"/>
    <cellStyle name="20% - uthevingsfarge 6 2 6 3 2" xfId="44786" xr:uid="{4D07805A-9AE7-4CA3-8AAA-0CCB528C42C0}"/>
    <cellStyle name="20% - uthevingsfarge 6 2 6 4" xfId="15242" xr:uid="{2FCDFD87-FC92-434A-9FBD-CDA738D105D5}"/>
    <cellStyle name="20% - uthevingsfarge 6 2 6 5" xfId="39725" xr:uid="{AA71B8EB-F7AC-4829-883D-4CA8F6FD355C}"/>
    <cellStyle name="20% - uthevingsfarge 6 2 6 6" xfId="44787" xr:uid="{982B3774-0244-4620-8C4D-B315F96E5C35}"/>
    <cellStyle name="20% - uthevingsfarge 6 2 6 7" xfId="44788" xr:uid="{5A633229-C648-4FBF-AEE9-BDBBA6377C81}"/>
    <cellStyle name="20% - uthevingsfarge 6 2 6_3. Chng in credit spreads" xfId="44789" xr:uid="{897A4926-7973-4545-A0EE-636977809159}"/>
    <cellStyle name="20% - uthevingsfarge 6 2 7" xfId="15243" xr:uid="{72509929-8616-4F85-968C-B4B88C751E94}"/>
    <cellStyle name="20% - uthevingsfarge 6 2 7 2" xfId="15244" xr:uid="{BC39DE3E-E91D-4EEC-A40A-35A25B010C8C}"/>
    <cellStyle name="20% - uthevingsfarge 6 2 7 2 2" xfId="15245" xr:uid="{E552B6E5-4EE0-484B-8A03-3627366191A8}"/>
    <cellStyle name="20% - uthevingsfarge 6 2 7 2 3" xfId="44790" xr:uid="{32C17B45-0F19-45FA-A7BA-D64EDBC0AD0E}"/>
    <cellStyle name="20% - uthevingsfarge 6 2 7 2_AVA DVA EL" xfId="15246" xr:uid="{9C963778-AA33-4E0B-BA8D-B16ECEA47DA1}"/>
    <cellStyle name="20% - uthevingsfarge 6 2 7 3" xfId="15247" xr:uid="{6397345E-716A-436D-BA58-2CBBC9DD27EE}"/>
    <cellStyle name="20% - uthevingsfarge 6 2 7 4" xfId="15248" xr:uid="{FDDC07E7-1205-4CDB-B0DC-66B93EFB2C0B}"/>
    <cellStyle name="20% - uthevingsfarge 6 2 7 5" xfId="44791" xr:uid="{D9A59F73-39B8-44CD-B443-B1E6D409CC23}"/>
    <cellStyle name="20% - uthevingsfarge 6 2 7 6" xfId="44792" xr:uid="{59B4C28C-80B3-4369-BE98-5EB1545EA59C}"/>
    <cellStyle name="20% - uthevingsfarge 6 2 7_3. Chng in credit spreads" xfId="44793" xr:uid="{01D12579-A79D-46C0-8E8B-204599E31477}"/>
    <cellStyle name="20% - uthevingsfarge 6 2 8" xfId="15249" xr:uid="{C041FDDC-67D6-499E-AA64-9715EA1F2CD8}"/>
    <cellStyle name="20% - uthevingsfarge 6 2 8 2" xfId="15250" xr:uid="{504639B9-04C5-455C-A636-B7A737FAD3F6}"/>
    <cellStyle name="20% - uthevingsfarge 6 2 8 2 2" xfId="44794" xr:uid="{53F8C9BA-7790-4FAB-9C8B-FE085E1E171D}"/>
    <cellStyle name="20% - uthevingsfarge 6 2 8 3" xfId="15251" xr:uid="{05604B46-B725-4888-9B1A-3869D093A0B8}"/>
    <cellStyle name="20% - uthevingsfarge 6 2 8 4" xfId="44795" xr:uid="{56D906FA-36E8-45DD-ADCE-A7737040D0EB}"/>
    <cellStyle name="20% - uthevingsfarge 6 2 8_3. Chng in credit spreads" xfId="44796" xr:uid="{CE6F0ECA-A76B-4D3F-8100-C111D9A26699}"/>
    <cellStyle name="20% - uthevingsfarge 6 2 9" xfId="15252" xr:uid="{09DE1589-6A54-4000-94D9-857200C13FE2}"/>
    <cellStyle name="20% - uthevingsfarge 6 2 9 2" xfId="15253" xr:uid="{91A2641B-DF91-469A-BEA1-E1A52D9E9EB5}"/>
    <cellStyle name="20% - uthevingsfarge 6 2 9 3" xfId="15254" xr:uid="{E4A83E3F-CA9D-4907-8FB7-0B2F7A5DF442}"/>
    <cellStyle name="20% - uthevingsfarge 6 2 9_AVA DVA EL" xfId="15255" xr:uid="{7BC7E985-4C4D-4BD5-A5EE-879D4D20C7A6}"/>
    <cellStyle name="20% - uthevingsfarge 6 2_11" xfId="3769" xr:uid="{1B5D28C3-7D67-46D3-AC08-5BBAE1B64C5A}"/>
    <cellStyle name="20% - uthevingsfarge 6 20" xfId="3770" xr:uid="{D61E3599-0B86-4223-B366-3BAF36F980FB}"/>
    <cellStyle name="20% - uthevingsfarge 6 20 2" xfId="3771" xr:uid="{5C2925B7-BAF5-4D7D-8EF7-F20FEE8AB91E}"/>
    <cellStyle name="20% - uthevingsfarge 6 20 2 2" xfId="3772" xr:uid="{DFD49A18-5C65-4657-8237-98A0C7559271}"/>
    <cellStyle name="20% - uthevingsfarge 6 20 2 2 2" xfId="39728" xr:uid="{E5692398-368E-4C98-A347-29206332B407}"/>
    <cellStyle name="20% - uthevingsfarge 6 20 2 2_CC1" xfId="54690" xr:uid="{D76F9E9A-8FFB-4E6D-8349-57569AD71932}"/>
    <cellStyle name="20% - uthevingsfarge 6 20 2 3" xfId="39729" xr:uid="{13F379AC-7540-4E68-95E5-674368E91435}"/>
    <cellStyle name="20% - uthevingsfarge 6 20 2 4" xfId="39730" xr:uid="{3DBEE33E-B5F7-4D72-A55C-E813DA990B77}"/>
    <cellStyle name="20% - uthevingsfarge 6 20 2 5" xfId="39731" xr:uid="{D3526D68-4926-462E-A6EE-15FC335E48F5}"/>
    <cellStyle name="20% - uthevingsfarge 6 20 2 6" xfId="39727" xr:uid="{2CC07D0F-F7EB-4B0C-8715-0DFEBF17D25F}"/>
    <cellStyle name="20% - uthevingsfarge 6 20 2_4 manuell" xfId="54691" xr:uid="{D7257707-337B-426E-8B05-95FBE0275DF6}"/>
    <cellStyle name="20% - uthevingsfarge 6 20 3" xfId="3773" xr:uid="{8766D412-4989-4E3C-B0CB-9082F0DD1998}"/>
    <cellStyle name="20% - uthevingsfarge 6 20 3 2" xfId="39732" xr:uid="{3E397DCE-08A2-4809-A531-A9AACF3D7AD5}"/>
    <cellStyle name="20% - uthevingsfarge 6 20 3_CC1" xfId="54692" xr:uid="{76B4CF34-8C93-4F20-B634-A130FDB2E34B}"/>
    <cellStyle name="20% - uthevingsfarge 6 20 4" xfId="39733" xr:uid="{145A0619-6B7C-48ED-8F8B-1BA6A2F3DC4B}"/>
    <cellStyle name="20% - uthevingsfarge 6 20 5" xfId="39734" xr:uid="{FBF819E5-1B1F-4E67-818E-B3BE91B94663}"/>
    <cellStyle name="20% - uthevingsfarge 6 20 6" xfId="39735" xr:uid="{5AD1E3C7-143D-479D-BBB7-DD33FCBFDC36}"/>
    <cellStyle name="20% - uthevingsfarge 6 20 7" xfId="39726" xr:uid="{F047F733-423A-40AE-855A-6B8D322F9A4F}"/>
    <cellStyle name="20% - uthevingsfarge 6 20_4 manuell" xfId="54693" xr:uid="{40F7B478-EADD-4B9C-8EA4-BA9DB31AD561}"/>
    <cellStyle name="20% - uthevingsfarge 6 21" xfId="3774" xr:uid="{6FC5E9AE-D164-482D-8630-8FE6782016D6}"/>
    <cellStyle name="20% - uthevingsfarge 6 21 2" xfId="3775" xr:uid="{042788E9-DB74-4C4A-B3B8-95C9CF372B9A}"/>
    <cellStyle name="20% - uthevingsfarge 6 21 2 2" xfId="3776" xr:uid="{EB2F3F0D-1B78-4D3D-8B2F-B56904013F58}"/>
    <cellStyle name="20% - uthevingsfarge 6 21 2 2 2" xfId="39738" xr:uid="{3037B598-42B0-4B1D-8092-110A682C5AAF}"/>
    <cellStyle name="20% - uthevingsfarge 6 21 2 2_CC1" xfId="54694" xr:uid="{7BB0E36D-10AD-4D2C-A7FB-CD0462562E4A}"/>
    <cellStyle name="20% - uthevingsfarge 6 21 2 3" xfId="39739" xr:uid="{38ECDBD0-3A65-4D61-8FFA-0174F23A1C84}"/>
    <cellStyle name="20% - uthevingsfarge 6 21 2 4" xfId="39740" xr:uid="{50F32C5F-894D-4EC0-8240-A645D001D9B0}"/>
    <cellStyle name="20% - uthevingsfarge 6 21 2 5" xfId="39741" xr:uid="{8DD90C34-9BE8-4C97-B86B-FAB16E72E3C9}"/>
    <cellStyle name="20% - uthevingsfarge 6 21 2 6" xfId="39737" xr:uid="{D4D92D0A-5FAA-4218-9878-9AA540E40304}"/>
    <cellStyle name="20% - uthevingsfarge 6 21 2_4 manuell" xfId="54695" xr:uid="{E30080A9-83E3-4BE0-9B6A-8B7EE6063104}"/>
    <cellStyle name="20% - uthevingsfarge 6 21 3" xfId="3777" xr:uid="{E30668D9-B5BE-4E71-B4E0-07157EDF61B9}"/>
    <cellStyle name="20% - uthevingsfarge 6 21 3 2" xfId="39742" xr:uid="{C3906711-19FA-477F-AD82-82E38B5D66B2}"/>
    <cellStyle name="20% - uthevingsfarge 6 21 3_CC1" xfId="54696" xr:uid="{3D8D8A84-898A-466B-AE48-3777C354D7E8}"/>
    <cellStyle name="20% - uthevingsfarge 6 21 4" xfId="39743" xr:uid="{DF187938-986F-4450-A877-AFFD04F1ABE2}"/>
    <cellStyle name="20% - uthevingsfarge 6 21 5" xfId="39744" xr:uid="{D8AA8185-6D0D-4D32-B889-52EA15DD534B}"/>
    <cellStyle name="20% - uthevingsfarge 6 21 6" xfId="39745" xr:uid="{9D2B9FE8-79AC-44F4-BADA-38EE64272A0F}"/>
    <cellStyle name="20% - uthevingsfarge 6 21 7" xfId="39736" xr:uid="{B23B85CB-1C2B-453C-8FC8-8CD6E793103D}"/>
    <cellStyle name="20% - uthevingsfarge 6 21_4 manuell" xfId="54697" xr:uid="{A7563073-CCF2-4277-905B-A67CB79CA80D}"/>
    <cellStyle name="20% - uthevingsfarge 6 22" xfId="3778" xr:uid="{7FD96600-DE6E-43F5-9F56-B0C904AF94D0}"/>
    <cellStyle name="20% - uthevingsfarge 6 22 2" xfId="3779" xr:uid="{287F3A77-48D9-48B2-A1B4-7A4F58E01010}"/>
    <cellStyle name="20% - uthevingsfarge 6 22 2 2" xfId="3780" xr:uid="{CC900F51-597A-441B-B81F-360E60060AE0}"/>
    <cellStyle name="20% - uthevingsfarge 6 22 2 2 2" xfId="39748" xr:uid="{AF9EB4A1-13CE-471A-84A1-093036BAB56D}"/>
    <cellStyle name="20% - uthevingsfarge 6 22 2 2_CC1" xfId="54698" xr:uid="{94911E83-DA4C-4AE4-9A52-65464625C630}"/>
    <cellStyle name="20% - uthevingsfarge 6 22 2 3" xfId="39749" xr:uid="{FDDADBBA-D8D6-40BC-8850-8C130080C68C}"/>
    <cellStyle name="20% - uthevingsfarge 6 22 2 4" xfId="39750" xr:uid="{508788FB-A7C2-40E2-9CAF-FA5E1DF2DE1A}"/>
    <cellStyle name="20% - uthevingsfarge 6 22 2 5" xfId="39751" xr:uid="{19059B7A-A083-431B-9B61-E54A199436FE}"/>
    <cellStyle name="20% - uthevingsfarge 6 22 2 6" xfId="39747" xr:uid="{A9F2FD4D-F6CF-440D-93E6-31DC3DA566E4}"/>
    <cellStyle name="20% - uthevingsfarge 6 22 2_4 manuell" xfId="54699" xr:uid="{49873EF8-E6FB-4305-9C21-22DFF72B0AC2}"/>
    <cellStyle name="20% - uthevingsfarge 6 22 3" xfId="3781" xr:uid="{1318D56D-788D-4CEB-92A5-CF7083207BF4}"/>
    <cellStyle name="20% - uthevingsfarge 6 22 3 2" xfId="39752" xr:uid="{CAD91C6F-9048-4149-B598-373E10011DB7}"/>
    <cellStyle name="20% - uthevingsfarge 6 22 3_CC1" xfId="54700" xr:uid="{38AFBA4F-032C-4D28-A0E6-A6B29691F443}"/>
    <cellStyle name="20% - uthevingsfarge 6 22 4" xfId="39753" xr:uid="{0974EC13-ECAB-4738-A1C1-9FB9B38FDAEC}"/>
    <cellStyle name="20% - uthevingsfarge 6 22 5" xfId="39754" xr:uid="{6E2981F1-9052-4009-B9AB-8EB881427C51}"/>
    <cellStyle name="20% - uthevingsfarge 6 22 6" xfId="39755" xr:uid="{35DFDC67-105B-4364-8A64-78C2B1F4782C}"/>
    <cellStyle name="20% - uthevingsfarge 6 22 7" xfId="39746" xr:uid="{46FB5205-50AC-47DE-9E54-38CBC66854F9}"/>
    <cellStyle name="20% - uthevingsfarge 6 22_4 manuell" xfId="54701" xr:uid="{F6584AD5-B990-4ECB-A38E-B70556F63942}"/>
    <cellStyle name="20% - uthevingsfarge 6 23" xfId="3782" xr:uid="{83E06FE1-ED44-40A4-8CF6-134ED872B0F5}"/>
    <cellStyle name="20% - uthevingsfarge 6 23 2" xfId="3783" xr:uid="{C7D6B567-268E-42C3-90A9-36CAD4D6FD34}"/>
    <cellStyle name="20% - uthevingsfarge 6 23 2 2" xfId="3784" xr:uid="{859BCA83-46D0-4B0F-8D85-1E074A00CB30}"/>
    <cellStyle name="20% - uthevingsfarge 6 23 2 2 2" xfId="39758" xr:uid="{974CC399-771F-4D79-9291-37BFA2B2C48E}"/>
    <cellStyle name="20% - uthevingsfarge 6 23 2 2_CC1" xfId="54702" xr:uid="{E7A22211-5DBB-4532-9DE0-9E43B85F8E90}"/>
    <cellStyle name="20% - uthevingsfarge 6 23 2 3" xfId="39759" xr:uid="{DABC06D1-9971-4567-A42F-5E26C501C4C6}"/>
    <cellStyle name="20% - uthevingsfarge 6 23 2 4" xfId="39760" xr:uid="{A643BBED-C9A9-488B-A14F-2CE9FC322F4F}"/>
    <cellStyle name="20% - uthevingsfarge 6 23 2 5" xfId="39761" xr:uid="{7E3921A3-BC43-416D-9FF7-E57C963E1594}"/>
    <cellStyle name="20% - uthevingsfarge 6 23 2 6" xfId="39757" xr:uid="{9462F436-DFA8-42B1-BE8D-B778D6FD3732}"/>
    <cellStyle name="20% - uthevingsfarge 6 23 2_4 manuell" xfId="54703" xr:uid="{10BE1BF0-3E81-42E7-AC3C-B7E5A86706D5}"/>
    <cellStyle name="20% - uthevingsfarge 6 23 3" xfId="3785" xr:uid="{35B35C89-4A55-4695-909A-3234904A1BA7}"/>
    <cellStyle name="20% - uthevingsfarge 6 23 3 2" xfId="39762" xr:uid="{9A9BC8A9-C429-4110-8A3F-D9FE83664875}"/>
    <cellStyle name="20% - uthevingsfarge 6 23 3_CC1" xfId="54704" xr:uid="{30BA8A20-730D-4829-8FC9-4138C844A63D}"/>
    <cellStyle name="20% - uthevingsfarge 6 23 4" xfId="39763" xr:uid="{43FBABD5-BD78-4179-9515-A755FD9852E7}"/>
    <cellStyle name="20% - uthevingsfarge 6 23 5" xfId="39764" xr:uid="{ED8408E6-67A9-414F-96A0-F7759CAA95B4}"/>
    <cellStyle name="20% - uthevingsfarge 6 23 6" xfId="39765" xr:uid="{A52914F1-9E71-4726-AD1B-FC4AB8270BE2}"/>
    <cellStyle name="20% - uthevingsfarge 6 23 7" xfId="39756" xr:uid="{71BA93FA-8972-4FBB-9032-DE5A4AAA3631}"/>
    <cellStyle name="20% - uthevingsfarge 6 23_4 manuell" xfId="54705" xr:uid="{41F172EE-B56D-4969-99BE-2C3395390677}"/>
    <cellStyle name="20% - uthevingsfarge 6 24" xfId="3786" xr:uid="{362F9D22-9E8A-4843-88C6-7145777F93DF}"/>
    <cellStyle name="20% - uthevingsfarge 6 24 2" xfId="3787" xr:uid="{FF13E883-012F-457F-A5C4-B59172CAA52F}"/>
    <cellStyle name="20% - uthevingsfarge 6 24 2 2" xfId="3788" xr:uid="{C1D4A5FE-30A1-4DDA-83FA-FF9261F048C5}"/>
    <cellStyle name="20% - uthevingsfarge 6 24 2 2 2" xfId="39768" xr:uid="{E6361F20-95C6-43B4-9C44-3DE9156864BE}"/>
    <cellStyle name="20% - uthevingsfarge 6 24 2 2_CC1" xfId="54706" xr:uid="{7AD5D6AB-E888-4FF7-998C-CF39BE7E53E9}"/>
    <cellStyle name="20% - uthevingsfarge 6 24 2 3" xfId="39769" xr:uid="{D3B96609-4BC8-4261-BF73-FB21CA549CAF}"/>
    <cellStyle name="20% - uthevingsfarge 6 24 2 4" xfId="39770" xr:uid="{F6BE60D2-EBB4-4F89-A0E9-3D38AB544B0B}"/>
    <cellStyle name="20% - uthevingsfarge 6 24 2 5" xfId="39771" xr:uid="{B3650409-A20D-4FF5-99E2-9E0F1BF52941}"/>
    <cellStyle name="20% - uthevingsfarge 6 24 2 6" xfId="39767" xr:uid="{84891494-5443-4BCA-8E0E-17E71055EA9C}"/>
    <cellStyle name="20% - uthevingsfarge 6 24 2_4 manuell" xfId="54707" xr:uid="{7542A192-2534-4EEA-A2EC-98D088C9D0B5}"/>
    <cellStyle name="20% - uthevingsfarge 6 24 3" xfId="3789" xr:uid="{D0FD3EBA-D4C8-4CFF-BE4F-7A654D460EBA}"/>
    <cellStyle name="20% - uthevingsfarge 6 24 3 2" xfId="39772" xr:uid="{5A06F6D6-4E5A-4EA7-832F-E741010C276C}"/>
    <cellStyle name="20% - uthevingsfarge 6 24 3_CC1" xfId="54708" xr:uid="{B9A1386B-1FAE-42C9-A6F3-978A920B45A6}"/>
    <cellStyle name="20% - uthevingsfarge 6 24 4" xfId="39773" xr:uid="{9C94C19F-5F03-489E-A5FC-6BB35759371D}"/>
    <cellStyle name="20% - uthevingsfarge 6 24 5" xfId="39774" xr:uid="{1629BFF8-949A-4351-8567-0D48A289CCE7}"/>
    <cellStyle name="20% - uthevingsfarge 6 24 6" xfId="39775" xr:uid="{6BE0C2C9-B009-4F1E-B00D-038F50977ED7}"/>
    <cellStyle name="20% - uthevingsfarge 6 24 7" xfId="39766" xr:uid="{69D4FE8A-C3A0-4B24-B52F-678E5D3E97A3}"/>
    <cellStyle name="20% - uthevingsfarge 6 24_4 manuell" xfId="54709" xr:uid="{CC06DFF1-342A-4256-BDEE-838D284075B8}"/>
    <cellStyle name="20% - uthevingsfarge 6 25" xfId="3790" xr:uid="{F5185FB8-B781-4683-A1E1-0F14388C0674}"/>
    <cellStyle name="20% - uthevingsfarge 6 25 2" xfId="3791" xr:uid="{A1C13114-5E8C-4DCC-BCB9-4702D29FCF3F}"/>
    <cellStyle name="20% - uthevingsfarge 6 25 2 2" xfId="3792" xr:uid="{A0AC9A58-108F-4630-AF9A-2974AA9AD92B}"/>
    <cellStyle name="20% - uthevingsfarge 6 25 2 2 2" xfId="39778" xr:uid="{7725EB74-3C3D-459D-B8E6-C2D4DDA32D3F}"/>
    <cellStyle name="20% - uthevingsfarge 6 25 2 2_CC1" xfId="54710" xr:uid="{AE79D186-ECBF-4A20-A194-B969B135177E}"/>
    <cellStyle name="20% - uthevingsfarge 6 25 2 3" xfId="39779" xr:uid="{C8C9D5CC-2A9C-4BF5-9861-F0494DBAC68B}"/>
    <cellStyle name="20% - uthevingsfarge 6 25 2 4" xfId="39780" xr:uid="{32478021-315F-4901-9239-1AC076D45D2B}"/>
    <cellStyle name="20% - uthevingsfarge 6 25 2 5" xfId="39781" xr:uid="{406920EA-5780-4C46-8F18-306E8077EE8A}"/>
    <cellStyle name="20% - uthevingsfarge 6 25 2 6" xfId="39777" xr:uid="{4E6E3C8B-94BF-4ED6-A75B-84918372E42C}"/>
    <cellStyle name="20% - uthevingsfarge 6 25 2_4 manuell" xfId="54711" xr:uid="{CC379C0A-8575-44A3-85F8-BBB24526FF4D}"/>
    <cellStyle name="20% - uthevingsfarge 6 25 3" xfId="3793" xr:uid="{953FA510-4C6A-4FD8-85F5-858C36A85967}"/>
    <cellStyle name="20% - uthevingsfarge 6 25 3 2" xfId="39782" xr:uid="{50705E78-52EC-4725-A292-03D413705232}"/>
    <cellStyle name="20% - uthevingsfarge 6 25 3_CC1" xfId="54712" xr:uid="{3C317340-D048-4395-88C5-FAB7455975D5}"/>
    <cellStyle name="20% - uthevingsfarge 6 25 4" xfId="39783" xr:uid="{D478049A-CB9C-4C5C-901F-6D54883039BA}"/>
    <cellStyle name="20% - uthevingsfarge 6 25 5" xfId="39784" xr:uid="{C28992A7-9B2A-4D44-8E9B-AC3A20EF973C}"/>
    <cellStyle name="20% - uthevingsfarge 6 25 6" xfId="39785" xr:uid="{4F595203-6B98-4570-9DA7-CDF6951E0F1E}"/>
    <cellStyle name="20% - uthevingsfarge 6 25 7" xfId="39776" xr:uid="{2AB22E0C-F772-4835-9572-B75E149EE5DB}"/>
    <cellStyle name="20% - uthevingsfarge 6 25_4 manuell" xfId="54713" xr:uid="{D553F282-2621-4C11-A76B-E962922DD62E}"/>
    <cellStyle name="20% - uthevingsfarge 6 26" xfId="3794" xr:uid="{F607E709-BFD5-43F2-802E-61B9C3C2D419}"/>
    <cellStyle name="20% - uthevingsfarge 6 26 2" xfId="3795" xr:uid="{CEC1D8C1-C94F-48A7-B9EB-71420C879341}"/>
    <cellStyle name="20% - uthevingsfarge 6 26 2 2" xfId="3796" xr:uid="{A081D0F2-B9C1-4E00-BAC6-EBA80B5CD199}"/>
    <cellStyle name="20% - uthevingsfarge 6 26 2 2 2" xfId="39788" xr:uid="{1F23DA91-75D3-48E7-A665-A00BE2D38112}"/>
    <cellStyle name="20% - uthevingsfarge 6 26 2 2_CC1" xfId="54714" xr:uid="{196D2847-F7E0-45D1-8F9F-3EA3C006DEAD}"/>
    <cellStyle name="20% - uthevingsfarge 6 26 2 3" xfId="39789" xr:uid="{2CF6B3F5-6E68-40C0-8818-E449FC040464}"/>
    <cellStyle name="20% - uthevingsfarge 6 26 2 4" xfId="39790" xr:uid="{8057949C-0FB6-4EAF-8207-8648D5C34899}"/>
    <cellStyle name="20% - uthevingsfarge 6 26 2 5" xfId="39791" xr:uid="{440AEC71-5071-4FEA-B39F-44ADDA6DCAB2}"/>
    <cellStyle name="20% - uthevingsfarge 6 26 2 6" xfId="39787" xr:uid="{00F14AA8-8A45-436B-A3CF-0B25F14AB4D4}"/>
    <cellStyle name="20% - uthevingsfarge 6 26 2_4 manuell" xfId="54715" xr:uid="{34D61AD1-9109-4CCE-BE59-50FAEB27F1B3}"/>
    <cellStyle name="20% - uthevingsfarge 6 26 3" xfId="3797" xr:uid="{8C70052C-43A0-4906-96D7-57403B7D463D}"/>
    <cellStyle name="20% - uthevingsfarge 6 26 3 2" xfId="39792" xr:uid="{943576F4-876D-4715-9347-901BA68102D2}"/>
    <cellStyle name="20% - uthevingsfarge 6 26 3_CC1" xfId="54716" xr:uid="{77800698-964E-480E-B06A-120F6E725F46}"/>
    <cellStyle name="20% - uthevingsfarge 6 26 4" xfId="39793" xr:uid="{5C878CB1-D145-4825-AC13-554267F03147}"/>
    <cellStyle name="20% - uthevingsfarge 6 26 5" xfId="39794" xr:uid="{A6AB7FF9-4548-41A5-AAFB-3EBA5DD81AD4}"/>
    <cellStyle name="20% - uthevingsfarge 6 26 6" xfId="39795" xr:uid="{B33F30F3-ACE8-4B20-B074-348F1EFB45BC}"/>
    <cellStyle name="20% - uthevingsfarge 6 26 7" xfId="39786" xr:uid="{F11493DD-A8C3-4787-A8C7-6095E5D997E7}"/>
    <cellStyle name="20% - uthevingsfarge 6 26_4 manuell" xfId="54717" xr:uid="{0E06BF11-594B-45F0-960A-F821CF5B08C3}"/>
    <cellStyle name="20% - uthevingsfarge 6 27" xfId="3798" xr:uid="{A5B126C4-3CAF-47C9-90D1-5EC966CA24B0}"/>
    <cellStyle name="20% - uthevingsfarge 6 27 2" xfId="3799" xr:uid="{613CA7C2-56F9-4A9B-8185-F37EA260E71E}"/>
    <cellStyle name="20% - uthevingsfarge 6 27 2 2" xfId="3800" xr:uid="{2B3DD447-2894-4A57-8039-E164BA64342C}"/>
    <cellStyle name="20% - uthevingsfarge 6 27 2 2 2" xfId="39798" xr:uid="{C341AEF6-775B-47DB-91F3-66D34697B2EC}"/>
    <cellStyle name="20% - uthevingsfarge 6 27 2 2_CC1" xfId="54718" xr:uid="{38EEFCBE-4634-4654-9919-DDBCD22AA95A}"/>
    <cellStyle name="20% - uthevingsfarge 6 27 2 3" xfId="39799" xr:uid="{0BAD3A26-022D-4754-9B2E-AB0BB228EEC0}"/>
    <cellStyle name="20% - uthevingsfarge 6 27 2 4" xfId="39800" xr:uid="{0C038F0F-7844-482F-A106-7B897D412CA0}"/>
    <cellStyle name="20% - uthevingsfarge 6 27 2 5" xfId="39801" xr:uid="{8F7E90AB-BE2E-47BE-9762-EE068F2C4CF5}"/>
    <cellStyle name="20% - uthevingsfarge 6 27 2 6" xfId="39797" xr:uid="{6ABCA982-F212-4DED-96E3-A743AC367BC6}"/>
    <cellStyle name="20% - uthevingsfarge 6 27 2_4 manuell" xfId="54719" xr:uid="{22A9E52E-3EF5-44AE-8B3E-52DCCE35839A}"/>
    <cellStyle name="20% - uthevingsfarge 6 27 3" xfId="3801" xr:uid="{2BC2B81A-BB97-4208-9082-A706D2D9B707}"/>
    <cellStyle name="20% - uthevingsfarge 6 27 3 2" xfId="39802" xr:uid="{BBD8F2D9-08C9-4F68-9CFA-941D8A80879D}"/>
    <cellStyle name="20% - uthevingsfarge 6 27 3_CC1" xfId="54720" xr:uid="{16A56EAF-C3ED-4ACE-B981-5707F0B211EC}"/>
    <cellStyle name="20% - uthevingsfarge 6 27 4" xfId="39803" xr:uid="{2FAB7AF7-3390-4BD7-9D17-93E884EB4B48}"/>
    <cellStyle name="20% - uthevingsfarge 6 27 5" xfId="39804" xr:uid="{013AD799-8C5E-4AA8-9974-31889B978329}"/>
    <cellStyle name="20% - uthevingsfarge 6 27 6" xfId="39805" xr:uid="{A0B9C2AD-99BC-44AE-978F-72308B1E3072}"/>
    <cellStyle name="20% - uthevingsfarge 6 27 7" xfId="39796" xr:uid="{A4FBACED-C71F-447A-8E0A-22C28A05FC94}"/>
    <cellStyle name="20% - uthevingsfarge 6 27_4 manuell" xfId="54721" xr:uid="{46F9FB47-7DA9-47E8-BE4D-6EEF8612AFDD}"/>
    <cellStyle name="20% - uthevingsfarge 6 28" xfId="3802" xr:uid="{AB7FAE41-74D4-4D6E-824A-3A0489EF3873}"/>
    <cellStyle name="20% - uthevingsfarge 6 28 2" xfId="3803" xr:uid="{5A9965CD-3D1E-4A48-A2BB-3E90CFD88E72}"/>
    <cellStyle name="20% - uthevingsfarge 6 28 2 2" xfId="3804" xr:uid="{0A102B63-9C4D-420B-AFF0-EF7BACACB395}"/>
    <cellStyle name="20% - uthevingsfarge 6 28 2 2 2" xfId="39808" xr:uid="{41E75E55-5F3C-4D94-8129-958D0F70FBFF}"/>
    <cellStyle name="20% - uthevingsfarge 6 28 2 2_CC1" xfId="54722" xr:uid="{3CCF4C43-0B2C-42D1-BBDB-148D1AD652E2}"/>
    <cellStyle name="20% - uthevingsfarge 6 28 2 3" xfId="39809" xr:uid="{117C0E25-823C-49EC-8D52-A127E3533410}"/>
    <cellStyle name="20% - uthevingsfarge 6 28 2 4" xfId="39810" xr:uid="{CFBB817E-6512-4B69-B968-2D626ADAC306}"/>
    <cellStyle name="20% - uthevingsfarge 6 28 2 5" xfId="39811" xr:uid="{23845D50-F4F9-4D01-B1C3-5F0578284598}"/>
    <cellStyle name="20% - uthevingsfarge 6 28 2 6" xfId="39807" xr:uid="{567B239C-2BB4-4ADF-A559-DF0F98A07C7C}"/>
    <cellStyle name="20% - uthevingsfarge 6 28 2_4 manuell" xfId="54723" xr:uid="{D480F498-47D8-42DF-8E62-927703432516}"/>
    <cellStyle name="20% - uthevingsfarge 6 28 3" xfId="3805" xr:uid="{8351C0D9-8B2E-46AA-B935-8D1BBFAE73BD}"/>
    <cellStyle name="20% - uthevingsfarge 6 28 3 2" xfId="39812" xr:uid="{67C61739-3F10-4287-9DB9-319A475B2AB5}"/>
    <cellStyle name="20% - uthevingsfarge 6 28 3_CC1" xfId="54724" xr:uid="{F4AD30A0-8332-4D4D-A159-F00D2F61C124}"/>
    <cellStyle name="20% - uthevingsfarge 6 28 4" xfId="39813" xr:uid="{DFB5CC7C-5E51-4131-AB94-2CF1DEB405D7}"/>
    <cellStyle name="20% - uthevingsfarge 6 28 5" xfId="39814" xr:uid="{7B971CDD-6CCD-4DD1-BA50-C3B1632FEEAE}"/>
    <cellStyle name="20% - uthevingsfarge 6 28 6" xfId="39815" xr:uid="{2FDC7F90-760F-4C2D-BF29-14BA86D36649}"/>
    <cellStyle name="20% - uthevingsfarge 6 28 7" xfId="39806" xr:uid="{C449E9AD-785A-4DE6-80EE-F9A4E918D0B5}"/>
    <cellStyle name="20% - uthevingsfarge 6 28_4 manuell" xfId="54725" xr:uid="{774263C2-4B87-4C7D-B75D-613FFF0BF7E8}"/>
    <cellStyle name="20% - uthevingsfarge 6 29" xfId="3806" xr:uid="{D8A6C120-23CA-452F-9DBC-4DA23E5E517C}"/>
    <cellStyle name="20% - uthevingsfarge 6 29 2" xfId="3807" xr:uid="{FA586F6A-60C0-476B-9E52-7D596D35E9E8}"/>
    <cellStyle name="20% - uthevingsfarge 6 29 2 2" xfId="3808" xr:uid="{B9BF2216-A1E3-4548-A730-13F16A0D002E}"/>
    <cellStyle name="20% - uthevingsfarge 6 29 2 2 2" xfId="39818" xr:uid="{7B1AAAD5-DD5A-4F31-AEF8-74D1BA961556}"/>
    <cellStyle name="20% - uthevingsfarge 6 29 2 2_CC1" xfId="54726" xr:uid="{F7FD52B8-763E-4AA2-98B3-7D5CCB9EC32A}"/>
    <cellStyle name="20% - uthevingsfarge 6 29 2 3" xfId="39819" xr:uid="{5B42CFC0-8AFB-4A42-BBD2-B88632A0389C}"/>
    <cellStyle name="20% - uthevingsfarge 6 29 2 4" xfId="39820" xr:uid="{2057BD4C-46EA-4658-A2C1-6919B45FFEC4}"/>
    <cellStyle name="20% - uthevingsfarge 6 29 2 5" xfId="39821" xr:uid="{CC570A29-7316-4659-A132-30446B00C52E}"/>
    <cellStyle name="20% - uthevingsfarge 6 29 2 6" xfId="39817" xr:uid="{17F6B27E-16D1-4C05-A428-7545C5189C6C}"/>
    <cellStyle name="20% - uthevingsfarge 6 29 2_4 manuell" xfId="54727" xr:uid="{AAEA097E-A5EF-499A-9C6A-4C3D84EC2718}"/>
    <cellStyle name="20% - uthevingsfarge 6 29 3" xfId="3809" xr:uid="{53FF3CD2-2A46-44B9-A5FD-4BFD958A0423}"/>
    <cellStyle name="20% - uthevingsfarge 6 29 3 2" xfId="39822" xr:uid="{FC45F832-BB06-4609-8303-D21331D2E35E}"/>
    <cellStyle name="20% - uthevingsfarge 6 29 3_CC1" xfId="54728" xr:uid="{EB405CC7-B435-4039-908F-75D538A50793}"/>
    <cellStyle name="20% - uthevingsfarge 6 29 4" xfId="39823" xr:uid="{F83BD261-678D-4B9C-8FCE-734B9D0DCEA3}"/>
    <cellStyle name="20% - uthevingsfarge 6 29 5" xfId="39824" xr:uid="{9BE513A1-7E4A-4F54-80F2-3B384F1C50CE}"/>
    <cellStyle name="20% - uthevingsfarge 6 29 6" xfId="39825" xr:uid="{E65ADA18-4C7B-4D13-A196-59497199936E}"/>
    <cellStyle name="20% - uthevingsfarge 6 29 7" xfId="39816" xr:uid="{BA2F2073-84A3-46AF-81BB-0B688D395F9E}"/>
    <cellStyle name="20% - uthevingsfarge 6 29_4 manuell" xfId="54729" xr:uid="{1454EB9C-1BA4-4270-BC2D-3BC8FC9C526C}"/>
    <cellStyle name="20% - uthevingsfarge 6 3" xfId="3810" xr:uid="{B2CAF43B-9BE5-4F13-B194-8D620370AA63}"/>
    <cellStyle name="20% - uthevingsfarge 6 3 10" xfId="44797" xr:uid="{F7141896-D2F0-4C5E-8A38-1A5E05BE242D}"/>
    <cellStyle name="20% - uthevingsfarge 6 3 11" xfId="44798" xr:uid="{F94C6EA7-94FC-483F-9985-9905619BFF19}"/>
    <cellStyle name="20% - uthevingsfarge 6 3 2" xfId="3811" xr:uid="{ADE87316-5392-4701-B5C8-E6B15279B97B}"/>
    <cellStyle name="20% - uthevingsfarge 6 3 2 10" xfId="44799" xr:uid="{FCF6D5D3-04BD-4671-8C49-26F494D6553F}"/>
    <cellStyle name="20% - uthevingsfarge 6 3 2 2" xfId="3812" xr:uid="{59646650-D637-4815-9CC6-8D234F888D96}"/>
    <cellStyle name="20% - uthevingsfarge 6 3 2 2 2" xfId="15256" xr:uid="{B69D9EDD-D431-4A82-87F0-8E9A59D119AC}"/>
    <cellStyle name="20% - uthevingsfarge 6 3 2 2 2 2" xfId="44800" xr:uid="{071DE6E8-C9BC-42B1-930D-D394E29661B4}"/>
    <cellStyle name="20% - uthevingsfarge 6 3 2 2 2 2 2" xfId="44801" xr:uid="{69FD905A-FF32-436A-A8D4-1E69D04388C7}"/>
    <cellStyle name="20% - uthevingsfarge 6 3 2 2 2 3" xfId="44802" xr:uid="{0AABDAE4-5652-4408-B97A-3F41AD4176DA}"/>
    <cellStyle name="20% - uthevingsfarge 6 3 2 2 2_3. Chng in credit spreads" xfId="44803" xr:uid="{C903749A-FDD4-435D-AA0A-F8E1471D1CB5}"/>
    <cellStyle name="20% - uthevingsfarge 6 3 2 2 3" xfId="15257" xr:uid="{0C28706D-5AFA-4015-B990-FFD98339A20A}"/>
    <cellStyle name="20% - uthevingsfarge 6 3 2 2 3 2" xfId="44804" xr:uid="{F6B22B5C-F2FE-433F-8908-00404702C85C}"/>
    <cellStyle name="20% - uthevingsfarge 6 3 2 2 3 2 2" xfId="44805" xr:uid="{00A4CC4B-D472-4DC9-BF75-3BA4316064D4}"/>
    <cellStyle name="20% - uthevingsfarge 6 3 2 2 3 3" xfId="44806" xr:uid="{5A281243-C165-4021-84E2-CDE4A7AD0E7A}"/>
    <cellStyle name="20% - uthevingsfarge 6 3 2 2 3_3. Chng in credit spreads" xfId="44807" xr:uid="{12886FEE-E543-4CFB-9C40-1633CCA20DE7}"/>
    <cellStyle name="20% - uthevingsfarge 6 3 2 2 4" xfId="39828" xr:uid="{83783B62-B47D-49B4-9713-B2485303F476}"/>
    <cellStyle name="20% - uthevingsfarge 6 3 2 2 4 2" xfId="44808" xr:uid="{AA89F72E-4376-4129-94B3-531AABD33C11}"/>
    <cellStyle name="20% - uthevingsfarge 6 3 2 2 5" xfId="44809" xr:uid="{3FAB4140-8CE3-4915-AD90-5800E6A10CE8}"/>
    <cellStyle name="20% - uthevingsfarge 6 3 2 2 6" xfId="44810" xr:uid="{07634F9C-5DCE-412F-9707-E365A673FA44}"/>
    <cellStyle name="20% - uthevingsfarge 6 3 2 2_3. Chng in credit spreads" xfId="44811" xr:uid="{C3D23889-8FA5-454A-872D-2182E184EAD8}"/>
    <cellStyle name="20% - uthevingsfarge 6 3 2 3" xfId="15258" xr:uid="{F117566A-C135-477F-81E8-DBAB6215A13A}"/>
    <cellStyle name="20% - uthevingsfarge 6 3 2 3 2" xfId="15259" xr:uid="{098F52F3-F128-4FD1-8FAF-02366DDD1B52}"/>
    <cellStyle name="20% - uthevingsfarge 6 3 2 3 2 2" xfId="44812" xr:uid="{A95B31A4-491F-417A-9633-6E4940D414ED}"/>
    <cellStyle name="20% - uthevingsfarge 6 3 2 3 3" xfId="15260" xr:uid="{12A2A56B-D5C0-4C6C-AF91-C0379807912D}"/>
    <cellStyle name="20% - uthevingsfarge 6 3 2 3 4" xfId="39829" xr:uid="{43E5DB88-9045-4613-9F95-AED88E4DB97A}"/>
    <cellStyle name="20% - uthevingsfarge 6 3 2 3 5" xfId="44813" xr:uid="{59903D5D-E434-4078-B81B-F90A8AB08022}"/>
    <cellStyle name="20% - uthevingsfarge 6 3 2 3 6" xfId="44814" xr:uid="{0EFABB71-BD01-45D1-8548-3A47774DD7A8}"/>
    <cellStyle name="20% - uthevingsfarge 6 3 2 3_3. Chng in credit spreads" xfId="44815" xr:uid="{D398B6CA-8725-4DE1-9626-DE5746768140}"/>
    <cellStyle name="20% - uthevingsfarge 6 3 2 4" xfId="15261" xr:uid="{FD137C15-CE8C-49F7-8B15-7888E0F7F52D}"/>
    <cellStyle name="20% - uthevingsfarge 6 3 2 4 2" xfId="15262" xr:uid="{08AEB299-0BAA-4FD1-9850-325C56B5727F}"/>
    <cellStyle name="20% - uthevingsfarge 6 3 2 4 2 2" xfId="44816" xr:uid="{EFC0F482-140F-4049-9B44-C2403CAD10B3}"/>
    <cellStyle name="20% - uthevingsfarge 6 3 2 4 3" xfId="15263" xr:uid="{6BFD98B3-5035-4140-B0CA-E2DF5399F56C}"/>
    <cellStyle name="20% - uthevingsfarge 6 3 2 4 4" xfId="39830" xr:uid="{58F31F9D-09D6-4AF8-80AE-168AFE411D85}"/>
    <cellStyle name="20% - uthevingsfarge 6 3 2 4 5" xfId="44817" xr:uid="{47A52193-B1BA-4AA2-9B8A-8D9971F4062E}"/>
    <cellStyle name="20% - uthevingsfarge 6 3 2 4 6" xfId="44818" xr:uid="{3CFE0119-5574-4F0B-8065-A6FB4B4643B3}"/>
    <cellStyle name="20% - uthevingsfarge 6 3 2 4_3. Chng in credit spreads" xfId="44819" xr:uid="{4A61F157-3EA3-4567-9ED4-79D3D985C712}"/>
    <cellStyle name="20% - uthevingsfarge 6 3 2 5" xfId="15264" xr:uid="{EADB1571-3FFE-4665-B0CA-2E3FC8E4D679}"/>
    <cellStyle name="20% - uthevingsfarge 6 3 2 5 2" xfId="15265" xr:uid="{FE79588D-E79B-4770-8163-0401767BA5E0}"/>
    <cellStyle name="20% - uthevingsfarge 6 3 2 5 3" xfId="15266" xr:uid="{8CC3D33F-E9AC-4257-A4F2-BAC6B9597A23}"/>
    <cellStyle name="20% - uthevingsfarge 6 3 2 5 4" xfId="39831" xr:uid="{D88876D9-41F0-484F-80B9-4365082F85EE}"/>
    <cellStyle name="20% - uthevingsfarge 6 3 2 5 5" xfId="44820" xr:uid="{84854F67-C8E6-4421-9FE2-DEFE75C13DD6}"/>
    <cellStyle name="20% - uthevingsfarge 6 3 2 5 6" xfId="44821" xr:uid="{12E7333A-ED2E-42E9-B2AC-38EE598F038B}"/>
    <cellStyle name="20% - uthevingsfarge 6 3 2 5_AVA DVA EL" xfId="15267" xr:uid="{E469702E-3CD8-4EF2-A8B4-D6D6BE4A52CD}"/>
    <cellStyle name="20% - uthevingsfarge 6 3 2 6" xfId="15268" xr:uid="{99E348B8-2E46-43E1-B59B-A3E9097B1228}"/>
    <cellStyle name="20% - uthevingsfarge 6 3 2 6 2" xfId="15269" xr:uid="{E7B3A054-1D29-42AF-A5BA-BF95439600B9}"/>
    <cellStyle name="20% - uthevingsfarge 6 3 2 6_AVA DVA EL" xfId="15270" xr:uid="{237FA3AC-95D9-4334-AACB-C94F808A502C}"/>
    <cellStyle name="20% - uthevingsfarge 6 3 2 7" xfId="15271" xr:uid="{96AFFC9D-13E9-48F1-A8E8-23CAAB3B7881}"/>
    <cellStyle name="20% - uthevingsfarge 6 3 2 8" xfId="39827" xr:uid="{CADD41DF-6797-4604-92AB-CB3313188AB6}"/>
    <cellStyle name="20% - uthevingsfarge 6 3 2 9" xfId="44822" xr:uid="{9EF6B151-24C0-4A12-8FA2-5E49BAA2FA82}"/>
    <cellStyle name="20% - uthevingsfarge 6 3 2_3. Chng in credit spreads" xfId="44823" xr:uid="{6AE48A9F-3094-44B4-A6F9-92D42FEC4257}"/>
    <cellStyle name="20% - uthevingsfarge 6 3 3" xfId="3813" xr:uid="{A4E330C8-D397-4945-8EEC-35B1297AFC96}"/>
    <cellStyle name="20% - uthevingsfarge 6 3 3 2" xfId="15272" xr:uid="{82A0176A-B277-4918-A3BD-1DD87A8CCF62}"/>
    <cellStyle name="20% - uthevingsfarge 6 3 3 2 2" xfId="44824" xr:uid="{EF1D5EAA-80B3-4825-84D8-08147116CB85}"/>
    <cellStyle name="20% - uthevingsfarge 6 3 3 2 2 2" xfId="44825" xr:uid="{CBB9CD54-28EC-4287-9936-C5FAD48F7526}"/>
    <cellStyle name="20% - uthevingsfarge 6 3 3 2 2 2 2" xfId="44826" xr:uid="{C023A37F-6BF0-4E01-BEB9-72530BDCE7DC}"/>
    <cellStyle name="20% - uthevingsfarge 6 3 3 2 2 3" xfId="44827" xr:uid="{BA72DB27-62FA-4CE7-BF75-4688E3781CDC}"/>
    <cellStyle name="20% - uthevingsfarge 6 3 3 2 2_3. Chng in credit spreads" xfId="44828" xr:uid="{2C82E72E-E8BF-49C2-ACA8-6B7DD5525C78}"/>
    <cellStyle name="20% - uthevingsfarge 6 3 3 2 3" xfId="44829" xr:uid="{81BC71FE-C88A-41EC-BA91-45E36BA65921}"/>
    <cellStyle name="20% - uthevingsfarge 6 3 3 2 3 2" xfId="44830" xr:uid="{CCE692D8-3B5B-4BA3-8196-EAFE9001D1AD}"/>
    <cellStyle name="20% - uthevingsfarge 6 3 3 2 3 2 2" xfId="44831" xr:uid="{98B33FEE-4649-48F4-8EA9-72F8F0DA2C05}"/>
    <cellStyle name="20% - uthevingsfarge 6 3 3 2 3 3" xfId="44832" xr:uid="{8A490FA2-663A-424D-AAB7-F01622324728}"/>
    <cellStyle name="20% - uthevingsfarge 6 3 3 2 3_3. Chng in credit spreads" xfId="44833" xr:uid="{A0B0A292-C8E8-4FCF-8ACC-7391831BC391}"/>
    <cellStyle name="20% - uthevingsfarge 6 3 3 2 4" xfId="44834" xr:uid="{C12FF06D-1430-4701-8C6B-80AC017731A5}"/>
    <cellStyle name="20% - uthevingsfarge 6 3 3 2 4 2" xfId="44835" xr:uid="{941A70A5-5714-4027-8D84-8DE42D938CBD}"/>
    <cellStyle name="20% - uthevingsfarge 6 3 3 2 5" xfId="44836" xr:uid="{49E8B3D6-5562-45BF-BA0D-46A08B145FA1}"/>
    <cellStyle name="20% - uthevingsfarge 6 3 3 2_3. Chng in credit spreads" xfId="44837" xr:uid="{1440D443-27A6-439A-9C64-D32C5DA94782}"/>
    <cellStyle name="20% - uthevingsfarge 6 3 3 3" xfId="15273" xr:uid="{FCE2A8F3-99F8-4F65-AA36-CE00F531F84C}"/>
    <cellStyle name="20% - uthevingsfarge 6 3 3 3 2" xfId="44838" xr:uid="{488D64C9-7B6C-4050-B9FF-A6F2826610A2}"/>
    <cellStyle name="20% - uthevingsfarge 6 3 3 3 2 2" xfId="44839" xr:uid="{E984D18A-047D-4E57-8586-9D1E9F1FEFD8}"/>
    <cellStyle name="20% - uthevingsfarge 6 3 3 3 3" xfId="44840" xr:uid="{6886C28E-BF3B-4552-82DA-7BB1D2213584}"/>
    <cellStyle name="20% - uthevingsfarge 6 3 3 3_3. Chng in credit spreads" xfId="44841" xr:uid="{1C8F8752-F8C1-48ED-ABB9-60CCC5D568BB}"/>
    <cellStyle name="20% - uthevingsfarge 6 3 3 4" xfId="39832" xr:uid="{58465938-60C1-4B6C-9370-8FFF4BFA9D31}"/>
    <cellStyle name="20% - uthevingsfarge 6 3 3 4 2" xfId="44842" xr:uid="{B55353A3-56B9-4790-A292-E1B9AA6E48ED}"/>
    <cellStyle name="20% - uthevingsfarge 6 3 3 4 2 2" xfId="44843" xr:uid="{1872BFBF-F701-4A8B-BD47-34CEF184DE6D}"/>
    <cellStyle name="20% - uthevingsfarge 6 3 3 4 3" xfId="44844" xr:uid="{57298E27-5A2E-4A68-9BA9-562A82FDDFBA}"/>
    <cellStyle name="20% - uthevingsfarge 6 3 3 4_3. Chng in credit spreads" xfId="44845" xr:uid="{4692FA58-FD7B-48E1-ACAC-0FED4ED9DDB4}"/>
    <cellStyle name="20% - uthevingsfarge 6 3 3 5" xfId="44846" xr:uid="{8FA77875-8F35-4DAD-9895-D8A5CFAF9B21}"/>
    <cellStyle name="20% - uthevingsfarge 6 3 3 5 2" xfId="44847" xr:uid="{E380E06E-7899-49EC-B5AB-8107BF2A70BB}"/>
    <cellStyle name="20% - uthevingsfarge 6 3 3 6" xfId="44848" xr:uid="{D5743A0E-B2AF-4BF4-96C9-4CF866CF2700}"/>
    <cellStyle name="20% - uthevingsfarge 6 3 3_3. Chng in credit spreads" xfId="44849" xr:uid="{9EF496A0-AF1E-40FF-BC95-E8E1B7709C1D}"/>
    <cellStyle name="20% - uthevingsfarge 6 3 4" xfId="15274" xr:uid="{809C28D4-71BE-4AD0-BF82-C1A94785F742}"/>
    <cellStyle name="20% - uthevingsfarge 6 3 4 2" xfId="15275" xr:uid="{7099C72A-476B-47A0-B97A-199E3EB00733}"/>
    <cellStyle name="20% - uthevingsfarge 6 3 4 2 2" xfId="44850" xr:uid="{81F17B29-D8A1-4EE6-AD10-20958FF81948}"/>
    <cellStyle name="20% - uthevingsfarge 6 3 4 2 2 2" xfId="44851" xr:uid="{025DA876-0DD5-4B64-97B6-5821787645CE}"/>
    <cellStyle name="20% - uthevingsfarge 6 3 4 2 3" xfId="44852" xr:uid="{E7F5FB18-C33B-455A-A39F-FF8E3E4A3625}"/>
    <cellStyle name="20% - uthevingsfarge 6 3 4 2_3. Chng in credit spreads" xfId="44853" xr:uid="{C3F6B38D-4CA2-4F86-A4DA-9333C6047DD6}"/>
    <cellStyle name="20% - uthevingsfarge 6 3 4 3" xfId="15276" xr:uid="{FAC8861C-1085-4913-8D05-143597416E96}"/>
    <cellStyle name="20% - uthevingsfarge 6 3 4 3 2" xfId="44854" xr:uid="{464C7913-1B44-4DE2-B036-337970FEFFB6}"/>
    <cellStyle name="20% - uthevingsfarge 6 3 4 3 2 2" xfId="44855" xr:uid="{43505F8E-C146-4434-94AE-1938DEA1914A}"/>
    <cellStyle name="20% - uthevingsfarge 6 3 4 3 3" xfId="44856" xr:uid="{06A03C03-5866-4E4B-B5F6-8A0B1CFCEADB}"/>
    <cellStyle name="20% - uthevingsfarge 6 3 4 3_3. Chng in credit spreads" xfId="44857" xr:uid="{B50209E3-196F-4F60-BC90-C1CDCAA71621}"/>
    <cellStyle name="20% - uthevingsfarge 6 3 4 4" xfId="39833" xr:uid="{FD1D92A2-948B-4961-A09F-A0BFB2E5D32A}"/>
    <cellStyle name="20% - uthevingsfarge 6 3 4 4 2" xfId="44858" xr:uid="{4E41899A-282C-40FD-827F-1EEB30B7191A}"/>
    <cellStyle name="20% - uthevingsfarge 6 3 4 5" xfId="44859" xr:uid="{D5296409-B24A-4D22-A370-1A2079366308}"/>
    <cellStyle name="20% - uthevingsfarge 6 3 4 6" xfId="44860" xr:uid="{BFE5144A-A40F-4CB0-B11C-991238CB285E}"/>
    <cellStyle name="20% - uthevingsfarge 6 3 4_3. Chng in credit spreads" xfId="44861" xr:uid="{4F54F398-8B60-4ADD-BC0B-E94F59DD5B8B}"/>
    <cellStyle name="20% - uthevingsfarge 6 3 5" xfId="15277" xr:uid="{EBD6207A-B7CD-4B38-AE1F-656BD03977AD}"/>
    <cellStyle name="20% - uthevingsfarge 6 3 5 2" xfId="15278" xr:uid="{050AC388-0174-4720-B9A7-A36FAF37B07C}"/>
    <cellStyle name="20% - uthevingsfarge 6 3 5 2 2" xfId="44862" xr:uid="{B9234E2B-7DAA-4F08-B9C8-66E080BD1C33}"/>
    <cellStyle name="20% - uthevingsfarge 6 3 5 3" xfId="15279" xr:uid="{723EF0F2-60EC-4986-8088-29A5DA138B65}"/>
    <cellStyle name="20% - uthevingsfarge 6 3 5 4" xfId="39834" xr:uid="{618901E8-B1DA-4F8E-9DBD-DC466996AFB8}"/>
    <cellStyle name="20% - uthevingsfarge 6 3 5 5" xfId="44863" xr:uid="{6B8AB21A-39A4-430B-84AC-AE3B331E7D3C}"/>
    <cellStyle name="20% - uthevingsfarge 6 3 5 6" xfId="44864" xr:uid="{13CBD541-024A-41C0-A466-35945788A69E}"/>
    <cellStyle name="20% - uthevingsfarge 6 3 5_3. Chng in credit spreads" xfId="44865" xr:uid="{1C823B3D-87DC-4A77-9084-789968FCEB7B}"/>
    <cellStyle name="20% - uthevingsfarge 6 3 6" xfId="15280" xr:uid="{F95F35ED-10E9-48C8-ABEC-D7953C760E6C}"/>
    <cellStyle name="20% - uthevingsfarge 6 3 6 2" xfId="15281" xr:uid="{22960708-561D-46C6-BBB6-2674A9D9BB23}"/>
    <cellStyle name="20% - uthevingsfarge 6 3 6 2 2" xfId="44866" xr:uid="{9D72276E-ED97-452F-A17E-526BF5018574}"/>
    <cellStyle name="20% - uthevingsfarge 6 3 6 3" xfId="15282" xr:uid="{95967598-1E16-41F6-9E9F-9483BF4E1DF7}"/>
    <cellStyle name="20% - uthevingsfarge 6 3 6 4" xfId="39835" xr:uid="{CE99A867-280D-476D-8CE3-6927230F5AC0}"/>
    <cellStyle name="20% - uthevingsfarge 6 3 6 5" xfId="44867" xr:uid="{46E7DEC3-8386-4596-A28C-DE6189F945F7}"/>
    <cellStyle name="20% - uthevingsfarge 6 3 6 6" xfId="44868" xr:uid="{06BC1AAD-93BE-4AD7-ADCD-E123327FF174}"/>
    <cellStyle name="20% - uthevingsfarge 6 3 6_3. Chng in credit spreads" xfId="44869" xr:uid="{059C3216-EE85-413E-AB27-9FB54C8E5A6A}"/>
    <cellStyle name="20% - uthevingsfarge 6 3 7" xfId="15283" xr:uid="{6EEB28EF-4A99-437D-834C-BA65313CB0C6}"/>
    <cellStyle name="20% - uthevingsfarge 6 3 7 2" xfId="15284" xr:uid="{7DEF3CD2-78C4-456C-BFFD-7760BCFAC351}"/>
    <cellStyle name="20% - uthevingsfarge 6 3 7 2 2" xfId="44870" xr:uid="{D4622D86-376A-4795-9A53-4EBB56CE29EA}"/>
    <cellStyle name="20% - uthevingsfarge 6 3 7 3" xfId="44871" xr:uid="{7E9AFE10-E35F-41EA-BA09-AD7620A91072}"/>
    <cellStyle name="20% - uthevingsfarge 6 3 7_3. Chng in credit spreads" xfId="44872" xr:uid="{D64AF611-3764-46B8-AE8C-8ACC1D765149}"/>
    <cellStyle name="20% - uthevingsfarge 6 3 8" xfId="15285" xr:uid="{1B478353-716E-4207-A342-BCE2E1162D1D}"/>
    <cellStyle name="20% - uthevingsfarge 6 3 9" xfId="39826" xr:uid="{F2CAC3E7-8215-40E0-98A1-066E31F16CE2}"/>
    <cellStyle name="20% - uthevingsfarge 6 3_4 manuell" xfId="54730" xr:uid="{354D5E58-AFC1-48FE-B66B-E65E178BCB63}"/>
    <cellStyle name="20% - uthevingsfarge 6 30" xfId="3814" xr:uid="{00761E4D-C244-43F7-84B8-1BA86C0394DF}"/>
    <cellStyle name="20% - uthevingsfarge 6 30 2" xfId="3815" xr:uid="{FE7D5094-5A18-48D0-8FC2-4EFFCB157914}"/>
    <cellStyle name="20% - uthevingsfarge 6 30 2 2" xfId="3816" xr:uid="{52D878A3-E1AB-4066-80A0-02206503F677}"/>
    <cellStyle name="20% - uthevingsfarge 6 30 2 2 2" xfId="39838" xr:uid="{3B9D2F04-1330-49C5-A076-140C531D11BD}"/>
    <cellStyle name="20% - uthevingsfarge 6 30 2 2_CC1" xfId="54731" xr:uid="{52C1FAB3-C4A4-4674-9DCB-2484E9C5C1CA}"/>
    <cellStyle name="20% - uthevingsfarge 6 30 2 3" xfId="39839" xr:uid="{8821493A-92F5-416A-AEBA-D3B82F11B3E7}"/>
    <cellStyle name="20% - uthevingsfarge 6 30 2 4" xfId="39840" xr:uid="{31BDCC51-71CE-48C9-8DBD-6D1C3F00B21B}"/>
    <cellStyle name="20% - uthevingsfarge 6 30 2 5" xfId="39841" xr:uid="{214E523E-F0FE-488D-8D86-E2675BB7A644}"/>
    <cellStyle name="20% - uthevingsfarge 6 30 2 6" xfId="39837" xr:uid="{8133C1F8-3439-4EFF-869E-597EECDC7BC6}"/>
    <cellStyle name="20% - uthevingsfarge 6 30 2_4 manuell" xfId="54732" xr:uid="{4351BADA-E0A8-42C8-8785-1A3E94A437BC}"/>
    <cellStyle name="20% - uthevingsfarge 6 30 3" xfId="3817" xr:uid="{46AA10AD-1C8E-4891-968A-511333261E7D}"/>
    <cellStyle name="20% - uthevingsfarge 6 30 3 2" xfId="39842" xr:uid="{9F7262EF-0CB5-4410-A378-1A5E4C4BA93D}"/>
    <cellStyle name="20% - uthevingsfarge 6 30 3_CC1" xfId="54733" xr:uid="{66CE3BF0-574F-4618-9D60-C87CD668B5D3}"/>
    <cellStyle name="20% - uthevingsfarge 6 30 4" xfId="39843" xr:uid="{01D1450C-AF97-4CF8-B236-1204E81D8A07}"/>
    <cellStyle name="20% - uthevingsfarge 6 30 5" xfId="39844" xr:uid="{6E43FC1F-67AD-4DFB-9168-606D51124A22}"/>
    <cellStyle name="20% - uthevingsfarge 6 30 6" xfId="39845" xr:uid="{F300AEB2-EE47-45F8-823D-45CE1216FAF6}"/>
    <cellStyle name="20% - uthevingsfarge 6 30 7" xfId="39836" xr:uid="{A02E724B-8E16-47F4-A5D5-80150CF6DB50}"/>
    <cellStyle name="20% - uthevingsfarge 6 30_4 manuell" xfId="54734" xr:uid="{1D33CDF9-ED15-48C6-B7F1-D43BA70D293A}"/>
    <cellStyle name="20% - uthevingsfarge 6 31" xfId="3818" xr:uid="{1484637D-4136-46B0-A214-30F62694F6E8}"/>
    <cellStyle name="20% - uthevingsfarge 6 31 2" xfId="3819" xr:uid="{384EDB22-D306-4524-990A-E17E344E77E3}"/>
    <cellStyle name="20% - uthevingsfarge 6 31 2 2" xfId="3820" xr:uid="{BDC885E0-4910-4092-8310-0BC62A2E0BF8}"/>
    <cellStyle name="20% - uthevingsfarge 6 31 2 2 2" xfId="39848" xr:uid="{7ADC1A65-6AA5-40C0-AB7A-9B873A76B8E9}"/>
    <cellStyle name="20% - uthevingsfarge 6 31 2 2_CC1" xfId="54735" xr:uid="{C8542D6D-8648-4FD8-BA0F-1A3768C6759E}"/>
    <cellStyle name="20% - uthevingsfarge 6 31 2 3" xfId="39849" xr:uid="{F6E17195-3410-4CE7-AC33-F48738A66E6C}"/>
    <cellStyle name="20% - uthevingsfarge 6 31 2 4" xfId="39850" xr:uid="{B3A69FBD-9D30-4D05-81DA-2A3044564C18}"/>
    <cellStyle name="20% - uthevingsfarge 6 31 2 5" xfId="39851" xr:uid="{1E28ED5E-F69C-4DB4-BC49-D15EF6525DCD}"/>
    <cellStyle name="20% - uthevingsfarge 6 31 2 6" xfId="39847" xr:uid="{C00FC9DD-BF49-42A7-B375-2F92EB4ADEE7}"/>
    <cellStyle name="20% - uthevingsfarge 6 31 2_4 manuell" xfId="54736" xr:uid="{4D873889-C7C4-41B7-8FA3-1D1B8C30AA61}"/>
    <cellStyle name="20% - uthevingsfarge 6 31 3" xfId="3821" xr:uid="{2EEB8049-F3B8-4CF1-9400-72DAC1325F1D}"/>
    <cellStyle name="20% - uthevingsfarge 6 31 3 2" xfId="39852" xr:uid="{54A744F3-D43F-48F1-B3A9-D5013D7355B3}"/>
    <cellStyle name="20% - uthevingsfarge 6 31 3_CC1" xfId="54737" xr:uid="{BF1E7E31-8C16-4BFF-BBE9-3A0034C82EEB}"/>
    <cellStyle name="20% - uthevingsfarge 6 31 4" xfId="39853" xr:uid="{81BF779F-3385-49E2-B4AA-74D327600A7D}"/>
    <cellStyle name="20% - uthevingsfarge 6 31 5" xfId="39854" xr:uid="{8146045E-53CF-4D36-9D04-AA7B6AFBD88A}"/>
    <cellStyle name="20% - uthevingsfarge 6 31 6" xfId="39855" xr:uid="{FB0EB036-AE8E-478B-8DED-C345C6EC6D79}"/>
    <cellStyle name="20% - uthevingsfarge 6 31 7" xfId="39846" xr:uid="{E7E0DA47-1117-42E2-BBAE-EB86E5ABF8CD}"/>
    <cellStyle name="20% - uthevingsfarge 6 31_4 manuell" xfId="54738" xr:uid="{EE0018E0-4ECF-4FAD-A49C-9474D4FAF179}"/>
    <cellStyle name="20% - uthevingsfarge 6 32" xfId="3822" xr:uid="{77EF5C67-C763-43A1-A587-61D2542CE653}"/>
    <cellStyle name="20% - uthevingsfarge 6 32 2" xfId="3823" xr:uid="{B85694BA-B49C-440B-B8DF-88B69660A30C}"/>
    <cellStyle name="20% - uthevingsfarge 6 32 2 2" xfId="3824" xr:uid="{C8A95C8D-3315-4230-9B27-B25018790EC8}"/>
    <cellStyle name="20% - uthevingsfarge 6 32 2 2 2" xfId="39858" xr:uid="{86A4657F-4B69-40EA-8575-ECE4E7A15A59}"/>
    <cellStyle name="20% - uthevingsfarge 6 32 2 2_CC1" xfId="54739" xr:uid="{F2020DCD-D4F3-4324-8D97-B846E09F4A47}"/>
    <cellStyle name="20% - uthevingsfarge 6 32 2 3" xfId="39859" xr:uid="{A447EDA9-4817-403D-B1BF-059EF99B09C1}"/>
    <cellStyle name="20% - uthevingsfarge 6 32 2 4" xfId="39860" xr:uid="{282720BC-7381-4ADB-9FB5-03189C8A1312}"/>
    <cellStyle name="20% - uthevingsfarge 6 32 2 5" xfId="39861" xr:uid="{033CBEC2-186A-416A-9126-B0C2DF4C68E3}"/>
    <cellStyle name="20% - uthevingsfarge 6 32 2 6" xfId="39857" xr:uid="{F8482C06-B658-4D8B-8485-A4335F51A98C}"/>
    <cellStyle name="20% - uthevingsfarge 6 32 2_4 manuell" xfId="54740" xr:uid="{8E4F63E9-AD3F-4CC2-A3FF-348E55E71844}"/>
    <cellStyle name="20% - uthevingsfarge 6 32 3" xfId="3825" xr:uid="{BDCE6DFA-92E9-4F8F-94C0-628B294024D0}"/>
    <cellStyle name="20% - uthevingsfarge 6 32 3 2" xfId="39862" xr:uid="{F2A68AFD-D23B-4655-842A-5712D7FC4BD2}"/>
    <cellStyle name="20% - uthevingsfarge 6 32 3_CC1" xfId="54741" xr:uid="{47702501-87BB-4B38-BEE5-9F384F6A4900}"/>
    <cellStyle name="20% - uthevingsfarge 6 32 4" xfId="39863" xr:uid="{9455F74E-BA27-4747-B0A6-BDB54FD80671}"/>
    <cellStyle name="20% - uthevingsfarge 6 32 5" xfId="39864" xr:uid="{21B82EDB-2297-4291-9545-B74239C69DCA}"/>
    <cellStyle name="20% - uthevingsfarge 6 32 6" xfId="39865" xr:uid="{2245DBA2-DE4D-477F-85AE-999A98182220}"/>
    <cellStyle name="20% - uthevingsfarge 6 32 7" xfId="39856" xr:uid="{2947A7E9-4101-4CB3-A197-EF1DD4ED133C}"/>
    <cellStyle name="20% - uthevingsfarge 6 32_4 manuell" xfId="54742" xr:uid="{AAEC4E9E-E1F1-4933-905C-60728A4AE2F4}"/>
    <cellStyle name="20% - uthevingsfarge 6 33" xfId="3826" xr:uid="{70D43C4F-4804-4E79-A66E-18CC50FF6DC8}"/>
    <cellStyle name="20% - uthevingsfarge 6 33 2" xfId="3827" xr:uid="{17E798C3-37FC-4896-B623-1A960DE3DB3E}"/>
    <cellStyle name="20% - uthevingsfarge 6 33 2 2" xfId="3828" xr:uid="{43A04401-D1F3-491C-9C83-E16E779243E3}"/>
    <cellStyle name="20% - uthevingsfarge 6 33 2 2 2" xfId="39868" xr:uid="{F6540B43-0BD3-4D62-BE65-DC60BC38040D}"/>
    <cellStyle name="20% - uthevingsfarge 6 33 2 2_CC1" xfId="54743" xr:uid="{7987CE46-577A-448D-9996-BE19256CB7D1}"/>
    <cellStyle name="20% - uthevingsfarge 6 33 2 3" xfId="39869" xr:uid="{A55E7C50-7EBA-40B2-8B8C-CFE366CF9715}"/>
    <cellStyle name="20% - uthevingsfarge 6 33 2 4" xfId="39870" xr:uid="{CAA2F33C-BD2A-41E6-B506-AE539A4F6911}"/>
    <cellStyle name="20% - uthevingsfarge 6 33 2 5" xfId="39871" xr:uid="{6B951D3E-0DAE-40F9-A4AD-248354263D33}"/>
    <cellStyle name="20% - uthevingsfarge 6 33 2 6" xfId="39867" xr:uid="{1AE2DD87-B2EC-48EC-92DD-F7B9788E6F66}"/>
    <cellStyle name="20% - uthevingsfarge 6 33 2_4 manuell" xfId="54744" xr:uid="{45770A6D-5A8A-4E06-8FA3-97955E06C6DB}"/>
    <cellStyle name="20% - uthevingsfarge 6 33 3" xfId="3829" xr:uid="{32932DCB-5405-4CD6-BF40-20EAF44762AB}"/>
    <cellStyle name="20% - uthevingsfarge 6 33 3 2" xfId="39872" xr:uid="{10AC7268-6983-4434-9406-19E234C2A317}"/>
    <cellStyle name="20% - uthevingsfarge 6 33 3_CC1" xfId="54745" xr:uid="{220EF789-72DB-4A4E-9AB8-B01E6CFD3F51}"/>
    <cellStyle name="20% - uthevingsfarge 6 33 4" xfId="39873" xr:uid="{0B3DA8A0-6C08-457B-A666-3CF16A699970}"/>
    <cellStyle name="20% - uthevingsfarge 6 33 5" xfId="39874" xr:uid="{CB96F15E-6D28-4747-AC91-FC555CDB3AD8}"/>
    <cellStyle name="20% - uthevingsfarge 6 33 6" xfId="39875" xr:uid="{E3D7B787-4C91-442A-AF73-763BE2D6A611}"/>
    <cellStyle name="20% - uthevingsfarge 6 33 7" xfId="39866" xr:uid="{3A849EDF-7E84-4D53-902D-4DABDAF48657}"/>
    <cellStyle name="20% - uthevingsfarge 6 33_4 manuell" xfId="54746" xr:uid="{2F6179DE-7B97-48E4-B84A-3351867CC6BD}"/>
    <cellStyle name="20% - uthevingsfarge 6 34" xfId="3830" xr:uid="{E072F297-5763-4A91-8526-4B33DD50C919}"/>
    <cellStyle name="20% - uthevingsfarge 6 34 2" xfId="3831" xr:uid="{C0B51C14-6AFC-4CE8-81E4-159378F64991}"/>
    <cellStyle name="20% - uthevingsfarge 6 34 2 2" xfId="3832" xr:uid="{CEFC6A1F-D2BC-4080-B176-63289C714279}"/>
    <cellStyle name="20% - uthevingsfarge 6 34 2 2 2" xfId="39878" xr:uid="{D2E36303-4D13-41F3-B518-1B0A394BEF1C}"/>
    <cellStyle name="20% - uthevingsfarge 6 34 2 2_CC1" xfId="54747" xr:uid="{D5D9F6CB-E1F5-437B-A307-26E96D46D688}"/>
    <cellStyle name="20% - uthevingsfarge 6 34 2 3" xfId="39879" xr:uid="{9134959E-1693-4C6D-B2E3-8DBBAA8A770D}"/>
    <cellStyle name="20% - uthevingsfarge 6 34 2 4" xfId="39880" xr:uid="{C1A8C03A-6A13-40BC-A28D-C6E3CF5F374E}"/>
    <cellStyle name="20% - uthevingsfarge 6 34 2 5" xfId="39881" xr:uid="{EACD98EA-3976-4742-A25A-798717ADC77A}"/>
    <cellStyle name="20% - uthevingsfarge 6 34 2 6" xfId="39877" xr:uid="{99A9D35E-F246-4449-9ABD-3059671FD6A3}"/>
    <cellStyle name="20% - uthevingsfarge 6 34 2_4 manuell" xfId="54748" xr:uid="{CB20B9FD-C59A-4268-A03C-08DB0D14A053}"/>
    <cellStyle name="20% - uthevingsfarge 6 34 3" xfId="3833" xr:uid="{E5A826E1-9532-47B1-9C72-4598616CA029}"/>
    <cellStyle name="20% - uthevingsfarge 6 34 3 2" xfId="39882" xr:uid="{68CD9F09-DC3C-413E-95FE-9F9E8D06306A}"/>
    <cellStyle name="20% - uthevingsfarge 6 34 3_CC1" xfId="54749" xr:uid="{2078DA8C-6E12-4B92-B3C1-D6388535FE5C}"/>
    <cellStyle name="20% - uthevingsfarge 6 34 4" xfId="39883" xr:uid="{A2A0EDB4-8148-421D-B960-683FEF2605CB}"/>
    <cellStyle name="20% - uthevingsfarge 6 34 5" xfId="39884" xr:uid="{14971614-AE97-4921-824F-2306B3E9A64D}"/>
    <cellStyle name="20% - uthevingsfarge 6 34 6" xfId="39885" xr:uid="{28076F31-CF00-4208-8638-6481DCF680BF}"/>
    <cellStyle name="20% - uthevingsfarge 6 34 7" xfId="39876" xr:uid="{270D7675-D886-42CE-842C-FE8C105657F2}"/>
    <cellStyle name="20% - uthevingsfarge 6 34_4 manuell" xfId="54750" xr:uid="{F6527FA1-9510-4A5B-B922-DC7B338CFA9D}"/>
    <cellStyle name="20% - uthevingsfarge 6 35" xfId="3834" xr:uid="{C76B199E-A988-4630-A431-17ACC8212D47}"/>
    <cellStyle name="20% - uthevingsfarge 6 35 2" xfId="3835" xr:uid="{C7851120-904E-4A4C-A3F9-3256ACAAEF72}"/>
    <cellStyle name="20% - uthevingsfarge 6 35 2 2" xfId="3836" xr:uid="{D5E141DD-AA52-4FFE-84B2-270E10947D67}"/>
    <cellStyle name="20% - uthevingsfarge 6 35 2 2 2" xfId="39888" xr:uid="{B2512524-94C3-4025-9AE1-A5CE417A5E94}"/>
    <cellStyle name="20% - uthevingsfarge 6 35 2 2_CC1" xfId="54751" xr:uid="{398912CD-76FC-476A-918E-7673BB67C5D6}"/>
    <cellStyle name="20% - uthevingsfarge 6 35 2 3" xfId="39889" xr:uid="{D2B13BCB-95C3-473B-A9D2-CF48671A23CF}"/>
    <cellStyle name="20% - uthevingsfarge 6 35 2 4" xfId="39890" xr:uid="{C2EF3F1F-E131-41B6-8541-EB7481937269}"/>
    <cellStyle name="20% - uthevingsfarge 6 35 2 5" xfId="39887" xr:uid="{132CECCA-9415-4013-8726-CDE28E8BC71C}"/>
    <cellStyle name="20% - uthevingsfarge 6 35 2_4 manuell" xfId="54752" xr:uid="{243BBCF6-1DE7-4D8B-A359-D88BE40658FE}"/>
    <cellStyle name="20% - uthevingsfarge 6 35 3" xfId="3837" xr:uid="{72082C6C-E1AC-4A23-8E14-8A5A334DCF07}"/>
    <cellStyle name="20% - uthevingsfarge 6 35 4" xfId="39886" xr:uid="{BEBDA0E2-3F3D-460A-A49C-82470E6A3A5C}"/>
    <cellStyle name="20% - uthevingsfarge 6 35_4 manuell" xfId="54753" xr:uid="{79E2B5B8-07F0-4A92-A572-FFA73A50C40B}"/>
    <cellStyle name="20% - uthevingsfarge 6 36" xfId="3838" xr:uid="{9DCADF10-96F7-4AB9-B81C-FFBFDED46F38}"/>
    <cellStyle name="20% - uthevingsfarge 6 36 2" xfId="3839" xr:uid="{7EFD8500-400F-4DFB-9990-AFBC98FE7234}"/>
    <cellStyle name="20% - uthevingsfarge 6 36 2 2" xfId="3840" xr:uid="{9168F3CD-2C4D-4564-B60E-3C71C7F68EEB}"/>
    <cellStyle name="20% - uthevingsfarge 6 36 2 3" xfId="44873" xr:uid="{87D00C9C-E005-4C78-B321-B599EDF749FA}"/>
    <cellStyle name="20% - uthevingsfarge 6 36 2_4 manuell" xfId="54754" xr:uid="{7FBBE97E-A12D-4390-A5DE-FB8A76E63BFF}"/>
    <cellStyle name="20% - uthevingsfarge 6 36 3" xfId="3841" xr:uid="{773DE900-D46A-4083-9862-B770A2B9F97A}"/>
    <cellStyle name="20% - uthevingsfarge 6 36 4" xfId="44874" xr:uid="{595D4057-EFE4-475C-B507-8611E24FDB66}"/>
    <cellStyle name="20% - uthevingsfarge 6 36_4 manuell" xfId="54755" xr:uid="{82743B8D-CF74-4750-ABEF-645457198ACF}"/>
    <cellStyle name="20% - uthevingsfarge 6 37" xfId="3842" xr:uid="{C1E0C068-A491-43BD-B77D-C0789AE4E5DC}"/>
    <cellStyle name="20% - uthevingsfarge 6 37 2" xfId="3843" xr:uid="{3AE738AE-781B-4EC8-B04E-D52AB498B3CD}"/>
    <cellStyle name="20% - uthevingsfarge 6 37 2 2" xfId="3844" xr:uid="{EB9574B5-E197-458D-812F-6963ECB54497}"/>
    <cellStyle name="20% - uthevingsfarge 6 37 2 3" xfId="44875" xr:uid="{F9539F6C-CDE0-4755-BEE1-FB0C7341BC67}"/>
    <cellStyle name="20% - uthevingsfarge 6 37 2_4 manuell" xfId="54756" xr:uid="{04AC15B1-72FA-4312-8ECF-02E7BDFEBCAA}"/>
    <cellStyle name="20% - uthevingsfarge 6 37 3" xfId="3845" xr:uid="{EF948336-550C-43D9-9F28-E6BB3037FDE6}"/>
    <cellStyle name="20% - uthevingsfarge 6 37 4" xfId="44876" xr:uid="{FDCDB8BB-156E-491D-A518-8F9802E377C5}"/>
    <cellStyle name="20% - uthevingsfarge 6 37_4 manuell" xfId="54757" xr:uid="{3F5C51E3-742E-40B5-A1EE-CB0A0D140CF0}"/>
    <cellStyle name="20% - uthevingsfarge 6 38" xfId="3846" xr:uid="{DCD3BACF-814E-4471-BC53-C864669A760C}"/>
    <cellStyle name="20% - uthevingsfarge 6 38 2" xfId="3847" xr:uid="{33F75106-995F-41E8-BF6F-377893AF1FB1}"/>
    <cellStyle name="20% - uthevingsfarge 6 38 2 2" xfId="3848" xr:uid="{8EA51FB1-4505-4ECA-ABAF-EB909995418E}"/>
    <cellStyle name="20% - uthevingsfarge 6 38 2 3" xfId="44877" xr:uid="{309D38B5-BF0B-421B-9D21-B1F168DB6A44}"/>
    <cellStyle name="20% - uthevingsfarge 6 38 2_4 manuell" xfId="54758" xr:uid="{5B344CC9-A490-46CB-AC75-6D62B379D48F}"/>
    <cellStyle name="20% - uthevingsfarge 6 38 3" xfId="3849" xr:uid="{FB7972CF-8978-4B15-B9AE-24F043DF8C96}"/>
    <cellStyle name="20% - uthevingsfarge 6 38 4" xfId="44878" xr:uid="{229A472B-3B46-4D5F-871B-AA1A93250E6C}"/>
    <cellStyle name="20% - uthevingsfarge 6 38_4 manuell" xfId="54759" xr:uid="{0FD50118-758F-4DFB-B4C4-B5E82267329F}"/>
    <cellStyle name="20% - uthevingsfarge 6 39" xfId="3850" xr:uid="{5DDD91BD-DD65-4E7E-8B41-7467B5F36F05}"/>
    <cellStyle name="20% - uthevingsfarge 6 39 2" xfId="3851" xr:uid="{99F9D4BC-1A07-4100-BB79-F5BA83A033C3}"/>
    <cellStyle name="20% - uthevingsfarge 6 39 2 2" xfId="3852" xr:uid="{1E1B1A87-CE35-485A-9997-1A4DF28A7742}"/>
    <cellStyle name="20% - uthevingsfarge 6 39 2 3" xfId="44879" xr:uid="{683A50A8-43C0-4A0B-8868-202BA492E8A9}"/>
    <cellStyle name="20% - uthevingsfarge 6 39 2_4 manuell" xfId="54760" xr:uid="{389C5294-EBE0-406A-B2FF-1F5C6E8BA6AC}"/>
    <cellStyle name="20% - uthevingsfarge 6 39 3" xfId="3853" xr:uid="{3A54B805-75C1-4600-BA61-CFA9ABEBCB6C}"/>
    <cellStyle name="20% - uthevingsfarge 6 39 4" xfId="44880" xr:uid="{8C6AA483-DA12-4705-9F56-E07D3D9B6FB9}"/>
    <cellStyle name="20% - uthevingsfarge 6 39_4 manuell" xfId="54761" xr:uid="{37EA7703-82EE-44C1-A983-5630DEE8608F}"/>
    <cellStyle name="20% - uthevingsfarge 6 4" xfId="3854" xr:uid="{6A993688-4224-4F40-93F1-8B1F83DBD2F7}"/>
    <cellStyle name="20% - uthevingsfarge 6 4 10" xfId="44881" xr:uid="{D4CBB0CF-A0C7-453A-B307-2F892170323C}"/>
    <cellStyle name="20% - uthevingsfarge 6 4 2" xfId="3855" xr:uid="{D197E08D-0292-4D26-B92B-EAEFF6F27015}"/>
    <cellStyle name="20% - uthevingsfarge 6 4 2 2" xfId="3856" xr:uid="{169DE7AF-4A55-4806-B548-61156DF12C3A}"/>
    <cellStyle name="20% - uthevingsfarge 6 4 2 2 2" xfId="15286" xr:uid="{F21B034B-7DA6-4D30-B7E3-FC6384602D1D}"/>
    <cellStyle name="20% - uthevingsfarge 6 4 2 2 2 2" xfId="44882" xr:uid="{52DAAA21-6C20-46B3-A87C-D7E5E5B6E4E4}"/>
    <cellStyle name="20% - uthevingsfarge 6 4 2 2 3" xfId="44883" xr:uid="{890D4B93-51AB-42EF-A209-0325DD15FE4A}"/>
    <cellStyle name="20% - uthevingsfarge 6 4 2 2_3. Chng in credit spreads" xfId="44884" xr:uid="{6BD3B7E4-DD7C-466A-BF89-CB487F8308FD}"/>
    <cellStyle name="20% - uthevingsfarge 6 4 2 3" xfId="15287" xr:uid="{76504F94-E12B-4130-8E86-E40F1AD6D94C}"/>
    <cellStyle name="20% - uthevingsfarge 6 4 2 3 2" xfId="44885" xr:uid="{0B70B379-8885-4731-A5E6-96527E392DB4}"/>
    <cellStyle name="20% - uthevingsfarge 6 4 2 3 2 2" xfId="44886" xr:uid="{C68F09C3-731E-4297-BC51-826742F4AFCC}"/>
    <cellStyle name="20% - uthevingsfarge 6 4 2 3 3" xfId="44887" xr:uid="{9AFB7F14-0CF9-4AA8-B8C3-2C5B143F5E71}"/>
    <cellStyle name="20% - uthevingsfarge 6 4 2 3_3. Chng in credit spreads" xfId="44888" xr:uid="{98D5220F-54D8-42C6-BB88-70C78844B47C}"/>
    <cellStyle name="20% - uthevingsfarge 6 4 2 4" xfId="44889" xr:uid="{1527F0D5-6D4B-42B8-9F5D-927772AD5315}"/>
    <cellStyle name="20% - uthevingsfarge 6 4 2 4 2" xfId="44890" xr:uid="{9B301C86-462E-48B0-8FF5-2822DDB3778B}"/>
    <cellStyle name="20% - uthevingsfarge 6 4 2 5" xfId="44891" xr:uid="{13C3207E-4DA1-498D-AE09-CD48B89B3E7D}"/>
    <cellStyle name="20% - uthevingsfarge 6 4 2 6" xfId="44892" xr:uid="{0DF24B44-785E-41E8-B9E4-06FB91B6D048}"/>
    <cellStyle name="20% - uthevingsfarge 6 4 2 7" xfId="44893" xr:uid="{F7FF3475-5476-46B5-939E-8EC137C4E355}"/>
    <cellStyle name="20% - uthevingsfarge 6 4 2 8" xfId="44894" xr:uid="{DA27BB8A-FFBC-4603-949C-482E5640DCF0}"/>
    <cellStyle name="20% - uthevingsfarge 6 4 2_3. Chng in credit spreads" xfId="44895" xr:uid="{9A982185-52C2-4922-B296-7DAA685CD755}"/>
    <cellStyle name="20% - uthevingsfarge 6 4 3" xfId="3857" xr:uid="{3A2B2D26-20C5-4E21-86E0-DF2F0C855B2D}"/>
    <cellStyle name="20% - uthevingsfarge 6 4 3 2" xfId="15288" xr:uid="{B126B4A0-CE41-4CEC-B2B9-B3222DFA74A6}"/>
    <cellStyle name="20% - uthevingsfarge 6 4 3 2 2" xfId="44896" xr:uid="{7B605D6E-EF04-4104-81AA-A0C3F46C6385}"/>
    <cellStyle name="20% - uthevingsfarge 6 4 3 3" xfId="15289" xr:uid="{99B91CDF-8848-4FA6-9D44-19C858405E58}"/>
    <cellStyle name="20% - uthevingsfarge 6 4 3 4" xfId="44897" xr:uid="{9F62B793-5927-4D9F-8739-DF6170D7132B}"/>
    <cellStyle name="20% - uthevingsfarge 6 4 3 5" xfId="44898" xr:uid="{611E1159-A36C-4482-9315-B0811BAC6DF1}"/>
    <cellStyle name="20% - uthevingsfarge 6 4 3 6" xfId="44899" xr:uid="{21CA36C1-0517-4139-8FA3-8B770CB1B53E}"/>
    <cellStyle name="20% - uthevingsfarge 6 4 3_3. Chng in credit spreads" xfId="44900" xr:uid="{0C20A6E8-5FA0-4096-9AA1-0265C3916AA2}"/>
    <cellStyle name="20% - uthevingsfarge 6 4 4" xfId="15290" xr:uid="{6F489A05-226F-47C8-A813-0D2B3632F568}"/>
    <cellStyle name="20% - uthevingsfarge 6 4 4 2" xfId="15291" xr:uid="{0DD2059C-8C14-4AEB-AA96-5F15DA0187CA}"/>
    <cellStyle name="20% - uthevingsfarge 6 4 4 2 2" xfId="44901" xr:uid="{63CE7610-82EB-4BC1-849C-9B7D977AD157}"/>
    <cellStyle name="20% - uthevingsfarge 6 4 4 3" xfId="15292" xr:uid="{95EB20E1-831B-47A2-AB7A-67382757DA7E}"/>
    <cellStyle name="20% - uthevingsfarge 6 4 4 4" xfId="44902" xr:uid="{6AF06B82-B6B4-4FEC-9CD5-B214A82B5DCE}"/>
    <cellStyle name="20% - uthevingsfarge 6 4 4 5" xfId="44903" xr:uid="{ADADF9D8-B64E-4C05-A39D-64681BB74805}"/>
    <cellStyle name="20% - uthevingsfarge 6 4 4 6" xfId="44904" xr:uid="{39AF62DF-A2FC-431F-9E58-AAF6210DA940}"/>
    <cellStyle name="20% - uthevingsfarge 6 4 4_3. Chng in credit spreads" xfId="44905" xr:uid="{772749E6-6164-43BE-9A80-FBAE58CA84E7}"/>
    <cellStyle name="20% - uthevingsfarge 6 4 5" xfId="15293" xr:uid="{9CC96F40-F3F1-4D1B-81CC-915E13379546}"/>
    <cellStyle name="20% - uthevingsfarge 6 4 5 2" xfId="15294" xr:uid="{9AE6685E-6332-455B-9D8A-9CC62410C95E}"/>
    <cellStyle name="20% - uthevingsfarge 6 4 5 3" xfId="15295" xr:uid="{58811300-EA40-473A-B499-7488BEB50755}"/>
    <cellStyle name="20% - uthevingsfarge 6 4 5 4" xfId="44906" xr:uid="{4A2BF288-05E7-4094-BDF7-26E1D0989F67}"/>
    <cellStyle name="20% - uthevingsfarge 6 4 5 5" xfId="44907" xr:uid="{987AF79F-C386-4902-9C24-3FA4BE3B5C6D}"/>
    <cellStyle name="20% - uthevingsfarge 6 4 5 6" xfId="44908" xr:uid="{9CD5A3D7-C61D-44B6-A7A1-1B3E7DA4FBA3}"/>
    <cellStyle name="20% - uthevingsfarge 6 4 5_AVA DVA EL" xfId="15296" xr:uid="{9D1E2E6E-7B02-47DF-BB70-7651D5A152EF}"/>
    <cellStyle name="20% - uthevingsfarge 6 4 6" xfId="15297" xr:uid="{66D33CC5-7DDE-453F-967D-BE89D0486FE2}"/>
    <cellStyle name="20% - uthevingsfarge 6 4 6 2" xfId="15298" xr:uid="{E9E4700D-CBFB-4644-B5BB-189486A8E224}"/>
    <cellStyle name="20% - uthevingsfarge 6 4 6_AVA DVA EL" xfId="15299" xr:uid="{9B4C8E4C-2615-4BF3-B47D-69F8E9319C58}"/>
    <cellStyle name="20% - uthevingsfarge 6 4 7" xfId="15300" xr:uid="{8B26F941-FBC3-49DF-A0B8-28B457E1F984}"/>
    <cellStyle name="20% - uthevingsfarge 6 4 8" xfId="39891" xr:uid="{72012447-714D-4E10-8442-957F21A1B0D5}"/>
    <cellStyle name="20% - uthevingsfarge 6 4 9" xfId="44909" xr:uid="{5FE3C245-FC42-4B04-A385-2749712B5D39}"/>
    <cellStyle name="20% - uthevingsfarge 6 4_3. Chng in credit spreads" xfId="44910" xr:uid="{268E53AA-C238-4E35-A8B1-0D6798DC5689}"/>
    <cellStyle name="20% - uthevingsfarge 6 40" xfId="3858" xr:uid="{60F5AB9E-79D9-4534-AF8E-3B58CA4D30E8}"/>
    <cellStyle name="20% - uthevingsfarge 6 40 2" xfId="3859" xr:uid="{658B2515-A58F-4C86-B27C-C4E33F88BA20}"/>
    <cellStyle name="20% - uthevingsfarge 6 40 2 2" xfId="3860" xr:uid="{BB60D82E-23F1-4791-9989-E094AA356DFA}"/>
    <cellStyle name="20% - uthevingsfarge 6 40 2 3" xfId="44911" xr:uid="{671411ED-9592-4C7B-B208-FEA561867D02}"/>
    <cellStyle name="20% - uthevingsfarge 6 40 2_4 manuell" xfId="54762" xr:uid="{849CF142-3BFB-4F47-B2B7-93F75B5CCE5E}"/>
    <cellStyle name="20% - uthevingsfarge 6 40 3" xfId="3861" xr:uid="{19C385A7-4978-4B74-B558-1216C377225A}"/>
    <cellStyle name="20% - uthevingsfarge 6 40 4" xfId="44912" xr:uid="{8B6EC189-7641-40D0-AEC1-E08ACF345CCE}"/>
    <cellStyle name="20% - uthevingsfarge 6 40_4 manuell" xfId="54763" xr:uid="{79E5AD3D-4699-4787-BB20-1D0C765C96A7}"/>
    <cellStyle name="20% - uthevingsfarge 6 41" xfId="3862" xr:uid="{57CED616-8333-4293-A202-30D082230468}"/>
    <cellStyle name="20% - uthevingsfarge 6 41 2" xfId="3863" xr:uid="{8710F78F-1D2F-46C7-AF44-77BD28B477C7}"/>
    <cellStyle name="20% - uthevingsfarge 6 41 2 2" xfId="3864" xr:uid="{D0BA7865-617D-4553-839F-C93E038CC815}"/>
    <cellStyle name="20% - uthevingsfarge 6 41 2 3" xfId="44913" xr:uid="{4E331514-ABFD-42AA-A56C-2CCCFC00174B}"/>
    <cellStyle name="20% - uthevingsfarge 6 41 2_4 manuell" xfId="54764" xr:uid="{DFED321E-37CA-4DDF-91AB-7CA7025B67C0}"/>
    <cellStyle name="20% - uthevingsfarge 6 41 3" xfId="3865" xr:uid="{EB695FFB-75D5-440E-ABB5-41AF76FD0566}"/>
    <cellStyle name="20% - uthevingsfarge 6 41 4" xfId="44914" xr:uid="{9C851AA2-0902-4046-B9D6-4F1A475E3A0A}"/>
    <cellStyle name="20% - uthevingsfarge 6 41_4 manuell" xfId="54765" xr:uid="{23C5E32D-C421-494F-97F6-6606DB3F66A9}"/>
    <cellStyle name="20% - uthevingsfarge 6 42" xfId="3866" xr:uid="{6B15BD0A-0CCD-4D90-A0CE-D90826A84637}"/>
    <cellStyle name="20% - uthevingsfarge 6 42 2" xfId="3867" xr:uid="{A4217822-68A4-46A7-8DAD-ECBB88CCDE9B}"/>
    <cellStyle name="20% - uthevingsfarge 6 42 2 2" xfId="3868" xr:uid="{2ED16BC9-97EC-425E-850E-DD3071CB81E1}"/>
    <cellStyle name="20% - uthevingsfarge 6 42 2 3" xfId="44915" xr:uid="{DFBFC922-2204-42BD-8512-366BAC030785}"/>
    <cellStyle name="20% - uthevingsfarge 6 42 2_4 manuell" xfId="54766" xr:uid="{90EE7252-0BFA-4F92-8C44-7F2E60AA2C8A}"/>
    <cellStyle name="20% - uthevingsfarge 6 42 3" xfId="3869" xr:uid="{15F4D52F-11DF-4C64-9A32-96890B233C4E}"/>
    <cellStyle name="20% - uthevingsfarge 6 42 4" xfId="44916" xr:uid="{F830D2AC-7737-482E-8F4F-A28441B6073B}"/>
    <cellStyle name="20% - uthevingsfarge 6 42_4 manuell" xfId="54767" xr:uid="{2C6A03D2-2EBB-40B1-A6A6-8CBA8B856256}"/>
    <cellStyle name="20% - uthevingsfarge 6 43" xfId="3870" xr:uid="{6DF7BB01-2267-47E9-8E2A-1F76D11CCC2A}"/>
    <cellStyle name="20% - uthevingsfarge 6 43 2" xfId="3871" xr:uid="{5DB3D7C7-B292-4EB4-BD80-04EDDD158153}"/>
    <cellStyle name="20% - uthevingsfarge 6 43 2 2" xfId="3872" xr:uid="{A7F7D58D-D2D2-4B93-B85D-762A2FD5B0D6}"/>
    <cellStyle name="20% - uthevingsfarge 6 43 2 3" xfId="44917" xr:uid="{08B15E9E-9851-4669-9766-11E68FF75A0D}"/>
    <cellStyle name="20% - uthevingsfarge 6 43 2_4 manuell" xfId="54768" xr:uid="{88429DD6-1563-4EFB-9F65-62CD187A31E3}"/>
    <cellStyle name="20% - uthevingsfarge 6 43 3" xfId="3873" xr:uid="{4E7049AA-3DFC-44E2-905E-4D929A81198D}"/>
    <cellStyle name="20% - uthevingsfarge 6 43 4" xfId="44918" xr:uid="{37DBB170-F86B-408F-A65F-3049C6408B2D}"/>
    <cellStyle name="20% - uthevingsfarge 6 43_4 manuell" xfId="54769" xr:uid="{F6C0CEDA-0DF6-4363-88AF-4AEF7C319CEA}"/>
    <cellStyle name="20% - uthevingsfarge 6 44" xfId="3874" xr:uid="{89E97AA2-6372-4C2F-A487-7BAF288FA932}"/>
    <cellStyle name="20% - uthevingsfarge 6 44 2" xfId="3875" xr:uid="{A3B86A15-069B-48AB-84A1-C93DB0FC04B9}"/>
    <cellStyle name="20% - uthevingsfarge 6 44 2 2" xfId="3876" xr:uid="{35AC414A-CF33-46ED-912A-130C4982CB5B}"/>
    <cellStyle name="20% - uthevingsfarge 6 44 2 3" xfId="44919" xr:uid="{4549C703-B0D7-41DD-A1C1-9E796F44EAE5}"/>
    <cellStyle name="20% - uthevingsfarge 6 44 2_4 manuell" xfId="54770" xr:uid="{5151EE21-E3A6-47AA-BAFF-EB351409BA1A}"/>
    <cellStyle name="20% - uthevingsfarge 6 44 3" xfId="3877" xr:uid="{5A05CFAE-8150-4BC7-A4F1-917B913391FA}"/>
    <cellStyle name="20% - uthevingsfarge 6 44 4" xfId="44920" xr:uid="{2A5AD8A4-4ABD-4EDC-8EAC-62F03A10299D}"/>
    <cellStyle name="20% - uthevingsfarge 6 44_4 manuell" xfId="54771" xr:uid="{A9E8987D-E177-4508-A197-CB67254EC72C}"/>
    <cellStyle name="20% - uthevingsfarge 6 45" xfId="3878" xr:uid="{32ECF282-A30E-4CDC-A768-6D45D115B82F}"/>
    <cellStyle name="20% - uthevingsfarge 6 45 2" xfId="3879" xr:uid="{17FCD2ED-2B90-4AFD-B240-090A15A9F2F8}"/>
    <cellStyle name="20% - uthevingsfarge 6 45 2 2" xfId="3880" xr:uid="{BA572B1A-545E-492F-AFD0-DF9EC340148F}"/>
    <cellStyle name="20% - uthevingsfarge 6 45 2 3" xfId="44921" xr:uid="{0C93AD34-D528-4EBA-8095-96C5042BB57F}"/>
    <cellStyle name="20% - uthevingsfarge 6 45 2_4 manuell" xfId="54772" xr:uid="{FCC11666-0C5A-494C-B424-D82099367703}"/>
    <cellStyle name="20% - uthevingsfarge 6 45 3" xfId="3881" xr:uid="{E2D2422A-3D0F-42F3-8406-855D2CD9E7A8}"/>
    <cellStyle name="20% - uthevingsfarge 6 45 4" xfId="44922" xr:uid="{4A8BEDA9-6872-4FA0-93E1-C96CF2A1814B}"/>
    <cellStyle name="20% - uthevingsfarge 6 45_4 manuell" xfId="54773" xr:uid="{B0CD4EFF-6519-4F9C-89D9-EC488DCA3006}"/>
    <cellStyle name="20% - uthevingsfarge 6 46" xfId="3882" xr:uid="{81C75A86-32B7-4F68-916C-DFF047361E52}"/>
    <cellStyle name="20% - uthevingsfarge 6 46 2" xfId="3883" xr:uid="{4603DE61-1F5C-407F-8E0A-9710E691AC38}"/>
    <cellStyle name="20% - uthevingsfarge 6 46 2 2" xfId="3884" xr:uid="{23A25D5C-CED2-48F2-8AC3-13C88DB5AE18}"/>
    <cellStyle name="20% - uthevingsfarge 6 46 2 3" xfId="44923" xr:uid="{F0482FF3-D14C-425C-9228-C5FD5025DF8A}"/>
    <cellStyle name="20% - uthevingsfarge 6 46 2_4 manuell" xfId="54774" xr:uid="{EEBCDB8F-0A61-4173-B934-F243B8A1857E}"/>
    <cellStyle name="20% - uthevingsfarge 6 46 3" xfId="3885" xr:uid="{B90C0F12-8A8D-4E26-B15B-17A51645E2BD}"/>
    <cellStyle name="20% - uthevingsfarge 6 46 4" xfId="44924" xr:uid="{7B06F333-4AE8-481C-91AA-AD9BBD2166F9}"/>
    <cellStyle name="20% - uthevingsfarge 6 46_4 manuell" xfId="54775" xr:uid="{596451FC-F242-4C17-9085-2F10B68BC6FC}"/>
    <cellStyle name="20% - uthevingsfarge 6 47" xfId="3886" xr:uid="{846539BC-CBB5-4E0F-8D98-91ABD397F4A8}"/>
    <cellStyle name="20% - uthevingsfarge 6 47 2" xfId="3887" xr:uid="{4B345227-4492-4C93-804F-AFB8AEEB7038}"/>
    <cellStyle name="20% - uthevingsfarge 6 47 2 2" xfId="3888" xr:uid="{3FD86A9E-4F57-4C9B-A811-DB0377CA53F9}"/>
    <cellStyle name="20% - uthevingsfarge 6 47 2 3" xfId="44925" xr:uid="{77512FC7-6C77-477D-A092-42E368FE02A4}"/>
    <cellStyle name="20% - uthevingsfarge 6 47 2_4 manuell" xfId="54776" xr:uid="{4A2884CE-24EF-4607-B587-3ECB36BBB534}"/>
    <cellStyle name="20% - uthevingsfarge 6 47 3" xfId="3889" xr:uid="{7837BD6C-1262-4727-AD4F-A32A1F1F2470}"/>
    <cellStyle name="20% - uthevingsfarge 6 47 4" xfId="44926" xr:uid="{E616D9F5-F2DE-41D9-89D0-7ECE78FF3AD7}"/>
    <cellStyle name="20% - uthevingsfarge 6 47_4 manuell" xfId="54777" xr:uid="{666EB738-3AFA-4883-9CCA-C9B5F8A4EEDA}"/>
    <cellStyle name="20% - uthevingsfarge 6 48" xfId="3890" xr:uid="{76EE4B94-6734-4A1E-B3DE-E11207C4951B}"/>
    <cellStyle name="20% - uthevingsfarge 6 48 2" xfId="3891" xr:uid="{CE3707BF-C429-4B06-A68C-36C014A29CE0}"/>
    <cellStyle name="20% - uthevingsfarge 6 48 2 2" xfId="3892" xr:uid="{1B38BFE3-B474-4C6B-87AD-D7F6D85DD49E}"/>
    <cellStyle name="20% - uthevingsfarge 6 48 2 3" xfId="44927" xr:uid="{8EFD67FD-EE60-4DEB-A856-74B9D8102E9F}"/>
    <cellStyle name="20% - uthevingsfarge 6 48 2_4 manuell" xfId="54778" xr:uid="{1FFC94B9-37A3-46AF-A59A-DE9BB3909431}"/>
    <cellStyle name="20% - uthevingsfarge 6 48 3" xfId="3893" xr:uid="{DF5FC336-4A2E-4DD4-916C-384154EC8DB1}"/>
    <cellStyle name="20% - uthevingsfarge 6 48 4" xfId="44928" xr:uid="{BA4AE97C-30F2-4FC0-855F-5457B00957C5}"/>
    <cellStyle name="20% - uthevingsfarge 6 48_4 manuell" xfId="54779" xr:uid="{333D27CE-DA5D-4494-B3D8-97BFB86568B8}"/>
    <cellStyle name="20% - uthevingsfarge 6 49" xfId="3894" xr:uid="{3BD8F16E-1FCB-48B9-B54C-D7148E388006}"/>
    <cellStyle name="20% - uthevingsfarge 6 49 2" xfId="3895" xr:uid="{E766B2D7-D578-4238-9E26-2D6D34AF3196}"/>
    <cellStyle name="20% - uthevingsfarge 6 49 2 2" xfId="3896" xr:uid="{F4EF3262-B314-45E2-BA7A-BAE30FF3FF16}"/>
    <cellStyle name="20% - uthevingsfarge 6 49 2 3" xfId="44929" xr:uid="{0C25202F-0C93-4C5E-B6F9-220E3D8B4211}"/>
    <cellStyle name="20% - uthevingsfarge 6 49 2_4 manuell" xfId="54780" xr:uid="{FCBCDC24-467B-4440-9D48-281C9AE35428}"/>
    <cellStyle name="20% - uthevingsfarge 6 49 3" xfId="3897" xr:uid="{5E7ECDF4-14E4-4408-A7D8-936EB6BB995C}"/>
    <cellStyle name="20% - uthevingsfarge 6 49 4" xfId="44930" xr:uid="{8954594C-DE0D-46FE-B859-31E498364C04}"/>
    <cellStyle name="20% - uthevingsfarge 6 49_4 manuell" xfId="54781" xr:uid="{D5584FC9-9539-44BB-8E12-74CF59799BFE}"/>
    <cellStyle name="20% - uthevingsfarge 6 5" xfId="3898" xr:uid="{B2DBC4A2-C25C-4299-AE50-D53751B816A6}"/>
    <cellStyle name="20% - uthevingsfarge 6 5 2" xfId="3899" xr:uid="{099BA7A9-74F3-4536-97EA-E0BEDFBB49BB}"/>
    <cellStyle name="20% - uthevingsfarge 6 5 2 2" xfId="3900" xr:uid="{D1D65B42-1E46-4993-A262-108D104EEE91}"/>
    <cellStyle name="20% - uthevingsfarge 6 5 2 2 2" xfId="44931" xr:uid="{40C71F6F-0F08-4EA1-9136-271B312B302C}"/>
    <cellStyle name="20% - uthevingsfarge 6 5 2 2 2 2" xfId="44932" xr:uid="{29946805-9B7F-4979-950D-A94FE06EC6FF}"/>
    <cellStyle name="20% - uthevingsfarge 6 5 2 2 3" xfId="44933" xr:uid="{44EB51E8-572F-4D45-95F0-573CFB96B72E}"/>
    <cellStyle name="20% - uthevingsfarge 6 5 2 2_3. Chng in credit spreads" xfId="44934" xr:uid="{6A54B131-E680-48B4-BB96-C3CC7F605F7A}"/>
    <cellStyle name="20% - uthevingsfarge 6 5 2 3" xfId="44935" xr:uid="{5FCFACF3-9091-4484-83BE-F718D2059659}"/>
    <cellStyle name="20% - uthevingsfarge 6 5 2 3 2" xfId="44936" xr:uid="{4174630B-D94C-497E-86A2-5CCD5142BF7B}"/>
    <cellStyle name="20% - uthevingsfarge 6 5 2 3 2 2" xfId="44937" xr:uid="{4C30DF7B-A948-480A-AA46-B28BF3846C57}"/>
    <cellStyle name="20% - uthevingsfarge 6 5 2 3 3" xfId="44938" xr:uid="{1033D5CE-AD49-48F4-9A19-D67814F0FB06}"/>
    <cellStyle name="20% - uthevingsfarge 6 5 2 3_3. Chng in credit spreads" xfId="44939" xr:uid="{1CEC633D-C2E1-4919-B1FE-66FCD7569608}"/>
    <cellStyle name="20% - uthevingsfarge 6 5 2 4" xfId="44940" xr:uid="{7434E610-6D4F-4C04-99AC-0BE3D2F97306}"/>
    <cellStyle name="20% - uthevingsfarge 6 5 2 4 2" xfId="44941" xr:uid="{F5DE9B5B-D33F-425C-9C68-AFABEE8D3C4D}"/>
    <cellStyle name="20% - uthevingsfarge 6 5 2 5" xfId="44942" xr:uid="{3AB9053F-435F-41C2-A08F-C3986FEEB9F8}"/>
    <cellStyle name="20% - uthevingsfarge 6 5 2_3. Chng in credit spreads" xfId="44943" xr:uid="{0C65C3B2-2B7E-42E7-B388-E2EB389E6195}"/>
    <cellStyle name="20% - uthevingsfarge 6 5 3" xfId="3901" xr:uid="{4D3E6394-E199-47CF-A3B3-5651BE9C2BF7}"/>
    <cellStyle name="20% - uthevingsfarge 6 5 3 2" xfId="15301" xr:uid="{2A221061-A8C9-4847-8C1F-4C5E75663BA2}"/>
    <cellStyle name="20% - uthevingsfarge 6 5 3 2 2" xfId="44944" xr:uid="{0D72287C-7942-409C-A322-638D743E3EDD}"/>
    <cellStyle name="20% - uthevingsfarge 6 5 3 3" xfId="44945" xr:uid="{4010827A-48EE-4590-8F04-9BA09CA6F0B7}"/>
    <cellStyle name="20% - uthevingsfarge 6 5 3_3. Chng in credit spreads" xfId="44946" xr:uid="{DC39F365-4CDF-489C-884B-2C2DC034A68A}"/>
    <cellStyle name="20% - uthevingsfarge 6 5 4" xfId="15302" xr:uid="{632B31EA-E445-4D14-AB6A-DA398C5DE8FF}"/>
    <cellStyle name="20% - uthevingsfarge 6 5 4 2" xfId="44947" xr:uid="{D349CF9B-E785-4A51-B85A-72CC4EE9101B}"/>
    <cellStyle name="20% - uthevingsfarge 6 5 4 2 2" xfId="44948" xr:uid="{04B3937B-394A-40B0-90DB-E61F343AA9A2}"/>
    <cellStyle name="20% - uthevingsfarge 6 5 4 3" xfId="44949" xr:uid="{C41C6547-16B4-411F-B488-FCB4C33367EC}"/>
    <cellStyle name="20% - uthevingsfarge 6 5 4_3. Chng in credit spreads" xfId="44950" xr:uid="{147EA277-9379-4BD7-A578-A335497CCF80}"/>
    <cellStyle name="20% - uthevingsfarge 6 5 5" xfId="15303" xr:uid="{FCC6EEE2-160E-489F-A2AD-C4CD85B8EB79}"/>
    <cellStyle name="20% - uthevingsfarge 6 5 5 2" xfId="44951" xr:uid="{3981AA75-510E-4B9A-8566-F65F0720FCFD}"/>
    <cellStyle name="20% - uthevingsfarge 6 5 6" xfId="39892" xr:uid="{6CB708EA-EC87-4AFA-A94E-F8452908D9DB}"/>
    <cellStyle name="20% - uthevingsfarge 6 5 7" xfId="44952" xr:uid="{6B02D3C6-1AEE-49A4-AE01-A1F5F6825AC5}"/>
    <cellStyle name="20% - uthevingsfarge 6 5 8" xfId="44953" xr:uid="{7C68245A-29DA-40CF-81F7-C854956C39B5}"/>
    <cellStyle name="20% - uthevingsfarge 6 5 9" xfId="44954" xr:uid="{F6253CCB-65D8-4859-B374-FA5BFC30B256}"/>
    <cellStyle name="20% - uthevingsfarge 6 5_3. Chng in credit spreads" xfId="44955" xr:uid="{59F2392F-E2C8-4810-A371-26EDE4D460DA}"/>
    <cellStyle name="20% - uthevingsfarge 6 50" xfId="3902" xr:uid="{D1C4B693-8DE0-4BE0-8757-B532819F0F05}"/>
    <cellStyle name="20% - uthevingsfarge 6 50 2" xfId="3903" xr:uid="{C3B23207-6550-42C3-B310-EE1C17B92ADC}"/>
    <cellStyle name="20% - uthevingsfarge 6 50 2 2" xfId="3904" xr:uid="{716FBA9F-FEBC-4045-927F-F13F2EA8F858}"/>
    <cellStyle name="20% - uthevingsfarge 6 50 2 3" xfId="44956" xr:uid="{4C11E038-E7D9-4F82-A64D-5784A28EDA4F}"/>
    <cellStyle name="20% - uthevingsfarge 6 50 2_4 manuell" xfId="54782" xr:uid="{76DA6F13-8769-4608-8877-D451AEFEE5F4}"/>
    <cellStyle name="20% - uthevingsfarge 6 50 3" xfId="3905" xr:uid="{6F64BA6D-2566-402F-ABA4-C2472A3C17F5}"/>
    <cellStyle name="20% - uthevingsfarge 6 50 4" xfId="44957" xr:uid="{72E589D8-4192-4B81-B292-34C76E73E7BB}"/>
    <cellStyle name="20% - uthevingsfarge 6 50_4 manuell" xfId="54783" xr:uid="{C7A987C9-F5BB-4756-B9EB-F898BF4CD6F9}"/>
    <cellStyle name="20% - uthevingsfarge 6 51" xfId="3906" xr:uid="{6BD8D0FC-3AF4-45FE-A812-F9F454013DA0}"/>
    <cellStyle name="20% - uthevingsfarge 6 51 2" xfId="3907" xr:uid="{CB14B5F3-7F5D-4C80-8156-DEC5D01CE043}"/>
    <cellStyle name="20% - uthevingsfarge 6 51 2 2" xfId="3908" xr:uid="{E29E2DC4-C502-4A29-9DE4-F27AFE6E2FD8}"/>
    <cellStyle name="20% - uthevingsfarge 6 51 2 3" xfId="44958" xr:uid="{86E8FDBD-FB4D-4D6D-89B3-A12E534BA9C6}"/>
    <cellStyle name="20% - uthevingsfarge 6 51 2_4 manuell" xfId="54784" xr:uid="{476F5847-0982-4042-B3B1-88B740CD5B0F}"/>
    <cellStyle name="20% - uthevingsfarge 6 51 3" xfId="3909" xr:uid="{D76CDB7A-2EAB-4D24-80C4-968E36B378C1}"/>
    <cellStyle name="20% - uthevingsfarge 6 51 4" xfId="44959" xr:uid="{CC201EC8-B94D-403E-ADB2-18678285037C}"/>
    <cellStyle name="20% - uthevingsfarge 6 51_4 manuell" xfId="54785" xr:uid="{07F32891-60BD-4044-812B-55CD58B7241F}"/>
    <cellStyle name="20% - uthevingsfarge 6 52" xfId="3910" xr:uid="{8C20CD58-AC30-461B-9357-01D59B7990A8}"/>
    <cellStyle name="20% - uthevingsfarge 6 52 2" xfId="3911" xr:uid="{B82E8AEB-0B40-4E1B-8F5F-CDFD173AA10A}"/>
    <cellStyle name="20% - uthevingsfarge 6 52 2 2" xfId="3912" xr:uid="{24A7A993-B277-4838-B981-B857C7CBAF19}"/>
    <cellStyle name="20% - uthevingsfarge 6 52 2 3" xfId="44960" xr:uid="{C24B2674-9D87-48D2-B51E-BCB04893D348}"/>
    <cellStyle name="20% - uthevingsfarge 6 52 2_4 manuell" xfId="54786" xr:uid="{5E8AF6C3-FAB2-4E37-B595-074136274ED1}"/>
    <cellStyle name="20% - uthevingsfarge 6 52 3" xfId="3913" xr:uid="{4FAB7177-0C3B-4982-9D71-70A650159FAC}"/>
    <cellStyle name="20% - uthevingsfarge 6 52 4" xfId="44961" xr:uid="{42F4C8A7-24FA-4A78-B4D4-333B06D6D701}"/>
    <cellStyle name="20% - uthevingsfarge 6 52_4 manuell" xfId="54787" xr:uid="{54C0F6E9-5CED-4354-9BA6-8D1819779A1D}"/>
    <cellStyle name="20% - uthevingsfarge 6 53" xfId="3914" xr:uid="{DACBA1E8-0A02-4926-8F81-A4E559B2D36A}"/>
    <cellStyle name="20% - uthevingsfarge 6 53 2" xfId="3915" xr:uid="{AB761439-9457-4112-8A25-BDB0C30D55B4}"/>
    <cellStyle name="20% - uthevingsfarge 6 53 2 2" xfId="3916" xr:uid="{B447AAB6-48A7-4D9F-8E87-07CB84865917}"/>
    <cellStyle name="20% - uthevingsfarge 6 53 2 3" xfId="44962" xr:uid="{228A854C-80CB-4C88-9C47-09E6876BE64D}"/>
    <cellStyle name="20% - uthevingsfarge 6 53 2_4 manuell" xfId="54788" xr:uid="{EFBF05EC-383C-4862-925D-2766EF629BFF}"/>
    <cellStyle name="20% - uthevingsfarge 6 53 3" xfId="3917" xr:uid="{DC61EB80-EC61-4CA7-AFF7-CD76229C2969}"/>
    <cellStyle name="20% - uthevingsfarge 6 53 4" xfId="44963" xr:uid="{C9B8C140-08A3-43BF-8CBE-D0F634A02677}"/>
    <cellStyle name="20% - uthevingsfarge 6 53_4 manuell" xfId="54789" xr:uid="{520187AF-B6B7-4619-B2DB-59BE8AF1474F}"/>
    <cellStyle name="20% - uthevingsfarge 6 54" xfId="3918" xr:uid="{47512394-2AD6-4874-A9B1-C101BA969C14}"/>
    <cellStyle name="20% - uthevingsfarge 6 54 2" xfId="3919" xr:uid="{24EAEE83-1FA7-4DF6-8181-4CDC7B79AD2E}"/>
    <cellStyle name="20% - uthevingsfarge 6 54 2 2" xfId="3920" xr:uid="{C1289FFC-4F31-4768-97B5-198A6DC5C329}"/>
    <cellStyle name="20% - uthevingsfarge 6 54 2 3" xfId="44964" xr:uid="{F2CCE9AE-A5BB-42D5-A425-FE6C56290101}"/>
    <cellStyle name="20% - uthevingsfarge 6 54 2_4 manuell" xfId="54790" xr:uid="{385FB681-719B-469B-BC11-EC74CFB689B6}"/>
    <cellStyle name="20% - uthevingsfarge 6 54 3" xfId="3921" xr:uid="{DDE619FC-AAAB-42B1-B44C-7C18DEBFA320}"/>
    <cellStyle name="20% - uthevingsfarge 6 54 4" xfId="44965" xr:uid="{14AA6281-648D-4611-96E5-D77B46667887}"/>
    <cellStyle name="20% - uthevingsfarge 6 54_4 manuell" xfId="54791" xr:uid="{79F6B389-5BF8-4C7F-A9C6-F26C748C89DA}"/>
    <cellStyle name="20% - uthevingsfarge 6 55" xfId="3922" xr:uid="{930D7522-0536-49A7-8C07-0D45C9F55412}"/>
    <cellStyle name="20% - uthevingsfarge 6 55 2" xfId="3923" xr:uid="{D8E26FF7-71AB-46AE-83A2-417DC7EFFA01}"/>
    <cellStyle name="20% - uthevingsfarge 6 55 2 2" xfId="3924" xr:uid="{4C25BB30-E3BE-4067-ADD9-2C5B554CCB7F}"/>
    <cellStyle name="20% - uthevingsfarge 6 55 2 3" xfId="44966" xr:uid="{86B2611E-C7A6-4800-87FD-5F2DC71566F3}"/>
    <cellStyle name="20% - uthevingsfarge 6 55 2_4 manuell" xfId="54792" xr:uid="{FB465804-AD80-4305-B29A-59B07D090783}"/>
    <cellStyle name="20% - uthevingsfarge 6 55 3" xfId="3925" xr:uid="{54AE7223-E609-4E54-A7C0-A56FDB49E669}"/>
    <cellStyle name="20% - uthevingsfarge 6 55 4" xfId="44967" xr:uid="{7C04A02F-CB30-47FF-A86E-11D3BD0865B8}"/>
    <cellStyle name="20% - uthevingsfarge 6 55_4 manuell" xfId="54793" xr:uid="{89620053-0FB6-45B8-A53A-9482DACE50D3}"/>
    <cellStyle name="20% - uthevingsfarge 6 56" xfId="3926" xr:uid="{0770EEBF-2889-4C37-92A7-A7D29A6559F4}"/>
    <cellStyle name="20% - uthevingsfarge 6 56 2" xfId="3927" xr:uid="{A46E0679-0FFD-4743-BA28-234A88608DC1}"/>
    <cellStyle name="20% - uthevingsfarge 6 56 2 2" xfId="3928" xr:uid="{5E2F0808-39BC-44FA-AA52-D9D25D3E84B6}"/>
    <cellStyle name="20% - uthevingsfarge 6 56 2 3" xfId="44968" xr:uid="{FA23C56A-A421-42F2-AE0C-B34E6478D7B2}"/>
    <cellStyle name="20% - uthevingsfarge 6 56 2_4 manuell" xfId="54794" xr:uid="{3EDC9FC3-0BB6-4D2D-8292-BB9FC6F5C93E}"/>
    <cellStyle name="20% - uthevingsfarge 6 56 3" xfId="3929" xr:uid="{65A8C464-4421-4606-BA38-EEBFB2EDA980}"/>
    <cellStyle name="20% - uthevingsfarge 6 56 4" xfId="44969" xr:uid="{FBC4D9CD-C90B-44EE-8929-03D72FF31D7E}"/>
    <cellStyle name="20% - uthevingsfarge 6 56_4 manuell" xfId="54795" xr:uid="{347337A7-0403-46EE-9746-1BA7E347AF2F}"/>
    <cellStyle name="20% - uthevingsfarge 6 57" xfId="3930" xr:uid="{7F23224D-6F32-4520-BAAA-9860ACAE9AF8}"/>
    <cellStyle name="20% - uthevingsfarge 6 57 2" xfId="3931" xr:uid="{617EBF44-22DA-44C0-932A-F3D4E95D7F0F}"/>
    <cellStyle name="20% - uthevingsfarge 6 57 2 2" xfId="3932" xr:uid="{7DCF5E75-F280-4E50-B32E-B8CB304DFA74}"/>
    <cellStyle name="20% - uthevingsfarge 6 57 2 3" xfId="44970" xr:uid="{7B302F31-BE85-45D6-84FD-76D765363461}"/>
    <cellStyle name="20% - uthevingsfarge 6 57 2_4 manuell" xfId="54796" xr:uid="{783E6794-AACC-44B7-A397-8A54ACD1584D}"/>
    <cellStyle name="20% - uthevingsfarge 6 57 3" xfId="3933" xr:uid="{84B3D464-BC88-4234-96EA-9D7E020FAD4E}"/>
    <cellStyle name="20% - uthevingsfarge 6 57 4" xfId="44971" xr:uid="{0A267579-3B26-4BF8-8C82-DA23B2B8A160}"/>
    <cellStyle name="20% - uthevingsfarge 6 57_4 manuell" xfId="54797" xr:uid="{1514A0D0-0707-4CB0-9D4E-8582B482ED20}"/>
    <cellStyle name="20% - uthevingsfarge 6 58" xfId="3934" xr:uid="{9C4801CC-24BC-467E-B269-0C4FC8672AB8}"/>
    <cellStyle name="20% - uthevingsfarge 6 58 2" xfId="3935" xr:uid="{4567481E-FFFC-42A0-93EC-90BAC622DEEB}"/>
    <cellStyle name="20% - uthevingsfarge 6 58 2 2" xfId="3936" xr:uid="{E2806E34-3738-4CBA-B4B6-AFE4798917AD}"/>
    <cellStyle name="20% - uthevingsfarge 6 58 2 3" xfId="44972" xr:uid="{C56697FB-6CC9-4C48-B849-C4EEB0FA16BE}"/>
    <cellStyle name="20% - uthevingsfarge 6 58 2_4 manuell" xfId="54798" xr:uid="{748C3C00-A2FA-482A-936C-29D0E202F30D}"/>
    <cellStyle name="20% - uthevingsfarge 6 58 3" xfId="3937" xr:uid="{D3425442-B7F9-40EF-AB3E-F78CD621945D}"/>
    <cellStyle name="20% - uthevingsfarge 6 58 4" xfId="44973" xr:uid="{D8882FF1-EB14-4290-9570-5956745717B9}"/>
    <cellStyle name="20% - uthevingsfarge 6 58_4 manuell" xfId="54799" xr:uid="{D2CC49CE-5D30-4F98-B5B4-404E15FF7DEC}"/>
    <cellStyle name="20% - uthevingsfarge 6 59" xfId="3938" xr:uid="{17A08397-88E4-40E5-A3E3-B2FB0C5B0D73}"/>
    <cellStyle name="20% - uthevingsfarge 6 59 2" xfId="3939" xr:uid="{178F3799-9E0B-4653-A94E-6C53D8F6ECEB}"/>
    <cellStyle name="20% - uthevingsfarge 6 59 2 2" xfId="3940" xr:uid="{F8B21141-8B9F-4393-8EB7-0600C799BF79}"/>
    <cellStyle name="20% - uthevingsfarge 6 59 2 3" xfId="44974" xr:uid="{6075F63A-FBE6-49AE-8086-12D51ED4435A}"/>
    <cellStyle name="20% - uthevingsfarge 6 59 2_4 manuell" xfId="54800" xr:uid="{BB02863A-2DDA-4419-A31B-7D9B4572D704}"/>
    <cellStyle name="20% - uthevingsfarge 6 59 3" xfId="3941" xr:uid="{1387BAA3-8A0F-4BFB-B994-6FF387725D32}"/>
    <cellStyle name="20% - uthevingsfarge 6 59 4" xfId="44975" xr:uid="{D9F4FC09-48A3-47B7-9C0F-AA30333F1431}"/>
    <cellStyle name="20% - uthevingsfarge 6 59_4 manuell" xfId="54801" xr:uid="{B5BD91D3-EF49-4661-98E3-63E77CADEBFD}"/>
    <cellStyle name="20% - uthevingsfarge 6 6" xfId="3942" xr:uid="{4FF98C9C-05DA-472F-8852-0D89C668937C}"/>
    <cellStyle name="20% - uthevingsfarge 6 6 2" xfId="3943" xr:uid="{5EA3155F-0643-458C-9C81-0AFD7CE61D24}"/>
    <cellStyle name="20% - uthevingsfarge 6 6 2 2" xfId="3944" xr:uid="{7A514381-940E-4ECF-9CCC-E5D1C8492515}"/>
    <cellStyle name="20% - uthevingsfarge 6 6 2 2 2" xfId="44976" xr:uid="{98DECDF4-EEBF-4A9A-B620-3022FA51A02D}"/>
    <cellStyle name="20% - uthevingsfarge 6 6 2 2_CC1" xfId="54802" xr:uid="{01C52D36-3AC7-4128-9E19-C188C541D35F}"/>
    <cellStyle name="20% - uthevingsfarge 6 6 2 3" xfId="44977" xr:uid="{77AA3DEC-A05D-41DA-BD64-81E6349A9632}"/>
    <cellStyle name="20% - uthevingsfarge 6 6 2 4" xfId="44978" xr:uid="{7D6A2BDE-9872-4A23-9934-68C2E61BFCED}"/>
    <cellStyle name="20% - uthevingsfarge 6 6 2_3. Chng in credit spreads" xfId="44979" xr:uid="{E4E3698C-5227-411A-A64F-BA2240BAB61C}"/>
    <cellStyle name="20% - uthevingsfarge 6 6 3" xfId="3945" xr:uid="{06B1A559-5DC4-46C6-8558-2D34F95A5E05}"/>
    <cellStyle name="20% - uthevingsfarge 6 6 3 2" xfId="15304" xr:uid="{443E901F-632D-4E29-A086-AE7E3D4BFF16}"/>
    <cellStyle name="20% - uthevingsfarge 6 6 3 2 2" xfId="44980" xr:uid="{90E934B5-35CF-4517-9B52-7ABEBEB7935E}"/>
    <cellStyle name="20% - uthevingsfarge 6 6 3 3" xfId="44981" xr:uid="{6276BC9D-31A9-4BDB-8531-0CB39DB80869}"/>
    <cellStyle name="20% - uthevingsfarge 6 6 3_3. Chng in credit spreads" xfId="44982" xr:uid="{E260CC35-B745-4F2D-86A8-5C6F88A1D189}"/>
    <cellStyle name="20% - uthevingsfarge 6 6 4" xfId="15305" xr:uid="{332D1B85-E080-497D-85CF-835E0A6F496B}"/>
    <cellStyle name="20% - uthevingsfarge 6 6 4 2" xfId="44983" xr:uid="{69053C4A-3881-4A1D-9AA4-39C545EE9969}"/>
    <cellStyle name="20% - uthevingsfarge 6 6 5" xfId="15306" xr:uid="{840D9230-9EDB-4D01-92DF-938CD4127C9C}"/>
    <cellStyle name="20% - uthevingsfarge 6 6 6" xfId="39893" xr:uid="{25CB6993-EB97-4157-86E5-1CB3407AFD4D}"/>
    <cellStyle name="20% - uthevingsfarge 6 6 7" xfId="44984" xr:uid="{C76C21E8-5762-4831-91A1-25D059CC0FF7}"/>
    <cellStyle name="20% - uthevingsfarge 6 6 8" xfId="44985" xr:uid="{1D4CE339-F0EE-4227-B5C5-789B210D642C}"/>
    <cellStyle name="20% - uthevingsfarge 6 6 9" xfId="44986" xr:uid="{E2F34F9A-DD18-4E1B-87F0-7A866AF7F88B}"/>
    <cellStyle name="20% - uthevingsfarge 6 6_3. Chng in credit spreads" xfId="44987" xr:uid="{F9EE7CB9-C00C-4AFB-A233-21CED1545CA4}"/>
    <cellStyle name="20% - uthevingsfarge 6 60" xfId="15307" xr:uid="{35D087F7-5684-4B8E-A085-4DD0BF8C93FF}"/>
    <cellStyle name="20% - uthevingsfarge 6 60 2" xfId="15308" xr:uid="{D339EF0A-B691-45D2-9C58-159497DDC874}"/>
    <cellStyle name="20% - uthevingsfarge 6 60 2 2" xfId="36581" xr:uid="{439F057B-0326-4C4C-AEF6-C5B3F7CD8521}"/>
    <cellStyle name="20% - uthevingsfarge 6 60 3" xfId="15309" xr:uid="{28685333-7383-4014-BF21-6A0B7F65266F}"/>
    <cellStyle name="20% - uthevingsfarge 6 60 4" xfId="36345" xr:uid="{A2E7EBF3-748A-4FEC-9378-DAD6B1C7E08A}"/>
    <cellStyle name="20% - uthevingsfarge 6 60_AVA DVA EL" xfId="15310" xr:uid="{4515DA61-E70A-49F3-A19D-5E2ABF00126F}"/>
    <cellStyle name="20% - uthevingsfarge 6 61" xfId="15311" xr:uid="{D5ABE1A9-5420-426F-B7B7-EDF7B4DC65AB}"/>
    <cellStyle name="20% - uthevingsfarge 6 61 2" xfId="15312" xr:uid="{1DE34982-0854-4337-B493-A71DD17642E9}"/>
    <cellStyle name="20% - uthevingsfarge 6 61 2 2" xfId="36602" xr:uid="{BD4FE800-61B6-49C7-846D-CF2E4347D6E7}"/>
    <cellStyle name="20% - uthevingsfarge 6 61 3" xfId="15313" xr:uid="{48E272E9-2528-4E05-BD0F-1859825EB4F2}"/>
    <cellStyle name="20% - uthevingsfarge 6 61 4" xfId="36371" xr:uid="{6A3C2E89-63C1-49BA-A19C-F631FF552103}"/>
    <cellStyle name="20% - uthevingsfarge 6 61_AVA DVA EL" xfId="15314" xr:uid="{7FC2A2A6-0C66-49E8-B8CE-A892ACE62E7D}"/>
    <cellStyle name="20% - uthevingsfarge 6 62" xfId="15315" xr:uid="{B18770FB-86A9-436C-A4C0-275F76C155B2}"/>
    <cellStyle name="20% - uthevingsfarge 6 62 2" xfId="15316" xr:uid="{0AAD20D8-705F-48CD-A4F2-671C7D4B727E}"/>
    <cellStyle name="20% - uthevingsfarge 6 62 2 2" xfId="36571" xr:uid="{53FDC436-7231-4976-A1AC-069CBDD0BD4A}"/>
    <cellStyle name="20% - uthevingsfarge 6 62 3" xfId="36275" xr:uid="{3C29712E-CEE6-485F-A957-595481380F5F}"/>
    <cellStyle name="20% - uthevingsfarge 6 62_AVA DVA EL" xfId="15317" xr:uid="{C8CB1956-84F7-47D2-814D-98B1C4CEE1F3}"/>
    <cellStyle name="20% - uthevingsfarge 6 63" xfId="15318" xr:uid="{EA4CE31C-9633-4B9C-A752-D3FEA5C4157C}"/>
    <cellStyle name="20% - uthevingsfarge 6 63 2" xfId="36555" xr:uid="{46C06250-5C62-49DB-B6AD-7FF176D2BAB6}"/>
    <cellStyle name="20% - uthevingsfarge 6 64" xfId="15319" xr:uid="{B10F6291-0F2C-473A-B1C5-40E87B16E010}"/>
    <cellStyle name="20% - uthevingsfarge 6 64 2" xfId="36634" xr:uid="{F4039C0D-7F6E-450C-8A3C-EC09EA099981}"/>
    <cellStyle name="20% - uthevingsfarge 6 65" xfId="15320" xr:uid="{3795C52D-5F1D-4D85-8C4A-5EBF1CFEA175}"/>
    <cellStyle name="20% - uthevingsfarge 6 65 2" xfId="36525" xr:uid="{46B528D9-193C-46E4-B7D0-85F5C7A0E3EC}"/>
    <cellStyle name="20% - uthevingsfarge 6 66" xfId="15321" xr:uid="{45D3ED36-4423-4D2C-B8FD-F9CB3F25C9C5}"/>
    <cellStyle name="20% - uthevingsfarge 6 66 2" xfId="36620" xr:uid="{474F3970-0E12-46FC-A8F0-4F93BF48FDA4}"/>
    <cellStyle name="20% - uthevingsfarge 6 67" xfId="36611" xr:uid="{DA528D24-A15E-4B13-BA43-EF1B7B08287B}"/>
    <cellStyle name="20% - uthevingsfarge 6 68" xfId="44988" xr:uid="{793FFFF1-2CE2-4D9F-B752-23CD2A11A7FE}"/>
    <cellStyle name="20% - uthevingsfarge 6 69" xfId="44989" xr:uid="{4BF6C8B5-3101-4102-9864-99039A228ED7}"/>
    <cellStyle name="20% - uthevingsfarge 6 7" xfId="3946" xr:uid="{D2B8092F-17D6-430A-87BD-B123867D52E9}"/>
    <cellStyle name="20% - uthevingsfarge 6 7 2" xfId="3947" xr:uid="{AD05B485-CA36-4818-B7E1-4904B6EA354D}"/>
    <cellStyle name="20% - uthevingsfarge 6 7 2 2" xfId="3948" xr:uid="{115EA57D-3E0D-4CE9-8B5F-67A977798257}"/>
    <cellStyle name="20% - uthevingsfarge 6 7 2 3" xfId="44990" xr:uid="{16C3B13A-41F6-4212-AF88-8D1793C08549}"/>
    <cellStyle name="20% - uthevingsfarge 6 7 2 4" xfId="44991" xr:uid="{2786DAF3-28A6-4C52-B9F5-B16D55E6ED77}"/>
    <cellStyle name="20% - uthevingsfarge 6 7 2_4 manuell" xfId="54803" xr:uid="{FA8D5210-5F8B-4D95-BBBF-5DA9A1CEE945}"/>
    <cellStyle name="20% - uthevingsfarge 6 7 3" xfId="3949" xr:uid="{4DB9ED64-7F4F-44BF-AE4F-EE2D0490BA48}"/>
    <cellStyle name="20% - uthevingsfarge 6 7 3 2" xfId="15322" xr:uid="{AB1076E2-EA53-4A17-9E71-043834A6D64B}"/>
    <cellStyle name="20% - uthevingsfarge 6 7 3_AVA DVA EL" xfId="15323" xr:uid="{B938ADEB-9E3B-4F5C-ADC5-D2C4C6D5119A}"/>
    <cellStyle name="20% - uthevingsfarge 6 7 4" xfId="15324" xr:uid="{A36C1B5A-FB6F-4CD1-A86F-145DC8905B4B}"/>
    <cellStyle name="20% - uthevingsfarge 6 7 5" xfId="15325" xr:uid="{BE06E245-4C7C-4C94-862B-8A11A39F8193}"/>
    <cellStyle name="20% - uthevingsfarge 6 7 6" xfId="44992" xr:uid="{24EAF978-AA66-4D9D-96B7-C41A677524CE}"/>
    <cellStyle name="20% - uthevingsfarge 6 7 7" xfId="44993" xr:uid="{32989D9F-6295-4BD8-B610-51B251C9C19F}"/>
    <cellStyle name="20% - uthevingsfarge 6 7 8" xfId="44994" xr:uid="{CD3DE7CE-66F3-478D-91EE-9104B268239D}"/>
    <cellStyle name="20% - uthevingsfarge 6 7_3. Chng in credit spreads" xfId="44995" xr:uid="{22804C6D-3168-4909-9553-FB1158E7BA50}"/>
    <cellStyle name="20% - uthevingsfarge 6 70" xfId="44996" xr:uid="{4F805158-A8EF-4D58-8FE2-168C04C209D8}"/>
    <cellStyle name="20% - uthevingsfarge 6 71" xfId="44997" xr:uid="{22166BDF-059C-4C98-A7FB-BC71D3E23EE7}"/>
    <cellStyle name="20% - uthevingsfarge 6 72" xfId="44998" xr:uid="{048CA9D2-3DF2-44B2-8625-D9D8B5FD653E}"/>
    <cellStyle name="20% - uthevingsfarge 6 73" xfId="44999" xr:uid="{EEB60462-E63B-4C57-B440-E7FF1F97D76C}"/>
    <cellStyle name="20% - uthevingsfarge 6 74" xfId="45000" xr:uid="{63196C0A-0E9A-452B-8DF9-169DA9CEBCDF}"/>
    <cellStyle name="20% - uthevingsfarge 6 8" xfId="3950" xr:uid="{C3CCCD92-809A-413D-BD10-867FF367BDB3}"/>
    <cellStyle name="20% - uthevingsfarge 6 8 2" xfId="3951" xr:uid="{FFD62C78-65AC-423C-9C20-EB4D061BFCD1}"/>
    <cellStyle name="20% - uthevingsfarge 6 8 2 2" xfId="3952" xr:uid="{3202D57B-5387-44D5-9FBE-BEF070B06ED9}"/>
    <cellStyle name="20% - uthevingsfarge 6 8 2 3" xfId="45001" xr:uid="{896CAF34-E291-4575-A3F8-610E97F65C63}"/>
    <cellStyle name="20% - uthevingsfarge 6 8 2 4" xfId="45002" xr:uid="{FB216CB5-521E-4655-9A7D-9A53071CA5C5}"/>
    <cellStyle name="20% - uthevingsfarge 6 8 2_4 manuell" xfId="54804" xr:uid="{660E660B-B5EE-450B-A33B-183753A4FDCD}"/>
    <cellStyle name="20% - uthevingsfarge 6 8 3" xfId="3953" xr:uid="{3D2B0E63-8B95-46DA-81A6-A676E2FA60C2}"/>
    <cellStyle name="20% - uthevingsfarge 6 8 4" xfId="45003" xr:uid="{D0A36171-7312-4FA7-8F6C-71DB55EFC72B}"/>
    <cellStyle name="20% - uthevingsfarge 6 8 5" xfId="45004" xr:uid="{539F8345-52FF-4F7A-A3B7-88D6B3F8B709}"/>
    <cellStyle name="20% - uthevingsfarge 6 8_3. Chng in credit spreads" xfId="45005" xr:uid="{F2C069E8-F3F2-4A23-BFCC-9079AAA6A9F5}"/>
    <cellStyle name="20% - uthevingsfarge 6 9" xfId="3954" xr:uid="{E8AC0952-939F-4C61-873F-5D0BCD84CB8F}"/>
    <cellStyle name="20% - uthevingsfarge 6 9 2" xfId="3955" xr:uid="{DC66C110-1299-40A7-90F0-68BC6A7A15C3}"/>
    <cellStyle name="20% - uthevingsfarge 6 9 2 2" xfId="3956" xr:uid="{84D87399-DBE4-40F2-86F0-4E3AC0DD966E}"/>
    <cellStyle name="20% - uthevingsfarge 6 9 2 3" xfId="45006" xr:uid="{856041AD-56F0-4006-8603-9E4EF061F0FE}"/>
    <cellStyle name="20% - uthevingsfarge 6 9 2_4 manuell" xfId="54805" xr:uid="{B1DA3A94-19BB-42BA-81AA-0A0B719325EC}"/>
    <cellStyle name="20% - uthevingsfarge 6 9 3" xfId="3957" xr:uid="{E0B06872-0B94-4BAB-97D1-04E2C336CA79}"/>
    <cellStyle name="20% - uthevingsfarge 6 9 4" xfId="45007" xr:uid="{3E616F0D-58D0-42C6-8F63-5429737620BA}"/>
    <cellStyle name="20% - uthevingsfarge 6 9 5" xfId="45008" xr:uid="{069D1239-59C4-4498-9A7C-96A858A0AD17}"/>
    <cellStyle name="20% - uthevingsfarge 6 9_4 manuell" xfId="54806" xr:uid="{924EF966-B93B-4FF1-BF88-6C9612C012C4}"/>
    <cellStyle name="20% - uthevingsfarge 6_4 manuell" xfId="54807" xr:uid="{F20B9087-039C-4DFE-A3C6-505EEE2C8C85}"/>
    <cellStyle name="20% - Акцент1" xfId="15326" xr:uid="{C877B0C0-6AC3-4488-8AF2-BD885A6343D6}"/>
    <cellStyle name="20% - Акцент1 2" xfId="15327" xr:uid="{5C409322-0B24-4A1A-BF2B-48761E471852}"/>
    <cellStyle name="20% - Акцент1 3" xfId="15328" xr:uid="{EB9E2A4B-6625-4534-9EBA-D1E4FA8EB456}"/>
    <cellStyle name="20% - Акцент1_AVA DVA EL" xfId="15329" xr:uid="{B12CFEE7-D568-483B-97D1-0F57074B0338}"/>
    <cellStyle name="20% - Акцент2" xfId="15330" xr:uid="{853C6A6A-ECC3-4C7D-B872-77D8F744F854}"/>
    <cellStyle name="20% - Акцент2 2" xfId="15331" xr:uid="{DFA983ED-FC78-429D-A5EA-0E01F73A202A}"/>
    <cellStyle name="20% - Акцент2 3" xfId="15332" xr:uid="{351EDC9C-2761-44C6-ADA2-45A9EBFC4984}"/>
    <cellStyle name="20% - Акцент2_AVA DVA EL" xfId="15333" xr:uid="{8562ECC5-680E-4157-A320-1215FDDA388A}"/>
    <cellStyle name="20% - Акцент3" xfId="15334" xr:uid="{A533694C-2C99-4D23-A00A-A589C948B852}"/>
    <cellStyle name="20% - Акцент3 2" xfId="15335" xr:uid="{9794085F-6F38-4495-B99A-4CC13D10C63B}"/>
    <cellStyle name="20% - Акцент3 3" xfId="15336" xr:uid="{1FE87D75-E9F9-47D0-9C05-F08E7B59375D}"/>
    <cellStyle name="20% - Акцент3_AVA DVA EL" xfId="15337" xr:uid="{102E934F-D088-4038-BFF1-EF9E1828D136}"/>
    <cellStyle name="20% - Акцент4" xfId="15338" xr:uid="{04D45745-C4AE-43C9-95E2-5D748536902D}"/>
    <cellStyle name="20% - Акцент4 2" xfId="15339" xr:uid="{DA6C1E22-C230-4799-8E01-3D316E2B4432}"/>
    <cellStyle name="20% - Акцент4 3" xfId="15340" xr:uid="{3691782B-4D87-4476-86B6-3BF69D258DA5}"/>
    <cellStyle name="20% - Акцент4_AVA DVA EL" xfId="15341" xr:uid="{05494BA2-93AE-4917-9E81-77CFB6D744C2}"/>
    <cellStyle name="20% - Акцент5" xfId="15342" xr:uid="{7421A8C9-0E76-4ACD-AC08-848337C6B214}"/>
    <cellStyle name="20% - Акцент5 2" xfId="15343" xr:uid="{A923FC94-E956-4643-8BFE-0EE1ECC6F997}"/>
    <cellStyle name="20% - Акцент5 3" xfId="15344" xr:uid="{C3E0E9FE-298B-446E-9EED-346BB38C43CA}"/>
    <cellStyle name="20% - Акцент5_AVA DVA EL" xfId="15345" xr:uid="{61F56352-3099-4612-BA67-8D0DEA71B515}"/>
    <cellStyle name="20% - Акцент6" xfId="15346" xr:uid="{ABD41863-0B66-427E-AC4D-DDF799C88714}"/>
    <cellStyle name="20% - Акцент6 2" xfId="15347" xr:uid="{6E3F8155-0B85-4767-ADDE-7B7288F9BFA3}"/>
    <cellStyle name="20% - Акцент6 3" xfId="15348" xr:uid="{113BBCC0-9E05-43C4-B4CB-B80F66003FE3}"/>
    <cellStyle name="20% - Акцент6_AVA DVA EL" xfId="15349" xr:uid="{844658C3-E912-4766-BFB2-E0B0859000CD}"/>
    <cellStyle name="3 antraštė" xfId="3958" xr:uid="{4A645E27-E938-4448-99D3-27BF0EB65AD2}"/>
    <cellStyle name="3 antraštė 2" xfId="15350" xr:uid="{950589C9-DD35-4B1B-8464-DCC10E5524B2}"/>
    <cellStyle name="3 antraštė_A01" xfId="35696" xr:uid="{E0F0F5D9-06CA-4ACE-B0B2-83543B422BBF}"/>
    <cellStyle name="4 antraštė" xfId="3959" xr:uid="{78138011-F7C3-49A1-B507-7E372E529090}"/>
    <cellStyle name="4 antraštė 2" xfId="15351" xr:uid="{380EA33D-20B6-4DAD-B91F-BC33947CAE01}"/>
    <cellStyle name="4 antraštė_A01" xfId="35697" xr:uid="{BE258B9B-F370-40EA-BCED-1086156E1D19}"/>
    <cellStyle name="40 % - Markeringsfarve1" xfId="15352" xr:uid="{8268B142-993B-494F-8C8E-3BF8438D88CF}"/>
    <cellStyle name="40 % - Markeringsfarve1 2" xfId="15353" xr:uid="{844C3CD4-019C-45A4-BAEA-156467E4FC89}"/>
    <cellStyle name="40 % - Markeringsfarve1 3" xfId="15354" xr:uid="{67B2B8F2-EC09-4A54-A0D6-DF3B25ADAD95}"/>
    <cellStyle name="40 % - Markeringsfarve1_AVA DVA EL" xfId="15355" xr:uid="{294CE8D4-9101-445D-BC24-62C7740AC1FD}"/>
    <cellStyle name="40 % - Markeringsfarve2" xfId="15356" xr:uid="{66B18999-A586-47E5-A48C-D325D2495D17}"/>
    <cellStyle name="40 % - Markeringsfarve2 2" xfId="15357" xr:uid="{FDF0E73C-10CD-423B-8FC1-9EA7FE18D1F4}"/>
    <cellStyle name="40 % - Markeringsfarve2 3" xfId="15358" xr:uid="{B4E62462-7CE6-4CC1-8FC4-24E2C6871426}"/>
    <cellStyle name="40 % - Markeringsfarve2_AVA DVA EL" xfId="15359" xr:uid="{201BD98E-0F6A-4EFB-9EA4-1A3F354C291F}"/>
    <cellStyle name="40 % - Markeringsfarve3" xfId="15360" xr:uid="{4C1433B5-D2AA-48B1-BFA5-036FA7617036}"/>
    <cellStyle name="40 % - Markeringsfarve3 2" xfId="15361" xr:uid="{7A788522-611E-42FA-9866-D480E0A61935}"/>
    <cellStyle name="40 % - Markeringsfarve3 3" xfId="15362" xr:uid="{C93F4295-9615-4F6D-A00D-3E03261435CB}"/>
    <cellStyle name="40 % - Markeringsfarve3_AVA DVA EL" xfId="15363" xr:uid="{AA9122A5-892B-4737-B266-D69C70703A2D}"/>
    <cellStyle name="40 % - Markeringsfarve4" xfId="15364" xr:uid="{919E1E9D-E77C-4AD2-B250-246BD43B3A70}"/>
    <cellStyle name="40 % - Markeringsfarve4 2" xfId="15365" xr:uid="{84CB507E-EDD7-4C52-8E5D-CC4C1B3F770E}"/>
    <cellStyle name="40 % - Markeringsfarve4 3" xfId="15366" xr:uid="{800D4B87-8318-4B9F-9831-F59765A2507B}"/>
    <cellStyle name="40 % - Markeringsfarve4_AVA DVA EL" xfId="15367" xr:uid="{AE2715D4-49DD-475B-8D84-CEDAEF41EFD4}"/>
    <cellStyle name="40 % - Markeringsfarve5" xfId="15368" xr:uid="{04EEE08C-251D-4D74-A4F9-6A15CD84DF5E}"/>
    <cellStyle name="40 % - Markeringsfarve5 2" xfId="15369" xr:uid="{4BB774C3-B0C4-4C27-9CB2-93BCA0DD65A6}"/>
    <cellStyle name="40 % - Markeringsfarve5 3" xfId="15370" xr:uid="{71E669E3-D4BB-4B0D-9078-969B77D0DBDB}"/>
    <cellStyle name="40 % - Markeringsfarve5_AVA DVA EL" xfId="15371" xr:uid="{0E126B05-310F-430A-9F9D-F87308FEC6E5}"/>
    <cellStyle name="40 % - Markeringsfarve6" xfId="15372" xr:uid="{1E7BA8A5-FE1A-4495-9DE7-8303344C341B}"/>
    <cellStyle name="40 % - Markeringsfarve6 2" xfId="15373" xr:uid="{1272B5F3-609B-4212-9BBE-700A5E29F1D5}"/>
    <cellStyle name="40 % - Markeringsfarve6 3" xfId="15374" xr:uid="{8A23B29F-493A-4D96-8061-5A17670BE80A}"/>
    <cellStyle name="40 % - Markeringsfarve6_AVA DVA EL" xfId="15375" xr:uid="{4CF6CB1C-1688-4D24-AAAF-4DB21EC0A656}"/>
    <cellStyle name="40% - 1. jelölőszín" xfId="3960" xr:uid="{FFFD69C2-3E84-4558-98AC-1553096B7D8D}"/>
    <cellStyle name="40% - 1. jelölőszín 2" xfId="3961" xr:uid="{05B9C78E-D3B1-4E0E-9C40-771BB91BD710}"/>
    <cellStyle name="40% - 1. jelölőszín 2 2" xfId="3962" xr:uid="{8F3660B2-7278-4874-93B6-0EEAC5F086F0}"/>
    <cellStyle name="40% - 1. jelölőszín 2 2 2" xfId="15376" xr:uid="{1AECA48C-C372-471F-A828-F41D51ED12C9}"/>
    <cellStyle name="40% - 1. jelölőszín 2 2 3" xfId="45009" xr:uid="{43AC7B28-CEAB-4104-A987-505199B746FA}"/>
    <cellStyle name="40% - 1. jelölőszín 2 2_4 manuell" xfId="54808" xr:uid="{1920F587-FAF1-43D7-894D-1C5FE6C2DEEB}"/>
    <cellStyle name="40% - 1. jelölőszín 2 3" xfId="3963" xr:uid="{22CF34BB-648D-4616-A19E-19DA71BDC058}"/>
    <cellStyle name="40% - 1. jelölőszín 2 3 2" xfId="15377" xr:uid="{34E32A7A-3D0A-43FC-BBAD-9C42C8925521}"/>
    <cellStyle name="40% - 1. jelölőszín 2 3 3" xfId="45010" xr:uid="{31F5BAEB-BFFB-4500-A9CC-BD2AA0C9493B}"/>
    <cellStyle name="40% - 1. jelölőszín 2 3_4 manuell" xfId="54809" xr:uid="{56F7F21A-0536-4F28-A04D-A8EC3A2B1530}"/>
    <cellStyle name="40% - 1. jelölőszín 2 4" xfId="15378" xr:uid="{9A8F7F31-15A7-4BF0-8F83-B16862597823}"/>
    <cellStyle name="40% - 1. jelölőszín 2 5" xfId="45011" xr:uid="{7838551F-0A39-4B20-A00E-781AE9282CE3}"/>
    <cellStyle name="40% - 1. jelölőszín 2_4 manuell" xfId="54810" xr:uid="{08E39BFA-1EB4-4C52-8748-EF1C4E9675A9}"/>
    <cellStyle name="40% - 1. jelölőszín 3" xfId="3964" xr:uid="{312DFEAE-4716-4BF1-8C4A-A699AF6741FC}"/>
    <cellStyle name="40% - 1. jelölőszín 3 2" xfId="15379" xr:uid="{5DFB36BE-8A79-4370-A4FD-B03B83188432}"/>
    <cellStyle name="40% - 1. jelölőszín 3 3" xfId="45012" xr:uid="{D91FDE49-37EA-4A0D-8A1D-174A597A86BE}"/>
    <cellStyle name="40% - 1. jelölőszín 3_4 manuell" xfId="54811" xr:uid="{CA8DAF18-75BC-4C4E-A16B-5803CAE8FF6A}"/>
    <cellStyle name="40% - 1. jelölőszín 4" xfId="3965" xr:uid="{9F89C50B-AC40-4B27-B1BB-37C6A41F8D28}"/>
    <cellStyle name="40% - 1. jelölőszín 4 2" xfId="15380" xr:uid="{F73A8466-7308-4244-B9D6-73247BA0B981}"/>
    <cellStyle name="40% - 1. jelölőszín 4 3" xfId="45013" xr:uid="{6BBAABE2-2DBF-4BAE-B25D-22C0A9D4F820}"/>
    <cellStyle name="40% - 1. jelölőszín 4_4 manuell" xfId="54812" xr:uid="{38EFB9E0-D88D-488C-85EE-3A819D5E7D7C}"/>
    <cellStyle name="40% - 1. jelölőszín 5" xfId="15381" xr:uid="{A866A6D2-B8F0-4837-8621-E96B325CE7A6}"/>
    <cellStyle name="40% - 1. jelölőszín 6" xfId="45014" xr:uid="{6E552B69-41DF-4B1B-8C8C-CD40133C3533}"/>
    <cellStyle name="40% - 1. jelölőszín_20130128_ITS on reporting_Annex I_CA" xfId="3966" xr:uid="{877CF904-4693-4A00-A58E-5E05979940C4}"/>
    <cellStyle name="40% - 2. jelölőszín" xfId="3967" xr:uid="{AE2C9AA0-89A6-4DBB-B563-B29B74B4EDA3}"/>
    <cellStyle name="40% - 2. jelölőszín 2" xfId="3968" xr:uid="{598C6CD7-2205-481E-A68B-D87CFDEE9AEB}"/>
    <cellStyle name="40% - 2. jelölőszín 2 2" xfId="3969" xr:uid="{8F81C98C-9459-4008-940E-CFB299AD22BB}"/>
    <cellStyle name="40% - 2. jelölőszín 2 2 2" xfId="15382" xr:uid="{47548887-0EF0-41F4-B3BD-9D9A7809BCE2}"/>
    <cellStyle name="40% - 2. jelölőszín 2 2 3" xfId="45015" xr:uid="{A24C3A54-F269-4FC3-B7C9-21DA0FB4A28A}"/>
    <cellStyle name="40% - 2. jelölőszín 2 2_4 manuell" xfId="54813" xr:uid="{46752BBD-AA0C-4271-B274-B74983FBA8D5}"/>
    <cellStyle name="40% - 2. jelölőszín 2 3" xfId="3970" xr:uid="{1CD2F4E6-D96A-44A3-B34D-37FCFA9DBFC0}"/>
    <cellStyle name="40% - 2. jelölőszín 2 3 2" xfId="15383" xr:uid="{C3DE084F-C78C-4991-A77B-01A713D4EF28}"/>
    <cellStyle name="40% - 2. jelölőszín 2 3 3" xfId="45016" xr:uid="{B2C489B7-1DA9-4E06-A541-F1872F259717}"/>
    <cellStyle name="40% - 2. jelölőszín 2 3_4 manuell" xfId="54814" xr:uid="{9D306EFF-5D34-4AD4-839D-661BA4565DF2}"/>
    <cellStyle name="40% - 2. jelölőszín 2 4" xfId="15384" xr:uid="{0EF4EE5D-E8CE-4D92-9816-F4991770F9AA}"/>
    <cellStyle name="40% - 2. jelölőszín 2 5" xfId="45017" xr:uid="{7543FB5E-5209-4450-A606-E40405832800}"/>
    <cellStyle name="40% - 2. jelölőszín 2_4 manuell" xfId="54815" xr:uid="{B05D3E38-5279-472A-8944-EB7A90E1B086}"/>
    <cellStyle name="40% - 2. jelölőszín 3" xfId="3971" xr:uid="{3C33EFB9-C88E-4942-8931-91E2A8A12108}"/>
    <cellStyle name="40% - 2. jelölőszín 3 2" xfId="15385" xr:uid="{4A2BFCEC-B23E-4DA6-97B2-A5B9624D9BA5}"/>
    <cellStyle name="40% - 2. jelölőszín 3 3" xfId="45018" xr:uid="{B6397733-CDF7-4A93-B0B3-25CDD3E99D48}"/>
    <cellStyle name="40% - 2. jelölőszín 3_4 manuell" xfId="54816" xr:uid="{190B2BFA-0251-451E-839B-B66BE9F408CA}"/>
    <cellStyle name="40% - 2. jelölőszín 4" xfId="3972" xr:uid="{145CB44A-F4A2-4CAF-9D5F-96AEA6CDA6C6}"/>
    <cellStyle name="40% - 2. jelölőszín 4 2" xfId="15386" xr:uid="{E9426E1D-61E5-48A8-A7E8-482647E00DD3}"/>
    <cellStyle name="40% - 2. jelölőszín 4 3" xfId="45019" xr:uid="{CD4E881E-B4F4-46E7-9E7C-01822D852CFB}"/>
    <cellStyle name="40% - 2. jelölőszín 4_4 manuell" xfId="54817" xr:uid="{C6F089D0-DA4E-4666-81DF-4B85F10D0196}"/>
    <cellStyle name="40% - 2. jelölőszín 5" xfId="15387" xr:uid="{264EDDB0-1D83-4518-9144-C1A76EFB78CC}"/>
    <cellStyle name="40% - 2. jelölőszín 6" xfId="45020" xr:uid="{B91047A2-9007-4359-AD3D-EE6CAF9B7B74}"/>
    <cellStyle name="40% - 2. jelölőszín_20130128_ITS on reporting_Annex I_CA" xfId="3973" xr:uid="{C29B7904-F9B6-4336-8FAF-2C99A5ED3059}"/>
    <cellStyle name="40% - 3. jelölőszín" xfId="3974" xr:uid="{0890B4F7-13ED-4ED4-AAD3-601969838952}"/>
    <cellStyle name="40% - 3. jelölőszín 2" xfId="3975" xr:uid="{7E0A3BB7-BFF1-4F09-9C0C-02AF4773C048}"/>
    <cellStyle name="40% - 3. jelölőszín 2 2" xfId="3976" xr:uid="{508C74F5-431B-4F14-80A2-42803EE45A04}"/>
    <cellStyle name="40% - 3. jelölőszín 2 2 2" xfId="15388" xr:uid="{E445AD58-08BB-4EEA-9B84-D5B0B891A8E6}"/>
    <cellStyle name="40% - 3. jelölőszín 2 2 3" xfId="45021" xr:uid="{450A70A6-CC52-4BE7-BE68-A69D8C816087}"/>
    <cellStyle name="40% - 3. jelölőszín 2 2_4 manuell" xfId="54818" xr:uid="{6AEDD4D0-06DC-4330-B501-8038390A19A9}"/>
    <cellStyle name="40% - 3. jelölőszín 2 3" xfId="3977" xr:uid="{1A490069-C0E2-43A9-9A69-C88B8DB5BA82}"/>
    <cellStyle name="40% - 3. jelölőszín 2 3 2" xfId="15389" xr:uid="{CF97A7D3-DD66-46A4-A460-CFFBE10543CC}"/>
    <cellStyle name="40% - 3. jelölőszín 2 3 3" xfId="45022" xr:uid="{C456B72A-3EE8-4059-A0CE-1CB01FB5E4DC}"/>
    <cellStyle name="40% - 3. jelölőszín 2 3_4 manuell" xfId="54819" xr:uid="{8B14F787-33E1-4A00-B7D3-8592BFC1E590}"/>
    <cellStyle name="40% - 3. jelölőszín 2 4" xfId="15390" xr:uid="{8A0F3F5A-E3D7-4B80-B8A0-15DC43935791}"/>
    <cellStyle name="40% - 3. jelölőszín 2 5" xfId="45023" xr:uid="{1508D626-A067-4D32-ABE9-8F33B3555C28}"/>
    <cellStyle name="40% - 3. jelölőszín 2_4 manuell" xfId="54820" xr:uid="{8BEE13B1-AEE0-4DCC-8FD9-53C485977648}"/>
    <cellStyle name="40% - 3. jelölőszín 3" xfId="3978" xr:uid="{070E34EB-617E-4EBF-8728-E1834A619212}"/>
    <cellStyle name="40% - 3. jelölőszín 3 2" xfId="15391" xr:uid="{74766961-49A7-44D0-B6FD-8FBFAB3B3493}"/>
    <cellStyle name="40% - 3. jelölőszín 3 3" xfId="45024" xr:uid="{6BD91F79-F5A9-425F-AC0D-9597DB641F26}"/>
    <cellStyle name="40% - 3. jelölőszín 3_4 manuell" xfId="54821" xr:uid="{910DF598-44AE-4824-A210-12CA97F7DA49}"/>
    <cellStyle name="40% - 3. jelölőszín 4" xfId="3979" xr:uid="{FE95DC6E-9CAC-4ED0-BDB0-D5FFEA88C692}"/>
    <cellStyle name="40% - 3. jelölőszín 4 2" xfId="15392" xr:uid="{3E55CECF-2C02-4463-953E-F39494CE9269}"/>
    <cellStyle name="40% - 3. jelölőszín 4 3" xfId="45025" xr:uid="{AB7D3636-00F9-411E-AC36-1E9F90C3A105}"/>
    <cellStyle name="40% - 3. jelölőszín 4_4 manuell" xfId="54822" xr:uid="{7FC93CEE-BD00-4260-B16E-49FD7E6F8C4F}"/>
    <cellStyle name="40% - 3. jelölőszín 5" xfId="15393" xr:uid="{F061D60C-0392-44DB-AF91-4EB67C4E9255}"/>
    <cellStyle name="40% - 3. jelölőszín 6" xfId="45026" xr:uid="{8F170F95-7D0D-4335-9536-9163F583EFE7}"/>
    <cellStyle name="40% - 3. jelölőszín_20130128_ITS on reporting_Annex I_CA" xfId="3980" xr:uid="{A9B47FF8-198C-4507-94A5-372B4FBF2EF7}"/>
    <cellStyle name="40% - 4. jelölőszín" xfId="3981" xr:uid="{E77BD896-4433-4400-8FBC-6FD4DC4D7FF8}"/>
    <cellStyle name="40% - 4. jelölőszín 2" xfId="3982" xr:uid="{B6CBA994-A10C-4B3A-B00F-AB85126DB836}"/>
    <cellStyle name="40% - 4. jelölőszín 2 2" xfId="3983" xr:uid="{4BD4DA3A-2957-46E6-A56D-BA324E2419C4}"/>
    <cellStyle name="40% - 4. jelölőszín 2 2 2" xfId="15394" xr:uid="{E0D9A346-B35A-4183-9441-AF3842CCBF2F}"/>
    <cellStyle name="40% - 4. jelölőszín 2 2 3" xfId="45027" xr:uid="{A1436AB9-004E-4B72-9C98-60CA88C13824}"/>
    <cellStyle name="40% - 4. jelölőszín 2 2_4 manuell" xfId="54823" xr:uid="{7ECEA5EB-4B56-4927-9C68-3A8A7C450ED9}"/>
    <cellStyle name="40% - 4. jelölőszín 2 3" xfId="3984" xr:uid="{BB877F40-9DC9-4F36-9203-A4BA177FB713}"/>
    <cellStyle name="40% - 4. jelölőszín 2 3 2" xfId="15395" xr:uid="{14CED4ED-AD26-42A1-8DE5-01DE867CB322}"/>
    <cellStyle name="40% - 4. jelölőszín 2 3 3" xfId="45028" xr:uid="{ED2438F9-5A8D-4732-B689-949A9AA1704D}"/>
    <cellStyle name="40% - 4. jelölőszín 2 3_4 manuell" xfId="54824" xr:uid="{7C2C5062-73A3-40EA-83AA-898429CA2D15}"/>
    <cellStyle name="40% - 4. jelölőszín 2 4" xfId="15396" xr:uid="{F11B0C73-603C-4C14-BF1E-1ACAE57BAE20}"/>
    <cellStyle name="40% - 4. jelölőszín 2 5" xfId="45029" xr:uid="{3F3C1E7C-C073-4CA0-AD55-0ACCB44F7564}"/>
    <cellStyle name="40% - 4. jelölőszín 2_4 manuell" xfId="54825" xr:uid="{2BD03461-F866-42E2-ADDE-656460152AD9}"/>
    <cellStyle name="40% - 4. jelölőszín 3" xfId="3985" xr:uid="{08EED88E-4A38-4F05-AB4D-8ACC6876E8F4}"/>
    <cellStyle name="40% - 4. jelölőszín 3 2" xfId="15397" xr:uid="{D4F31BA9-1CBD-4341-B4FF-A67AD8726778}"/>
    <cellStyle name="40% - 4. jelölőszín 3 3" xfId="45030" xr:uid="{008647E7-AD90-4188-85ED-836771224EF8}"/>
    <cellStyle name="40% - 4. jelölőszín 3_4 manuell" xfId="54826" xr:uid="{079D183D-3DB4-45AE-848A-43AB085D9832}"/>
    <cellStyle name="40% - 4. jelölőszín 4" xfId="3986" xr:uid="{4FC78A37-7E6F-4560-831B-349AD0EFF46F}"/>
    <cellStyle name="40% - 4. jelölőszín 4 2" xfId="15398" xr:uid="{F4DFD44E-A433-492A-845B-50521DBAD6D7}"/>
    <cellStyle name="40% - 4. jelölőszín 4 3" xfId="45031" xr:uid="{D5D17044-D2FA-4A29-9804-072C6C48B5F2}"/>
    <cellStyle name="40% - 4. jelölőszín 4_4 manuell" xfId="54827" xr:uid="{342A0F43-887F-4CA0-990F-2369DEF698D9}"/>
    <cellStyle name="40% - 4. jelölőszín 5" xfId="15399" xr:uid="{7A704BA7-F3FE-43C5-8553-D237AAD9B8E4}"/>
    <cellStyle name="40% - 4. jelölőszín 6" xfId="45032" xr:uid="{1FFC6C9B-650D-4CA2-BA61-515274DC0A7B}"/>
    <cellStyle name="40% - 4. jelölőszín_20130128_ITS on reporting_Annex I_CA" xfId="3987" xr:uid="{94DD6923-9410-4E6D-9A44-438C45178F4C}"/>
    <cellStyle name="40% - 5. jelölőszín" xfId="3988" xr:uid="{FAD6571F-1CBD-4BB0-98FD-87A7E653D423}"/>
    <cellStyle name="40% - 5. jelölőszín 2" xfId="3989" xr:uid="{EA853AE8-E166-4BA5-8424-51A19FF4F5E8}"/>
    <cellStyle name="40% - 5. jelölőszín 2 2" xfId="3990" xr:uid="{ED4E585A-7C36-43F9-A92D-7F313095D779}"/>
    <cellStyle name="40% - 5. jelölőszín 2 2 2" xfId="15400" xr:uid="{5CA7CCAA-5817-40CB-B4A0-2A42F076DAEE}"/>
    <cellStyle name="40% - 5. jelölőszín 2 2 3" xfId="45033" xr:uid="{0BB9039C-07C3-4926-BEE3-FA0011CA996B}"/>
    <cellStyle name="40% - 5. jelölőszín 2 2_4 manuell" xfId="54828" xr:uid="{4E23B5EE-5207-440A-A782-3420FCC65E66}"/>
    <cellStyle name="40% - 5. jelölőszín 2 3" xfId="3991" xr:uid="{3A5DA340-0554-4CC0-A8B1-AFBB47FE8274}"/>
    <cellStyle name="40% - 5. jelölőszín 2 3 2" xfId="15401" xr:uid="{821EBC9F-12ED-435B-8DD5-21CD2A0B5832}"/>
    <cellStyle name="40% - 5. jelölőszín 2 3 3" xfId="45034" xr:uid="{B4F6B38A-CF12-4ED8-AF5D-18B703A7C2D6}"/>
    <cellStyle name="40% - 5. jelölőszín 2 3_4 manuell" xfId="54829" xr:uid="{1CCC5BB3-BBD4-4FFB-BEF5-AE77DD8F2967}"/>
    <cellStyle name="40% - 5. jelölőszín 2 4" xfId="15402" xr:uid="{13798448-6AE0-40B6-AC51-6A559FB62684}"/>
    <cellStyle name="40% - 5. jelölőszín 2 5" xfId="45035" xr:uid="{F5E3F22C-E8CC-4BFF-A1E5-4A5B3C5ACE8D}"/>
    <cellStyle name="40% - 5. jelölőszín 2_4 manuell" xfId="54830" xr:uid="{6EA67582-77A1-44BA-BBCA-78FE2A80C52D}"/>
    <cellStyle name="40% - 5. jelölőszín 3" xfId="3992" xr:uid="{4A748EFD-B9FF-42C9-971C-6BA0FEBAD5B2}"/>
    <cellStyle name="40% - 5. jelölőszín 3 2" xfId="15403" xr:uid="{B3E00966-2FB7-4B76-BABA-14CEDC2793A9}"/>
    <cellStyle name="40% - 5. jelölőszín 3 3" xfId="45036" xr:uid="{56DBC411-279C-4E69-A8CB-CC68D34D8E61}"/>
    <cellStyle name="40% - 5. jelölőszín 3_4 manuell" xfId="54831" xr:uid="{53D0992C-23B6-4FC0-A7C7-2E3151EE0E48}"/>
    <cellStyle name="40% - 5. jelölőszín 4" xfId="3993" xr:uid="{749767DF-3226-4BF6-A773-AB74647EB22B}"/>
    <cellStyle name="40% - 5. jelölőszín 4 2" xfId="15404" xr:uid="{189805E6-9BCE-4584-A318-186AC28704D6}"/>
    <cellStyle name="40% - 5. jelölőszín 4 3" xfId="45037" xr:uid="{6B4962A7-831E-456A-8286-93E2F71A4551}"/>
    <cellStyle name="40% - 5. jelölőszín 4_4 manuell" xfId="54832" xr:uid="{FD820100-36B4-433D-8A38-81C26872CEBC}"/>
    <cellStyle name="40% - 5. jelölőszín 5" xfId="15405" xr:uid="{48B78C7D-F7B9-44A4-AF8E-BB1B9EC004D1}"/>
    <cellStyle name="40% - 5. jelölőszín 6" xfId="45038" xr:uid="{8E4471C9-102A-43B3-859E-32C39E662232}"/>
    <cellStyle name="40% - 5. jelölőszín_20130128_ITS on reporting_Annex I_CA" xfId="3994" xr:uid="{DEF65430-FE7C-4A9B-B655-84842419E6CD}"/>
    <cellStyle name="40% - 6. jelölőszín" xfId="3995" xr:uid="{25B36D61-CD25-43E8-8EC0-8B64056B43B5}"/>
    <cellStyle name="40% - 6. jelölőszín 2" xfId="3996" xr:uid="{AC7C8F02-0861-404C-BB7B-BC210FABA8D2}"/>
    <cellStyle name="40% - 6. jelölőszín 2 2" xfId="3997" xr:uid="{593F6E81-307F-47E1-BD1A-00611EF9EE68}"/>
    <cellStyle name="40% - 6. jelölőszín 2 2 2" xfId="15406" xr:uid="{C39C8D5A-2676-4FC7-A902-A6C032706BE3}"/>
    <cellStyle name="40% - 6. jelölőszín 2 2 3" xfId="45039" xr:uid="{B6123688-B26F-459A-9D35-5FFE4B1E5550}"/>
    <cellStyle name="40% - 6. jelölőszín 2 2_4 manuell" xfId="54833" xr:uid="{7ED9890F-1CAC-4AA5-B52C-F6844B8F69D9}"/>
    <cellStyle name="40% - 6. jelölőszín 2 3" xfId="3998" xr:uid="{9E93572C-BD36-4717-ACD8-AE6DE99FA0FC}"/>
    <cellStyle name="40% - 6. jelölőszín 2 3 2" xfId="15407" xr:uid="{6FC4E4CF-52E8-445E-91C7-95F1CBCE0A91}"/>
    <cellStyle name="40% - 6. jelölőszín 2 3 3" xfId="45040" xr:uid="{0FAAC3CD-E142-4671-AF6F-36A505499529}"/>
    <cellStyle name="40% - 6. jelölőszín 2 3_4 manuell" xfId="54834" xr:uid="{1EECDA38-DA21-49E6-8E20-C6A0E0FAD548}"/>
    <cellStyle name="40% - 6. jelölőszín 2 4" xfId="15408" xr:uid="{A53806C3-949F-46C3-933A-D0A1EB0E48D7}"/>
    <cellStyle name="40% - 6. jelölőszín 2 5" xfId="45041" xr:uid="{08F524A2-0CE4-412D-BA03-C0741F5EA057}"/>
    <cellStyle name="40% - 6. jelölőszín 2_4 manuell" xfId="54835" xr:uid="{3CAFD67F-FBA7-4BDE-A26E-2609FC7B8774}"/>
    <cellStyle name="40% - 6. jelölőszín 3" xfId="3999" xr:uid="{85914599-E780-4FDC-95F6-1F027F0EAB08}"/>
    <cellStyle name="40% - 6. jelölőszín 3 2" xfId="15409" xr:uid="{9E4DF0B7-A961-4F6D-A2C2-2CFE0FA479E4}"/>
    <cellStyle name="40% - 6. jelölőszín 3 3" xfId="45042" xr:uid="{8E0697AE-ABEF-4AC8-8FE0-F0EB52B34E6D}"/>
    <cellStyle name="40% - 6. jelölőszín 3_4 manuell" xfId="54836" xr:uid="{35A8B460-F06D-49E5-9A74-D11ACA6275BE}"/>
    <cellStyle name="40% - 6. jelölőszín 4" xfId="4000" xr:uid="{80628159-D338-4BDD-8A6F-DA25DDCE36AE}"/>
    <cellStyle name="40% - 6. jelölőszín 4 2" xfId="15410" xr:uid="{67A78F8C-0C68-47C0-B454-6E479B4D8E0A}"/>
    <cellStyle name="40% - 6. jelölőszín 4 3" xfId="45043" xr:uid="{CF45ADB1-3BA1-4CC0-BF71-DE16A9CBFACD}"/>
    <cellStyle name="40% - 6. jelölőszín 4_4 manuell" xfId="54837" xr:uid="{B621A961-7651-4039-A5E1-47E3B9C52961}"/>
    <cellStyle name="40% - 6. jelölőszín 5" xfId="15411" xr:uid="{D059464E-AF85-4791-A7A9-795C73084DA1}"/>
    <cellStyle name="40% - 6. jelölőszín 6" xfId="45044" xr:uid="{616C0BC1-7F84-46AC-9572-B1AF642F0290}"/>
    <cellStyle name="40% - 6. jelölőszín_20130128_ITS on reporting_Annex I_CA" xfId="4001" xr:uid="{A7BC042D-5DE9-4513-B940-4120D5BC9FF6}"/>
    <cellStyle name="40% - Accent1 10" xfId="4003" xr:uid="{11B64434-ACB5-43DB-B136-97AEEC9555F9}"/>
    <cellStyle name="40% - Accent1 10 2" xfId="15412" xr:uid="{A54F8F8C-4172-4327-8298-1BEC87A3FDCE}"/>
    <cellStyle name="40% - Accent1 10 3" xfId="15413" xr:uid="{DEEAA73D-D293-49DA-9F5D-FA89467E304A}"/>
    <cellStyle name="40% - Accent1 10_AVA DVA EL" xfId="15414" xr:uid="{8FA66CA3-A579-4F87-B616-5FA6ECA1A996}"/>
    <cellStyle name="40% - Accent1 11" xfId="4004" xr:uid="{B4053767-B45E-4303-BD9D-9E6F5F14D420}"/>
    <cellStyle name="40% - Accent1 11 2" xfId="15415" xr:uid="{DD0BDF6B-774B-4DFF-A853-3F6A0D0AB073}"/>
    <cellStyle name="40% - Accent1 11 3" xfId="15416" xr:uid="{2E948A3A-2FB9-4EC8-B21C-3F2EE3CB5FC2}"/>
    <cellStyle name="40% - Accent1 11_AVA DVA EL" xfId="15417" xr:uid="{B8C1C317-B2A3-470F-91D2-16DC314F654D}"/>
    <cellStyle name="40% - Accent1 12" xfId="4005" xr:uid="{BC538AC2-2D5E-4E72-839B-9F8323879EA0}"/>
    <cellStyle name="40% - Accent1 12 2" xfId="15418" xr:uid="{68089431-027E-49DD-B015-7B7DE26BE010}"/>
    <cellStyle name="40% - Accent1 12 3" xfId="15419" xr:uid="{70EB1A85-A6AF-4AE7-97B9-4413333800BF}"/>
    <cellStyle name="40% - Accent1 12_AVA DVA EL" xfId="15420" xr:uid="{1F3027AD-FE58-410C-8585-EE94549387CA}"/>
    <cellStyle name="40% - Accent1 13" xfId="15421" xr:uid="{7BF5DC8A-57B0-4052-AF18-D6BD9EBD2DB6}"/>
    <cellStyle name="40% - Accent1 13 2" xfId="15422" xr:uid="{73DA8DDD-3FEA-45A4-9481-8E39EAA7C73C}"/>
    <cellStyle name="40% - Accent1 13 3" xfId="15423" xr:uid="{DD5DFA6C-6695-43EC-8E63-23FA8A5AEE3A}"/>
    <cellStyle name="40% - Accent1 13_AVA DVA EL" xfId="15424" xr:uid="{AA4E9668-130D-4E0F-92ED-09A131E20559}"/>
    <cellStyle name="40% - Accent1 14" xfId="15425" xr:uid="{D3601129-D28F-45FB-9415-5C99C53C5082}"/>
    <cellStyle name="40% - Accent1 14 2" xfId="15426" xr:uid="{D2B03559-6428-44BE-B285-B36CBBD67C0B}"/>
    <cellStyle name="40% - Accent1 14 3" xfId="15427" xr:uid="{3C6BB81B-1F80-41AC-AD73-0511B590EB5F}"/>
    <cellStyle name="40% - Accent1 14_AVA DVA EL" xfId="15428" xr:uid="{D2AA5B19-984D-4654-98F8-456FA182F0E3}"/>
    <cellStyle name="40% - Accent1 15" xfId="15429" xr:uid="{FD5AB187-D4F5-4000-8AD9-02483EC60D51}"/>
    <cellStyle name="40% - Accent1 16" xfId="15430" xr:uid="{6C10D6F3-F0D8-4B71-868A-831AA964E7F3}"/>
    <cellStyle name="40% - Accent1 17" xfId="39894" xr:uid="{928B990B-6894-4608-BED6-CD7DF20C19C5}"/>
    <cellStyle name="40% - Accent1 18" xfId="45045" xr:uid="{00596983-C006-489A-9B51-BD08240B67F9}"/>
    <cellStyle name="40% - Accent1 19" xfId="45046" xr:uid="{2BF8DD7F-45E4-4287-873B-A610533D2A65}"/>
    <cellStyle name="40% - Accent1 2" xfId="4006" xr:uid="{5FB85205-8FD2-4F4F-B7C0-B6B7C4DBC98E}"/>
    <cellStyle name="40% - Accent1 2 2" xfId="4007" xr:uid="{2C9A9595-6430-452D-9516-EA6B88C9A308}"/>
    <cellStyle name="40% - Accent1 2 2 2" xfId="4008" xr:uid="{C58ECB6B-AFB0-4768-A8F2-9DBA6C0AEF1C}"/>
    <cellStyle name="40% - Accent1 2 2 2 2" xfId="15431" xr:uid="{FE91401B-B6C3-4F36-B9FE-00505E298DB7}"/>
    <cellStyle name="40% - Accent1 2 2 2 3" xfId="15432" xr:uid="{DCF1089A-6416-42E0-ABDE-237970B6DC29}"/>
    <cellStyle name="40% - Accent1 2 2 2_AVA DVA EL" xfId="15433" xr:uid="{7CF49E8A-9A52-44CE-89A6-29E6D51F89B0}"/>
    <cellStyle name="40% - Accent1 2 2 3" xfId="15434" xr:uid="{5F50D1B3-44B0-4314-8FFA-E4755F928B51}"/>
    <cellStyle name="40% - Accent1 2 2 3 2" xfId="15435" xr:uid="{EA4A4B34-6E08-40EC-9E80-BCB9B9218C4E}"/>
    <cellStyle name="40% - Accent1 2 2 3 3" xfId="15436" xr:uid="{E26D22D3-8FC1-4750-870A-8BC969185E0B}"/>
    <cellStyle name="40% - Accent1 2 2 3_AVA DVA EL" xfId="15437" xr:uid="{6F2F5A6A-E54D-4CF3-BA4C-29E1CFF9C901}"/>
    <cellStyle name="40% - Accent1 2 2 4" xfId="15438" xr:uid="{8D550280-E818-4E14-A31E-D8FCDEB35997}"/>
    <cellStyle name="40% - Accent1 2 2 4 2" xfId="15439" xr:uid="{74F30981-520C-43F4-9A5C-FEC3B99AC77D}"/>
    <cellStyle name="40% - Accent1 2 2 4 3" xfId="15440" xr:uid="{133A37D9-A07C-4AD2-99F2-5CC370432C25}"/>
    <cellStyle name="40% - Accent1 2 2 4_AVA DVA EL" xfId="15441" xr:uid="{0991AFD8-3600-4250-908D-126C46CE0FE3}"/>
    <cellStyle name="40% - Accent1 2 2 5" xfId="15442" xr:uid="{89ABD50E-CBB9-4644-BDF2-1F46A71B14F9}"/>
    <cellStyle name="40% - Accent1 2 2 5 2" xfId="15443" xr:uid="{48437CA4-1ACD-4FE8-870A-6F04E4DFFB2E}"/>
    <cellStyle name="40% - Accent1 2 2 5 3" xfId="15444" xr:uid="{0B6BD0B9-0E82-4099-AF89-87EC5AC3B5C2}"/>
    <cellStyle name="40% - Accent1 2 2 5_AVA DVA EL" xfId="15445" xr:uid="{A7A29399-5826-4967-8A05-1BF859953D80}"/>
    <cellStyle name="40% - Accent1 2 2 6" xfId="15446" xr:uid="{62E1D685-E2FA-491B-98C7-CC59EF4CA8D0}"/>
    <cellStyle name="40% - Accent1 2 2 6 2" xfId="15447" xr:uid="{3DCBFBEF-BAB7-44D5-AB69-11C8B5284D8D}"/>
    <cellStyle name="40% - Accent1 2 2 6 3" xfId="15448" xr:uid="{BABE0BA8-FA9C-48B5-B884-EAC5C1C6B590}"/>
    <cellStyle name="40% - Accent1 2 2 6_AVA DVA EL" xfId="15449" xr:uid="{031BACCD-2892-462F-A2B1-4D1561B5B64F}"/>
    <cellStyle name="40% - Accent1 2 2 7" xfId="15450" xr:uid="{1D976C56-8CBC-4881-9414-8518A6CA4A8D}"/>
    <cellStyle name="40% - Accent1 2 2 8" xfId="45047" xr:uid="{1DC2158D-569F-4873-A20A-333226F89910}"/>
    <cellStyle name="40% - Accent1 2 2_A01" xfId="12450" xr:uid="{AEF3EFB2-06D7-4896-AA19-7EACA8D5D6E2}"/>
    <cellStyle name="40% - Accent1 2 3" xfId="4009" xr:uid="{F81CB365-FA2D-42E9-8696-BABAFD2AE91E}"/>
    <cellStyle name="40% - Accent1 2 3 2" xfId="4010" xr:uid="{2ED05C22-5BA6-4FA2-B55C-C8BD62C6CC47}"/>
    <cellStyle name="40% - Accent1 2 3 2 2" xfId="15451" xr:uid="{28E1BBB6-0E07-4D8F-A6CC-7CB6C347DDFB}"/>
    <cellStyle name="40% - Accent1 2 3 2 3" xfId="15452" xr:uid="{94AD7FC6-7447-4521-925A-0B85F20CCA2A}"/>
    <cellStyle name="40% - Accent1 2 3 2 4" xfId="45048" xr:uid="{0A06635B-F4AF-49CF-B93F-6AC5EA31AA9C}"/>
    <cellStyle name="40% - Accent1 2 3 2_AVA DVA EL" xfId="15453" xr:uid="{E98D9FED-C864-4108-A0CA-800E0B33AC0A}"/>
    <cellStyle name="40% - Accent1 2 3 3" xfId="15454" xr:uid="{58983F0F-F054-46B7-8904-39901A780224}"/>
    <cellStyle name="40% - Accent1 2 3 3 2" xfId="45049" xr:uid="{A7739F7D-ABBF-4E16-A9BA-3181D5BB857B}"/>
    <cellStyle name="40% - Accent1 2 3 4" xfId="45050" xr:uid="{8DB2F4ED-84F6-4B08-AE78-84DD6B706705}"/>
    <cellStyle name="40% - Accent1 2 3 5" xfId="45051" xr:uid="{0CCAD075-B262-4E7B-AA13-EEE091AEE271}"/>
    <cellStyle name="40% - Accent1 2 3 6" xfId="45052" xr:uid="{3BDE62D4-E151-47B3-B7DD-898847B8B30F}"/>
    <cellStyle name="40% - Accent1 2 3_A01" xfId="12451" xr:uid="{C2E7E8C2-2DCF-4C2E-AC30-B36B4490FFF0}"/>
    <cellStyle name="40% - Accent1 2 4" xfId="4011" xr:uid="{E0F67F9A-84FF-442B-AF3D-C39AE1F74289}"/>
    <cellStyle name="40% - Accent1 2 4 2" xfId="15455" xr:uid="{11DD4393-C2AD-409F-8272-75F151A4EDBB}"/>
    <cellStyle name="40% - Accent1 2 4 2 2" xfId="15456" xr:uid="{D701FCFC-6DF5-4AA8-A5FB-71F536AB19F7}"/>
    <cellStyle name="40% - Accent1 2 4 2 3" xfId="15457" xr:uid="{6C26C89F-CFA8-47BE-ABC9-7098881CB3A1}"/>
    <cellStyle name="40% - Accent1 2 4 2_AVA DVA EL" xfId="15458" xr:uid="{E265A9F6-34AC-4EB2-AFBF-B22081361113}"/>
    <cellStyle name="40% - Accent1 2 4 3" xfId="15459" xr:uid="{CB5D1665-6775-47CB-905F-410CB12A7F95}"/>
    <cellStyle name="40% - Accent1 2 4 4" xfId="15460" xr:uid="{2A486A33-0252-4083-A82D-F8C57D391E8A}"/>
    <cellStyle name="40% - Accent1 2 4 5" xfId="45053" xr:uid="{554B20CF-3384-4E05-B867-023B6160FC32}"/>
    <cellStyle name="40% - Accent1 2 4_AVA DVA EL" xfId="15461" xr:uid="{495C7B93-0E0D-4495-94BD-5B5A59ECD7FC}"/>
    <cellStyle name="40% - Accent1 2 5" xfId="15462" xr:uid="{E79A3615-0192-4577-ADA6-C21081A6C3B0}"/>
    <cellStyle name="40% - Accent1 2 5 2" xfId="15463" xr:uid="{68243A12-E299-41D1-A591-C67CE529428D}"/>
    <cellStyle name="40% - Accent1 2 5 3" xfId="15464" xr:uid="{F3EFF3BD-F81C-4D94-939C-3E14A1D30B42}"/>
    <cellStyle name="40% - Accent1 2 5_AVA DVA EL" xfId="15465" xr:uid="{98E442DB-E2A4-4869-BCE2-2384D8E34383}"/>
    <cellStyle name="40% - Accent1 2 6" xfId="15466" xr:uid="{6B697E88-9928-4844-8BBD-3F4CC42BD780}"/>
    <cellStyle name="40% - Accent1 2 6 2" xfId="15467" xr:uid="{ED2A9197-C133-4C77-A3CB-4619D5042D91}"/>
    <cellStyle name="40% - Accent1 2 6 3" xfId="15468" xr:uid="{FB30591B-D5DF-4279-AA8D-96B3A2D535F4}"/>
    <cellStyle name="40% - Accent1 2 6_AVA DVA EL" xfId="15469" xr:uid="{B20AAD21-6EDA-49EE-8479-88BA735C4AF1}"/>
    <cellStyle name="40% - Accent1 2 7" xfId="15470" xr:uid="{863274CF-CE52-4CDE-938E-5EFE79C6B64D}"/>
    <cellStyle name="40% - Accent1 2 7 2" xfId="15471" xr:uid="{EE95FB21-F959-4640-AC13-666C6CC8545F}"/>
    <cellStyle name="40% - Accent1 2 7 3" xfId="15472" xr:uid="{4119F5E4-D61E-4F86-983B-E3DE259B3BBC}"/>
    <cellStyle name="40% - Accent1 2 7_AVA DVA EL" xfId="15473" xr:uid="{B9E3A658-5634-4E9A-8FDF-01A1857C5872}"/>
    <cellStyle name="40% - Accent1 2 8" xfId="15474" xr:uid="{22C13B1D-0403-42DA-BFFB-2D36834DD8C2}"/>
    <cellStyle name="40% - Accent1 2 9" xfId="45054" xr:uid="{30CCFA65-B28A-417B-9D56-5DCAF7BE3A17}"/>
    <cellStyle name="40% - Accent1 2_4 manuell" xfId="54838" xr:uid="{3F34E910-5E00-475D-821C-1EFD76E1C545}"/>
    <cellStyle name="40% - Accent1 20" xfId="4002" xr:uid="{3A0D4380-F96B-46C9-9B99-B9D53809595F}"/>
    <cellStyle name="40% - Accent1 3" xfId="4012" xr:uid="{0573BAF2-6D9F-44B0-B9BF-15DF69A3AC5D}"/>
    <cellStyle name="40% - Accent1 3 10" xfId="15475" xr:uid="{C2C51925-D1F8-44B7-83DA-CEB46A4DF004}"/>
    <cellStyle name="40% - Accent1 3 10 2" xfId="15476" xr:uid="{0E90B04D-F003-46E3-B2A7-13D60DDE2804}"/>
    <cellStyle name="40% - Accent1 3 10 3" xfId="15477" xr:uid="{78246B36-2E5B-4E86-A390-C28240605A17}"/>
    <cellStyle name="40% - Accent1 3 10_AVA DVA EL" xfId="15478" xr:uid="{CA173963-8F99-4B59-8776-DC9C067489BC}"/>
    <cellStyle name="40% - Accent1 3 11" xfId="15479" xr:uid="{67569835-A4E7-49CB-8FBF-4AFC3A2694A9}"/>
    <cellStyle name="40% - Accent1 3 11 2" xfId="15480" xr:uid="{BA79513B-E396-43E2-AB47-BF52D5F48642}"/>
    <cellStyle name="40% - Accent1 3 11 3" xfId="15481" xr:uid="{EB55A15B-8F73-4EB2-9081-E745BDE7D83A}"/>
    <cellStyle name="40% - Accent1 3 11_AVA DVA EL" xfId="15482" xr:uid="{06EDA8ED-A0D9-4105-ACEF-A9403963D5D8}"/>
    <cellStyle name="40% - Accent1 3 12" xfId="15483" xr:uid="{48C1D5C9-0219-4A58-B2F5-D872DFB0A534}"/>
    <cellStyle name="40% - Accent1 3 12 2" xfId="15484" xr:uid="{5AA6DA0E-DEFC-4766-9612-A1460100BEB9}"/>
    <cellStyle name="40% - Accent1 3 12 3" xfId="15485" xr:uid="{7C9B2A07-4696-4D78-ACEF-DDB96A4793C7}"/>
    <cellStyle name="40% - Accent1 3 12_AVA DVA EL" xfId="15486" xr:uid="{CD38089A-3DEB-4FB7-B3D9-A26FCBA0B802}"/>
    <cellStyle name="40% - Accent1 3 13" xfId="15487" xr:uid="{74CC4F21-13DD-4BCB-90C1-677FFD69C68E}"/>
    <cellStyle name="40% - Accent1 3 14" xfId="45055" xr:uid="{3C9CF588-7B08-4BCA-B182-12C27A73C0D5}"/>
    <cellStyle name="40% - Accent1 3 2" xfId="15488" xr:uid="{EE181ECC-C240-4BBE-A162-619931D09CAB}"/>
    <cellStyle name="40% - Accent1 3 2 10" xfId="15489" xr:uid="{A5B514AF-B313-4216-A6D4-5292EFD15F83}"/>
    <cellStyle name="40% - Accent1 3 2 10 2" xfId="15490" xr:uid="{165514F6-7429-4B0E-B70C-A503BD594FE4}"/>
    <cellStyle name="40% - Accent1 3 2 10 3" xfId="15491" xr:uid="{CE60ACF8-FEB3-472C-AF35-EB26185D5319}"/>
    <cellStyle name="40% - Accent1 3 2 10_AVA DVA EL" xfId="15492" xr:uid="{6EA2A140-9420-4E68-A500-166F06580B9D}"/>
    <cellStyle name="40% - Accent1 3 2 11" xfId="15493" xr:uid="{F1A797A7-B219-42A3-82EB-3D00A543C7F8}"/>
    <cellStyle name="40% - Accent1 3 2 12" xfId="15494" xr:uid="{B549DD55-63A5-43FD-875E-EC11D1903DFC}"/>
    <cellStyle name="40% - Accent1 3 2 2" xfId="15495" xr:uid="{16110928-0F44-4A64-8A59-99C8C6C3789F}"/>
    <cellStyle name="40% - Accent1 3 2 2 10" xfId="15496" xr:uid="{26302EA3-27F0-4D7C-8FD5-210F0524B5F4}"/>
    <cellStyle name="40% - Accent1 3 2 2 11" xfId="15497" xr:uid="{24B476DB-CD8E-4708-9A69-4C38A2831326}"/>
    <cellStyle name="40% - Accent1 3 2 2 2" xfId="15498" xr:uid="{B1F3E4CC-EF93-4268-B146-0D39C6574B28}"/>
    <cellStyle name="40% - Accent1 3 2 2 2 2" xfId="15499" xr:uid="{A144C345-0276-4F92-8A83-46294ED4056D}"/>
    <cellStyle name="40% - Accent1 3 2 2 2 2 2" xfId="15500" xr:uid="{35E9CFD0-9153-4717-82FF-6F6706A9303A}"/>
    <cellStyle name="40% - Accent1 3 2 2 2 2 3" xfId="15501" xr:uid="{69880780-99FF-42EB-B15A-1D081D7AB95E}"/>
    <cellStyle name="40% - Accent1 3 2 2 2 2_AVA DVA EL" xfId="15502" xr:uid="{6A5D128F-A066-42DF-9D90-44D11E658DC8}"/>
    <cellStyle name="40% - Accent1 3 2 2 2 3" xfId="15503" xr:uid="{E3510194-33A0-487E-8A81-B09E7FE93E75}"/>
    <cellStyle name="40% - Accent1 3 2 2 2 3 2" xfId="15504" xr:uid="{1620AB73-A4AB-4904-892F-4EBCFC69FE2C}"/>
    <cellStyle name="40% - Accent1 3 2 2 2 3 3" xfId="15505" xr:uid="{4F8B1A13-768E-4DA4-B2D7-E59F6B9CEBCF}"/>
    <cellStyle name="40% - Accent1 3 2 2 2 3_AVA DVA EL" xfId="15506" xr:uid="{EB9F0F2C-C68E-492E-A1F8-9677B99E04A3}"/>
    <cellStyle name="40% - Accent1 3 2 2 2 4" xfId="15507" xr:uid="{31F9CFAB-6B28-4695-9D94-7B01A5671E9D}"/>
    <cellStyle name="40% - Accent1 3 2 2 2 5" xfId="15508" xr:uid="{62205066-A067-45C6-B188-CEBCC861AC26}"/>
    <cellStyle name="40% - Accent1 3 2 2 2_AVA DVA EL" xfId="15509" xr:uid="{876E1FB9-B5CB-4518-92F0-BA039A9E37BD}"/>
    <cellStyle name="40% - Accent1 3 2 2 3" xfId="15510" xr:uid="{F2A98CEC-C3EF-486A-BAF9-66F9B519E6B8}"/>
    <cellStyle name="40% - Accent1 3 2 2 3 2" xfId="15511" xr:uid="{B70631D7-0731-42DB-AA86-AF1FC4945AE6}"/>
    <cellStyle name="40% - Accent1 3 2 2 3 3" xfId="15512" xr:uid="{81816497-FDE7-4815-811D-4A32B7BCD6A3}"/>
    <cellStyle name="40% - Accent1 3 2 2 3_AVA DVA EL" xfId="15513" xr:uid="{D267FA73-972F-49FF-9FD8-C5F602D3C964}"/>
    <cellStyle name="40% - Accent1 3 2 2 4" xfId="15514" xr:uid="{B2B24854-32ED-4126-9809-E85B27C050C6}"/>
    <cellStyle name="40% - Accent1 3 2 2 4 2" xfId="15515" xr:uid="{34D56FF6-10E1-442B-992A-D3B3D81E3EDB}"/>
    <cellStyle name="40% - Accent1 3 2 2 4 3" xfId="15516" xr:uid="{C8322B6D-9CBE-48DF-A193-13C11CAB4FF7}"/>
    <cellStyle name="40% - Accent1 3 2 2 4_AVA DVA EL" xfId="15517" xr:uid="{CC7DC0E9-514D-487D-9805-CE7F4EEB7C36}"/>
    <cellStyle name="40% - Accent1 3 2 2 5" xfId="15518" xr:uid="{C6DEB2C1-1962-47C1-8A9F-1720E10FE317}"/>
    <cellStyle name="40% - Accent1 3 2 2 5 2" xfId="15519" xr:uid="{B3CCC923-5B58-4713-A353-BDD3147D1319}"/>
    <cellStyle name="40% - Accent1 3 2 2 5 3" xfId="15520" xr:uid="{EC2FF6E9-61F8-43DA-AB4B-2CAC321FEE58}"/>
    <cellStyle name="40% - Accent1 3 2 2 5_AVA DVA EL" xfId="15521" xr:uid="{B130D585-3982-45C5-8A52-FB01B3353209}"/>
    <cellStyle name="40% - Accent1 3 2 2 6" xfId="15522" xr:uid="{D1909296-276D-4F68-AEFE-273E0F8466C3}"/>
    <cellStyle name="40% - Accent1 3 2 2 6 2" xfId="15523" xr:uid="{F5346719-2E06-4868-BA57-44A025D1C3B7}"/>
    <cellStyle name="40% - Accent1 3 2 2 6 3" xfId="15524" xr:uid="{8436F12A-3D6C-475A-82FF-C5F77999DC73}"/>
    <cellStyle name="40% - Accent1 3 2 2 6_AVA DVA EL" xfId="15525" xr:uid="{94B0F538-6E3E-4D59-9A25-1F3286BD9DA7}"/>
    <cellStyle name="40% - Accent1 3 2 2 7" xfId="15526" xr:uid="{C8000EF6-834C-4542-859F-4D8CBC036190}"/>
    <cellStyle name="40% - Accent1 3 2 2 7 2" xfId="15527" xr:uid="{385B313B-908A-4111-A9DB-A8BF9C8D56AE}"/>
    <cellStyle name="40% - Accent1 3 2 2 7 3" xfId="15528" xr:uid="{7B9A6D78-3FA3-4E71-B93A-1EB9DCF7ACDA}"/>
    <cellStyle name="40% - Accent1 3 2 2 7_AVA DVA EL" xfId="15529" xr:uid="{0B34E6FB-9FAC-4B6C-9A02-F4F69799864F}"/>
    <cellStyle name="40% - Accent1 3 2 2 8" xfId="15530" xr:uid="{A93876B4-3C5C-4A3A-B5FD-FA8B10A4A0D6}"/>
    <cellStyle name="40% - Accent1 3 2 2 8 2" xfId="15531" xr:uid="{44F014DE-FB65-43D3-9EFF-D0D62E3E6250}"/>
    <cellStyle name="40% - Accent1 3 2 2 8 3" xfId="15532" xr:uid="{1444993F-74F2-477E-ACAF-B03D4C07C74C}"/>
    <cellStyle name="40% - Accent1 3 2 2 8_AVA DVA EL" xfId="15533" xr:uid="{DBF38804-8FA9-4F68-B531-F0A0369CFE2E}"/>
    <cellStyle name="40% - Accent1 3 2 2 9" xfId="15534" xr:uid="{5A7AC015-F233-4C6F-B54C-F40BAAFCEAE3}"/>
    <cellStyle name="40% - Accent1 3 2 2 9 2" xfId="15535" xr:uid="{DD7EAA79-B5DB-4206-95A1-443603516F43}"/>
    <cellStyle name="40% - Accent1 3 2 2 9 3" xfId="15536" xr:uid="{E0AA319D-E089-45C8-81C0-C16BD02E0500}"/>
    <cellStyle name="40% - Accent1 3 2 2 9_AVA DVA EL" xfId="15537" xr:uid="{79EEBC72-AE7B-4416-AA35-06239DBA736B}"/>
    <cellStyle name="40% - Accent1 3 2 2_AVA DVA EL" xfId="15538" xr:uid="{7FDF0B2D-F3D1-4468-892B-87CF0F36C59F}"/>
    <cellStyle name="40% - Accent1 3 2 3" xfId="15539" xr:uid="{B5D64D12-652C-4E20-937B-573E0D0CAC4B}"/>
    <cellStyle name="40% - Accent1 3 2 3 2" xfId="15540" xr:uid="{9CEB4252-6040-424A-A7CE-DAFCAF72B5E1}"/>
    <cellStyle name="40% - Accent1 3 2 3 2 2" xfId="15541" xr:uid="{A2F1A5CF-A25B-440C-94CB-2ED94B6B412A}"/>
    <cellStyle name="40% - Accent1 3 2 3 2 3" xfId="15542" xr:uid="{792CD250-20BF-4325-B841-5589271435B3}"/>
    <cellStyle name="40% - Accent1 3 2 3 2_AVA DVA EL" xfId="15543" xr:uid="{16EB346C-D67B-4B65-861A-1F592ED98B8A}"/>
    <cellStyle name="40% - Accent1 3 2 3 3" xfId="15544" xr:uid="{3E783821-7BB8-4EFB-8846-34478C3D24C8}"/>
    <cellStyle name="40% - Accent1 3 2 3 3 2" xfId="15545" xr:uid="{E8B99917-37C2-4660-8985-EE96E1ADB9E6}"/>
    <cellStyle name="40% - Accent1 3 2 3 3 3" xfId="15546" xr:uid="{88AE1E84-E372-4039-83CD-5EEB6BB23AC8}"/>
    <cellStyle name="40% - Accent1 3 2 3 3_AVA DVA EL" xfId="15547" xr:uid="{F3AA7B1F-DBCE-4243-92DC-74AE85378FBA}"/>
    <cellStyle name="40% - Accent1 3 2 3 4" xfId="15548" xr:uid="{0C9F98C8-7AD8-4B38-8787-1C7F674CE7A9}"/>
    <cellStyle name="40% - Accent1 3 2 3 5" xfId="15549" xr:uid="{D710AB62-49FB-4552-B7D1-601D255ACB81}"/>
    <cellStyle name="40% - Accent1 3 2 3_AVA DVA EL" xfId="15550" xr:uid="{1319E3F8-3587-4085-A628-A5F561FA18B7}"/>
    <cellStyle name="40% - Accent1 3 2 4" xfId="15551" xr:uid="{FB31F238-137C-41F5-ACE7-E37D795D6B42}"/>
    <cellStyle name="40% - Accent1 3 2 4 2" xfId="15552" xr:uid="{40B475B6-736D-4F8D-8CEE-9F1342E2BA63}"/>
    <cellStyle name="40% - Accent1 3 2 4 3" xfId="15553" xr:uid="{8E4F08CD-3688-4F1B-A897-502C33DE2C77}"/>
    <cellStyle name="40% - Accent1 3 2 4_AVA DVA EL" xfId="15554" xr:uid="{0633F7CF-A433-4AEB-866F-B852169432F6}"/>
    <cellStyle name="40% - Accent1 3 2 5" xfId="15555" xr:uid="{E847CA06-AF20-4D8F-90EF-4CF82A6B0A8A}"/>
    <cellStyle name="40% - Accent1 3 2 5 2" xfId="15556" xr:uid="{1B1A7E82-1AC1-4099-8D16-85718D4A5248}"/>
    <cellStyle name="40% - Accent1 3 2 5 3" xfId="15557" xr:uid="{8C74F230-85FF-4737-807B-7AED0418CF0A}"/>
    <cellStyle name="40% - Accent1 3 2 5_AVA DVA EL" xfId="15558" xr:uid="{A48A605C-B518-4D59-942C-FF910B1C9391}"/>
    <cellStyle name="40% - Accent1 3 2 6" xfId="15559" xr:uid="{E6FB8F7F-98E6-4E20-8DEA-7649228A83A0}"/>
    <cellStyle name="40% - Accent1 3 2 6 2" xfId="15560" xr:uid="{672C72DF-371D-48DE-A241-A5B5EE5E8103}"/>
    <cellStyle name="40% - Accent1 3 2 6 3" xfId="15561" xr:uid="{58C5C0C2-C14A-4249-9D36-165A98E784D6}"/>
    <cellStyle name="40% - Accent1 3 2 6_AVA DVA EL" xfId="15562" xr:uid="{382C927D-5302-41AA-8F4C-D1209163BB81}"/>
    <cellStyle name="40% - Accent1 3 2 7" xfId="15563" xr:uid="{250049CF-34AC-4C6E-9BF0-01169309A1C4}"/>
    <cellStyle name="40% - Accent1 3 2 7 2" xfId="15564" xr:uid="{2C424356-FCD6-4354-810E-61FDD689A2A9}"/>
    <cellStyle name="40% - Accent1 3 2 7 3" xfId="15565" xr:uid="{14CD02CE-6292-45EF-A890-2CD187FC121B}"/>
    <cellStyle name="40% - Accent1 3 2 7_AVA DVA EL" xfId="15566" xr:uid="{E99AC2A1-44FE-488C-86CB-6D2B22B67E36}"/>
    <cellStyle name="40% - Accent1 3 2 8" xfId="15567" xr:uid="{41E18028-3D72-48C2-AD05-2CCA2D60BE5D}"/>
    <cellStyle name="40% - Accent1 3 2 8 2" xfId="15568" xr:uid="{C1F1DCA6-94EA-4EDB-8843-EAD170A2C947}"/>
    <cellStyle name="40% - Accent1 3 2 8 3" xfId="15569" xr:uid="{43EF2C49-291D-4DA1-97DC-0C16B692A769}"/>
    <cellStyle name="40% - Accent1 3 2 8_AVA DVA EL" xfId="15570" xr:uid="{31AC78AD-9905-4261-94CC-373F69B3A2D3}"/>
    <cellStyle name="40% - Accent1 3 2 9" xfId="15571" xr:uid="{9E4F00D4-EEFF-4F62-9620-324E8B0D5FE2}"/>
    <cellStyle name="40% - Accent1 3 2 9 2" xfId="15572" xr:uid="{3575F82F-C3D0-463A-985F-FD260A8B795B}"/>
    <cellStyle name="40% - Accent1 3 2 9 3" xfId="15573" xr:uid="{EC930556-D617-40DD-851B-BCFE47BD738F}"/>
    <cellStyle name="40% - Accent1 3 2 9_AVA DVA EL" xfId="15574" xr:uid="{2DC2BB87-D1C2-4129-BA53-C2273553930B}"/>
    <cellStyle name="40% - Accent1 3 2_AVA DVA EL" xfId="15575" xr:uid="{178AA3E7-7BA6-41E8-BD60-6ABE143BEF2D}"/>
    <cellStyle name="40% - Accent1 3 3" xfId="15576" xr:uid="{E711EF8F-B1EC-4C43-8D52-C97F3B6443B0}"/>
    <cellStyle name="40% - Accent1 3 3 10" xfId="15577" xr:uid="{471EC556-17A4-4469-934C-4DF4A04F02D0}"/>
    <cellStyle name="40% - Accent1 3 3 11" xfId="15578" xr:uid="{8E763374-1137-4354-8FB8-9E636D7EA73D}"/>
    <cellStyle name="40% - Accent1 3 3 2" xfId="15579" xr:uid="{6822744F-FAC0-4F3A-9275-B5D3787C1977}"/>
    <cellStyle name="40% - Accent1 3 3 2 2" xfId="15580" xr:uid="{FBB7DD8D-C453-4E71-89EB-5C831BC88201}"/>
    <cellStyle name="40% - Accent1 3 3 2 2 2" xfId="15581" xr:uid="{5C14B292-79FD-4348-8830-A5B648979E4B}"/>
    <cellStyle name="40% - Accent1 3 3 2 2 3" xfId="15582" xr:uid="{B01E7518-BBF2-4973-AC86-AA5C8EC597E3}"/>
    <cellStyle name="40% - Accent1 3 3 2 2_AVA DVA EL" xfId="15583" xr:uid="{2036C5EB-DFAD-4E0C-B5A2-0CFD1189FD93}"/>
    <cellStyle name="40% - Accent1 3 3 2 3" xfId="15584" xr:uid="{093797CD-B2A2-4B1F-BD8C-54CF41BEDE04}"/>
    <cellStyle name="40% - Accent1 3 3 2 3 2" xfId="15585" xr:uid="{34079B53-8B9B-4375-B3F6-D05F538169D7}"/>
    <cellStyle name="40% - Accent1 3 3 2 3 3" xfId="15586" xr:uid="{7F7DCBD5-1B61-4DD1-8684-06D17FA7E63E}"/>
    <cellStyle name="40% - Accent1 3 3 2 3_AVA DVA EL" xfId="15587" xr:uid="{098CA7C9-4B8B-4C2F-BC10-D1E5298DD740}"/>
    <cellStyle name="40% - Accent1 3 3 2 4" xfId="15588" xr:uid="{182A901E-3750-48BA-80AF-4CBD8559953E}"/>
    <cellStyle name="40% - Accent1 3 3 2 5" xfId="15589" xr:uid="{BB64A840-770D-42DF-9EF8-14BFE3559B0D}"/>
    <cellStyle name="40% - Accent1 3 3 2_AVA DVA EL" xfId="15590" xr:uid="{0839E519-660C-4DF8-9DA5-F726F73E9287}"/>
    <cellStyle name="40% - Accent1 3 3 3" xfId="15591" xr:uid="{BFF53284-91BD-4267-A339-F55D724DCC7C}"/>
    <cellStyle name="40% - Accent1 3 3 3 2" xfId="15592" xr:uid="{CB46E6B4-807A-4EA8-9F7E-09135E5013F9}"/>
    <cellStyle name="40% - Accent1 3 3 3 3" xfId="15593" xr:uid="{1F60F277-B924-4AFE-B2E8-69A3A80018C5}"/>
    <cellStyle name="40% - Accent1 3 3 3_AVA DVA EL" xfId="15594" xr:uid="{F3115ACB-8B01-4F56-B68F-1792E1C9ECAB}"/>
    <cellStyle name="40% - Accent1 3 3 4" xfId="15595" xr:uid="{B2A85A10-8846-4761-9632-DD2484A9613A}"/>
    <cellStyle name="40% - Accent1 3 3 4 2" xfId="15596" xr:uid="{13FF16FB-D488-47E6-9396-14906669227A}"/>
    <cellStyle name="40% - Accent1 3 3 4 3" xfId="15597" xr:uid="{8B95BED0-B71E-4A45-99B4-5803429BA16B}"/>
    <cellStyle name="40% - Accent1 3 3 4_AVA DVA EL" xfId="15598" xr:uid="{18D8FE75-DCB3-4426-9EF1-A83810727968}"/>
    <cellStyle name="40% - Accent1 3 3 5" xfId="15599" xr:uid="{CFB8A4F4-2290-4080-9F09-7771EEB91384}"/>
    <cellStyle name="40% - Accent1 3 3 5 2" xfId="15600" xr:uid="{98B56FA4-0400-435E-B6DC-CA067ED991F4}"/>
    <cellStyle name="40% - Accent1 3 3 5 3" xfId="15601" xr:uid="{9B8B8A00-7263-472A-8F0E-E97A9EF37877}"/>
    <cellStyle name="40% - Accent1 3 3 5_AVA DVA EL" xfId="15602" xr:uid="{0B6AF5B9-795F-4B1D-BE8E-2B9E3D6DD4F2}"/>
    <cellStyle name="40% - Accent1 3 3 6" xfId="15603" xr:uid="{AAF61C9C-54A5-4143-A729-4615816A39F4}"/>
    <cellStyle name="40% - Accent1 3 3 6 2" xfId="15604" xr:uid="{9A3485D0-E82F-4305-839A-97AD6A55C4CB}"/>
    <cellStyle name="40% - Accent1 3 3 6 3" xfId="15605" xr:uid="{804EDC43-5966-43BB-AE8E-3BCE5A56270D}"/>
    <cellStyle name="40% - Accent1 3 3 6_AVA DVA EL" xfId="15606" xr:uid="{DA031687-A69C-43EB-BDFF-7186624049E2}"/>
    <cellStyle name="40% - Accent1 3 3 7" xfId="15607" xr:uid="{03FF0B53-4870-4190-B26E-2B110A0D0470}"/>
    <cellStyle name="40% - Accent1 3 3 7 2" xfId="15608" xr:uid="{2930F3C1-24DD-46CE-9A02-0B222E94DBAA}"/>
    <cellStyle name="40% - Accent1 3 3 7 3" xfId="15609" xr:uid="{76ECC4A6-1745-486D-AA89-01B58C015B65}"/>
    <cellStyle name="40% - Accent1 3 3 7_AVA DVA EL" xfId="15610" xr:uid="{F778CB3E-463B-4828-A3CD-26B34D9D98C6}"/>
    <cellStyle name="40% - Accent1 3 3 8" xfId="15611" xr:uid="{A0B27574-6F69-4BD9-BF68-20BB8616DABA}"/>
    <cellStyle name="40% - Accent1 3 3 8 2" xfId="15612" xr:uid="{7D3B8F8B-89D9-431A-BB35-B3E8D706E6D5}"/>
    <cellStyle name="40% - Accent1 3 3 8 3" xfId="15613" xr:uid="{7697C8FA-34CA-4255-9A97-6D59312AB1EA}"/>
    <cellStyle name="40% - Accent1 3 3 8_AVA DVA EL" xfId="15614" xr:uid="{C377D041-729D-40F8-ACD5-8FD337178B28}"/>
    <cellStyle name="40% - Accent1 3 3 9" xfId="15615" xr:uid="{7A958F82-538D-4823-BE4D-38B3DDB0CB4E}"/>
    <cellStyle name="40% - Accent1 3 3 9 2" xfId="15616" xr:uid="{9699FD7E-B3B6-43F8-9EE0-82539A6DA2E1}"/>
    <cellStyle name="40% - Accent1 3 3 9 3" xfId="15617" xr:uid="{24C8A529-CB74-4A9B-BE83-FA8D96FC9800}"/>
    <cellStyle name="40% - Accent1 3 3 9_AVA DVA EL" xfId="15618" xr:uid="{72D1089C-0BB7-4BB7-9871-95374BA97634}"/>
    <cellStyle name="40% - Accent1 3 3_AVA DVA EL" xfId="15619" xr:uid="{0D937C9E-874D-4CCF-AFCF-D4D01AF142C7}"/>
    <cellStyle name="40% - Accent1 3 4" xfId="15620" xr:uid="{BA662BAB-4A7E-4429-A478-8E3597E5783D}"/>
    <cellStyle name="40% - Accent1 3 4 2" xfId="15621" xr:uid="{4330309F-7C95-46C0-858B-0E043C0F2D1B}"/>
    <cellStyle name="40% - Accent1 3 4 2 2" xfId="15622" xr:uid="{456C65C9-185A-44F1-B696-5BA9A0D0A9EA}"/>
    <cellStyle name="40% - Accent1 3 4 2 3" xfId="15623" xr:uid="{5CE52AB9-E965-418B-9ADF-6299BFE41ECE}"/>
    <cellStyle name="40% - Accent1 3 4 2_AVA DVA EL" xfId="15624" xr:uid="{21EFC42E-FCDA-4778-9D6F-EC1E015838C1}"/>
    <cellStyle name="40% - Accent1 3 4 3" xfId="15625" xr:uid="{FE9201C7-208B-46B4-BDEF-3DDFCF58E281}"/>
    <cellStyle name="40% - Accent1 3 4 3 2" xfId="15626" xr:uid="{4ADDB3EC-5EE1-4757-BFF2-8D8F26D3E9C1}"/>
    <cellStyle name="40% - Accent1 3 4 3 3" xfId="15627" xr:uid="{450DBA48-AE2D-46BA-9DEF-BD6BCE7A657C}"/>
    <cellStyle name="40% - Accent1 3 4 3_AVA DVA EL" xfId="15628" xr:uid="{61810819-04DE-4C86-AE08-B30CA1786EC3}"/>
    <cellStyle name="40% - Accent1 3 4 4" xfId="15629" xr:uid="{6004F310-12C1-44C2-9CE7-AA37D240D436}"/>
    <cellStyle name="40% - Accent1 3 4 5" xfId="15630" xr:uid="{AFCAFDE1-8B05-424D-A8FC-A1D802DA6513}"/>
    <cellStyle name="40% - Accent1 3 4_AVA DVA EL" xfId="15631" xr:uid="{F5D08D34-1556-4FE0-80FA-707A996596D7}"/>
    <cellStyle name="40% - Accent1 3 5" xfId="15632" xr:uid="{6E4DB063-6F5A-48E3-A302-E17B4AB3B6F4}"/>
    <cellStyle name="40% - Accent1 3 5 2" xfId="15633" xr:uid="{C99B6060-33C3-4AC7-8808-26C9553D2EA6}"/>
    <cellStyle name="40% - Accent1 3 5 2 2" xfId="15634" xr:uid="{28FF0330-66FF-46E0-81B7-AEE1C6E10056}"/>
    <cellStyle name="40% - Accent1 3 5 2 3" xfId="15635" xr:uid="{9088225D-6F1F-4762-8B9F-2BDDDADCE282}"/>
    <cellStyle name="40% - Accent1 3 5 2_AVA DVA EL" xfId="15636" xr:uid="{130710E6-9CE2-4963-B59A-C5A33FB9E14E}"/>
    <cellStyle name="40% - Accent1 3 5 3" xfId="15637" xr:uid="{D4BFBF37-5ADE-40CB-8C38-3472D5D8F9B2}"/>
    <cellStyle name="40% - Accent1 3 5 3 2" xfId="15638" xr:uid="{775E9B0D-5B92-4CEA-A0A4-197806ECB13C}"/>
    <cellStyle name="40% - Accent1 3 5 3 3" xfId="15639" xr:uid="{1B944D67-0361-4475-BDC2-87061BEDDA70}"/>
    <cellStyle name="40% - Accent1 3 5 3_AVA DVA EL" xfId="15640" xr:uid="{A4BBBB78-03F1-406C-AB32-258ADFECF48A}"/>
    <cellStyle name="40% - Accent1 3 5 4" xfId="15641" xr:uid="{C1ACDEFD-FC4D-4D5A-9D46-AC21D5816AB4}"/>
    <cellStyle name="40% - Accent1 3 5 5" xfId="15642" xr:uid="{33798B97-0000-40EC-854D-84196CB0FADE}"/>
    <cellStyle name="40% - Accent1 3 5_AVA DVA EL" xfId="15643" xr:uid="{817C58F7-87A0-4900-AB67-4BB2FD69DDF7}"/>
    <cellStyle name="40% - Accent1 3 6" xfId="15644" xr:uid="{2CF8EFE5-8BDE-482B-8194-A07985945261}"/>
    <cellStyle name="40% - Accent1 3 6 2" xfId="15645" xr:uid="{B4DA3A06-0BEE-46B6-B476-C0F06EFCB49F}"/>
    <cellStyle name="40% - Accent1 3 6 3" xfId="15646" xr:uid="{6FAF9F0B-368C-4994-84B7-4C32740DF1E2}"/>
    <cellStyle name="40% - Accent1 3 6_AVA DVA EL" xfId="15647" xr:uid="{B8DF9E12-7728-47ED-898B-0F8F94E5E170}"/>
    <cellStyle name="40% - Accent1 3 7" xfId="15648" xr:uid="{CE159A77-95C3-4400-B218-325706A0E095}"/>
    <cellStyle name="40% - Accent1 3 7 2" xfId="15649" xr:uid="{187B684C-AD4B-454E-B6BE-8CAE6B005688}"/>
    <cellStyle name="40% - Accent1 3 7 3" xfId="15650" xr:uid="{F1C30858-D26C-4FD8-9C37-70F1DD6B2057}"/>
    <cellStyle name="40% - Accent1 3 7_AVA DVA EL" xfId="15651" xr:uid="{FC0F1B1F-F565-4CD7-A2C1-5D6F56238340}"/>
    <cellStyle name="40% - Accent1 3 8" xfId="15652" xr:uid="{58FD5550-1591-4CD0-B3CA-938D6C4864D3}"/>
    <cellStyle name="40% - Accent1 3 8 2" xfId="15653" xr:uid="{2847E3FE-EBDC-486F-A678-A81D559FFCD9}"/>
    <cellStyle name="40% - Accent1 3 8 3" xfId="15654" xr:uid="{10435E0E-663C-48CF-BDCF-BB7ECCA0343E}"/>
    <cellStyle name="40% - Accent1 3 8_AVA DVA EL" xfId="15655" xr:uid="{C16BE38F-1335-4567-9159-37152FB8DDA9}"/>
    <cellStyle name="40% - Accent1 3 9" xfId="15656" xr:uid="{74F3F197-5CFB-4BD9-A272-33650C2DE3FF}"/>
    <cellStyle name="40% - Accent1 3 9 2" xfId="15657" xr:uid="{19329E5C-3908-41FA-A94A-25252A0FBF0E}"/>
    <cellStyle name="40% - Accent1 3 9 3" xfId="15658" xr:uid="{CC94BDE3-8FAE-4E15-9D44-5D95F76CFDD6}"/>
    <cellStyle name="40% - Accent1 3 9_AVA DVA EL" xfId="15659" xr:uid="{CCA8640F-B31D-4C79-B130-9B618621183F}"/>
    <cellStyle name="40% - Accent1 3_4 manuell" xfId="54839" xr:uid="{5D17D631-4FBF-4C70-AF83-707729EE754E}"/>
    <cellStyle name="40% - Accent1 4" xfId="4013" xr:uid="{C0E07236-708B-40F6-B3C8-737539C95E48}"/>
    <cellStyle name="40% - Accent1 4 10" xfId="15660" xr:uid="{878D835E-A2EB-462C-8448-CA1E56E26123}"/>
    <cellStyle name="40% - Accent1 4 10 2" xfId="15661" xr:uid="{72C80766-6C31-4953-9F00-E206728EFBB9}"/>
    <cellStyle name="40% - Accent1 4 10 3" xfId="15662" xr:uid="{262B85CF-E085-43EF-AD76-30185BA1E0C2}"/>
    <cellStyle name="40% - Accent1 4 10_AVA DVA EL" xfId="15663" xr:uid="{F1D15E22-381B-45C7-887D-0DDEEBE1660C}"/>
    <cellStyle name="40% - Accent1 4 11" xfId="15664" xr:uid="{32A1B47E-6AEA-4075-A5BC-E0C5ECB1B87A}"/>
    <cellStyle name="40% - Accent1 4 11 2" xfId="15665" xr:uid="{21AC13B2-E17B-4875-9299-EE606854DD22}"/>
    <cellStyle name="40% - Accent1 4 11 3" xfId="15666" xr:uid="{EC96FE88-F980-4C83-99D8-31AFA2C55C67}"/>
    <cellStyle name="40% - Accent1 4 11_AVA DVA EL" xfId="15667" xr:uid="{5CA71761-E086-4DBE-AC59-E160B4DAE83A}"/>
    <cellStyle name="40% - Accent1 4 12" xfId="15668" xr:uid="{7F9DBC6C-46B7-4E68-933D-18F69C19EAAE}"/>
    <cellStyle name="40% - Accent1 4 2" xfId="15669" xr:uid="{595B78B6-24A8-44E6-8EBC-B62433DFDE3D}"/>
    <cellStyle name="40% - Accent1 4 2 10" xfId="15670" xr:uid="{982D1333-B435-4190-A48C-E8846DC9972C}"/>
    <cellStyle name="40% - Accent1 4 2 11" xfId="15671" xr:uid="{49D83C6C-0A8E-4C53-B80B-EDB7D1BD9426}"/>
    <cellStyle name="40% - Accent1 4 2 2" xfId="15672" xr:uid="{CEF0013E-B06B-471F-A67B-8B71DFAF7A27}"/>
    <cellStyle name="40% - Accent1 4 2 2 2" xfId="15673" xr:uid="{1BF5F48E-5305-4C78-853A-B034B55E9918}"/>
    <cellStyle name="40% - Accent1 4 2 2 2 2" xfId="15674" xr:uid="{39F1AC8A-7198-4798-B1F6-8BC88A3B3F31}"/>
    <cellStyle name="40% - Accent1 4 2 2 2 3" xfId="15675" xr:uid="{185C013E-3AF1-4EB3-88F9-7A044C50EA58}"/>
    <cellStyle name="40% - Accent1 4 2 2 2_AVA DVA EL" xfId="15676" xr:uid="{1CC57DDA-E0E4-4988-8122-211C10D03486}"/>
    <cellStyle name="40% - Accent1 4 2 2 3" xfId="15677" xr:uid="{313D0988-AB62-458C-AF96-8FD41B615446}"/>
    <cellStyle name="40% - Accent1 4 2 2 3 2" xfId="15678" xr:uid="{BB212907-7987-49F6-98E1-2F798D19CF29}"/>
    <cellStyle name="40% - Accent1 4 2 2 3 3" xfId="15679" xr:uid="{2B1A5AFF-DE81-46F9-B66A-30E957E5DCD4}"/>
    <cellStyle name="40% - Accent1 4 2 2 3_AVA DVA EL" xfId="15680" xr:uid="{BDAA01BE-792A-454E-B201-A3729B4C25FE}"/>
    <cellStyle name="40% - Accent1 4 2 2 4" xfId="15681" xr:uid="{9BBDE201-CA9A-453F-BAFE-F18A86B60FCA}"/>
    <cellStyle name="40% - Accent1 4 2 2 5" xfId="15682" xr:uid="{C9717EC3-5B90-4CD5-94C9-6F216F1FF97E}"/>
    <cellStyle name="40% - Accent1 4 2 2_AVA DVA EL" xfId="15683" xr:uid="{9C850613-CEE4-42AF-9ABC-D595B525FD81}"/>
    <cellStyle name="40% - Accent1 4 2 3" xfId="15684" xr:uid="{D2BE8DC8-A188-4805-94A1-75A01A93BB45}"/>
    <cellStyle name="40% - Accent1 4 2 3 2" xfId="15685" xr:uid="{079DB486-CEFE-4C72-8EC8-E0804D1CD1E2}"/>
    <cellStyle name="40% - Accent1 4 2 3 3" xfId="15686" xr:uid="{D4E5C833-B73F-4C6F-93BB-FAFD4E437D40}"/>
    <cellStyle name="40% - Accent1 4 2 3_AVA DVA EL" xfId="15687" xr:uid="{6EA15E1E-B4C1-4ADE-BE0F-9D07C92E64EB}"/>
    <cellStyle name="40% - Accent1 4 2 4" xfId="15688" xr:uid="{D9C8C4DD-D4F6-4D62-A8DD-B82E1A7C8D8C}"/>
    <cellStyle name="40% - Accent1 4 2 4 2" xfId="15689" xr:uid="{9DD8A0AE-DE80-4A34-861E-FBD2E9C5279C}"/>
    <cellStyle name="40% - Accent1 4 2 4 3" xfId="15690" xr:uid="{38FDEFD7-5182-46DB-AB8F-0149AAF3A59A}"/>
    <cellStyle name="40% - Accent1 4 2 4_AVA DVA EL" xfId="15691" xr:uid="{BADD3AD7-036C-4FF8-A605-0AFBCF844B65}"/>
    <cellStyle name="40% - Accent1 4 2 5" xfId="15692" xr:uid="{7DBEED06-97C9-4541-8A0F-1620CB6E80E8}"/>
    <cellStyle name="40% - Accent1 4 2 5 2" xfId="15693" xr:uid="{3E6BCFE1-4624-4385-8DA1-389EC9DDADA3}"/>
    <cellStyle name="40% - Accent1 4 2 5 3" xfId="15694" xr:uid="{7DAE08E2-897F-4193-8F72-1B81F5632EF0}"/>
    <cellStyle name="40% - Accent1 4 2 5_AVA DVA EL" xfId="15695" xr:uid="{695422D0-BCE3-4228-B631-7C4EF7338CA7}"/>
    <cellStyle name="40% - Accent1 4 2 6" xfId="15696" xr:uid="{72054EF3-E5B3-4DF3-8CEE-A259C26A0952}"/>
    <cellStyle name="40% - Accent1 4 2 6 2" xfId="15697" xr:uid="{1CC976C6-EF0D-4D04-9830-C06590CDE064}"/>
    <cellStyle name="40% - Accent1 4 2 6 3" xfId="15698" xr:uid="{6CF5627B-D223-4D2B-8952-6B2949E458C1}"/>
    <cellStyle name="40% - Accent1 4 2 6_AVA DVA EL" xfId="15699" xr:uid="{E950DC97-A045-44F2-BF3F-F5B71EC40D3E}"/>
    <cellStyle name="40% - Accent1 4 2 7" xfId="15700" xr:uid="{6A4851CD-152C-4ACA-AF48-306923C33AB2}"/>
    <cellStyle name="40% - Accent1 4 2 7 2" xfId="15701" xr:uid="{3673DA43-E094-44FB-A80F-EFD27FA15AEE}"/>
    <cellStyle name="40% - Accent1 4 2 7 3" xfId="15702" xr:uid="{288CE491-AC64-4346-9C76-142789ECAAE8}"/>
    <cellStyle name="40% - Accent1 4 2 7_AVA DVA EL" xfId="15703" xr:uid="{B1E6BCA2-0675-41D1-BF0E-BC08D5CF507A}"/>
    <cellStyle name="40% - Accent1 4 2 8" xfId="15704" xr:uid="{47539CD6-9EA2-4900-8793-AF82324F9985}"/>
    <cellStyle name="40% - Accent1 4 2 8 2" xfId="15705" xr:uid="{87429980-9703-4298-9F76-ACA45072FBD1}"/>
    <cellStyle name="40% - Accent1 4 2 8 3" xfId="15706" xr:uid="{579F460C-BF78-478F-9F83-8DBF33DF55C4}"/>
    <cellStyle name="40% - Accent1 4 2 8_AVA DVA EL" xfId="15707" xr:uid="{B0996E93-3EF7-4731-A0FA-AD5D6205D04A}"/>
    <cellStyle name="40% - Accent1 4 2 9" xfId="15708" xr:uid="{FEF857EE-CBAF-49C5-90E9-0273BCB72AAC}"/>
    <cellStyle name="40% - Accent1 4 2 9 2" xfId="15709" xr:uid="{B94097EC-B5D8-4459-963F-9FC3D7708435}"/>
    <cellStyle name="40% - Accent1 4 2 9 3" xfId="15710" xr:uid="{B4FF4CB1-126E-4D13-8DB3-E6F9F8C59D2A}"/>
    <cellStyle name="40% - Accent1 4 2 9_AVA DVA EL" xfId="15711" xr:uid="{9B1FE771-12C9-4887-9A33-C1497A29EC4E}"/>
    <cellStyle name="40% - Accent1 4 2_AVA DVA EL" xfId="15712" xr:uid="{103E018C-7015-4EE0-8324-F76F521E4A59}"/>
    <cellStyle name="40% - Accent1 4 3" xfId="15713" xr:uid="{5FB284F3-3935-4E8D-85EC-EED462A0748C}"/>
    <cellStyle name="40% - Accent1 4 3 2" xfId="15714" xr:uid="{5CC4ED98-3EE3-4EE8-9058-F1863DFA3E74}"/>
    <cellStyle name="40% - Accent1 4 3 2 2" xfId="15715" xr:uid="{1D0CD42C-01C1-4651-929F-470B81458C05}"/>
    <cellStyle name="40% - Accent1 4 3 2 3" xfId="15716" xr:uid="{97D50FFF-10EA-4B5E-99AE-3C16CE225292}"/>
    <cellStyle name="40% - Accent1 4 3 2_AVA DVA EL" xfId="15717" xr:uid="{74053587-5888-4CF8-A067-FCE447F359F3}"/>
    <cellStyle name="40% - Accent1 4 3 3" xfId="15718" xr:uid="{C4F77199-BFB6-47CA-BD79-2DCC890960BB}"/>
    <cellStyle name="40% - Accent1 4 3 3 2" xfId="15719" xr:uid="{3C428734-E71E-4154-871C-AFD254C7D64A}"/>
    <cellStyle name="40% - Accent1 4 3 3 3" xfId="15720" xr:uid="{D8A5DBD9-CE7B-47B0-8F6D-48B96EDB6608}"/>
    <cellStyle name="40% - Accent1 4 3 3_AVA DVA EL" xfId="15721" xr:uid="{9D16C950-9291-4C62-947B-DC5261F77577}"/>
    <cellStyle name="40% - Accent1 4 3 4" xfId="15722" xr:uid="{F5F33DB5-A919-4C9A-A1F2-EA273B691953}"/>
    <cellStyle name="40% - Accent1 4 3 5" xfId="15723" xr:uid="{AFA145B2-AC78-461C-B2C6-8740C16B2757}"/>
    <cellStyle name="40% - Accent1 4 3_AVA DVA EL" xfId="15724" xr:uid="{6772E43C-17DD-4A82-9614-66E401784E67}"/>
    <cellStyle name="40% - Accent1 4 4" xfId="15725" xr:uid="{30CD722A-AFED-470E-9543-91D87709B396}"/>
    <cellStyle name="40% - Accent1 4 4 2" xfId="15726" xr:uid="{79A95BEB-61CD-4F50-BB0F-F247B9F39EA3}"/>
    <cellStyle name="40% - Accent1 4 4 2 2" xfId="15727" xr:uid="{3339C00A-3DD5-477E-BDD8-8A149E98F5DE}"/>
    <cellStyle name="40% - Accent1 4 4 2 3" xfId="15728" xr:uid="{3C5A6780-00AF-4E11-A687-996D711B2CB4}"/>
    <cellStyle name="40% - Accent1 4 4 2_AVA DVA EL" xfId="15729" xr:uid="{B5004C41-09FA-4DB6-BF3A-2565D6E36BD6}"/>
    <cellStyle name="40% - Accent1 4 4 3" xfId="15730" xr:uid="{75E85C1E-CD53-4D3C-945C-FC40841B0069}"/>
    <cellStyle name="40% - Accent1 4 4 3 2" xfId="15731" xr:uid="{3FF7D6CB-8ED8-40E3-AB32-004544FC76BE}"/>
    <cellStyle name="40% - Accent1 4 4 3 3" xfId="15732" xr:uid="{0DDCCA38-9865-45AF-B22A-707A401F4789}"/>
    <cellStyle name="40% - Accent1 4 4 3_AVA DVA EL" xfId="15733" xr:uid="{1D3E2326-4A15-498D-99D4-AE95A37FBC0E}"/>
    <cellStyle name="40% - Accent1 4 4 4" xfId="15734" xr:uid="{638BEDDD-676D-480D-A40E-40D8E43B25E4}"/>
    <cellStyle name="40% - Accent1 4 4 5" xfId="15735" xr:uid="{CD0A45AE-4DC8-47C9-9731-A05506BE1C69}"/>
    <cellStyle name="40% - Accent1 4 4_AVA DVA EL" xfId="15736" xr:uid="{7AFFF346-5BBF-4055-A19A-409AAAD6C8D6}"/>
    <cellStyle name="40% - Accent1 4 5" xfId="15737" xr:uid="{0BBB13C6-EDB9-45B5-9094-8A9FABE1378B}"/>
    <cellStyle name="40% - Accent1 4 5 2" xfId="15738" xr:uid="{C53DD738-8006-48DC-BFFF-61AE4AB270AD}"/>
    <cellStyle name="40% - Accent1 4 5 3" xfId="15739" xr:uid="{A34E18B5-3924-42B7-B85E-CBB697230974}"/>
    <cellStyle name="40% - Accent1 4 5_AVA DVA EL" xfId="15740" xr:uid="{2B0A8B4A-8956-443C-86D2-4452BA39E2EB}"/>
    <cellStyle name="40% - Accent1 4 6" xfId="15741" xr:uid="{1306DB46-5DD9-4796-AF8D-48EEFB0DFCF4}"/>
    <cellStyle name="40% - Accent1 4 6 2" xfId="15742" xr:uid="{63FD922B-65A3-46CB-AD7E-F6F3EF99D8EE}"/>
    <cellStyle name="40% - Accent1 4 6 3" xfId="15743" xr:uid="{7582A50E-C51D-4855-94FB-345AD6912B2B}"/>
    <cellStyle name="40% - Accent1 4 6_AVA DVA EL" xfId="15744" xr:uid="{5E2743BB-FE92-4943-89E4-F985BEC4E06D}"/>
    <cellStyle name="40% - Accent1 4 7" xfId="15745" xr:uid="{17461BC8-1E90-4C58-BF76-308CA16A1C8C}"/>
    <cellStyle name="40% - Accent1 4 7 2" xfId="15746" xr:uid="{4B77ACF3-872F-45E8-B348-1E1A8C269097}"/>
    <cellStyle name="40% - Accent1 4 7 3" xfId="15747" xr:uid="{B827CAE6-E0FB-4703-B60D-FEA5065561B4}"/>
    <cellStyle name="40% - Accent1 4 7_AVA DVA EL" xfId="15748" xr:uid="{04BC312B-957D-4495-8851-C4500216F076}"/>
    <cellStyle name="40% - Accent1 4 8" xfId="15749" xr:uid="{803A4B0A-454C-435B-BD8A-187137470698}"/>
    <cellStyle name="40% - Accent1 4 8 2" xfId="15750" xr:uid="{BCF7FFED-4D62-4EFA-8453-262EB3F35216}"/>
    <cellStyle name="40% - Accent1 4 8 3" xfId="15751" xr:uid="{09D8CFAA-5D15-4E1C-BD04-87FAD8E8DDDC}"/>
    <cellStyle name="40% - Accent1 4 8_AVA DVA EL" xfId="15752" xr:uid="{CF350AAD-4011-474A-BB68-86623FED42E8}"/>
    <cellStyle name="40% - Accent1 4 9" xfId="15753" xr:uid="{9A9BC18B-4B15-4634-AD27-1542D65E508D}"/>
    <cellStyle name="40% - Accent1 4 9 2" xfId="15754" xr:uid="{A8434E2A-F8F0-40D7-9D56-187C469C3780}"/>
    <cellStyle name="40% - Accent1 4 9 3" xfId="15755" xr:uid="{86881C13-6106-4B2D-BC30-95E7E2C91961}"/>
    <cellStyle name="40% - Accent1 4 9_AVA DVA EL" xfId="15756" xr:uid="{D8FC178D-78D2-48B8-A4E1-A1734460914C}"/>
    <cellStyle name="40% - Accent1 4_A01" xfId="35698" xr:uid="{042D1002-B4E7-49AC-BA09-BBFF7241D1B1}"/>
    <cellStyle name="40% - Accent1 5" xfId="4014" xr:uid="{7971ACAA-6976-42AA-A74C-9AE23BE974B8}"/>
    <cellStyle name="40% - Accent1 5 10" xfId="15757" xr:uid="{AC256F4F-C411-4181-A80F-541B64BAF07E}"/>
    <cellStyle name="40% - Accent1 5 10 2" xfId="15758" xr:uid="{666D0588-B34A-4406-B2C2-89F4CC2A56C3}"/>
    <cellStyle name="40% - Accent1 5 10 3" xfId="15759" xr:uid="{2E41EDCF-C87E-4F37-96D4-8426A697A29B}"/>
    <cellStyle name="40% - Accent1 5 10_AVA DVA EL" xfId="15760" xr:uid="{CA661F1A-9241-4565-AC85-B0AF6742EED4}"/>
    <cellStyle name="40% - Accent1 5 11" xfId="15761" xr:uid="{F2EB5BD9-31BC-4232-A341-B05AFDF1363E}"/>
    <cellStyle name="40% - Accent1 5 11 2" xfId="15762" xr:uid="{7E47A8B0-DBAE-4762-9365-17388EC37D01}"/>
    <cellStyle name="40% - Accent1 5 11 3" xfId="15763" xr:uid="{590FC0D8-C27C-4722-9835-B4B60728E2DC}"/>
    <cellStyle name="40% - Accent1 5 11_AVA DVA EL" xfId="15764" xr:uid="{9304CF28-FA9D-4BB7-B4B3-3E42DCA9CC62}"/>
    <cellStyle name="40% - Accent1 5 12" xfId="15765" xr:uid="{BBA4E4A7-2B83-465A-BABB-A33BBC85D9E6}"/>
    <cellStyle name="40% - Accent1 5 2" xfId="15766" xr:uid="{5EEC0B78-4004-4A55-9269-A29C7A584062}"/>
    <cellStyle name="40% - Accent1 5 2 10" xfId="15767" xr:uid="{CB80A870-F2F5-4BC7-BA36-EC6DBAA38B87}"/>
    <cellStyle name="40% - Accent1 5 2 11" xfId="15768" xr:uid="{D7B4B0D6-666A-4448-80EF-B9B0E6932CDD}"/>
    <cellStyle name="40% - Accent1 5 2 2" xfId="15769" xr:uid="{0B094413-9DFA-4771-B9F4-4D879D01C383}"/>
    <cellStyle name="40% - Accent1 5 2 2 2" xfId="15770" xr:uid="{CCC51B73-6B75-4038-B710-68DF0FF6E429}"/>
    <cellStyle name="40% - Accent1 5 2 2 2 2" xfId="15771" xr:uid="{684B2A25-F84C-4E37-B643-DFD20C97906B}"/>
    <cellStyle name="40% - Accent1 5 2 2 2 3" xfId="15772" xr:uid="{A7D7F528-4D66-4D34-A8DD-454C446D8CBE}"/>
    <cellStyle name="40% - Accent1 5 2 2 2_AVA DVA EL" xfId="15773" xr:uid="{A705DCC3-234B-4171-B654-15D3A8761777}"/>
    <cellStyle name="40% - Accent1 5 2 2 3" xfId="15774" xr:uid="{33B9168F-BFE3-4C35-8BD7-68047ABD8FEB}"/>
    <cellStyle name="40% - Accent1 5 2 2 3 2" xfId="15775" xr:uid="{55F7716E-1507-40AB-B7E9-A5A578D62C20}"/>
    <cellStyle name="40% - Accent1 5 2 2 3 3" xfId="15776" xr:uid="{E7DD2911-6020-484E-853F-29D20071AC67}"/>
    <cellStyle name="40% - Accent1 5 2 2 3_AVA DVA EL" xfId="15777" xr:uid="{7564E448-2E7C-4D20-963E-F59DA5DD563E}"/>
    <cellStyle name="40% - Accent1 5 2 2 4" xfId="15778" xr:uid="{74A4BC9A-4C30-401B-8F45-3371D1984C25}"/>
    <cellStyle name="40% - Accent1 5 2 2 5" xfId="15779" xr:uid="{9C51A929-9BC9-43E0-830A-DD3C490304C7}"/>
    <cellStyle name="40% - Accent1 5 2 2_AVA DVA EL" xfId="15780" xr:uid="{F2A6276C-75F4-4C64-A52B-942A7B5E7F3C}"/>
    <cellStyle name="40% - Accent1 5 2 3" xfId="15781" xr:uid="{4D0915D1-9D1B-41FB-9A35-9B6D6F5C8E93}"/>
    <cellStyle name="40% - Accent1 5 2 3 2" xfId="15782" xr:uid="{EC7C26A7-0379-4BCD-B1DD-C9F1F344E1B7}"/>
    <cellStyle name="40% - Accent1 5 2 3 3" xfId="15783" xr:uid="{DDADE04B-17E7-44EF-912C-1C57096D56AA}"/>
    <cellStyle name="40% - Accent1 5 2 3_AVA DVA EL" xfId="15784" xr:uid="{4DF3EC95-6395-410C-AC21-61224AEF1E5D}"/>
    <cellStyle name="40% - Accent1 5 2 4" xfId="15785" xr:uid="{54DBF1B9-09F4-4BE0-81A4-EBD8BFCDD59D}"/>
    <cellStyle name="40% - Accent1 5 2 4 2" xfId="15786" xr:uid="{7235E329-5B2E-4534-B5DD-902944C39688}"/>
    <cellStyle name="40% - Accent1 5 2 4 3" xfId="15787" xr:uid="{BF783630-D08E-486D-8987-00432147E4BC}"/>
    <cellStyle name="40% - Accent1 5 2 4_AVA DVA EL" xfId="15788" xr:uid="{0FE5BB00-71B1-41C3-B2CD-C31E13BBED02}"/>
    <cellStyle name="40% - Accent1 5 2 5" xfId="15789" xr:uid="{CA548FDB-BCA1-4C2C-BC4E-A828CE3F1167}"/>
    <cellStyle name="40% - Accent1 5 2 5 2" xfId="15790" xr:uid="{BAE2445C-2B12-4DCC-B4C2-2B561AB3CF41}"/>
    <cellStyle name="40% - Accent1 5 2 5 3" xfId="15791" xr:uid="{6E9FF45E-9BA4-4B63-ABFF-093529EA1674}"/>
    <cellStyle name="40% - Accent1 5 2 5_AVA DVA EL" xfId="15792" xr:uid="{8D5FAED4-D547-48FD-90A1-87B55CA5775A}"/>
    <cellStyle name="40% - Accent1 5 2 6" xfId="15793" xr:uid="{AE18DACB-2A1E-4D4F-A5EB-2DD915B1D458}"/>
    <cellStyle name="40% - Accent1 5 2 6 2" xfId="15794" xr:uid="{8CECD733-AA9A-4D70-8F00-0EF5F52DD6BE}"/>
    <cellStyle name="40% - Accent1 5 2 6 3" xfId="15795" xr:uid="{D93E589B-0E1E-4C18-B9B7-AD2FC8235953}"/>
    <cellStyle name="40% - Accent1 5 2 6_AVA DVA EL" xfId="15796" xr:uid="{712FE9B5-F447-4126-A8AC-2B9B367DC492}"/>
    <cellStyle name="40% - Accent1 5 2 7" xfId="15797" xr:uid="{8998C109-FFEE-44FA-95D2-F074EB7B8710}"/>
    <cellStyle name="40% - Accent1 5 2 7 2" xfId="15798" xr:uid="{CECFFEC0-D634-4382-A545-B3CA4B16F8D4}"/>
    <cellStyle name="40% - Accent1 5 2 7 3" xfId="15799" xr:uid="{15F979F6-3382-4B01-9CB3-1DC5C68A30C0}"/>
    <cellStyle name="40% - Accent1 5 2 7_AVA DVA EL" xfId="15800" xr:uid="{FE6CBB83-25EE-4C1F-A2E9-6CDAAFB21F2A}"/>
    <cellStyle name="40% - Accent1 5 2 8" xfId="15801" xr:uid="{209116E1-73CF-4A2F-ACF0-E28876BBBF54}"/>
    <cellStyle name="40% - Accent1 5 2 8 2" xfId="15802" xr:uid="{16AE1A28-6D89-4863-9FCD-ECEA5C237B90}"/>
    <cellStyle name="40% - Accent1 5 2 8 3" xfId="15803" xr:uid="{F2294B57-79B7-449E-83CE-AD8B9D06ADFD}"/>
    <cellStyle name="40% - Accent1 5 2 8_AVA DVA EL" xfId="15804" xr:uid="{679406EE-F54D-4AE2-ACC9-633557ABCD59}"/>
    <cellStyle name="40% - Accent1 5 2 9" xfId="15805" xr:uid="{62B708B8-24C4-4D05-8453-D67D25E3E614}"/>
    <cellStyle name="40% - Accent1 5 2 9 2" xfId="15806" xr:uid="{6833BAE4-37C4-4586-8F49-25706D00F61D}"/>
    <cellStyle name="40% - Accent1 5 2 9 3" xfId="15807" xr:uid="{076537E2-7700-4949-B0A4-BE490D398CD7}"/>
    <cellStyle name="40% - Accent1 5 2 9_AVA DVA EL" xfId="15808" xr:uid="{44211F79-9710-4090-B08E-5AC28C3E88F3}"/>
    <cellStyle name="40% - Accent1 5 2_AVA DVA EL" xfId="15809" xr:uid="{9D27BF77-CED4-4E82-8C99-73FCABE42E55}"/>
    <cellStyle name="40% - Accent1 5 3" xfId="15810" xr:uid="{C2621509-3EE5-45A0-8BF2-1250CEA2446B}"/>
    <cellStyle name="40% - Accent1 5 3 2" xfId="15811" xr:uid="{A5FC2C5A-A834-4265-AFC1-2AD47B8DBA79}"/>
    <cellStyle name="40% - Accent1 5 3 2 2" xfId="15812" xr:uid="{82E9923B-56A8-4898-8E7F-E86693C86D18}"/>
    <cellStyle name="40% - Accent1 5 3 2 3" xfId="15813" xr:uid="{D3DF5B5C-0AC0-4475-AA54-BE38FB5DE608}"/>
    <cellStyle name="40% - Accent1 5 3 2_AVA DVA EL" xfId="15814" xr:uid="{020E1024-E90C-434C-A504-06B7D499B251}"/>
    <cellStyle name="40% - Accent1 5 3 3" xfId="15815" xr:uid="{1BA4085F-FD2F-40EA-8481-063A6D33B8CA}"/>
    <cellStyle name="40% - Accent1 5 3 3 2" xfId="15816" xr:uid="{29781507-6EC7-4D15-8B9C-FD5D0EF7C2BE}"/>
    <cellStyle name="40% - Accent1 5 3 3 3" xfId="15817" xr:uid="{3377DCDC-90F2-4F49-B573-D660DD7D94CD}"/>
    <cellStyle name="40% - Accent1 5 3 3_AVA DVA EL" xfId="15818" xr:uid="{53264EFC-C0DC-4EA2-9014-C0930C979B09}"/>
    <cellStyle name="40% - Accent1 5 3 4" xfId="15819" xr:uid="{33440BD4-335F-4360-87FC-DB8348427CC2}"/>
    <cellStyle name="40% - Accent1 5 3 5" xfId="15820" xr:uid="{AF666363-3F09-4731-AD6C-A819057E0ABB}"/>
    <cellStyle name="40% - Accent1 5 3_AVA DVA EL" xfId="15821" xr:uid="{E27AF7E9-7435-4D2F-A170-8D2C9BBD38CE}"/>
    <cellStyle name="40% - Accent1 5 4" xfId="15822" xr:uid="{D129DCC6-9F47-4182-A6B1-D5790D2B451B}"/>
    <cellStyle name="40% - Accent1 5 4 2" xfId="15823" xr:uid="{89E1792B-DFE7-450B-8279-F85EEDC3D8ED}"/>
    <cellStyle name="40% - Accent1 5 4 3" xfId="15824" xr:uid="{193BEEC7-6FE9-4AC1-946B-25D1D2AC435F}"/>
    <cellStyle name="40% - Accent1 5 4_AVA DVA EL" xfId="15825" xr:uid="{8A5DAFEE-F490-45AB-AC8D-CFEE348BCF2F}"/>
    <cellStyle name="40% - Accent1 5 5" xfId="15826" xr:uid="{5BDB9D12-B4BE-48F1-8FEC-4030465FDEF1}"/>
    <cellStyle name="40% - Accent1 5 5 2" xfId="15827" xr:uid="{952FAFE9-C94F-4DB8-B1AD-8EDE398FA812}"/>
    <cellStyle name="40% - Accent1 5 5 3" xfId="15828" xr:uid="{FF137B12-E432-4E78-B3B2-DD53AA6D4A18}"/>
    <cellStyle name="40% - Accent1 5 5_AVA DVA EL" xfId="15829" xr:uid="{6743A453-DB2E-4F56-9673-913EB6A39503}"/>
    <cellStyle name="40% - Accent1 5 6" xfId="15830" xr:uid="{3148FCF6-5D8D-43CC-AE81-A1485E10BF6E}"/>
    <cellStyle name="40% - Accent1 5 6 2" xfId="15831" xr:uid="{32759854-3FFA-4F70-A7D2-17B19739DF60}"/>
    <cellStyle name="40% - Accent1 5 6 3" xfId="15832" xr:uid="{A8656115-B0BF-4D91-A99A-5932A66B1260}"/>
    <cellStyle name="40% - Accent1 5 6_AVA DVA EL" xfId="15833" xr:uid="{C1C32E82-76BB-44B8-99DC-E21C41A94687}"/>
    <cellStyle name="40% - Accent1 5 7" xfId="15834" xr:uid="{184820BB-BDB0-4596-87F0-38BFFB7DBD95}"/>
    <cellStyle name="40% - Accent1 5 7 2" xfId="15835" xr:uid="{EEC0CD3C-1733-4AA3-A8FE-327E2E3C2292}"/>
    <cellStyle name="40% - Accent1 5 7 3" xfId="15836" xr:uid="{6EF361F1-16B6-4383-9E9A-E860C78992BF}"/>
    <cellStyle name="40% - Accent1 5 7_AVA DVA EL" xfId="15837" xr:uid="{339D991A-CF13-41E1-8097-44238322FE6C}"/>
    <cellStyle name="40% - Accent1 5 8" xfId="15838" xr:uid="{14A184FB-7C56-4CB9-B752-CD21CDA0A0D9}"/>
    <cellStyle name="40% - Accent1 5 8 2" xfId="15839" xr:uid="{FAEDC676-E3B5-40F7-855D-F89AB5E85B15}"/>
    <cellStyle name="40% - Accent1 5 8 3" xfId="15840" xr:uid="{859C5775-4EBE-4F52-9C7F-018F4C42FF44}"/>
    <cellStyle name="40% - Accent1 5 8_AVA DVA EL" xfId="15841" xr:uid="{BCB2D627-CF56-46A3-B2D8-B4E34E556442}"/>
    <cellStyle name="40% - Accent1 5 9" xfId="15842" xr:uid="{1859C97E-0766-4139-BC02-025EBD73AAED}"/>
    <cellStyle name="40% - Accent1 5 9 2" xfId="15843" xr:uid="{4FD733C0-BE73-47FC-8E87-D9EEA2084334}"/>
    <cellStyle name="40% - Accent1 5 9 3" xfId="15844" xr:uid="{8C4FB526-B150-4C75-8D87-C693BAB3F6E1}"/>
    <cellStyle name="40% - Accent1 5 9_AVA DVA EL" xfId="15845" xr:uid="{88EAFB78-7460-477D-8E6D-D7CC8825AAEE}"/>
    <cellStyle name="40% - Accent1 5_A01" xfId="35699" xr:uid="{6700D1CC-F21B-4541-A1AA-5AF5B9B2E222}"/>
    <cellStyle name="40% - Accent1 6" xfId="4015" xr:uid="{5B87BFB1-CFFF-4232-8431-5459AE439CDE}"/>
    <cellStyle name="40% - Accent1 6 10" xfId="15846" xr:uid="{D5AF4B81-1299-4AF8-9A12-ABA56CE14355}"/>
    <cellStyle name="40% - Accent1 6 10 2" xfId="15847" xr:uid="{78555739-11C6-40AD-82C9-239B7AABD777}"/>
    <cellStyle name="40% - Accent1 6 10 3" xfId="15848" xr:uid="{08AF18A8-4FF9-4281-AEEC-C528BF8FCD68}"/>
    <cellStyle name="40% - Accent1 6 10_AVA DVA EL" xfId="15849" xr:uid="{44F1DE2E-B4FA-4924-A0AE-4A07E80563C3}"/>
    <cellStyle name="40% - Accent1 6 11" xfId="15850" xr:uid="{A5EFEA9D-7233-4D1A-9177-1F8EDF85CE27}"/>
    <cellStyle name="40% - Accent1 6 11 2" xfId="15851" xr:uid="{154F9AF0-938D-4D1F-B047-B65463DCD1A3}"/>
    <cellStyle name="40% - Accent1 6 11 3" xfId="15852" xr:uid="{5CF38CAF-8B67-49DE-9F7F-F7B138D33D17}"/>
    <cellStyle name="40% - Accent1 6 11_AVA DVA EL" xfId="15853" xr:uid="{2D71BAF9-347F-4DFD-91EE-52454BB079EE}"/>
    <cellStyle name="40% - Accent1 6 12" xfId="15854" xr:uid="{C7B82BB1-ACE0-43C0-A706-37D73913DB6D}"/>
    <cellStyle name="40% - Accent1 6 2" xfId="15855" xr:uid="{2AF81B65-21B1-43CD-AA2D-7A8CB1E69241}"/>
    <cellStyle name="40% - Accent1 6 2 10" xfId="15856" xr:uid="{1B445161-BC55-4DE4-8363-EE188151454A}"/>
    <cellStyle name="40% - Accent1 6 2 11" xfId="15857" xr:uid="{5DB9EA0F-883D-4105-A766-5E4420617324}"/>
    <cellStyle name="40% - Accent1 6 2 2" xfId="15858" xr:uid="{F3C02748-F7D1-441C-87A7-1A01B021E2CD}"/>
    <cellStyle name="40% - Accent1 6 2 2 2" xfId="15859" xr:uid="{F0D3633F-7B1B-41E8-8EA7-881736328B93}"/>
    <cellStyle name="40% - Accent1 6 2 2 2 2" xfId="15860" xr:uid="{8A475ABA-B480-4863-838D-9421BFEAF8F8}"/>
    <cellStyle name="40% - Accent1 6 2 2 2 3" xfId="15861" xr:uid="{E73FA64E-C8E7-462F-9F44-333CF4FA1930}"/>
    <cellStyle name="40% - Accent1 6 2 2 2_AVA DVA EL" xfId="15862" xr:uid="{3340029D-A87A-4A17-A4B4-2477AAD155CC}"/>
    <cellStyle name="40% - Accent1 6 2 2 3" xfId="15863" xr:uid="{1DFB5F95-E0FD-47E4-B519-2BF37FEBB588}"/>
    <cellStyle name="40% - Accent1 6 2 2 3 2" xfId="15864" xr:uid="{9557CCB9-0F12-4E94-BA65-42A4263CA402}"/>
    <cellStyle name="40% - Accent1 6 2 2 3 3" xfId="15865" xr:uid="{B6FBC65E-472B-4B25-8EEF-5C506D592395}"/>
    <cellStyle name="40% - Accent1 6 2 2 3_AVA DVA EL" xfId="15866" xr:uid="{8ACA0502-01E1-486C-B1F5-F24C4E77408C}"/>
    <cellStyle name="40% - Accent1 6 2 2 4" xfId="15867" xr:uid="{8C53BC71-72EA-453D-8232-B4D0AFF10A8B}"/>
    <cellStyle name="40% - Accent1 6 2 2 5" xfId="15868" xr:uid="{5C6D32CA-2E52-447D-B110-5BC68D1C8801}"/>
    <cellStyle name="40% - Accent1 6 2 2_AVA DVA EL" xfId="15869" xr:uid="{A88D9851-F048-457A-99C5-E20127863AE7}"/>
    <cellStyle name="40% - Accent1 6 2 3" xfId="15870" xr:uid="{B5FDE906-72F1-4164-BDCA-5B4EDA67196C}"/>
    <cellStyle name="40% - Accent1 6 2 3 2" xfId="15871" xr:uid="{30499D16-DA23-4AAA-B250-73956866DE75}"/>
    <cellStyle name="40% - Accent1 6 2 3 3" xfId="15872" xr:uid="{ADE16CC0-8687-4DCB-B069-6C924587AA55}"/>
    <cellStyle name="40% - Accent1 6 2 3_AVA DVA EL" xfId="15873" xr:uid="{9C488EC4-426C-41F4-8ED2-8796CD05FC4F}"/>
    <cellStyle name="40% - Accent1 6 2 4" xfId="15874" xr:uid="{3B6362EF-8323-4CCC-AA27-E0FF7DCBD380}"/>
    <cellStyle name="40% - Accent1 6 2 4 2" xfId="15875" xr:uid="{C0DEBAC1-09B6-4C64-8DC7-811FD5D4EA29}"/>
    <cellStyle name="40% - Accent1 6 2 4 3" xfId="15876" xr:uid="{9EBAA78E-0807-43D1-87B9-ACFB0A6037BF}"/>
    <cellStyle name="40% - Accent1 6 2 4_AVA DVA EL" xfId="15877" xr:uid="{A97E07CC-460E-4C98-BF86-46CA52627859}"/>
    <cellStyle name="40% - Accent1 6 2 5" xfId="15878" xr:uid="{463C0C76-2F57-45AB-A20B-A0A1275142FE}"/>
    <cellStyle name="40% - Accent1 6 2 5 2" xfId="15879" xr:uid="{EDAE7C52-D636-452C-9A1A-C8FD0A9F98B4}"/>
    <cellStyle name="40% - Accent1 6 2 5 3" xfId="15880" xr:uid="{15F92A6C-7CE6-4335-A357-784B891C28C5}"/>
    <cellStyle name="40% - Accent1 6 2 5_AVA DVA EL" xfId="15881" xr:uid="{62630EF7-D1DB-417D-9D53-DE8F5FB5E487}"/>
    <cellStyle name="40% - Accent1 6 2 6" xfId="15882" xr:uid="{28DCCDB3-69BE-4F61-B877-122E3E262A71}"/>
    <cellStyle name="40% - Accent1 6 2 6 2" xfId="15883" xr:uid="{95DA2E41-8902-44FA-B9C3-5B0B9D04A066}"/>
    <cellStyle name="40% - Accent1 6 2 6 3" xfId="15884" xr:uid="{46D45470-5BE5-4EEE-A45B-1B4896EF538A}"/>
    <cellStyle name="40% - Accent1 6 2 6_AVA DVA EL" xfId="15885" xr:uid="{570262E1-ED9D-4AF9-8D0C-020A25E36A92}"/>
    <cellStyle name="40% - Accent1 6 2 7" xfId="15886" xr:uid="{B3A08A39-6813-49F5-9F9C-B8C06956E099}"/>
    <cellStyle name="40% - Accent1 6 2 7 2" xfId="15887" xr:uid="{311ADB87-2F3E-4DE1-A16D-565F67CF397C}"/>
    <cellStyle name="40% - Accent1 6 2 7 3" xfId="15888" xr:uid="{1EE9D5E3-94CF-4746-8FEC-BB28609C1BEA}"/>
    <cellStyle name="40% - Accent1 6 2 7_AVA DVA EL" xfId="15889" xr:uid="{86B92D9D-F0E6-4C70-AF52-8E6F2D5A21E3}"/>
    <cellStyle name="40% - Accent1 6 2 8" xfId="15890" xr:uid="{4865A10A-D074-4011-880E-113BDE698A1A}"/>
    <cellStyle name="40% - Accent1 6 2 8 2" xfId="15891" xr:uid="{DF0266F4-5630-4018-9641-FCF6A9368378}"/>
    <cellStyle name="40% - Accent1 6 2 8 3" xfId="15892" xr:uid="{9D2B966B-BE04-4F13-B436-46E3A6C4DB52}"/>
    <cellStyle name="40% - Accent1 6 2 8_AVA DVA EL" xfId="15893" xr:uid="{A349C3CD-6CCA-4B45-8665-E4D716527FF4}"/>
    <cellStyle name="40% - Accent1 6 2 9" xfId="15894" xr:uid="{4B4D0A9F-82F3-4BBD-B718-B5509C701781}"/>
    <cellStyle name="40% - Accent1 6 2 9 2" xfId="15895" xr:uid="{E69F0ADD-CEBA-49C7-939B-F01D65E98404}"/>
    <cellStyle name="40% - Accent1 6 2 9 3" xfId="15896" xr:uid="{2FF721B7-9229-45C6-874F-66571C9024DA}"/>
    <cellStyle name="40% - Accent1 6 2 9_AVA DVA EL" xfId="15897" xr:uid="{0CB2A0FA-ABB2-446D-B857-586F2E6B2C80}"/>
    <cellStyle name="40% - Accent1 6 2_AVA DVA EL" xfId="15898" xr:uid="{56A16C08-83D8-4BA9-BFF4-EFA592A4EDF1}"/>
    <cellStyle name="40% - Accent1 6 3" xfId="15899" xr:uid="{F7A0EC5A-7766-41F3-A454-750E387A691B}"/>
    <cellStyle name="40% - Accent1 6 3 2" xfId="15900" xr:uid="{0A18144D-8C14-4537-A23E-59BA9B93B063}"/>
    <cellStyle name="40% - Accent1 6 3 2 2" xfId="15901" xr:uid="{3C9E4D90-B25B-4F4C-B7B4-156639C7A952}"/>
    <cellStyle name="40% - Accent1 6 3 2 3" xfId="15902" xr:uid="{2788A873-351D-426E-8429-11865C6C3965}"/>
    <cellStyle name="40% - Accent1 6 3 2_AVA DVA EL" xfId="15903" xr:uid="{9D608D09-A5FC-4D36-A7E5-E03737BFDFCD}"/>
    <cellStyle name="40% - Accent1 6 3 3" xfId="15904" xr:uid="{2E93B0EB-4B8C-4F77-A582-713403AE8028}"/>
    <cellStyle name="40% - Accent1 6 3 3 2" xfId="15905" xr:uid="{78998896-3F46-42D8-A1B2-B6B5EC1439DD}"/>
    <cellStyle name="40% - Accent1 6 3 3 3" xfId="15906" xr:uid="{241BC753-636B-4769-ABB6-A81A772206CE}"/>
    <cellStyle name="40% - Accent1 6 3 3_AVA DVA EL" xfId="15907" xr:uid="{43D574B0-E577-4AAD-A7D7-1D388F91B48B}"/>
    <cellStyle name="40% - Accent1 6 3 4" xfId="15908" xr:uid="{3FED75DE-A8BB-4107-A0DE-4769E81A5BB4}"/>
    <cellStyle name="40% - Accent1 6 3 5" xfId="15909" xr:uid="{6B9916FC-C0CA-45A1-89EF-77803625FB6F}"/>
    <cellStyle name="40% - Accent1 6 3_AVA DVA EL" xfId="15910" xr:uid="{5076D949-A599-4E15-97B8-B92711F3BA88}"/>
    <cellStyle name="40% - Accent1 6 4" xfId="15911" xr:uid="{33B73F8C-E8B2-4C37-941E-D78048541642}"/>
    <cellStyle name="40% - Accent1 6 4 2" xfId="15912" xr:uid="{DC6AF8AD-4DF5-4FFA-960E-80649503594D}"/>
    <cellStyle name="40% - Accent1 6 4 3" xfId="15913" xr:uid="{27523BA2-997D-4AB0-A810-78D3B9F3C932}"/>
    <cellStyle name="40% - Accent1 6 4_AVA DVA EL" xfId="15914" xr:uid="{34664FD3-97BB-44D3-9B06-0C5B4B339DAA}"/>
    <cellStyle name="40% - Accent1 6 5" xfId="15915" xr:uid="{55AFFC78-EDD2-4925-AAC1-61C41FF77DAC}"/>
    <cellStyle name="40% - Accent1 6 5 2" xfId="15916" xr:uid="{6A9DC310-F7D0-4364-9F59-059AEF4838AF}"/>
    <cellStyle name="40% - Accent1 6 5 3" xfId="15917" xr:uid="{7794B305-DB69-466F-8BE8-1858E7D2187F}"/>
    <cellStyle name="40% - Accent1 6 5_AVA DVA EL" xfId="15918" xr:uid="{4EF852CB-0E0C-4332-937A-97AA2E3DF111}"/>
    <cellStyle name="40% - Accent1 6 6" xfId="15919" xr:uid="{96CC748C-2878-4BC1-B325-0E237D1E755B}"/>
    <cellStyle name="40% - Accent1 6 6 2" xfId="15920" xr:uid="{E6BC0A3B-DB86-44C9-8DD0-50F570D45CCD}"/>
    <cellStyle name="40% - Accent1 6 6 3" xfId="15921" xr:uid="{26E48225-C160-4652-BCD2-266DB72851B3}"/>
    <cellStyle name="40% - Accent1 6 6_AVA DVA EL" xfId="15922" xr:uid="{32B973C1-2591-472A-BE9E-EEF098F3E449}"/>
    <cellStyle name="40% - Accent1 6 7" xfId="15923" xr:uid="{706A1BC3-75EA-4DC5-A4D0-1104B0555CE7}"/>
    <cellStyle name="40% - Accent1 6 7 2" xfId="15924" xr:uid="{17045555-3A25-44C1-99DF-6DBCDB59D5F5}"/>
    <cellStyle name="40% - Accent1 6 7 3" xfId="15925" xr:uid="{4B552D14-B38A-4CF2-AB42-93C45F9BC489}"/>
    <cellStyle name="40% - Accent1 6 7_AVA DVA EL" xfId="15926" xr:uid="{147C432B-6129-431A-9509-62C9C27C06A4}"/>
    <cellStyle name="40% - Accent1 6 8" xfId="15927" xr:uid="{F7D27BBB-CAF6-42C1-A843-FB2AAA42E6D8}"/>
    <cellStyle name="40% - Accent1 6 8 2" xfId="15928" xr:uid="{47919C16-53C8-4147-A211-4F816FFC847C}"/>
    <cellStyle name="40% - Accent1 6 8 3" xfId="15929" xr:uid="{F2AFD237-0C6B-4892-A039-3413362D481E}"/>
    <cellStyle name="40% - Accent1 6 8_AVA DVA EL" xfId="15930" xr:uid="{2155BA15-D5C7-451A-BDA9-D6789BE4013D}"/>
    <cellStyle name="40% - Accent1 6 9" xfId="15931" xr:uid="{BCA27E7D-5061-4835-974E-5FEDCE85D907}"/>
    <cellStyle name="40% - Accent1 6 9 2" xfId="15932" xr:uid="{0FE93644-6DB5-4CA1-9073-28639299112C}"/>
    <cellStyle name="40% - Accent1 6 9 3" xfId="15933" xr:uid="{D9AA9B39-55BC-4C18-B8D6-017D4A5D7067}"/>
    <cellStyle name="40% - Accent1 6 9_AVA DVA EL" xfId="15934" xr:uid="{2370D074-44CA-4C01-B87A-30752B87FF6B}"/>
    <cellStyle name="40% - Accent1 6_A01" xfId="35700" xr:uid="{EB75D986-BEC7-42EE-9502-438F033CEE0A}"/>
    <cellStyle name="40% - Accent1 7" xfId="4016" xr:uid="{EAD73B58-1441-4D39-BC75-627BD0574F26}"/>
    <cellStyle name="40% - Accent1 7 10" xfId="15935" xr:uid="{155EC90C-805A-4D11-98F3-FC6A6F107819}"/>
    <cellStyle name="40% - Accent1 7 10 2" xfId="15936" xr:uid="{5CF2CB4E-85C9-4243-8292-BD77B0D06986}"/>
    <cellStyle name="40% - Accent1 7 10 3" xfId="15937" xr:uid="{F66754FA-17A8-4F4F-B0B9-C2A1F4614A9F}"/>
    <cellStyle name="40% - Accent1 7 10_AVA DVA EL" xfId="15938" xr:uid="{721EA5EC-AE2F-411A-80E6-C40B4E802C3A}"/>
    <cellStyle name="40% - Accent1 7 11" xfId="15939" xr:uid="{615DC30B-6E8B-43B8-B7B9-08E3F93C457D}"/>
    <cellStyle name="40% - Accent1 7 2" xfId="15940" xr:uid="{0B9EBDC8-0D8F-42AE-8DD9-2BF2A7C22F57}"/>
    <cellStyle name="40% - Accent1 7 2 2" xfId="15941" xr:uid="{F0ACBD29-8778-4667-AF9E-5F1A1F1D48BD}"/>
    <cellStyle name="40% - Accent1 7 2 2 2" xfId="15942" xr:uid="{A911B2B1-B660-4D0D-849E-B05E8CDE2244}"/>
    <cellStyle name="40% - Accent1 7 2 2 3" xfId="15943" xr:uid="{EF1C1188-29A9-4065-A77A-496C22AF8956}"/>
    <cellStyle name="40% - Accent1 7 2 2_AVA DVA EL" xfId="15944" xr:uid="{B402295D-2123-4AF3-9A48-94BDBAAA09CF}"/>
    <cellStyle name="40% - Accent1 7 2 3" xfId="15945" xr:uid="{BCF88318-1F39-42D7-9E1A-5B2DCF4B2CDE}"/>
    <cellStyle name="40% - Accent1 7 2 3 2" xfId="15946" xr:uid="{629E5915-0262-46CA-A3DB-BA26689937C9}"/>
    <cellStyle name="40% - Accent1 7 2 3 3" xfId="15947" xr:uid="{B09F33E6-384E-492E-90C9-5A7A6618D64F}"/>
    <cellStyle name="40% - Accent1 7 2 3_AVA DVA EL" xfId="15948" xr:uid="{3601606F-5216-4F43-A562-3B60481F01FC}"/>
    <cellStyle name="40% - Accent1 7 2 4" xfId="15949" xr:uid="{E4AFDE30-B444-4147-A9D0-629562F1F77F}"/>
    <cellStyle name="40% - Accent1 7 2 5" xfId="15950" xr:uid="{C50ACE7A-16D4-4986-A233-BBF8074800F5}"/>
    <cellStyle name="40% - Accent1 7 2_AVA DVA EL" xfId="15951" xr:uid="{FE8269CF-287B-4335-B3D8-B7B42DD4BDFC}"/>
    <cellStyle name="40% - Accent1 7 3" xfId="15952" xr:uid="{718ACF94-F347-47E5-B2BF-7D30FC7E8535}"/>
    <cellStyle name="40% - Accent1 7 3 2" xfId="15953" xr:uid="{2A6B8FF0-EDEC-426E-8E31-812B5CE67144}"/>
    <cellStyle name="40% - Accent1 7 3 3" xfId="15954" xr:uid="{379A2F41-6A98-4178-B496-E309C5A6D322}"/>
    <cellStyle name="40% - Accent1 7 3_AVA DVA EL" xfId="15955" xr:uid="{9ACD70AE-72FD-44F2-8C1F-F07ED7FEF215}"/>
    <cellStyle name="40% - Accent1 7 4" xfId="15956" xr:uid="{A01CFEAA-1002-4A72-A280-1994DF7177A8}"/>
    <cellStyle name="40% - Accent1 7 4 2" xfId="15957" xr:uid="{46765FFE-FC00-4E8B-BD32-674EBECF657B}"/>
    <cellStyle name="40% - Accent1 7 4 3" xfId="15958" xr:uid="{48FE4B75-DB7E-4FDE-9B84-6206C91F6E35}"/>
    <cellStyle name="40% - Accent1 7 4_AVA DVA EL" xfId="15959" xr:uid="{C7C475A0-42E5-4237-BD2D-4ABD79B3347D}"/>
    <cellStyle name="40% - Accent1 7 5" xfId="15960" xr:uid="{DC1FE1B5-0E03-492E-99FE-3BABB41BC379}"/>
    <cellStyle name="40% - Accent1 7 5 2" xfId="15961" xr:uid="{278F5614-0BE0-4CDE-95EA-9621D3BAC7CD}"/>
    <cellStyle name="40% - Accent1 7 5 3" xfId="15962" xr:uid="{BBC2BA3D-E94A-4BBE-A487-CCDCA519E8E4}"/>
    <cellStyle name="40% - Accent1 7 5_AVA DVA EL" xfId="15963" xr:uid="{BDC5B2E1-C94D-459B-8183-A8DFDB4E0734}"/>
    <cellStyle name="40% - Accent1 7 6" xfId="15964" xr:uid="{D7E764C3-D91E-467C-955B-6030A57F4F23}"/>
    <cellStyle name="40% - Accent1 7 6 2" xfId="15965" xr:uid="{AFFEA00F-4481-41BE-AB33-47E72E61E1B5}"/>
    <cellStyle name="40% - Accent1 7 6 3" xfId="15966" xr:uid="{D7BDC941-71D1-4581-9863-FC43F6F9BD9B}"/>
    <cellStyle name="40% - Accent1 7 6_AVA DVA EL" xfId="15967" xr:uid="{8AF3BC81-261C-46B1-986F-2F3B8E8C9C89}"/>
    <cellStyle name="40% - Accent1 7 7" xfId="15968" xr:uid="{6E4196AE-AAF6-4E4D-BED9-9B7F535DBE66}"/>
    <cellStyle name="40% - Accent1 7 7 2" xfId="15969" xr:uid="{714890CE-B91B-4E4E-BE20-1901608A3B4F}"/>
    <cellStyle name="40% - Accent1 7 7 3" xfId="15970" xr:uid="{C32A9B85-BBF0-445B-B41A-23631CA51541}"/>
    <cellStyle name="40% - Accent1 7 7_AVA DVA EL" xfId="15971" xr:uid="{4CAF55B2-D29A-4C31-8AD1-7DB4F22B623D}"/>
    <cellStyle name="40% - Accent1 7 8" xfId="15972" xr:uid="{96B8C276-0191-44A7-90F3-BE27566E8366}"/>
    <cellStyle name="40% - Accent1 7 8 2" xfId="15973" xr:uid="{37754262-72F8-4604-96C7-77AB7F5D0E01}"/>
    <cellStyle name="40% - Accent1 7 8 3" xfId="15974" xr:uid="{52B7B508-3A3E-460C-809A-2F61F9F06144}"/>
    <cellStyle name="40% - Accent1 7 8_AVA DVA EL" xfId="15975" xr:uid="{C8C3F4FB-E43D-432A-B541-C69837B45CA5}"/>
    <cellStyle name="40% - Accent1 7 9" xfId="15976" xr:uid="{9B18D25C-7E2A-437E-AC42-6677BA8ADA91}"/>
    <cellStyle name="40% - Accent1 7 9 2" xfId="15977" xr:uid="{471DBDA5-F767-49F1-856A-762086224EA2}"/>
    <cellStyle name="40% - Accent1 7 9 3" xfId="15978" xr:uid="{AD9402B3-C035-4069-86CE-7C5C3179E76A}"/>
    <cellStyle name="40% - Accent1 7 9_AVA DVA EL" xfId="15979" xr:uid="{9CD4D37E-17D0-4D03-9F4B-12FE3C19F237}"/>
    <cellStyle name="40% - Accent1 7_A01" xfId="35701" xr:uid="{91CFBC68-1475-47A8-9B02-9127E1FEF6D4}"/>
    <cellStyle name="40% - Accent1 8" xfId="4017" xr:uid="{8A4E1806-DF45-4875-AD3F-D56115B5EEED}"/>
    <cellStyle name="40% - Accent1 8 10" xfId="15980" xr:uid="{32443B48-CDFC-4487-A81F-4408F2DFF579}"/>
    <cellStyle name="40% - Accent1 8 10 2" xfId="15981" xr:uid="{2C63BF1E-F72F-49C7-BF71-13E2D8AD4AFF}"/>
    <cellStyle name="40% - Accent1 8 10 3" xfId="15982" xr:uid="{20212597-4064-46D1-8E29-4E2EAADFD7C7}"/>
    <cellStyle name="40% - Accent1 8 10_AVA DVA EL" xfId="15983" xr:uid="{0613F5BC-7D5F-4828-B47E-ABCF0F53F24A}"/>
    <cellStyle name="40% - Accent1 8 11" xfId="15984" xr:uid="{77F1F98A-048C-40E9-B5E4-A38D1845013B}"/>
    <cellStyle name="40% - Accent1 8 2" xfId="15985" xr:uid="{2DE9E16B-5417-4585-82DB-5A0B368676F5}"/>
    <cellStyle name="40% - Accent1 8 2 2" xfId="15986" xr:uid="{9BBF08D6-D2B6-4048-AEE6-0B170333229E}"/>
    <cellStyle name="40% - Accent1 8 2 2 2" xfId="15987" xr:uid="{E89112DE-356D-4D34-ACDA-CCB3DB8B1F06}"/>
    <cellStyle name="40% - Accent1 8 2 2 3" xfId="15988" xr:uid="{B67B26FE-4335-42E1-A1C6-FDF57A4F420F}"/>
    <cellStyle name="40% - Accent1 8 2 2_AVA DVA EL" xfId="15989" xr:uid="{A73A741B-298A-4CCC-839B-97F26C24530E}"/>
    <cellStyle name="40% - Accent1 8 2 3" xfId="15990" xr:uid="{8F892B08-B79E-462E-A879-B3944D2182D1}"/>
    <cellStyle name="40% - Accent1 8 2 3 2" xfId="15991" xr:uid="{BEB9D43F-0307-4697-817B-FDAC04800D82}"/>
    <cellStyle name="40% - Accent1 8 2 3 3" xfId="15992" xr:uid="{9C26C5A7-9C63-4631-8A97-C54115B19757}"/>
    <cellStyle name="40% - Accent1 8 2 3_AVA DVA EL" xfId="15993" xr:uid="{F937A698-0B62-47BE-90E8-084AACE6F207}"/>
    <cellStyle name="40% - Accent1 8 2 4" xfId="15994" xr:uid="{21BDDF0C-8185-4B78-8363-D8513974FDC8}"/>
    <cellStyle name="40% - Accent1 8 2 5" xfId="15995" xr:uid="{77A34932-8DA4-43E6-BC55-7498FD01EDE1}"/>
    <cellStyle name="40% - Accent1 8 2_AVA DVA EL" xfId="15996" xr:uid="{9DBFB54D-5753-4578-8CAD-274791FAC836}"/>
    <cellStyle name="40% - Accent1 8 3" xfId="15997" xr:uid="{D45557FF-E39C-4D41-AB08-C3A56250DB75}"/>
    <cellStyle name="40% - Accent1 8 3 2" xfId="15998" xr:uid="{057683D5-F756-4B1E-BA1C-58448B328300}"/>
    <cellStyle name="40% - Accent1 8 3 3" xfId="15999" xr:uid="{28FDCB8F-2BCA-46F3-9BA0-B36F8BB64C92}"/>
    <cellStyle name="40% - Accent1 8 3_AVA DVA EL" xfId="16000" xr:uid="{4102E641-CF57-4D6B-B5E7-8C5547E2C14C}"/>
    <cellStyle name="40% - Accent1 8 4" xfId="16001" xr:uid="{115118ED-59E8-43C3-8667-C26AFE3C65D1}"/>
    <cellStyle name="40% - Accent1 8 4 2" xfId="16002" xr:uid="{0BA37EFE-4AE7-4E14-B4FB-8748BDC1E704}"/>
    <cellStyle name="40% - Accent1 8 4 3" xfId="16003" xr:uid="{77FFF06D-1886-418B-8A3E-1F4AD4A8E0E1}"/>
    <cellStyle name="40% - Accent1 8 4_AVA DVA EL" xfId="16004" xr:uid="{456C3761-C2C9-4029-93C6-D2A9459425BB}"/>
    <cellStyle name="40% - Accent1 8 5" xfId="16005" xr:uid="{202A701F-65DA-4EEE-96B8-C976B78A33E1}"/>
    <cellStyle name="40% - Accent1 8 5 2" xfId="16006" xr:uid="{DA634CCB-3041-4EC5-8CAE-6172ECF28CA6}"/>
    <cellStyle name="40% - Accent1 8 5 3" xfId="16007" xr:uid="{D1DC9D6E-1C67-4682-9E56-5EFCF50D4203}"/>
    <cellStyle name="40% - Accent1 8 5_AVA DVA EL" xfId="16008" xr:uid="{F78CF94A-0299-4F01-A96B-124D9571784F}"/>
    <cellStyle name="40% - Accent1 8 6" xfId="16009" xr:uid="{543A3894-8C0C-4082-B872-578CC559FCD5}"/>
    <cellStyle name="40% - Accent1 8 6 2" xfId="16010" xr:uid="{9846E360-BCE7-48BA-B66E-3FFA53079564}"/>
    <cellStyle name="40% - Accent1 8 6 3" xfId="16011" xr:uid="{8DA69C8F-C921-43D6-A660-E5AF901BFB5D}"/>
    <cellStyle name="40% - Accent1 8 6_AVA DVA EL" xfId="16012" xr:uid="{FDEA2885-D648-46D6-AE80-943302C3D2B3}"/>
    <cellStyle name="40% - Accent1 8 7" xfId="16013" xr:uid="{159C8789-A049-4AC1-893C-6AB87FAC8EC5}"/>
    <cellStyle name="40% - Accent1 8 7 2" xfId="16014" xr:uid="{9E09A3FB-3342-4625-AE70-95C4AF1F4C4C}"/>
    <cellStyle name="40% - Accent1 8 7 3" xfId="16015" xr:uid="{12027B9B-B1B3-46F5-9ABD-B19EFCF73F52}"/>
    <cellStyle name="40% - Accent1 8 7_AVA DVA EL" xfId="16016" xr:uid="{1156FE8D-31C4-4FDF-BFAB-E55B255597B2}"/>
    <cellStyle name="40% - Accent1 8 8" xfId="16017" xr:uid="{44B54101-BC22-499B-8B0B-54D7883F9B8B}"/>
    <cellStyle name="40% - Accent1 8 8 2" xfId="16018" xr:uid="{C40298FA-BDAD-4D9E-803C-24209E96842D}"/>
    <cellStyle name="40% - Accent1 8 8 3" xfId="16019" xr:uid="{633CEC64-C3CF-4D95-8135-3CDF9D2AE8C0}"/>
    <cellStyle name="40% - Accent1 8 8_AVA DVA EL" xfId="16020" xr:uid="{9B482F8D-DB57-4606-A76D-BBB4EECA7B51}"/>
    <cellStyle name="40% - Accent1 8 9" xfId="16021" xr:uid="{BB6EC0C9-4C2B-46E3-93FF-4DB3B4606922}"/>
    <cellStyle name="40% - Accent1 8 9 2" xfId="16022" xr:uid="{324F74ED-5CDD-4BF2-91FB-D4BB0BCB6F81}"/>
    <cellStyle name="40% - Accent1 8 9 3" xfId="16023" xr:uid="{50B41EB5-1EF3-4DD9-A11B-86B3D4E36609}"/>
    <cellStyle name="40% - Accent1 8 9_AVA DVA EL" xfId="16024" xr:uid="{758562A6-6F75-42B2-960B-D55554FC5E83}"/>
    <cellStyle name="40% - Accent1 8_A01" xfId="35702" xr:uid="{C4615B86-2048-4C65-A216-B9358ED758CE}"/>
    <cellStyle name="40% - Accent1 9" xfId="4018" xr:uid="{9713E7FB-9A21-4CF7-8D23-79EFEE157876}"/>
    <cellStyle name="40% - Accent1 9 2" xfId="16025" xr:uid="{D3AFF23E-1F6A-4B3D-BAD9-C283482B2318}"/>
    <cellStyle name="40% - Accent1 9 2 2" xfId="16026" xr:uid="{8E2E07A4-4130-41F8-A1E6-585A3ABF13B8}"/>
    <cellStyle name="40% - Accent1 9 2 3" xfId="16027" xr:uid="{12373DA1-8F78-4561-ABC0-DAB81C759ED5}"/>
    <cellStyle name="40% - Accent1 9 2_AVA DVA EL" xfId="16028" xr:uid="{013D4B63-FDE3-4B5D-9B40-01505F0E7482}"/>
    <cellStyle name="40% - Accent1 9 3" xfId="16029" xr:uid="{DE5A1684-AF50-4F5D-8B2D-7FC5D13B1A67}"/>
    <cellStyle name="40% - Accent1 9_A01" xfId="35703" xr:uid="{59261468-DBBD-443A-B397-5735AD0CEB28}"/>
    <cellStyle name="40% - Accent2 10" xfId="4020" xr:uid="{63D77200-E3B9-44A7-BCF4-DF1507F8278A}"/>
    <cellStyle name="40% - Accent2 10 2" xfId="16030" xr:uid="{3B1F5216-A1D2-45B2-B0EC-BCCD1CA3F66A}"/>
    <cellStyle name="40% - Accent2 10 3" xfId="16031" xr:uid="{C85BEF3C-6A93-4B01-AEBF-1D110A973E91}"/>
    <cellStyle name="40% - Accent2 10_AVA DVA EL" xfId="16032" xr:uid="{9416004C-4C90-4EE1-8C55-564F4D76115F}"/>
    <cellStyle name="40% - Accent2 11" xfId="4021" xr:uid="{63657BB1-0395-4E45-8A18-CAE67D69DB14}"/>
    <cellStyle name="40% - Accent2 12" xfId="4022" xr:uid="{19936EED-EFE0-4FD0-8965-C0F331DEB2AE}"/>
    <cellStyle name="40% - Accent2 13" xfId="39895" xr:uid="{55AE050F-26C7-4E34-A25F-772D8DE44C33}"/>
    <cellStyle name="40% - Accent2 14" xfId="45056" xr:uid="{71E99CF5-E5AC-4E51-8713-66EB8FECA7B5}"/>
    <cellStyle name="40% - Accent2 15" xfId="45057" xr:uid="{6D17E811-6B19-449F-976A-E64138DBD2A0}"/>
    <cellStyle name="40% - Accent2 16" xfId="45058" xr:uid="{EE469D1D-36E3-4012-91FD-39860186F221}"/>
    <cellStyle name="40% - Accent2 17" xfId="4019" xr:uid="{822ECD9B-65E7-4E03-881F-A298670C1D5B}"/>
    <cellStyle name="40% - Accent2 2" xfId="4023" xr:uid="{860DC95A-B5B7-4523-AA23-087AF6F3BEBB}"/>
    <cellStyle name="40% - Accent2 2 2" xfId="4024" xr:uid="{9F7AAC43-B14E-48E4-B762-9D22B73ABEA6}"/>
    <cellStyle name="40% - Accent2 2 2 2" xfId="4025" xr:uid="{72DBA47A-C000-47D7-9B07-4BC00EF633D8}"/>
    <cellStyle name="40% - Accent2 2 2 2 2" xfId="16033" xr:uid="{F15CD830-9534-4578-A37A-AF44637257C6}"/>
    <cellStyle name="40% - Accent2 2 2 2 3" xfId="16034" xr:uid="{B7F3C2ED-44D9-4E5E-8032-C43C6F010724}"/>
    <cellStyle name="40% - Accent2 2 2 2_AVA DVA EL" xfId="16035" xr:uid="{5416CE15-6CEF-40BC-ABB0-ACD8AF188A97}"/>
    <cellStyle name="40% - Accent2 2 2 3" xfId="16036" xr:uid="{2CDB03AA-EB1C-4324-8E20-84C4174EBE31}"/>
    <cellStyle name="40% - Accent2 2 2 4" xfId="45059" xr:uid="{F6D0C619-7E78-461C-88E9-2B8CC34464A3}"/>
    <cellStyle name="40% - Accent2 2 2_A01" xfId="12452" xr:uid="{4A64BEEC-AD2B-4F23-9999-380842D52EB6}"/>
    <cellStyle name="40% - Accent2 2 3" xfId="4026" xr:uid="{3EFB8E6C-FBE6-468C-849D-EC5B777B228B}"/>
    <cellStyle name="40% - Accent2 2 3 2" xfId="4027" xr:uid="{54F7DD1A-65D3-41B4-BC38-016B1DB0BDC6}"/>
    <cellStyle name="40% - Accent2 2 3 2 2" xfId="16037" xr:uid="{71478F89-2D2C-4902-9421-128E5582D0F6}"/>
    <cellStyle name="40% - Accent2 2 3 2 3" xfId="16038" xr:uid="{BEA18843-230E-48D2-9A39-D53AC76125A3}"/>
    <cellStyle name="40% - Accent2 2 3 2_AVA DVA EL" xfId="16039" xr:uid="{CEBBAF6F-E073-4760-89DB-BE36F9205C2F}"/>
    <cellStyle name="40% - Accent2 2 3 3" xfId="16040" xr:uid="{1D9240E6-44E4-458B-B15F-D6E6B8683EF9}"/>
    <cellStyle name="40% - Accent2 2 3_A01" xfId="12453" xr:uid="{B0C763AE-03A9-4028-8742-BF2A190D115E}"/>
    <cellStyle name="40% - Accent2 2 4" xfId="4028" xr:uid="{D58769C4-9E92-4CE4-A1A5-D9A7B5F4AF98}"/>
    <cellStyle name="40% - Accent2 2 4 2" xfId="16041" xr:uid="{36AFAF2A-91C2-4EF4-BA2A-F5BA661C5DDD}"/>
    <cellStyle name="40% - Accent2 2 4 3" xfId="16042" xr:uid="{D7F89BAF-28ED-4276-9FEF-39578EE4EEDA}"/>
    <cellStyle name="40% - Accent2 2 4_AVA DVA EL" xfId="16043" xr:uid="{5709DE3D-F326-4DC9-B7F5-94F0EE1A8C3B}"/>
    <cellStyle name="40% - Accent2 2 5" xfId="16044" xr:uid="{2C01F0EF-ED31-4ED0-A390-0830DFBF235B}"/>
    <cellStyle name="40% - Accent2 2 6" xfId="45060" xr:uid="{0E6BB826-2A89-478F-9FC0-4B01DC8B0DA9}"/>
    <cellStyle name="40% - Accent2 2_4 manuell" xfId="54840" xr:uid="{87EE252D-1829-4D03-936E-2E6FDC32B8BB}"/>
    <cellStyle name="40% - Accent2 3" xfId="4029" xr:uid="{6FDE4429-0BAF-4AB8-8296-185735E0DD3C}"/>
    <cellStyle name="40% - Accent2 3 2" xfId="16045" xr:uid="{FB7FACD9-4F7E-46F6-8759-D6CAB8C2DF9B}"/>
    <cellStyle name="40% - Accent2 3 2 2" xfId="16046" xr:uid="{7005139B-4732-4105-867A-CD27E43EFE1E}"/>
    <cellStyle name="40% - Accent2 3 2 3" xfId="16047" xr:uid="{B6158857-33BF-4AA8-BF3E-B1D472D17641}"/>
    <cellStyle name="40% - Accent2 3 2_AVA DVA EL" xfId="16048" xr:uid="{BC98E139-50BB-4738-AE0C-EF5D32D36CB0}"/>
    <cellStyle name="40% - Accent2 3 3" xfId="16049" xr:uid="{533F16C7-47AE-454D-B56D-0705E1A2D591}"/>
    <cellStyle name="40% - Accent2 3 4" xfId="45061" xr:uid="{A05577D9-D8FB-4B07-8903-01F843EE338B}"/>
    <cellStyle name="40% - Accent2 3_4 manuell" xfId="54841" xr:uid="{4934FD48-DB72-4C16-B7F8-9371E22EC5FC}"/>
    <cellStyle name="40% - Accent2 4" xfId="4030" xr:uid="{4B22C85B-B17A-4545-BCA6-4AE3779FF76A}"/>
    <cellStyle name="40% - Accent2 4 2" xfId="16050" xr:uid="{C179FF24-4387-46DF-A26C-E6227BAEC1E6}"/>
    <cellStyle name="40% - Accent2 4 2 2" xfId="16051" xr:uid="{66228ACE-C215-422F-8812-87D94C758D17}"/>
    <cellStyle name="40% - Accent2 4 2 3" xfId="16052" xr:uid="{611B35DD-A75B-45BC-B20F-14D74ACD0F7B}"/>
    <cellStyle name="40% - Accent2 4 2_AVA DVA EL" xfId="16053" xr:uid="{A8C59BCD-4BC2-4655-9C93-FA24FD7255AD}"/>
    <cellStyle name="40% - Accent2 4 3" xfId="16054" xr:uid="{F82664DA-F128-4326-BEC3-C68268DB932F}"/>
    <cellStyle name="40% - Accent2 4 3 2" xfId="16055" xr:uid="{50160404-DA46-4BB8-A825-7C8265F10D17}"/>
    <cellStyle name="40% - Accent2 4 3 3" xfId="16056" xr:uid="{97422288-7B51-484E-ADA7-9A1BCFD5E8A0}"/>
    <cellStyle name="40% - Accent2 4 3_AVA DVA EL" xfId="16057" xr:uid="{1B32A6D9-AB69-4B07-9D3C-86015FE89A5C}"/>
    <cellStyle name="40% - Accent2 4 4" xfId="16058" xr:uid="{2CDF805F-3113-4406-BC76-963943F6869F}"/>
    <cellStyle name="40% - Accent2 4 4 2" xfId="16059" xr:uid="{3F0709D8-085A-428E-9228-967F9C25380F}"/>
    <cellStyle name="40% - Accent2 4 4 3" xfId="16060" xr:uid="{A74C0902-CC1D-4A3E-BDF9-D4735AD20A16}"/>
    <cellStyle name="40% - Accent2 4 4_AVA DVA EL" xfId="16061" xr:uid="{4F4C99F3-5701-4554-BAF6-8F672A3D9EE4}"/>
    <cellStyle name="40% - Accent2 4 5" xfId="16062" xr:uid="{589A2E75-17E5-4DA2-9092-50DCC57EF458}"/>
    <cellStyle name="40% - Accent2 4_A01" xfId="35704" xr:uid="{F1CB41C9-4579-4CCE-8A03-76FAA36C808F}"/>
    <cellStyle name="40% - Accent2 5" xfId="4031" xr:uid="{F6AE0930-CE97-4913-B189-CFAD0CE86E06}"/>
    <cellStyle name="40% - Accent2 5 2" xfId="16063" xr:uid="{97908E09-3F53-4073-AFE1-34BDD5FC99DC}"/>
    <cellStyle name="40% - Accent2 5_A01" xfId="35705" xr:uid="{6B8C68F9-0F7D-46F4-8C5E-614930AC87E9}"/>
    <cellStyle name="40% - Accent2 6" xfId="4032" xr:uid="{7AAD9A26-CF32-4133-B024-D9E636ADCC5F}"/>
    <cellStyle name="40% - Accent2 6 2" xfId="16064" xr:uid="{6C3C5C12-AB19-46F7-8654-C044F949B71E}"/>
    <cellStyle name="40% - Accent2 6_A01" xfId="35706" xr:uid="{7F37EB4E-5C31-41CF-BACD-D38062D36B03}"/>
    <cellStyle name="40% - Accent2 7" xfId="4033" xr:uid="{E4A170C8-D06C-4516-A965-BAEB793C5E13}"/>
    <cellStyle name="40% - Accent2 7 2" xfId="16065" xr:uid="{F6645B95-D3B2-42E6-90B6-F49AFE61A416}"/>
    <cellStyle name="40% - Accent2 7 2 2" xfId="16066" xr:uid="{15ABDE1E-D3E9-4EF0-B34A-C8BB6A2298CF}"/>
    <cellStyle name="40% - Accent2 7 2 3" xfId="16067" xr:uid="{AE7D7016-6340-4E48-807B-3C41E4D3FAB8}"/>
    <cellStyle name="40% - Accent2 7 2_AVA DVA EL" xfId="16068" xr:uid="{A76F2A76-8428-43C9-8752-8D1F937B7C13}"/>
    <cellStyle name="40% - Accent2 7 3" xfId="16069" xr:uid="{4ABF9915-7BC3-4365-B028-EEC9F38A897A}"/>
    <cellStyle name="40% - Accent2 7_A01" xfId="35707" xr:uid="{217DF751-00E3-4A3A-86FE-51DAA9831F6F}"/>
    <cellStyle name="40% - Accent2 8" xfId="4034" xr:uid="{C51108B1-5423-439D-B654-0A31B7B96EF2}"/>
    <cellStyle name="40% - Accent2 8 2" xfId="16070" xr:uid="{E1889C65-B175-4DD1-96DD-01B9986C3AF1}"/>
    <cellStyle name="40% - Accent2 8 2 2" xfId="16071" xr:uid="{20A4E99D-54DB-4020-94A1-B549006B2F34}"/>
    <cellStyle name="40% - Accent2 8 2 3" xfId="16072" xr:uid="{790C874A-ED9C-4178-A022-62E05A4B4888}"/>
    <cellStyle name="40% - Accent2 8 2_AVA DVA EL" xfId="16073" xr:uid="{936F5B7C-BCD0-4C4D-9B19-4F59FD6C1B86}"/>
    <cellStyle name="40% - Accent2 8 3" xfId="16074" xr:uid="{E8AF5505-D9B1-41FA-89C8-48C34AE4F4B8}"/>
    <cellStyle name="40% - Accent2 8_A01" xfId="35708" xr:uid="{13EB38C1-3CA6-4382-8E48-474A12E0EA5C}"/>
    <cellStyle name="40% - Accent2 9" xfId="4035" xr:uid="{B3523016-D7FF-412C-BD00-39A6899B5516}"/>
    <cellStyle name="40% - Accent2 9 2" xfId="16075" xr:uid="{425D8AC5-D898-4E8A-A4B3-F9A528DA2A2C}"/>
    <cellStyle name="40% - Accent2 9 2 2" xfId="16076" xr:uid="{98AA1C61-BEB1-43F4-85CA-F964CFD7CB34}"/>
    <cellStyle name="40% - Accent2 9 2 3" xfId="16077" xr:uid="{ED39B478-4D06-4B04-829D-9CBF5C61060F}"/>
    <cellStyle name="40% - Accent2 9 2_AVA DVA EL" xfId="16078" xr:uid="{7DC13929-CE10-419A-8464-7744F5A2E98C}"/>
    <cellStyle name="40% - Accent2 9 3" xfId="16079" xr:uid="{977A7AD4-C570-4FF7-BD0D-77B930A4A13B}"/>
    <cellStyle name="40% - Accent2 9_A01" xfId="35709" xr:uid="{42C9ECCC-BAF3-4B73-ABA9-6A218FB8BAC2}"/>
    <cellStyle name="40% - Accent3 10" xfId="4037" xr:uid="{98574ADD-B33D-4915-AF23-46311ED197F8}"/>
    <cellStyle name="40% - Accent3 10 2" xfId="16080" xr:uid="{CAF5376D-4394-4DB2-A6BC-0D9C818F2523}"/>
    <cellStyle name="40% - Accent3 10 2 2" xfId="16081" xr:uid="{E95047F6-FDFF-40C0-BF6D-530A50FE18C5}"/>
    <cellStyle name="40% - Accent3 10 2 3" xfId="16082" xr:uid="{7B1AB8EA-6AE9-4C20-8061-F70613896F09}"/>
    <cellStyle name="40% - Accent3 10 2_AVA DVA EL" xfId="16083" xr:uid="{A7A1FAE8-7D02-47A3-BECC-1669DB7D6918}"/>
    <cellStyle name="40% - Accent3 10 3" xfId="16084" xr:uid="{72693A89-0F99-42A5-84FF-6AB88C43EAE4}"/>
    <cellStyle name="40% - Accent3 10 4" xfId="16085" xr:uid="{32081B61-EA4D-4337-8173-25CA5271F687}"/>
    <cellStyle name="40% - Accent3 10_AVA DVA EL" xfId="16086" xr:uid="{3EB26CF2-A41B-45EA-89EC-45577ABA743C}"/>
    <cellStyle name="40% - Accent3 11" xfId="4038" xr:uid="{7E4164DB-DA9B-4BC2-8004-99C0CFE3A0E9}"/>
    <cellStyle name="40% - Accent3 11 2" xfId="16087" xr:uid="{9BD97249-60E3-4351-8FAE-B471539EC276}"/>
    <cellStyle name="40% - Accent3 11 2 2" xfId="16088" xr:uid="{60595D13-BAED-4591-8E33-BC73FB88E7A7}"/>
    <cellStyle name="40% - Accent3 11 2 3" xfId="16089" xr:uid="{7D7BE020-AAFC-4FC3-A51D-7514D9A83F37}"/>
    <cellStyle name="40% - Accent3 11 2_AVA DVA EL" xfId="16090" xr:uid="{48CCA903-B180-408E-AEB0-90C8440D664F}"/>
    <cellStyle name="40% - Accent3 11 3" xfId="16091" xr:uid="{F483526B-5161-4B22-B3A7-5EA0CADC98AC}"/>
    <cellStyle name="40% - Accent3 11 4" xfId="16092" xr:uid="{D8947C9A-9694-450A-8BFF-2D538B3887EC}"/>
    <cellStyle name="40% - Accent3 11_AVA DVA EL" xfId="16093" xr:uid="{48A0D87A-FB68-4178-B5AF-F02788CC5160}"/>
    <cellStyle name="40% - Accent3 12" xfId="4039" xr:uid="{CE09F055-0220-4DBD-978E-DDEE18A38310}"/>
    <cellStyle name="40% - Accent3 12 2" xfId="16094" xr:uid="{274608A9-49E2-48A1-86B5-2731701B40D5}"/>
    <cellStyle name="40% - Accent3 12 2 2" xfId="16095" xr:uid="{15A35E5C-BE06-495C-B572-B3D59CCF1CCF}"/>
    <cellStyle name="40% - Accent3 12 2 3" xfId="16096" xr:uid="{50E4AB40-BE41-4D17-BED0-88642C6F84FA}"/>
    <cellStyle name="40% - Accent3 12 2_AVA DVA EL" xfId="16097" xr:uid="{87E2AB44-9131-477F-AEE6-28D417013573}"/>
    <cellStyle name="40% - Accent3 12 3" xfId="16098" xr:uid="{BBC86960-8A87-445F-ACE6-AA653F6E5B2F}"/>
    <cellStyle name="40% - Accent3 12 4" xfId="16099" xr:uid="{F226206E-4ED3-4BD3-B1D5-66195EEB6424}"/>
    <cellStyle name="40% - Accent3 12_AVA DVA EL" xfId="16100" xr:uid="{5503DEFD-71E1-4896-AC77-49F9913E97FC}"/>
    <cellStyle name="40% - Accent3 13" xfId="16101" xr:uid="{900EB11B-2141-446B-866D-73E67B2AFBCC}"/>
    <cellStyle name="40% - Accent3 13 2" xfId="16102" xr:uid="{1905A7FE-39C1-4EFB-A1A9-18619DE76142}"/>
    <cellStyle name="40% - Accent3 13 3" xfId="16103" xr:uid="{22946125-89A4-4E71-894B-C3083FE91853}"/>
    <cellStyle name="40% - Accent3 13_AVA DVA EL" xfId="16104" xr:uid="{0B388F3F-C33B-4932-B5DC-5BCE6B4F9D1B}"/>
    <cellStyle name="40% - Accent3 14" xfId="16105" xr:uid="{6A624770-50B4-4F88-A139-D57929B9E6F1}"/>
    <cellStyle name="40% - Accent3 14 2" xfId="16106" xr:uid="{87A37564-D1E5-4CEB-BF85-14B29423FE60}"/>
    <cellStyle name="40% - Accent3 14 3" xfId="16107" xr:uid="{05E4286D-F5B3-4F11-9C25-C9410AEF84E0}"/>
    <cellStyle name="40% - Accent3 14_AVA DVA EL" xfId="16108" xr:uid="{DDB31C4A-CA84-49BF-94E7-104F7A9CDBFA}"/>
    <cellStyle name="40% - Accent3 15" xfId="16109" xr:uid="{665D1390-6366-4DB1-95B0-65C8E1A32D05}"/>
    <cellStyle name="40% - Accent3 15 2" xfId="16110" xr:uid="{8AF6B996-A316-4619-B7B4-DB5D7B89E560}"/>
    <cellStyle name="40% - Accent3 15 3" xfId="16111" xr:uid="{243AAEF5-864E-4182-A71A-77D4737191AD}"/>
    <cellStyle name="40% - Accent3 15_AVA DVA EL" xfId="16112" xr:uid="{EE90DA46-B452-442A-B48E-DF638F66CED0}"/>
    <cellStyle name="40% - Accent3 16" xfId="16113" xr:uid="{54BF30C7-71E6-40C2-904E-C011DDC38314}"/>
    <cellStyle name="40% - Accent3 17" xfId="16114" xr:uid="{ABD3AED3-3F30-4D08-8C80-A6B5078E8E41}"/>
    <cellStyle name="40% - Accent3 18" xfId="39896" xr:uid="{12D88099-3A9C-4601-AD69-783E598F143B}"/>
    <cellStyle name="40% - Accent3 19" xfId="45062" xr:uid="{583FBBED-1C2D-493B-8C2A-912068AB6941}"/>
    <cellStyle name="40% - Accent3 2" xfId="4040" xr:uid="{85C737E7-6C7F-4C11-A0DA-890BFBFF1BCC}"/>
    <cellStyle name="40% - Accent3 2 2" xfId="4041" xr:uid="{7416399C-9BDB-4C3C-9B79-B2681803DFE1}"/>
    <cellStyle name="40% - Accent3 2 2 2" xfId="4042" xr:uid="{5DAF82B1-C33C-41A5-934D-C29B139B42BB}"/>
    <cellStyle name="40% - Accent3 2 2 2 2" xfId="16115" xr:uid="{696E4A63-E0B2-45BD-B1DD-ADFA428A8B95}"/>
    <cellStyle name="40% - Accent3 2 2 2 3" xfId="16116" xr:uid="{8984B348-EFAA-488C-A59D-56070421ABE3}"/>
    <cellStyle name="40% - Accent3 2 2 2_AVA DVA EL" xfId="16117" xr:uid="{F2C6652B-A41D-4DDB-A1B3-6F5A8010E9AE}"/>
    <cellStyle name="40% - Accent3 2 2 3" xfId="16118" xr:uid="{CC45EB20-3780-4222-80CC-FA860AA50D65}"/>
    <cellStyle name="40% - Accent3 2 2 4" xfId="45063" xr:uid="{9C49477C-67F3-4D48-B73A-1BFA82EBA395}"/>
    <cellStyle name="40% - Accent3 2 2_A01" xfId="12454" xr:uid="{39B2331C-CE3F-49C9-A55A-6458A6F5631E}"/>
    <cellStyle name="40% - Accent3 2 3" xfId="4043" xr:uid="{B36368F0-C34D-48AA-822E-1B7CD38B8E5D}"/>
    <cellStyle name="40% - Accent3 2 3 2" xfId="4044" xr:uid="{E1329C24-F2A4-47EC-B0A9-0768165C5671}"/>
    <cellStyle name="40% - Accent3 2 3 2 2" xfId="16119" xr:uid="{B0DEAA51-4BBF-4C7A-97FE-7ADF383774C4}"/>
    <cellStyle name="40% - Accent3 2 3 2 3" xfId="16120" xr:uid="{93CCBEDB-378E-47F2-9A70-DB15590E7ED3}"/>
    <cellStyle name="40% - Accent3 2 3 2 4" xfId="45064" xr:uid="{5871D35C-4318-4046-9D89-897B118D5248}"/>
    <cellStyle name="40% - Accent3 2 3 2_AVA DVA EL" xfId="16121" xr:uid="{87B5B93E-7B88-4EF5-8FAA-9C72C81D50FA}"/>
    <cellStyle name="40% - Accent3 2 3 3" xfId="16122" xr:uid="{263E8F65-13FF-4DEC-ACD8-46B60491C1DC}"/>
    <cellStyle name="40% - Accent3 2 3 3 2" xfId="45065" xr:uid="{305443C6-F244-4BB0-BC76-7E5C9BA7E474}"/>
    <cellStyle name="40% - Accent3 2 3 4" xfId="45066" xr:uid="{79A43A95-CB8D-4EF2-A2E1-AA16009129A6}"/>
    <cellStyle name="40% - Accent3 2 3 5" xfId="45067" xr:uid="{C16E491F-03F2-41F6-8B3C-F868822AF002}"/>
    <cellStyle name="40% - Accent3 2 3 6" xfId="45068" xr:uid="{F2A91A7C-340F-4674-9139-48139E0AFF88}"/>
    <cellStyle name="40% - Accent3 2 3_A01" xfId="12455" xr:uid="{E252C27A-F4BA-4E09-8F64-5CB3D1E18BA7}"/>
    <cellStyle name="40% - Accent3 2 4" xfId="4045" xr:uid="{D487EAC6-BC85-4CF1-B23F-710FD35E0689}"/>
    <cellStyle name="40% - Accent3 2 4 2" xfId="16123" xr:uid="{270252A1-08E3-44FD-A6E7-9B5625D9A93F}"/>
    <cellStyle name="40% - Accent3 2 4 2 2" xfId="16124" xr:uid="{CC558311-56C1-48C3-994D-E77F5B3B24FE}"/>
    <cellStyle name="40% - Accent3 2 4 2 3" xfId="16125" xr:uid="{764C3C76-CD54-4BCB-B957-9BC980AD12C4}"/>
    <cellStyle name="40% - Accent3 2 4 2_AVA DVA EL" xfId="16126" xr:uid="{32B0E8F5-4B6E-4EE1-A9B9-AA266F28D765}"/>
    <cellStyle name="40% - Accent3 2 4 3" xfId="16127" xr:uid="{E9C49E0B-D700-48FC-B6F4-6EE96367BA57}"/>
    <cellStyle name="40% - Accent3 2 4 4" xfId="16128" xr:uid="{2FEF3D24-E3D2-45C1-959F-66D3E0011EBA}"/>
    <cellStyle name="40% - Accent3 2 4 5" xfId="45069" xr:uid="{9DF08279-CF70-47FE-AF29-21BB9790BA82}"/>
    <cellStyle name="40% - Accent3 2 4_AVA DVA EL" xfId="16129" xr:uid="{0E0D47DD-B36B-4426-A24A-C00E134D856B}"/>
    <cellStyle name="40% - Accent3 2 5" xfId="16130" xr:uid="{175BA29B-0770-4B53-B199-D8BA7B26B3AE}"/>
    <cellStyle name="40% - Accent3 2 5 2" xfId="16131" xr:uid="{FE24B394-E0B0-44BC-8EFC-4ADD52F1C13C}"/>
    <cellStyle name="40% - Accent3 2 5 3" xfId="16132" xr:uid="{A70393F1-9F04-4A3E-8FEE-2DB70EF4055D}"/>
    <cellStyle name="40% - Accent3 2 5_AVA DVA EL" xfId="16133" xr:uid="{57B6DF8F-4238-434D-8F29-706EC3E4E6E5}"/>
    <cellStyle name="40% - Accent3 2 6" xfId="16134" xr:uid="{5121CE99-9CFC-496D-ACCA-1FFF56543B71}"/>
    <cellStyle name="40% - Accent3 2 6 2" xfId="16135" xr:uid="{3A468B21-5BAA-4FB0-A253-B58854FE78F5}"/>
    <cellStyle name="40% - Accent3 2 6 3" xfId="16136" xr:uid="{AD30F09A-C842-474B-9FFE-6BB9C8F643C7}"/>
    <cellStyle name="40% - Accent3 2 6_AVA DVA EL" xfId="16137" xr:uid="{0C38EA0C-9E0B-43FF-9598-8BB8617D997D}"/>
    <cellStyle name="40% - Accent3 2 7" xfId="16138" xr:uid="{3732498A-13B9-49C0-BB76-2702BE208ED1}"/>
    <cellStyle name="40% - Accent3 2 7 2" xfId="16139" xr:uid="{59CC663D-F007-46BE-B4F6-80B9AC1CA5EE}"/>
    <cellStyle name="40% - Accent3 2 7 3" xfId="16140" xr:uid="{5363D20A-916C-4CBB-8EFB-5A1F0EDF10B8}"/>
    <cellStyle name="40% - Accent3 2 7_AVA DVA EL" xfId="16141" xr:uid="{1A34A182-A8EC-4BF8-90A5-9C7181F3E1CE}"/>
    <cellStyle name="40% - Accent3 2 8" xfId="16142" xr:uid="{EB67BD31-BA26-4F66-89AB-D7018AF28A51}"/>
    <cellStyle name="40% - Accent3 2 9" xfId="45070" xr:uid="{D1F77894-6FB5-4861-9C87-7AE419488186}"/>
    <cellStyle name="40% - Accent3 2_4 manuell" xfId="54842" xr:uid="{708A484C-5949-4257-BB7B-298A5DE4CA18}"/>
    <cellStyle name="40% - Accent3 20" xfId="45071" xr:uid="{8374DCEC-2D43-4622-9AC5-2F32FF0E101F}"/>
    <cellStyle name="40% - Accent3 21" xfId="4036" xr:uid="{BEA62F0D-ABDF-4EE2-AFA7-6F7B68554802}"/>
    <cellStyle name="40% - Accent3 3" xfId="4046" xr:uid="{99D10365-E6C1-4CE4-9506-741F6C684942}"/>
    <cellStyle name="40% - Accent3 3 2" xfId="16143" xr:uid="{969E68AD-A4F7-42E4-A32C-689982658087}"/>
    <cellStyle name="40% - Accent3 3 2 2" xfId="16144" xr:uid="{CA334BED-D5FE-46FC-9AFD-2C4D3413BE5D}"/>
    <cellStyle name="40% - Accent3 3 2 3" xfId="16145" xr:uid="{22E80D6A-2CB9-4A0D-A68D-EC38B8C68176}"/>
    <cellStyle name="40% - Accent3 3 2_AVA DVA EL" xfId="16146" xr:uid="{12A1D80F-26BD-40CD-8CF1-6A04138C90D0}"/>
    <cellStyle name="40% - Accent3 3 3" xfId="16147" xr:uid="{B4175397-61C8-401F-81A9-8A3AD4B44E49}"/>
    <cellStyle name="40% - Accent3 3 4" xfId="45072" xr:uid="{562A4134-076E-4AEA-97E2-66653171CC8C}"/>
    <cellStyle name="40% - Accent3 3_4 manuell" xfId="54843" xr:uid="{5809E509-B839-4E42-9F39-0A289A375440}"/>
    <cellStyle name="40% - Accent3 4" xfId="4047" xr:uid="{FCD66834-D4AB-42C2-8E57-ADA86E0B5C71}"/>
    <cellStyle name="40% - Accent3 4 2" xfId="16148" xr:uid="{5D7CFE13-DE36-4103-83AB-D73452FE1677}"/>
    <cellStyle name="40% - Accent3 4 2 2" xfId="16149" xr:uid="{DB38C717-D690-41B7-B55F-4B41E65FA6CA}"/>
    <cellStyle name="40% - Accent3 4 2 3" xfId="16150" xr:uid="{1ECD01AB-7AF6-4E88-8CDD-EC90354A4058}"/>
    <cellStyle name="40% - Accent3 4 2_AVA DVA EL" xfId="16151" xr:uid="{1CFE56AB-DC74-400F-983B-343EE306640B}"/>
    <cellStyle name="40% - Accent3 4 3" xfId="16152" xr:uid="{CCFE898D-B48A-48B3-86CC-279F9299E525}"/>
    <cellStyle name="40% - Accent3 4 3 2" xfId="16153" xr:uid="{CFAA2B34-B39F-4774-BEF5-BAEA3880809D}"/>
    <cellStyle name="40% - Accent3 4 3 3" xfId="16154" xr:uid="{105B7F80-186A-4AA3-9752-E79BAF59486F}"/>
    <cellStyle name="40% - Accent3 4 3_AVA DVA EL" xfId="16155" xr:uid="{BDC7AAEB-B06C-4F71-8549-2C43A45FB388}"/>
    <cellStyle name="40% - Accent3 4 4" xfId="16156" xr:uid="{DB84AE26-F1A7-4393-A60D-4B7B9D85F9CD}"/>
    <cellStyle name="40% - Accent3 4 4 2" xfId="16157" xr:uid="{DADCD8AC-F29E-4027-8618-4276EF624F2A}"/>
    <cellStyle name="40% - Accent3 4 4 3" xfId="16158" xr:uid="{C196826E-06AF-4B6C-9AC6-CC887030E621}"/>
    <cellStyle name="40% - Accent3 4 4_AVA DVA EL" xfId="16159" xr:uid="{DFBB057E-B7E2-43A3-9AFD-7A94F578DD69}"/>
    <cellStyle name="40% - Accent3 4 5" xfId="16160" xr:uid="{DB972F87-04A1-44B3-B7FA-4ADFC57141AB}"/>
    <cellStyle name="40% - Accent3 4_A01" xfId="35710" xr:uid="{92D84C65-E1D2-45CC-9A6D-C002482DBA14}"/>
    <cellStyle name="40% - Accent3 5" xfId="4048" xr:uid="{3ED73CDE-10B1-494A-8E56-3949B4EB87F4}"/>
    <cellStyle name="40% - Accent3 5 2" xfId="16161" xr:uid="{5B3A4E0C-47D6-4617-AC6E-E948B3E26074}"/>
    <cellStyle name="40% - Accent3 5 2 2" xfId="16162" xr:uid="{DB2B4FB5-C56D-49AB-97BC-046226BF2FEC}"/>
    <cellStyle name="40% - Accent3 5 2 3" xfId="16163" xr:uid="{B0024834-48A1-4736-AC93-D4A321E4FAF2}"/>
    <cellStyle name="40% - Accent3 5 2_AVA DVA EL" xfId="16164" xr:uid="{4497FCA7-5C08-442B-AACD-4047D33419B2}"/>
    <cellStyle name="40% - Accent3 5 3" xfId="16165" xr:uid="{E3C69441-74B7-47CE-8CC6-DC35CCB969AF}"/>
    <cellStyle name="40% - Accent3 5_A01" xfId="35711" xr:uid="{59AC8B0D-9D06-461B-A572-6D7F83BB759E}"/>
    <cellStyle name="40% - Accent3 6" xfId="4049" xr:uid="{E1A19FD7-BFD6-4707-AAC7-118739FC955F}"/>
    <cellStyle name="40% - Accent3 6 2" xfId="16166" xr:uid="{9526C99E-7948-4435-878A-5F8E2D57F909}"/>
    <cellStyle name="40% - Accent3 6 2 2" xfId="16167" xr:uid="{815C1E3D-3DEC-4D5C-9D74-D78D51818784}"/>
    <cellStyle name="40% - Accent3 6 2 3" xfId="16168" xr:uid="{D386E9C9-DFA9-4F32-8C2E-FE6A61DE6285}"/>
    <cellStyle name="40% - Accent3 6 2_AVA DVA EL" xfId="16169" xr:uid="{C808E316-E788-4AF2-B039-3A9ECE4D2F11}"/>
    <cellStyle name="40% - Accent3 6 3" xfId="16170" xr:uid="{712449C5-B367-4283-9657-91F693CA7354}"/>
    <cellStyle name="40% - Accent3 6_A01" xfId="35712" xr:uid="{72F278C3-9F16-485E-ADA0-D1553C3013F7}"/>
    <cellStyle name="40% - Accent3 7" xfId="4050" xr:uid="{A3FC7994-8777-4DDD-BFE0-EC273B64FFC8}"/>
    <cellStyle name="40% - Accent3 7 2" xfId="16171" xr:uid="{01EA99C5-C72F-4E5D-9DE2-105062213F35}"/>
    <cellStyle name="40% - Accent3 7 2 2" xfId="16172" xr:uid="{02542130-C066-4341-B62F-486F0A5424B3}"/>
    <cellStyle name="40% - Accent3 7 2 3" xfId="16173" xr:uid="{BF74336D-EE96-46DD-8B94-BAB9184C13B5}"/>
    <cellStyle name="40% - Accent3 7 2_AVA DVA EL" xfId="16174" xr:uid="{6A4624B6-445E-4131-91C3-A41F42739383}"/>
    <cellStyle name="40% - Accent3 7 3" xfId="16175" xr:uid="{978E25F3-777A-4FC9-AFA7-9BC8D7BF5F96}"/>
    <cellStyle name="40% - Accent3 7 3 2" xfId="16176" xr:uid="{1EFF2A77-ACB5-42F8-B919-DDAD76ECF488}"/>
    <cellStyle name="40% - Accent3 7 3 3" xfId="16177" xr:uid="{D71BA85C-A116-482F-9E98-DA29E7061BAC}"/>
    <cellStyle name="40% - Accent3 7 3_AVA DVA EL" xfId="16178" xr:uid="{2CAA3FBC-D568-42FF-BCD3-0FA09A59B577}"/>
    <cellStyle name="40% - Accent3 7 4" xfId="16179" xr:uid="{DF0D301D-0B2B-44C2-A841-3103EBB49B98}"/>
    <cellStyle name="40% - Accent3 7_A01" xfId="35713" xr:uid="{4DF8959A-B3F4-4FAD-B802-694B8316547B}"/>
    <cellStyle name="40% - Accent3 8" xfId="4051" xr:uid="{76A5C6F5-0967-4629-8C64-DC10F6D1D51A}"/>
    <cellStyle name="40% - Accent3 8 2" xfId="16180" xr:uid="{0EA2E159-BCF0-4F71-84C9-E5682C6C378E}"/>
    <cellStyle name="40% - Accent3 8 2 2" xfId="16181" xr:uid="{F3B7D5DA-BDAD-4285-BFA5-14E9CA153DBD}"/>
    <cellStyle name="40% - Accent3 8 2 3" xfId="16182" xr:uid="{4F25AF57-0E40-4FA8-AB4B-4F750D0FDC21}"/>
    <cellStyle name="40% - Accent3 8 2_AVA DVA EL" xfId="16183" xr:uid="{EFDA7A97-C06A-4122-9C38-FB944779C790}"/>
    <cellStyle name="40% - Accent3 8 3" xfId="16184" xr:uid="{4048E61B-B072-44CA-B2F0-8BA535CC4ECA}"/>
    <cellStyle name="40% - Accent3 8 3 2" xfId="16185" xr:uid="{63A1C92F-CC58-4B63-9F47-82D4F0F28596}"/>
    <cellStyle name="40% - Accent3 8 3 3" xfId="16186" xr:uid="{02FA3B1B-8AD9-44BC-8C78-A131C40BE412}"/>
    <cellStyle name="40% - Accent3 8 3_AVA DVA EL" xfId="16187" xr:uid="{C579392D-75E0-4C9A-9A65-4BEA36E21B33}"/>
    <cellStyle name="40% - Accent3 8 4" xfId="16188" xr:uid="{5B39904B-D0B4-4C2B-8CB4-F70383CBB122}"/>
    <cellStyle name="40% - Accent3 8_A01" xfId="35714" xr:uid="{8B854FAF-9796-42AA-B96D-920F3FD39EC9}"/>
    <cellStyle name="40% - Accent3 9" xfId="4052" xr:uid="{95939D61-B8C5-4465-87F1-729CC7FD53E1}"/>
    <cellStyle name="40% - Accent3 9 2" xfId="16189" xr:uid="{BED503B1-3DA8-443B-94E2-7FE735FA6FB9}"/>
    <cellStyle name="40% - Accent3 9 2 2" xfId="16190" xr:uid="{917B652D-9D93-46F6-8D7B-462AB4BF024B}"/>
    <cellStyle name="40% - Accent3 9 2 3" xfId="16191" xr:uid="{8D6824B2-2A50-4CED-8F04-5F98D8FCE806}"/>
    <cellStyle name="40% - Accent3 9 2_AVA DVA EL" xfId="16192" xr:uid="{D1E15689-4B77-4145-B715-CA3ED566C220}"/>
    <cellStyle name="40% - Accent3 9 3" xfId="16193" xr:uid="{C248C329-8B47-4DD2-A129-4EA4DA8A144A}"/>
    <cellStyle name="40% - Accent3 9 3 2" xfId="16194" xr:uid="{77952117-C49D-4A85-9F8B-8B3274FDD94E}"/>
    <cellStyle name="40% - Accent3 9 3 3" xfId="16195" xr:uid="{BE464C81-B453-417F-9B42-A77C4C3E1941}"/>
    <cellStyle name="40% - Accent3 9 3_AVA DVA EL" xfId="16196" xr:uid="{3B81E3FB-FE55-4E32-8917-644C82803BB9}"/>
    <cellStyle name="40% - Accent3 9 4" xfId="16197" xr:uid="{DCDFC487-6E13-4CEC-86AF-D5AF21E85908}"/>
    <cellStyle name="40% - Accent3 9_A01" xfId="35715" xr:uid="{E78A8CA1-C9DA-4AC9-B401-0FF30787A371}"/>
    <cellStyle name="40% - Accent4 10" xfId="4054" xr:uid="{83012325-14D5-49C1-9D79-3273BBD73406}"/>
    <cellStyle name="40% - Accent4 10 2" xfId="16198" xr:uid="{9E994A8C-32A9-46EF-A590-F08B69EAC7D7}"/>
    <cellStyle name="40% - Accent4 10 2 2" xfId="16199" xr:uid="{216AE180-30F5-4BD3-ACEF-3091F8922948}"/>
    <cellStyle name="40% - Accent4 10 2 3" xfId="16200" xr:uid="{96746E56-3F0A-40C5-BBF5-1432CA95AC17}"/>
    <cellStyle name="40% - Accent4 10 2_AVA DVA EL" xfId="16201" xr:uid="{E563C4F5-2918-4DF2-A6B3-E673561DCFB7}"/>
    <cellStyle name="40% - Accent4 10 3" xfId="16202" xr:uid="{D3DD6755-084C-415D-9795-469A4CB9F94E}"/>
    <cellStyle name="40% - Accent4 10 4" xfId="16203" xr:uid="{141D4611-8F89-4EBA-A06F-11F856BD1B76}"/>
    <cellStyle name="40% - Accent4 10_AVA DVA EL" xfId="16204" xr:uid="{FEA86F25-76B2-4071-B194-786D1B355514}"/>
    <cellStyle name="40% - Accent4 11" xfId="4055" xr:uid="{55A479AF-2F43-4917-9660-230A855B31A4}"/>
    <cellStyle name="40% - Accent4 11 2" xfId="16205" xr:uid="{0EA5FF43-7226-473E-AC7D-86080F2DF967}"/>
    <cellStyle name="40% - Accent4 11 2 2" xfId="16206" xr:uid="{F7F4FA08-7DC5-4F0D-811D-3C3CC9D135C7}"/>
    <cellStyle name="40% - Accent4 11 2 3" xfId="16207" xr:uid="{7C36B6AA-36F6-4ACE-84C2-91232195F633}"/>
    <cellStyle name="40% - Accent4 11 2_AVA DVA EL" xfId="16208" xr:uid="{6836B391-5592-4022-A7B4-198963A007ED}"/>
    <cellStyle name="40% - Accent4 11 3" xfId="16209" xr:uid="{89760060-AE36-4AB2-A7DC-85CAB6EE0EF9}"/>
    <cellStyle name="40% - Accent4 11 4" xfId="16210" xr:uid="{9BF204F2-CFA6-4131-A171-D6973DF02293}"/>
    <cellStyle name="40% - Accent4 11_AVA DVA EL" xfId="16211" xr:uid="{ED00FFAD-00D8-4E77-9760-A54847141493}"/>
    <cellStyle name="40% - Accent4 12" xfId="4056" xr:uid="{F0FB23F0-B58A-45DA-AB0C-6D7610A194B0}"/>
    <cellStyle name="40% - Accent4 12 2" xfId="16212" xr:uid="{741B66B2-3783-4C92-A831-5926F3428580}"/>
    <cellStyle name="40% - Accent4 12 2 2" xfId="16213" xr:uid="{A99EC924-20BD-485E-B574-364245A66BCE}"/>
    <cellStyle name="40% - Accent4 12 2 3" xfId="16214" xr:uid="{8FE7D6C0-5AA4-46D0-96B5-79F482F7D677}"/>
    <cellStyle name="40% - Accent4 12 2_AVA DVA EL" xfId="16215" xr:uid="{20E41E51-EB5A-4340-ADE5-E837F3D0044F}"/>
    <cellStyle name="40% - Accent4 12 3" xfId="16216" xr:uid="{D05D86C4-CD48-4615-8B8F-8372694CDDE7}"/>
    <cellStyle name="40% - Accent4 12 4" xfId="16217" xr:uid="{23092C1A-B8B6-48C0-B95B-12DCFC842245}"/>
    <cellStyle name="40% - Accent4 12_AVA DVA EL" xfId="16218" xr:uid="{A08013D8-62F2-4A8E-95AB-387C1BF0353C}"/>
    <cellStyle name="40% - Accent4 13" xfId="16219" xr:uid="{B717331B-51B0-4860-8DA6-81D55906B18E}"/>
    <cellStyle name="40% - Accent4 13 2" xfId="16220" xr:uid="{E8A71761-E65D-42FA-9C4B-C7B34C7A7BF6}"/>
    <cellStyle name="40% - Accent4 13 3" xfId="16221" xr:uid="{143CEA5B-9DAE-4B48-B5F3-32CFB5AC3564}"/>
    <cellStyle name="40% - Accent4 13_AVA DVA EL" xfId="16222" xr:uid="{4BFCC6E1-5AE9-488D-8FFE-28C3482D79C4}"/>
    <cellStyle name="40% - Accent4 14" xfId="16223" xr:uid="{58771954-671F-46C0-ACE4-687A5A6BCA9A}"/>
    <cellStyle name="40% - Accent4 14 2" xfId="16224" xr:uid="{D9AD7A3B-2A34-43F4-BED0-16BC9B2B14AA}"/>
    <cellStyle name="40% - Accent4 14 3" xfId="16225" xr:uid="{017AAEAA-E42E-42C2-A588-3732C880F3C6}"/>
    <cellStyle name="40% - Accent4 14_AVA DVA EL" xfId="16226" xr:uid="{C46E3A07-A6E5-478B-BD55-1FFE309A8265}"/>
    <cellStyle name="40% - Accent4 15" xfId="16227" xr:uid="{DDBA4065-4B52-4577-A813-90B0D1DFD6B6}"/>
    <cellStyle name="40% - Accent4 15 2" xfId="16228" xr:uid="{230232F6-2F76-4225-9121-DB7080A74AC2}"/>
    <cellStyle name="40% - Accent4 15 3" xfId="16229" xr:uid="{1B95CFB8-7EBE-44F0-8C0A-BDD28B672745}"/>
    <cellStyle name="40% - Accent4 15_AVA DVA EL" xfId="16230" xr:uid="{A0A9C471-0D56-4236-8BC5-155DE7A2A327}"/>
    <cellStyle name="40% - Accent4 16" xfId="16231" xr:uid="{8FB065BF-7A55-4C8A-B53A-487C1E382DBB}"/>
    <cellStyle name="40% - Accent4 17" xfId="16232" xr:uid="{AB360D6E-1A69-4461-9189-6454E404E0FC}"/>
    <cellStyle name="40% - Accent4 18" xfId="39897" xr:uid="{422952D3-CAE2-4393-9D03-B92FD7F9B9ED}"/>
    <cellStyle name="40% - Accent4 19" xfId="45073" xr:uid="{2C4F6AE7-FF49-4B1F-8A83-1E69380F08CB}"/>
    <cellStyle name="40% - Accent4 2" xfId="4057" xr:uid="{A27705AE-1ACC-4133-A340-1CB287A2C83D}"/>
    <cellStyle name="40% - Accent4 2 2" xfId="4058" xr:uid="{ADA97B61-706C-4F2F-BE55-7C14FD34224B}"/>
    <cellStyle name="40% - Accent4 2 2 2" xfId="4059" xr:uid="{CBF28564-D1FC-4CA4-87F6-E2C054002EDD}"/>
    <cellStyle name="40% - Accent4 2 2 2 2" xfId="16233" xr:uid="{B6A26D03-6262-41DD-8E49-C26DAB86EEE2}"/>
    <cellStyle name="40% - Accent4 2 2 2 3" xfId="16234" xr:uid="{1A8029EA-921D-4524-B111-17F99A4A2A8A}"/>
    <cellStyle name="40% - Accent4 2 2 2_AVA DVA EL" xfId="16235" xr:uid="{8DF753AB-347E-4588-8E33-4F5C164E8024}"/>
    <cellStyle name="40% - Accent4 2 2 3" xfId="16236" xr:uid="{E82B33BB-8924-4E45-AA38-AE8CA42752CD}"/>
    <cellStyle name="40% - Accent4 2 2 3 2" xfId="16237" xr:uid="{EEE7BB36-B3FE-479E-8C2A-1BC9E1AB08C5}"/>
    <cellStyle name="40% - Accent4 2 2 3 3" xfId="16238" xr:uid="{2E4C101A-1AE1-400A-B294-FC70197D0C1E}"/>
    <cellStyle name="40% - Accent4 2 2 3_AVA DVA EL" xfId="16239" xr:uid="{772C082B-64C5-4D71-AC61-0023FA20D101}"/>
    <cellStyle name="40% - Accent4 2 2 4" xfId="16240" xr:uid="{C94E1CE7-B6FC-4132-AF24-A51D43E32BBE}"/>
    <cellStyle name="40% - Accent4 2 2 4 2" xfId="16241" xr:uid="{3003DAED-6F3C-4668-B231-5E0B17365751}"/>
    <cellStyle name="40% - Accent4 2 2 4 3" xfId="16242" xr:uid="{85FAA0C4-0821-4960-89E6-9D8CE127AC9C}"/>
    <cellStyle name="40% - Accent4 2 2 4_AVA DVA EL" xfId="16243" xr:uid="{7E722073-9D83-4E20-9BA5-B2233437BF94}"/>
    <cellStyle name="40% - Accent4 2 2 5" xfId="16244" xr:uid="{5127919D-5AA7-4EC7-ACBE-69C119F11E14}"/>
    <cellStyle name="40% - Accent4 2 2 5 2" xfId="16245" xr:uid="{5423E9B9-8EA7-4B6F-B334-EAF4B87EF325}"/>
    <cellStyle name="40% - Accent4 2 2 5 3" xfId="16246" xr:uid="{1FA55E9F-FFB0-40EB-993A-F0D6EC4B0A89}"/>
    <cellStyle name="40% - Accent4 2 2 5_AVA DVA EL" xfId="16247" xr:uid="{7C309ED5-4CF9-4061-89E5-3B03BD82198A}"/>
    <cellStyle name="40% - Accent4 2 2 6" xfId="16248" xr:uid="{EAE3D76F-81A9-4D1C-9388-13A5AA3947CD}"/>
    <cellStyle name="40% - Accent4 2 2 6 2" xfId="16249" xr:uid="{E319598D-42B7-462D-B627-F3F04A8F799F}"/>
    <cellStyle name="40% - Accent4 2 2 6 3" xfId="16250" xr:uid="{4483C7C3-4E02-43FF-BD3B-914954B786E0}"/>
    <cellStyle name="40% - Accent4 2 2 6_AVA DVA EL" xfId="16251" xr:uid="{89FE30C7-BF71-4697-B4D5-03CAB9B0736F}"/>
    <cellStyle name="40% - Accent4 2 2 7" xfId="16252" xr:uid="{5E523195-6D4D-4047-8FDA-03C5CB0E3876}"/>
    <cellStyle name="40% - Accent4 2 2 8" xfId="45074" xr:uid="{1D24F02D-9F72-4445-8BD7-EEC391DE6646}"/>
    <cellStyle name="40% - Accent4 2 2_A01" xfId="12456" xr:uid="{55E1CE80-9765-43A6-8AAC-DD738302A185}"/>
    <cellStyle name="40% - Accent4 2 3" xfId="4060" xr:uid="{586C13F9-9908-41E1-A5DD-C49E3C50DD92}"/>
    <cellStyle name="40% - Accent4 2 3 2" xfId="4061" xr:uid="{EB99BCDC-BE65-423E-9742-C9F80137E626}"/>
    <cellStyle name="40% - Accent4 2 3 2 2" xfId="16253" xr:uid="{6B58E3A9-6EED-485B-B142-8B7D6D1920E6}"/>
    <cellStyle name="40% - Accent4 2 3 2 3" xfId="16254" xr:uid="{DA469A30-CF81-423C-AD4B-BA280592242A}"/>
    <cellStyle name="40% - Accent4 2 3 2 4" xfId="45075" xr:uid="{C9D066B1-B2FA-4FA2-AB15-E70275E23705}"/>
    <cellStyle name="40% - Accent4 2 3 2_AVA DVA EL" xfId="16255" xr:uid="{F1988A41-967B-4C01-9C8E-A851DFA26F89}"/>
    <cellStyle name="40% - Accent4 2 3 3" xfId="16256" xr:uid="{214F2D82-374C-4E72-95B8-522F23D6492D}"/>
    <cellStyle name="40% - Accent4 2 3 3 2" xfId="45076" xr:uid="{F2B43922-18F5-49B5-8A5C-C22108F51BF6}"/>
    <cellStyle name="40% - Accent4 2 3 4" xfId="45077" xr:uid="{CDC7791B-9113-4181-B9E1-7D339B535DCE}"/>
    <cellStyle name="40% - Accent4 2 3 5" xfId="45078" xr:uid="{140E5124-A2AF-4519-9DEA-FEA7E4696B6E}"/>
    <cellStyle name="40% - Accent4 2 3 6" xfId="45079" xr:uid="{81846384-E23C-4274-8B3A-9463397D6F58}"/>
    <cellStyle name="40% - Accent4 2 3_A01" xfId="12457" xr:uid="{06EE1008-6CE6-4531-888B-4202F6BE4696}"/>
    <cellStyle name="40% - Accent4 2 4" xfId="4062" xr:uid="{4EA373E2-2DE3-4233-AF18-CA1C5D1810AB}"/>
    <cellStyle name="40% - Accent4 2 4 2" xfId="16257" xr:uid="{4ECCF7C9-428D-44F5-8368-AC66A9B1C585}"/>
    <cellStyle name="40% - Accent4 2 4 2 2" xfId="16258" xr:uid="{58DB772E-347B-431B-A42D-6E8A8DDE92A7}"/>
    <cellStyle name="40% - Accent4 2 4 2 3" xfId="16259" xr:uid="{BA63D919-4F7D-40D8-85DA-1C44A4000016}"/>
    <cellStyle name="40% - Accent4 2 4 2_AVA DVA EL" xfId="16260" xr:uid="{FAC9BB80-C53C-4C14-9CBB-A63746E9FBDB}"/>
    <cellStyle name="40% - Accent4 2 4 3" xfId="16261" xr:uid="{0AB5076B-EA8A-4CF2-BA7B-0736969D344B}"/>
    <cellStyle name="40% - Accent4 2 4 4" xfId="16262" xr:uid="{A8239513-B056-43DB-85EF-8484824AA3A0}"/>
    <cellStyle name="40% - Accent4 2 4 5" xfId="45080" xr:uid="{98DEE1D5-8C2A-4433-A0CC-78B99AAC0642}"/>
    <cellStyle name="40% - Accent4 2 4_AVA DVA EL" xfId="16263" xr:uid="{1F161452-A49B-4BEF-B048-31524ED266F5}"/>
    <cellStyle name="40% - Accent4 2 5" xfId="16264" xr:uid="{83A03F78-6CCC-42D5-AD79-7B5EDB10B3D5}"/>
    <cellStyle name="40% - Accent4 2 5 2" xfId="16265" xr:uid="{FFBD6AD7-DF63-46EE-849B-8EE0334BFE0A}"/>
    <cellStyle name="40% - Accent4 2 5 3" xfId="16266" xr:uid="{7CD08DFD-B9CE-4E12-9CF6-D8EA19C77ED8}"/>
    <cellStyle name="40% - Accent4 2 5_AVA DVA EL" xfId="16267" xr:uid="{2F0AC793-BE43-40F6-83AD-CEE1208BB3AB}"/>
    <cellStyle name="40% - Accent4 2 6" xfId="16268" xr:uid="{E5CD1177-870B-4CBA-8B56-B5B2399EFDB4}"/>
    <cellStyle name="40% - Accent4 2 6 2" xfId="16269" xr:uid="{E0EB70A0-D290-4215-8EB7-DAA7FD64EAAF}"/>
    <cellStyle name="40% - Accent4 2 6 3" xfId="16270" xr:uid="{41BB0475-476D-4351-AC75-9FBE51F08C3D}"/>
    <cellStyle name="40% - Accent4 2 6_AVA DVA EL" xfId="16271" xr:uid="{2148058F-56FF-4E50-ACFE-EF103B2A9B46}"/>
    <cellStyle name="40% - Accent4 2 7" xfId="16272" xr:uid="{A23D2370-D7F0-4E84-B24D-2AB5C34E9719}"/>
    <cellStyle name="40% - Accent4 2 7 2" xfId="16273" xr:uid="{FC73B51A-1E10-47CF-8680-D8F2BD4468F1}"/>
    <cellStyle name="40% - Accent4 2 7 3" xfId="16274" xr:uid="{02282B22-6EA4-4D67-A1BF-F67FCF81A1D7}"/>
    <cellStyle name="40% - Accent4 2 7_AVA DVA EL" xfId="16275" xr:uid="{A8758DE3-37D7-4198-9BA4-2FC744AF51D5}"/>
    <cellStyle name="40% - Accent4 2 8" xfId="16276" xr:uid="{D6F21A7C-5027-4FED-905B-06818B33AEC7}"/>
    <cellStyle name="40% - Accent4 2 9" xfId="45081" xr:uid="{226C3EF0-DF29-4509-8E8B-1E2AF2CA8150}"/>
    <cellStyle name="40% - Accent4 2_4 manuell" xfId="54844" xr:uid="{C250E63B-7575-4BDD-93C4-1AB5B10F8905}"/>
    <cellStyle name="40% - Accent4 20" xfId="45082" xr:uid="{A423C4E1-1A6A-4488-918E-8ABDD7DE11BB}"/>
    <cellStyle name="40% - Accent4 21" xfId="4053" xr:uid="{36218764-DEB9-40D1-8D57-2D789F1250E1}"/>
    <cellStyle name="40% - Accent4 3" xfId="4063" xr:uid="{24024184-96C4-4C0E-A607-09234EB8F4D7}"/>
    <cellStyle name="40% - Accent4 3 2" xfId="16277" xr:uid="{9F6C0DC6-8DC9-49CD-AF48-B650CEE040F7}"/>
    <cellStyle name="40% - Accent4 3 2 2" xfId="16278" xr:uid="{E99C421B-D34A-408E-BDD0-59CB4C409CD5}"/>
    <cellStyle name="40% - Accent4 3 2 3" xfId="16279" xr:uid="{7809ECE4-1AF5-43EA-8D3B-0655F97718EE}"/>
    <cellStyle name="40% - Accent4 3 2_AVA DVA EL" xfId="16280" xr:uid="{B48755EC-6FDB-4241-9F12-11A0268CCC8B}"/>
    <cellStyle name="40% - Accent4 3 3" xfId="16281" xr:uid="{A8D5FDEF-828C-43B3-90B1-03FFA3310093}"/>
    <cellStyle name="40% - Accent4 3 4" xfId="45083" xr:uid="{43B68E84-CD34-413F-B651-7F2CD0B5DDD9}"/>
    <cellStyle name="40% - Accent4 3_4 manuell" xfId="54845" xr:uid="{EF4DFF41-D7AB-4DBA-99F2-BA4E8BFC8521}"/>
    <cellStyle name="40% - Accent4 4" xfId="4064" xr:uid="{3AF0C79B-324E-4731-8371-565B63E57540}"/>
    <cellStyle name="40% - Accent4 4 2" xfId="16282" xr:uid="{88666D39-8E27-4632-A22A-D5FA1C2218A0}"/>
    <cellStyle name="40% - Accent4 4 2 2" xfId="16283" xr:uid="{EBF2CFF0-9F39-46A5-ACD0-6114EF8EAD50}"/>
    <cellStyle name="40% - Accent4 4 2 3" xfId="16284" xr:uid="{A740E8E6-EFDE-43D2-A6CF-ED687E37AF70}"/>
    <cellStyle name="40% - Accent4 4 2_AVA DVA EL" xfId="16285" xr:uid="{1B747F1F-8C8B-4707-B8EB-C154C69A0530}"/>
    <cellStyle name="40% - Accent4 4 3" xfId="16286" xr:uid="{CD2ECFA7-49F8-46E9-A72A-DAE6310644F2}"/>
    <cellStyle name="40% - Accent4 4 3 2" xfId="16287" xr:uid="{9F2579F6-7DAF-4C73-BEB4-0C37E61F1097}"/>
    <cellStyle name="40% - Accent4 4 3 3" xfId="16288" xr:uid="{EB603EB6-E67F-4B56-9DBC-77F905F6CF98}"/>
    <cellStyle name="40% - Accent4 4 3_AVA DVA EL" xfId="16289" xr:uid="{F9480CCC-C827-4F33-9F45-D7BA1CD118DE}"/>
    <cellStyle name="40% - Accent4 4 4" xfId="16290" xr:uid="{3D86199E-F75C-485D-94B2-5CAE9B4B8DE5}"/>
    <cellStyle name="40% - Accent4 4 4 2" xfId="16291" xr:uid="{5CC36D3A-C457-4C7D-A8E9-FD763094AB20}"/>
    <cellStyle name="40% - Accent4 4 4 3" xfId="16292" xr:uid="{E1D7D90B-E0EB-4A11-984C-23A4172738CC}"/>
    <cellStyle name="40% - Accent4 4 4_AVA DVA EL" xfId="16293" xr:uid="{85AD9C89-37F5-4189-83FD-DCF3BA974609}"/>
    <cellStyle name="40% - Accent4 4 5" xfId="16294" xr:uid="{26F6A289-0BFA-407A-9DCC-7E3BD0B8F615}"/>
    <cellStyle name="40% - Accent4 4_A01" xfId="35716" xr:uid="{1014018F-CF45-4401-B67A-DC79B80D5846}"/>
    <cellStyle name="40% - Accent4 5" xfId="4065" xr:uid="{3C60BDD4-831D-4CEC-AD85-B576818A5CCB}"/>
    <cellStyle name="40% - Accent4 5 2" xfId="16295" xr:uid="{F1635C3A-DA20-40C5-96F0-FE01F1EF74C1}"/>
    <cellStyle name="40% - Accent4 5 2 2" xfId="16296" xr:uid="{53F8C87D-FE3E-4C69-AC7C-6E60D5CB9DD5}"/>
    <cellStyle name="40% - Accent4 5 2 3" xfId="16297" xr:uid="{492DD8D4-5B98-4B9D-9D50-8C63EC392F4A}"/>
    <cellStyle name="40% - Accent4 5 2_AVA DVA EL" xfId="16298" xr:uid="{388EC0E1-E20F-45B6-98BC-06B098138538}"/>
    <cellStyle name="40% - Accent4 5 3" xfId="16299" xr:uid="{EB65EE37-3CB2-44A3-88F7-66745B733F42}"/>
    <cellStyle name="40% - Accent4 5_A01" xfId="35717" xr:uid="{C49F135F-C78E-443C-8E06-49970A12F571}"/>
    <cellStyle name="40% - Accent4 6" xfId="4066" xr:uid="{7D76B7A7-6425-4FF0-BD87-DA9252B1FB04}"/>
    <cellStyle name="40% - Accent4 6 2" xfId="16300" xr:uid="{650B813B-C53E-4C96-874B-2C3B13379911}"/>
    <cellStyle name="40% - Accent4 6 2 2" xfId="16301" xr:uid="{869E4404-97CE-429F-B6A8-1D1228A3BFDA}"/>
    <cellStyle name="40% - Accent4 6 2 3" xfId="16302" xr:uid="{97E635F9-F87C-4030-83BE-EEDCFA2FE8CC}"/>
    <cellStyle name="40% - Accent4 6 2_AVA DVA EL" xfId="16303" xr:uid="{5A049ED0-D512-487E-A954-D1A306BEC07E}"/>
    <cellStyle name="40% - Accent4 6 3" xfId="16304" xr:uid="{8EB05B4C-3647-46F1-999B-A4DF09B389B5}"/>
    <cellStyle name="40% - Accent4 6_A01" xfId="35718" xr:uid="{33435238-9DA9-4699-BA72-C4F405256029}"/>
    <cellStyle name="40% - Accent4 7" xfId="4067" xr:uid="{B6A076FC-FA6D-485F-9CB8-8AE1AE9B988F}"/>
    <cellStyle name="40% - Accent4 7 2" xfId="16305" xr:uid="{2B05544C-2D45-46AA-B394-32D76CBD2D8F}"/>
    <cellStyle name="40% - Accent4 7 2 2" xfId="16306" xr:uid="{10465806-008B-465F-B133-0CC45A23FDA4}"/>
    <cellStyle name="40% - Accent4 7 2 3" xfId="16307" xr:uid="{221BFBB1-1D8A-4420-BAC7-BAFA78123A06}"/>
    <cellStyle name="40% - Accent4 7 2_AVA DVA EL" xfId="16308" xr:uid="{F93D52C0-3DEB-446A-9716-612C5A7E6032}"/>
    <cellStyle name="40% - Accent4 7 3" xfId="16309" xr:uid="{E7BE3E46-97A2-482C-AA8D-5A5EC1E83D9A}"/>
    <cellStyle name="40% - Accent4 7 3 2" xfId="16310" xr:uid="{4FD49691-BFD5-4A3A-BF09-E072EDACBA1F}"/>
    <cellStyle name="40% - Accent4 7 3 3" xfId="16311" xr:uid="{DEE5D86B-423B-4E68-92C7-FC2D578C5596}"/>
    <cellStyle name="40% - Accent4 7 3_AVA DVA EL" xfId="16312" xr:uid="{86B83046-5359-4FCE-8455-05E8777825B3}"/>
    <cellStyle name="40% - Accent4 7 4" xfId="16313" xr:uid="{11BD9D20-063F-4EBA-A89F-1F66C81F4B29}"/>
    <cellStyle name="40% - Accent4 7_A01" xfId="35719" xr:uid="{D0B29B01-05A4-4F8F-BFB1-F21282F637F8}"/>
    <cellStyle name="40% - Accent4 8" xfId="4068" xr:uid="{64FECE1B-B787-49DF-A6D6-33525716593C}"/>
    <cellStyle name="40% - Accent4 8 2" xfId="16314" xr:uid="{F8894E71-25CE-4049-8B07-2884024774C5}"/>
    <cellStyle name="40% - Accent4 8 2 2" xfId="16315" xr:uid="{2A02F17F-2889-47B4-896B-6FA3EFAFD91C}"/>
    <cellStyle name="40% - Accent4 8 2 3" xfId="16316" xr:uid="{1ECF52D9-A659-4036-B25B-B5BBC35DCBC4}"/>
    <cellStyle name="40% - Accent4 8 2_AVA DVA EL" xfId="16317" xr:uid="{3258995D-8D66-4EA4-9B79-0A6AA991BBFD}"/>
    <cellStyle name="40% - Accent4 8 3" xfId="16318" xr:uid="{00EE8120-26D6-40C7-8374-97B447E7BC01}"/>
    <cellStyle name="40% - Accent4 8 3 2" xfId="16319" xr:uid="{5BCAE980-5244-4308-80B5-BA398FA9A7C1}"/>
    <cellStyle name="40% - Accent4 8 3 3" xfId="16320" xr:uid="{3875FF7B-D2A6-4A63-89BA-23319914DDF2}"/>
    <cellStyle name="40% - Accent4 8 3_AVA DVA EL" xfId="16321" xr:uid="{A1683D18-F574-4307-83EE-FEFD84D0E81C}"/>
    <cellStyle name="40% - Accent4 8 4" xfId="16322" xr:uid="{0982287B-38FF-49D5-9EAE-9767BB91DD5E}"/>
    <cellStyle name="40% - Accent4 8_A01" xfId="35720" xr:uid="{743C5DD3-1BC7-49FC-AB56-F767898EA811}"/>
    <cellStyle name="40% - Accent4 9" xfId="4069" xr:uid="{33DD63E5-4964-4B2A-A878-BA9FC1B90916}"/>
    <cellStyle name="40% - Accent4 9 2" xfId="16323" xr:uid="{64E1E5DF-20F4-4404-B5AD-46C00E6210CA}"/>
    <cellStyle name="40% - Accent4 9 2 2" xfId="16324" xr:uid="{1B20260A-4CE5-4E54-AEC9-8D54067A1889}"/>
    <cellStyle name="40% - Accent4 9 2 3" xfId="16325" xr:uid="{BE852852-5F55-4849-8ECA-0420B130904E}"/>
    <cellStyle name="40% - Accent4 9 2_AVA DVA EL" xfId="16326" xr:uid="{4AB04736-9036-4851-BD7A-56BAEFF18DF1}"/>
    <cellStyle name="40% - Accent4 9 3" xfId="16327" xr:uid="{80BA1F61-282D-4CFA-94EE-10EA5737BC0C}"/>
    <cellStyle name="40% - Accent4 9 3 2" xfId="16328" xr:uid="{83841CDF-146B-4D4D-B900-2D64BC6BC6E4}"/>
    <cellStyle name="40% - Accent4 9 3 3" xfId="16329" xr:uid="{21D90F2B-9A46-4281-AE0E-F6AB2463BB9B}"/>
    <cellStyle name="40% - Accent4 9 3_AVA DVA EL" xfId="16330" xr:uid="{9912224C-BF53-42D8-B14B-4C26B53980AC}"/>
    <cellStyle name="40% - Accent4 9 4" xfId="16331" xr:uid="{52505FEE-9172-408D-A54C-ED5E1780F696}"/>
    <cellStyle name="40% - Accent4 9_A01" xfId="35721" xr:uid="{E5EA326A-3005-414D-888F-8F43B6F7B866}"/>
    <cellStyle name="40% - Accent5 10" xfId="4071" xr:uid="{37BD305D-340D-4D57-BB15-7A065EDD3042}"/>
    <cellStyle name="40% - Accent5 10 2" xfId="16332" xr:uid="{C5705758-DAF0-4347-B56D-85F511C53A04}"/>
    <cellStyle name="40% - Accent5 10 3" xfId="16333" xr:uid="{8DE634CA-A6E8-4668-8E18-C9EBF7264918}"/>
    <cellStyle name="40% - Accent5 10_AVA DVA EL" xfId="16334" xr:uid="{ABFCA8F8-8FBF-4E7C-BE25-44C96EF808E2}"/>
    <cellStyle name="40% - Accent5 11" xfId="4072" xr:uid="{4A9FBE1C-ABDD-49A2-B217-802713E92CB4}"/>
    <cellStyle name="40% - Accent5 12" xfId="4073" xr:uid="{351284C9-ABD4-495F-910D-32DDF72CB355}"/>
    <cellStyle name="40% - Accent5 13" xfId="39898" xr:uid="{6586B621-58C6-4BE5-82DA-C3352640B939}"/>
    <cellStyle name="40% - Accent5 14" xfId="45084" xr:uid="{E5A044DC-C0D3-4FEA-B7F7-C25DA2166E6A}"/>
    <cellStyle name="40% - Accent5 15" xfId="45085" xr:uid="{68D9925F-9A76-4963-8EF8-9FA584FF1FE1}"/>
    <cellStyle name="40% - Accent5 16" xfId="45086" xr:uid="{26748426-18FD-4E6D-8F8D-289B17B8F62E}"/>
    <cellStyle name="40% - Accent5 17" xfId="4070" xr:uid="{08EA119F-8BA0-468D-B78D-A8C069D2CE85}"/>
    <cellStyle name="40% - Accent5 2" xfId="4074" xr:uid="{DBB0D0AF-B0D3-494B-9997-81A572D1B505}"/>
    <cellStyle name="40% - Accent5 2 2" xfId="4075" xr:uid="{17F7DAD5-C7C3-4315-8C8E-47DDBF9343F1}"/>
    <cellStyle name="40% - Accent5 2 2 2" xfId="4076" xr:uid="{A653993E-438E-4F9A-A105-E36D4AD484BF}"/>
    <cellStyle name="40% - Accent5 2 2 2 2" xfId="16335" xr:uid="{C398A1C8-4900-4F99-9C7C-6076B52415EE}"/>
    <cellStyle name="40% - Accent5 2 2 2 3" xfId="16336" xr:uid="{E0542F40-DDF0-4065-B43A-FB27B0795A6C}"/>
    <cellStyle name="40% - Accent5 2 2 2_AVA DVA EL" xfId="16337" xr:uid="{C3341089-0233-4081-ADB3-7FEAD3FF2B8C}"/>
    <cellStyle name="40% - Accent5 2 2 3" xfId="16338" xr:uid="{8D3E2AA7-ACD9-4C92-9D47-BE6C06370EF9}"/>
    <cellStyle name="40% - Accent5 2 2 3 2" xfId="16339" xr:uid="{7E0300A0-CD66-4F99-AA67-40283F9CBE36}"/>
    <cellStyle name="40% - Accent5 2 2 3 3" xfId="16340" xr:uid="{2DC1C8AE-9FE2-49F9-AF57-912C97E85189}"/>
    <cellStyle name="40% - Accent5 2 2 3_AVA DVA EL" xfId="16341" xr:uid="{50442124-4F7F-48BC-8D92-03E77546F5E8}"/>
    <cellStyle name="40% - Accent5 2 2 4" xfId="16342" xr:uid="{EBB2CE56-4303-4380-BDC4-78A8F8070758}"/>
    <cellStyle name="40% - Accent5 2 2 4 2" xfId="16343" xr:uid="{BBBF4119-E3C5-4ECF-8A3E-127143550A7F}"/>
    <cellStyle name="40% - Accent5 2 2 4 3" xfId="16344" xr:uid="{69AFE13E-343E-4CD5-8B7D-865B87BD7598}"/>
    <cellStyle name="40% - Accent5 2 2 4_AVA DVA EL" xfId="16345" xr:uid="{5A619FC0-E743-4D15-8609-AF2DDE9754A3}"/>
    <cellStyle name="40% - Accent5 2 2 5" xfId="16346" xr:uid="{C98CE11B-7320-4B00-9634-D4BA27C25826}"/>
    <cellStyle name="40% - Accent5 2 2 5 2" xfId="16347" xr:uid="{81B65DD8-44D3-47A3-939A-EB796097C49D}"/>
    <cellStyle name="40% - Accent5 2 2 5 3" xfId="16348" xr:uid="{D5B95514-38C0-4529-A119-E7A77019C437}"/>
    <cellStyle name="40% - Accent5 2 2 5_AVA DVA EL" xfId="16349" xr:uid="{D79A5A61-2624-4CDE-89E1-55CE6645849A}"/>
    <cellStyle name="40% - Accent5 2 2 6" xfId="16350" xr:uid="{D1436252-1145-459D-AC62-800EF3743CAE}"/>
    <cellStyle name="40% - Accent5 2 2 6 2" xfId="16351" xr:uid="{90C2C281-AFE8-49DF-953D-E56E388D365F}"/>
    <cellStyle name="40% - Accent5 2 2 6 3" xfId="16352" xr:uid="{0BB84427-0A4A-4997-B709-A3B86DAC513A}"/>
    <cellStyle name="40% - Accent5 2 2 6_AVA DVA EL" xfId="16353" xr:uid="{E41D1C71-DE9E-4B76-8E72-F3FC1CD711B8}"/>
    <cellStyle name="40% - Accent5 2 2 7" xfId="16354" xr:uid="{DE8BAEAD-31D5-4AB0-BF7B-FE71A6D51C28}"/>
    <cellStyle name="40% - Accent5 2 2 8" xfId="45087" xr:uid="{2A5BF340-1CB8-44E8-B992-44BA67E18EBC}"/>
    <cellStyle name="40% - Accent5 2 2_A01" xfId="12458" xr:uid="{592B8A67-48A9-46DD-9D92-5193B6D64AC1}"/>
    <cellStyle name="40% - Accent5 2 3" xfId="4077" xr:uid="{B64CBD4E-CEFA-4471-A324-BE91B93E4855}"/>
    <cellStyle name="40% - Accent5 2 3 2" xfId="4078" xr:uid="{E821E05E-BBE0-490D-99C2-84AF4ABDFE1E}"/>
    <cellStyle name="40% - Accent5 2 3 2 2" xfId="16355" xr:uid="{727957A1-34CF-4116-9589-5F028A2B6608}"/>
    <cellStyle name="40% - Accent5 2 3 2 3" xfId="16356" xr:uid="{555B0124-7FD9-4C8A-A0CA-3D4A3FF843D1}"/>
    <cellStyle name="40% - Accent5 2 3 2_AVA DVA EL" xfId="16357" xr:uid="{6DCC23EE-AFAB-4425-ACE8-FDF6F2C255B3}"/>
    <cellStyle name="40% - Accent5 2 3 3" xfId="16358" xr:uid="{E6BA07A9-84E3-49E8-831C-C5D3560B2843}"/>
    <cellStyle name="40% - Accent5 2 3_A01" xfId="12459" xr:uid="{D2D3F8D2-2A2F-45AF-B77B-722F37335E0A}"/>
    <cellStyle name="40% - Accent5 2 4" xfId="4079" xr:uid="{54833D7A-30C6-4D4D-B902-BEDD2A8D4758}"/>
    <cellStyle name="40% - Accent5 2 4 2" xfId="16359" xr:uid="{FD3D69E0-E534-4D2B-806C-F849BCC0BFD8}"/>
    <cellStyle name="40% - Accent5 2 4 2 2" xfId="16360" xr:uid="{334040AF-1403-45C2-B406-359F83D31329}"/>
    <cellStyle name="40% - Accent5 2 4 2 3" xfId="16361" xr:uid="{ED71D723-8122-4BB1-AC08-7B89B122FA4D}"/>
    <cellStyle name="40% - Accent5 2 4 2_AVA DVA EL" xfId="16362" xr:uid="{F2FCAE91-1D71-41D0-8A57-3F71EF8CADE4}"/>
    <cellStyle name="40% - Accent5 2 4 3" xfId="16363" xr:uid="{87792F06-31ED-4DB0-A42A-512047014892}"/>
    <cellStyle name="40% - Accent5 2 4 4" xfId="16364" xr:uid="{0B24A2D0-5D6B-4609-9A25-3998E0C45DA8}"/>
    <cellStyle name="40% - Accent5 2 4_AVA DVA EL" xfId="16365" xr:uid="{A74A9371-DA3E-4C93-B520-DE88FD829CD4}"/>
    <cellStyle name="40% - Accent5 2 5" xfId="16366" xr:uid="{C36E8A85-CA1D-4007-9BE9-E982B90051E3}"/>
    <cellStyle name="40% - Accent5 2 5 2" xfId="16367" xr:uid="{BCCD5EF4-C8A7-470F-B491-BE176AE48CB7}"/>
    <cellStyle name="40% - Accent5 2 5 3" xfId="16368" xr:uid="{0FE90385-8779-4F4D-963C-A56D2859E38D}"/>
    <cellStyle name="40% - Accent5 2 5_AVA DVA EL" xfId="16369" xr:uid="{52149470-21DD-4F6F-AD23-AE89FC0E385D}"/>
    <cellStyle name="40% - Accent5 2 6" xfId="16370" xr:uid="{DBD05FA1-6D72-43DE-91AA-633A7774406E}"/>
    <cellStyle name="40% - Accent5 2 6 2" xfId="16371" xr:uid="{9FC10A23-9F73-4971-A4DC-D57194CEB63C}"/>
    <cellStyle name="40% - Accent5 2 6 3" xfId="16372" xr:uid="{AD4948CD-731A-4BA3-8D4E-51877EF3E908}"/>
    <cellStyle name="40% - Accent5 2 6_AVA DVA EL" xfId="16373" xr:uid="{3AF4E195-0CE9-4E7B-BCBB-83301813A9C4}"/>
    <cellStyle name="40% - Accent5 2 7" xfId="16374" xr:uid="{E3647291-EA2F-4EF4-A607-85A06D02BF6E}"/>
    <cellStyle name="40% - Accent5 2 7 2" xfId="16375" xr:uid="{587610A1-09FC-4230-9E1A-1956A452E5DA}"/>
    <cellStyle name="40% - Accent5 2 7 3" xfId="16376" xr:uid="{7648ACBE-A3C4-421C-B672-A4103D21C382}"/>
    <cellStyle name="40% - Accent5 2 7_AVA DVA EL" xfId="16377" xr:uid="{94409D30-B310-4E5D-ADC9-AA7E9D27D094}"/>
    <cellStyle name="40% - Accent5 2 8" xfId="16378" xr:uid="{B746A754-3E0F-4989-95C2-B1BDD9C25D1B}"/>
    <cellStyle name="40% - Accent5 2 9" xfId="45088" xr:uid="{C663D29F-1E18-4519-AD3C-F6BD9873C63C}"/>
    <cellStyle name="40% - Accent5 2_4 manuell" xfId="54846" xr:uid="{F9C90D89-2686-482A-8395-2A4C5BE7C89E}"/>
    <cellStyle name="40% - Accent5 3" xfId="4080" xr:uid="{B380F478-28EB-474F-A704-CABDE91097B7}"/>
    <cellStyle name="40% - Accent5 3 2" xfId="16379" xr:uid="{624A3B99-8E84-4E48-A21E-3D792390040F}"/>
    <cellStyle name="40% - Accent5 3 2 2" xfId="16380" xr:uid="{90D9E386-7040-4019-92B6-C8E07D7E18DD}"/>
    <cellStyle name="40% - Accent5 3 2 3" xfId="16381" xr:uid="{DE3A9095-089D-43DD-8957-32E778BAE1CC}"/>
    <cellStyle name="40% - Accent5 3 2_AVA DVA EL" xfId="16382" xr:uid="{B243D9E4-A23E-4E38-99DE-F6442273DC7E}"/>
    <cellStyle name="40% - Accent5 3 3" xfId="16383" xr:uid="{293A991F-9200-47BA-84CA-14B110BAF097}"/>
    <cellStyle name="40% - Accent5 3 4" xfId="45089" xr:uid="{3A34160A-2973-4846-98D5-A806BE0348F4}"/>
    <cellStyle name="40% - Accent5 3_4 manuell" xfId="54847" xr:uid="{73CFCC9E-12EB-4149-9415-D536FBF33B42}"/>
    <cellStyle name="40% - Accent5 4" xfId="4081" xr:uid="{EAA8C40B-8494-4933-9AE8-2BD4994EE89C}"/>
    <cellStyle name="40% - Accent5 4 2" xfId="16384" xr:uid="{838B8378-E8F5-4DA1-A015-3BDBE3372007}"/>
    <cellStyle name="40% - Accent5 4 2 2" xfId="16385" xr:uid="{47AB4812-B654-4872-B20D-01D3D1AB816D}"/>
    <cellStyle name="40% - Accent5 4 2 3" xfId="16386" xr:uid="{96FF451C-755E-4102-A0D4-C52F32221A98}"/>
    <cellStyle name="40% - Accent5 4 2_AVA DVA EL" xfId="16387" xr:uid="{867BE1EB-8D27-47B2-A82A-BFCE4A936BE1}"/>
    <cellStyle name="40% - Accent5 4 3" xfId="16388" xr:uid="{E12657AB-BC56-4362-BE61-3637671370FD}"/>
    <cellStyle name="40% - Accent5 4 3 2" xfId="16389" xr:uid="{46AD7874-31FC-491C-AD3C-58A404ABDE0E}"/>
    <cellStyle name="40% - Accent5 4 3 3" xfId="16390" xr:uid="{2E411BC2-B24B-4185-818C-5AEB296D3916}"/>
    <cellStyle name="40% - Accent5 4 3_AVA DVA EL" xfId="16391" xr:uid="{99C7C2CD-F13C-4966-BA2B-9578E01B9412}"/>
    <cellStyle name="40% - Accent5 4 4" xfId="16392" xr:uid="{3EBECCBE-3305-480B-AD29-9FFDF1AF450A}"/>
    <cellStyle name="40% - Accent5 4 4 2" xfId="16393" xr:uid="{C5518C06-51A0-43F9-839D-39A0C99A00D7}"/>
    <cellStyle name="40% - Accent5 4 4 3" xfId="16394" xr:uid="{FE200E61-6D6B-4D40-9459-AF61E35A4AE3}"/>
    <cellStyle name="40% - Accent5 4 4_AVA DVA EL" xfId="16395" xr:uid="{8AA59389-0EE4-4F8A-B78D-0F011AD317AF}"/>
    <cellStyle name="40% - Accent5 4 5" xfId="16396" xr:uid="{3CFBAE6D-B4C2-4BBC-860C-674C581DFC8C}"/>
    <cellStyle name="40% - Accent5 4_A01" xfId="35722" xr:uid="{0E5F3B68-216F-4CC4-AB3D-6EF720819BA1}"/>
    <cellStyle name="40% - Accent5 5" xfId="4082" xr:uid="{60BCD063-124D-4E1C-B78A-EBAC29ADE0C9}"/>
    <cellStyle name="40% - Accent5 5 2" xfId="16397" xr:uid="{584B669D-1AFF-447B-82C8-B31EFC9C9353}"/>
    <cellStyle name="40% - Accent5 5 2 2" xfId="16398" xr:uid="{02FD7494-C267-45F3-8BAF-D5D4463D162F}"/>
    <cellStyle name="40% - Accent5 5 2 3" xfId="16399" xr:uid="{1E7819B6-2904-487A-B077-B99954D4780E}"/>
    <cellStyle name="40% - Accent5 5 2_AVA DVA EL" xfId="16400" xr:uid="{2B945607-CE71-4A18-B137-FCB75AF90646}"/>
    <cellStyle name="40% - Accent5 5 3" xfId="16401" xr:uid="{7445C067-99DE-41E9-A862-33F595722BBF}"/>
    <cellStyle name="40% - Accent5 5_A01" xfId="35723" xr:uid="{B5DE1F8A-85CF-4379-A28B-0BA8B9DEC1F5}"/>
    <cellStyle name="40% - Accent5 6" xfId="4083" xr:uid="{0C0E5798-1A3F-4465-A9AE-7FD15DA23927}"/>
    <cellStyle name="40% - Accent5 6 2" xfId="16402" xr:uid="{8665F996-25A7-410E-A946-89DE9C3E9675}"/>
    <cellStyle name="40% - Accent5 6 2 2" xfId="16403" xr:uid="{5D0AF963-EFF8-48B8-9667-E8ECEE46F809}"/>
    <cellStyle name="40% - Accent5 6 2 3" xfId="16404" xr:uid="{BCBC0829-FCA0-4CA8-8BDE-5E6C9198D00D}"/>
    <cellStyle name="40% - Accent5 6 2_AVA DVA EL" xfId="16405" xr:uid="{81E3E7CF-185A-4CEF-B809-666943923F86}"/>
    <cellStyle name="40% - Accent5 6 3" xfId="16406" xr:uid="{BF9B0BA9-0C42-4337-AAE6-03FD409F80DF}"/>
    <cellStyle name="40% - Accent5 6_A01" xfId="35724" xr:uid="{EACE6AB0-D900-425D-B9B1-F34D5583B17D}"/>
    <cellStyle name="40% - Accent5 7" xfId="4084" xr:uid="{BC4208BC-89D6-42E2-8629-099723D3257B}"/>
    <cellStyle name="40% - Accent5 7 2" xfId="16407" xr:uid="{6E652997-54DB-4854-ABB9-4B70658CF8F0}"/>
    <cellStyle name="40% - Accent5 7 2 2" xfId="16408" xr:uid="{7D466FE0-FDA3-49F3-A5F7-F5665C855E95}"/>
    <cellStyle name="40% - Accent5 7 2 3" xfId="16409" xr:uid="{DFDD6B5E-648D-4B34-9CD3-CB145D919DEB}"/>
    <cellStyle name="40% - Accent5 7 2_AVA DVA EL" xfId="16410" xr:uid="{C709512E-A8FD-479C-A22D-4FCE6D4554E1}"/>
    <cellStyle name="40% - Accent5 7 3" xfId="16411" xr:uid="{178B4DA7-48E2-4664-866F-251C608C8250}"/>
    <cellStyle name="40% - Accent5 7_A01" xfId="35725" xr:uid="{A846F3E9-2982-495E-9BE9-9B9BCA12CCD9}"/>
    <cellStyle name="40% - Accent5 8" xfId="4085" xr:uid="{DFC27C8C-DB87-4272-89A3-031A9C8188D3}"/>
    <cellStyle name="40% - Accent5 8 2" xfId="16412" xr:uid="{2201CCB8-DDBC-4817-9EC9-1C5E268CF6B7}"/>
    <cellStyle name="40% - Accent5 8 2 2" xfId="16413" xr:uid="{460D0647-FEAA-4C62-ADB1-282FC3ED10BF}"/>
    <cellStyle name="40% - Accent5 8 2 3" xfId="16414" xr:uid="{9C718690-A7EF-45A3-AA0C-DFD048C94B0E}"/>
    <cellStyle name="40% - Accent5 8 2_AVA DVA EL" xfId="16415" xr:uid="{7C5D9ABD-FD56-4BB2-8942-6B60F5937462}"/>
    <cellStyle name="40% - Accent5 8 3" xfId="16416" xr:uid="{CFD67684-F671-48F1-B2FA-3C2073E97D79}"/>
    <cellStyle name="40% - Accent5 8_A01" xfId="35726" xr:uid="{532B4CD4-E27B-41EF-9BDE-8C56DFAA0BCC}"/>
    <cellStyle name="40% - Accent5 9" xfId="4086" xr:uid="{35C16E05-5000-4A67-BD77-7EB542A15842}"/>
    <cellStyle name="40% - Accent5 9 2" xfId="16417" xr:uid="{BEA3C59D-ADE8-4E9E-89E8-9CFB2B5603A6}"/>
    <cellStyle name="40% - Accent5 9 2 2" xfId="16418" xr:uid="{941F0A37-FF50-46ED-83A2-A1D975851AB2}"/>
    <cellStyle name="40% - Accent5 9 2 3" xfId="16419" xr:uid="{843D2717-B5A3-4BDE-8DED-79E0471996C2}"/>
    <cellStyle name="40% - Accent5 9 2_AVA DVA EL" xfId="16420" xr:uid="{566FA5F9-DE51-419F-BBD1-7A9444EB0263}"/>
    <cellStyle name="40% - Accent5 9 3" xfId="16421" xr:uid="{7C5B0035-B225-4E4C-985C-6BD801AA78B4}"/>
    <cellStyle name="40% - Accent5 9_A01" xfId="35727" xr:uid="{63865291-AF31-43BE-AE38-2A488984E55A}"/>
    <cellStyle name="40% - Accent6 10" xfId="4088" xr:uid="{BB23B5A7-E9BD-479F-843E-37E71E86A018}"/>
    <cellStyle name="40% - Accent6 10 2" xfId="16422" xr:uid="{FF2AA203-DE1D-47E5-A381-253AA66579BC}"/>
    <cellStyle name="40% - Accent6 10 2 2" xfId="16423" xr:uid="{0B94DD7E-201A-4EF1-84AB-54ED37888441}"/>
    <cellStyle name="40% - Accent6 10 2 3" xfId="16424" xr:uid="{A949FA7C-D470-4B2A-8E2C-D5E54CC978F4}"/>
    <cellStyle name="40% - Accent6 10 2_AVA DVA EL" xfId="16425" xr:uid="{B5715FDC-2E07-4188-BEBD-3E602B767799}"/>
    <cellStyle name="40% - Accent6 10 3" xfId="16426" xr:uid="{4033D40D-F8FE-4AC2-975A-43E1D1020BE7}"/>
    <cellStyle name="40% - Accent6 10 4" xfId="16427" xr:uid="{11DB89B1-10D8-4EF8-B5E7-772CDA616A99}"/>
    <cellStyle name="40% - Accent6 10_AVA DVA EL" xfId="16428" xr:uid="{93917F79-118A-48CD-8EE4-FBCC5304AC68}"/>
    <cellStyle name="40% - Accent6 11" xfId="4089" xr:uid="{A5E7B86C-8E13-4876-8280-EADB0264BFE9}"/>
    <cellStyle name="40% - Accent6 11 2" xfId="16429" xr:uid="{4995C4BC-E411-47A3-854E-AA7D8179AF3E}"/>
    <cellStyle name="40% - Accent6 11 2 2" xfId="16430" xr:uid="{FC03FBF7-B5FE-4F93-9241-9C5DCD1B3E41}"/>
    <cellStyle name="40% - Accent6 11 2 3" xfId="16431" xr:uid="{B4988ED2-E094-4B09-9EC5-1E8E47284454}"/>
    <cellStyle name="40% - Accent6 11 2_AVA DVA EL" xfId="16432" xr:uid="{0D1595C0-7D3A-4F85-889E-BD3C54223022}"/>
    <cellStyle name="40% - Accent6 11 3" xfId="16433" xr:uid="{3CB3A4A8-A7A2-40AB-A9AA-BA1E4DDCCE31}"/>
    <cellStyle name="40% - Accent6 11 4" xfId="16434" xr:uid="{BDE65F60-65E6-4746-8329-F269CCDE78D0}"/>
    <cellStyle name="40% - Accent6 11_AVA DVA EL" xfId="16435" xr:uid="{B0DBBF49-A71C-4AE3-BB9B-16D245CB1F5B}"/>
    <cellStyle name="40% - Accent6 12" xfId="4090" xr:uid="{390DFD5C-DDFC-4F28-B4B3-C1005BAF2AB1}"/>
    <cellStyle name="40% - Accent6 12 2" xfId="16436" xr:uid="{A8CE954F-71C7-418B-9180-0A1B7F9FDD32}"/>
    <cellStyle name="40% - Accent6 12 2 2" xfId="16437" xr:uid="{9CD0ECB3-FDC9-419E-8847-556E2EB5B03C}"/>
    <cellStyle name="40% - Accent6 12 2 3" xfId="16438" xr:uid="{108D3BBC-6393-4760-B067-FD9CF4EB2E45}"/>
    <cellStyle name="40% - Accent6 12 2_AVA DVA EL" xfId="16439" xr:uid="{B5A598A6-43BA-4B26-BF6A-B8AD5462694D}"/>
    <cellStyle name="40% - Accent6 12 3" xfId="16440" xr:uid="{1EA986D5-DD99-4DDE-B10B-6DFB09F3D672}"/>
    <cellStyle name="40% - Accent6 12 4" xfId="16441" xr:uid="{8B23E768-E715-4313-8267-3CC19AD0399B}"/>
    <cellStyle name="40% - Accent6 12_AVA DVA EL" xfId="16442" xr:uid="{9677BC3A-0C24-4A02-8D42-17762CB2DE88}"/>
    <cellStyle name="40% - Accent6 13" xfId="16443" xr:uid="{3BBFCB70-1F55-4942-9987-1845107C82DF}"/>
    <cellStyle name="40% - Accent6 13 2" xfId="16444" xr:uid="{CDF37A15-E7C0-46B0-A057-101008413D17}"/>
    <cellStyle name="40% - Accent6 13 3" xfId="16445" xr:uid="{C0637249-FA92-4AD1-AC35-AC708824CCA6}"/>
    <cellStyle name="40% - Accent6 13_AVA DVA EL" xfId="16446" xr:uid="{E349B10F-1432-407C-9DD7-F61E262F9E05}"/>
    <cellStyle name="40% - Accent6 14" xfId="16447" xr:uid="{8A886380-0C16-4CFD-A728-5E0280F7854E}"/>
    <cellStyle name="40% - Accent6 14 2" xfId="16448" xr:uid="{E1F3B131-8A86-4AB0-BA98-22808B87BDB5}"/>
    <cellStyle name="40% - Accent6 14 3" xfId="16449" xr:uid="{470F6039-6D6C-46A5-83FE-DAB668617272}"/>
    <cellStyle name="40% - Accent6 14_AVA DVA EL" xfId="16450" xr:uid="{FAC2755D-504E-4A61-8761-319CCF136B4A}"/>
    <cellStyle name="40% - Accent6 15" xfId="16451" xr:uid="{DC7F3ACE-48C0-4302-BF6D-343F6E4E43C7}"/>
    <cellStyle name="40% - Accent6 15 2" xfId="16452" xr:uid="{0E92E3AB-3A7C-4E94-BBBD-DBA3AAC67E6E}"/>
    <cellStyle name="40% - Accent6 15 3" xfId="16453" xr:uid="{8903D5A8-D7F3-423E-9C9F-647E74FC9B2A}"/>
    <cellStyle name="40% - Accent6 15_AVA DVA EL" xfId="16454" xr:uid="{205D13AD-F902-4926-887F-968EFAB588DC}"/>
    <cellStyle name="40% - Accent6 16" xfId="16455" xr:uid="{DA19F11B-8144-4185-8A4A-E987B09346B3}"/>
    <cellStyle name="40% - Accent6 17" xfId="16456" xr:uid="{74935401-802D-4E50-BD73-246C5E6AE43F}"/>
    <cellStyle name="40% - Accent6 18" xfId="39899" xr:uid="{27049F14-F673-443E-8B88-652BA2B59AEB}"/>
    <cellStyle name="40% - Accent6 19" xfId="45090" xr:uid="{530958A3-CE4E-4D8C-A7E2-339E2AA7BA0E}"/>
    <cellStyle name="40% - Accent6 2" xfId="4091" xr:uid="{43F4D87E-5052-49A5-9EA5-7E81C43FE2F0}"/>
    <cellStyle name="40% - Accent6 2 2" xfId="4092" xr:uid="{341A7CD3-073F-4576-9008-77F662BB0B89}"/>
    <cellStyle name="40% - Accent6 2 2 2" xfId="4093" xr:uid="{63D50DF4-1BC0-4F62-818B-8790A341BEC6}"/>
    <cellStyle name="40% - Accent6 2 2 2 2" xfId="16457" xr:uid="{78508262-E154-417B-BA51-557090A96EB9}"/>
    <cellStyle name="40% - Accent6 2 2 2 3" xfId="16458" xr:uid="{BC2B676C-0B7D-47A8-8348-C3E38756E8BE}"/>
    <cellStyle name="40% - Accent6 2 2 2_AVA DVA EL" xfId="16459" xr:uid="{BE3587F1-6352-4742-A235-535C32FE0F8A}"/>
    <cellStyle name="40% - Accent6 2 2 3" xfId="16460" xr:uid="{D86D1F2E-623E-4E42-8142-85FFA2A2EE30}"/>
    <cellStyle name="40% - Accent6 2 2 3 2" xfId="16461" xr:uid="{1DDFD386-1949-4FB7-AAAB-B0CBA70E2F9D}"/>
    <cellStyle name="40% - Accent6 2 2 3 3" xfId="16462" xr:uid="{9EDEE12D-F1CC-408B-BB66-FF967FDDFA9A}"/>
    <cellStyle name="40% - Accent6 2 2 3_AVA DVA EL" xfId="16463" xr:uid="{45401B23-EB99-4326-B9A0-84D43E5603B4}"/>
    <cellStyle name="40% - Accent6 2 2 4" xfId="16464" xr:uid="{A50A65F2-98C4-4A21-8220-8CB82B66E13D}"/>
    <cellStyle name="40% - Accent6 2 2 4 2" xfId="16465" xr:uid="{1A6D8B8F-6CF8-4175-9CA8-E12BAD46168A}"/>
    <cellStyle name="40% - Accent6 2 2 4 3" xfId="16466" xr:uid="{320CE93E-3EFB-48DE-880C-ADAE8E442669}"/>
    <cellStyle name="40% - Accent6 2 2 4_AVA DVA EL" xfId="16467" xr:uid="{878FF0F4-26CC-4B97-B4BC-CC6B61329F70}"/>
    <cellStyle name="40% - Accent6 2 2 5" xfId="16468" xr:uid="{DEDAC901-BD16-479B-A1D9-59E5B68E62EB}"/>
    <cellStyle name="40% - Accent6 2 2 5 2" xfId="16469" xr:uid="{732F9E6F-3331-4BEA-9C87-C5ABB0E7C0A9}"/>
    <cellStyle name="40% - Accent6 2 2 5 3" xfId="16470" xr:uid="{16FB615A-0EEA-4362-9617-1F282CFA1466}"/>
    <cellStyle name="40% - Accent6 2 2 5_AVA DVA EL" xfId="16471" xr:uid="{0007F958-D2C0-4BF6-8541-B32F48A12B2E}"/>
    <cellStyle name="40% - Accent6 2 2 6" xfId="16472" xr:uid="{8CD85546-0F09-4BF6-86D1-832DF8B81B2E}"/>
    <cellStyle name="40% - Accent6 2 2 6 2" xfId="16473" xr:uid="{0BDBD92F-71BF-49E8-B8F7-7B1119870EC1}"/>
    <cellStyle name="40% - Accent6 2 2 6 3" xfId="16474" xr:uid="{8E79D776-5794-43DB-8D1D-5E03050042E7}"/>
    <cellStyle name="40% - Accent6 2 2 6_AVA DVA EL" xfId="16475" xr:uid="{284EFB45-CCDC-47DA-8107-3EB213A24628}"/>
    <cellStyle name="40% - Accent6 2 2 7" xfId="16476" xr:uid="{5F968C17-D0F9-4537-AC95-AD3DB0159600}"/>
    <cellStyle name="40% - Accent6 2 2 8" xfId="45091" xr:uid="{2A0D79FC-6494-4054-B16B-F6BE4CDF749D}"/>
    <cellStyle name="40% - Accent6 2 2_A01" xfId="12460" xr:uid="{A00061A4-A444-4A75-B8E5-6291A57AAC8A}"/>
    <cellStyle name="40% - Accent6 2 3" xfId="4094" xr:uid="{C20ABBEE-5546-45DB-AF4A-1DF135442BB7}"/>
    <cellStyle name="40% - Accent6 2 3 2" xfId="4095" xr:uid="{9A959179-C411-4C73-AA07-DD22BA35EB10}"/>
    <cellStyle name="40% - Accent6 2 3 2 2" xfId="16477" xr:uid="{09429389-4DA8-4B98-A071-9D8EDD37B00F}"/>
    <cellStyle name="40% - Accent6 2 3 2 3" xfId="16478" xr:uid="{2C0AB246-00B3-4730-83CA-6744B935A29B}"/>
    <cellStyle name="40% - Accent6 2 3 2 4" xfId="45092" xr:uid="{345ADE1E-4756-4094-919A-83E25AFCE6C9}"/>
    <cellStyle name="40% - Accent6 2 3 2_AVA DVA EL" xfId="16479" xr:uid="{EA7638FE-4C16-4EC4-AE51-00B25489E2CD}"/>
    <cellStyle name="40% - Accent6 2 3 3" xfId="16480" xr:uid="{AAFE689E-4BDB-42FC-AE1D-A529719EDBF4}"/>
    <cellStyle name="40% - Accent6 2 3 3 2" xfId="45093" xr:uid="{ECF9D87C-2800-4C81-A6C7-B83A99359508}"/>
    <cellStyle name="40% - Accent6 2 3 4" xfId="45094" xr:uid="{CFEEB77E-480A-4E3A-9FE7-97E23A0A3E7B}"/>
    <cellStyle name="40% - Accent6 2 3 5" xfId="45095" xr:uid="{80C4249C-4067-4C93-916B-DF1EE9B5929C}"/>
    <cellStyle name="40% - Accent6 2 3 6" xfId="45096" xr:uid="{65BB519D-C0E1-4A84-88C6-A8D0B500632D}"/>
    <cellStyle name="40% - Accent6 2 3_A01" xfId="12461" xr:uid="{3A932428-3C60-4D82-B13D-B5C60EAB6119}"/>
    <cellStyle name="40% - Accent6 2 4" xfId="4096" xr:uid="{070A5921-AB75-4C40-B794-1BE7306E6AB2}"/>
    <cellStyle name="40% - Accent6 2 4 2" xfId="16481" xr:uid="{0DBF83C5-92AA-49C2-ACA3-6CF2ED221A82}"/>
    <cellStyle name="40% - Accent6 2 4 2 2" xfId="16482" xr:uid="{8E04DF1A-F866-4610-9527-89FC5C681F6C}"/>
    <cellStyle name="40% - Accent6 2 4 2 3" xfId="16483" xr:uid="{B90973B8-E7A0-43E7-B936-B1644CA71F6A}"/>
    <cellStyle name="40% - Accent6 2 4 2_AVA DVA EL" xfId="16484" xr:uid="{A8C51C22-8CBB-40FD-962F-A1E503F3978E}"/>
    <cellStyle name="40% - Accent6 2 4 3" xfId="16485" xr:uid="{314EDD2B-3ECF-48A7-97F6-8E12277A8059}"/>
    <cellStyle name="40% - Accent6 2 4 4" xfId="16486" xr:uid="{866831AA-F7A3-4F55-A61E-BFF8BAE10D11}"/>
    <cellStyle name="40% - Accent6 2 4 5" xfId="45097" xr:uid="{AFC7CC7C-2E32-4D8C-9925-C30AF64E83EB}"/>
    <cellStyle name="40% - Accent6 2 4_AVA DVA EL" xfId="16487" xr:uid="{769ED930-2D7B-4FE9-8111-0E2F2C144D94}"/>
    <cellStyle name="40% - Accent6 2 5" xfId="16488" xr:uid="{61E264E1-470E-4887-8F25-0490FA940E1A}"/>
    <cellStyle name="40% - Accent6 2 5 2" xfId="16489" xr:uid="{3C29247F-6BA4-49C2-B098-7B73863B4EAB}"/>
    <cellStyle name="40% - Accent6 2 5 3" xfId="16490" xr:uid="{8DEF0CA3-B8A2-4B2B-9D23-7BE1EE3F6EC5}"/>
    <cellStyle name="40% - Accent6 2 5_AVA DVA EL" xfId="16491" xr:uid="{08E9D44B-93A6-43F2-A92A-1BEB8D099938}"/>
    <cellStyle name="40% - Accent6 2 6" xfId="16492" xr:uid="{47B8C5AA-C572-4CE6-A783-AB34A8A727CE}"/>
    <cellStyle name="40% - Accent6 2 6 2" xfId="16493" xr:uid="{B770039A-A2DA-4726-A021-94258564BBEA}"/>
    <cellStyle name="40% - Accent6 2 6 3" xfId="16494" xr:uid="{347B0411-20F8-43AF-B9EC-D18A010A123A}"/>
    <cellStyle name="40% - Accent6 2 6_AVA DVA EL" xfId="16495" xr:uid="{4B3247C7-58B3-467B-89C7-0F9D08526823}"/>
    <cellStyle name="40% - Accent6 2 7" xfId="16496" xr:uid="{B25B6736-51B7-4806-9D44-7E59565F3078}"/>
    <cellStyle name="40% - Accent6 2 7 2" xfId="16497" xr:uid="{AB3FAF33-FAFF-4187-88EE-0008AF50810A}"/>
    <cellStyle name="40% - Accent6 2 7 3" xfId="16498" xr:uid="{8F7B41C7-50A2-41C1-BD3C-5EDA635C177E}"/>
    <cellStyle name="40% - Accent6 2 7_AVA DVA EL" xfId="16499" xr:uid="{BFDA973A-2170-435D-BD4C-9E5C171CF632}"/>
    <cellStyle name="40% - Accent6 2 8" xfId="16500" xr:uid="{24D96E4F-36D2-48C1-8C50-C0ED1EB6ED6E}"/>
    <cellStyle name="40% - Accent6 2 9" xfId="45098" xr:uid="{29690981-69B8-43DC-8423-BA2326E11146}"/>
    <cellStyle name="40% - Accent6 2_4 manuell" xfId="54848" xr:uid="{9164A4E2-215D-488D-B9CB-F2C50613E3EE}"/>
    <cellStyle name="40% - Accent6 20" xfId="45099" xr:uid="{9C069D05-8E5C-4722-B481-09227C635CCA}"/>
    <cellStyle name="40% - Accent6 21" xfId="4087" xr:uid="{0AD14CCE-479A-4644-9634-354E12024A92}"/>
    <cellStyle name="40% - Accent6 3" xfId="4097" xr:uid="{0F1D4EAB-CA57-4C7A-AF7B-845F66E269D1}"/>
    <cellStyle name="40% - Accent6 3 2" xfId="16501" xr:uid="{F20E16BB-4624-4867-A187-BB68659ECB06}"/>
    <cellStyle name="40% - Accent6 3 2 2" xfId="16502" xr:uid="{0C70C197-318A-4026-BA30-89FC589EB042}"/>
    <cellStyle name="40% - Accent6 3 2 3" xfId="16503" xr:uid="{8E648649-8CED-4F08-BA27-12E7E8B60CF4}"/>
    <cellStyle name="40% - Accent6 3 2_AVA DVA EL" xfId="16504" xr:uid="{B600306B-A5F1-453C-BB68-862E21426BFD}"/>
    <cellStyle name="40% - Accent6 3 3" xfId="16505" xr:uid="{6C0CB763-A202-4CF5-B9E9-FC2FE957A0AD}"/>
    <cellStyle name="40% - Accent6 3 4" xfId="45100" xr:uid="{93BB8219-C2A1-40C7-87A6-2717C6BFCDC9}"/>
    <cellStyle name="40% - Accent6 3_4 manuell" xfId="54849" xr:uid="{8983FCD3-8E79-432F-B0A7-5A23611DF2DB}"/>
    <cellStyle name="40% - Accent6 4" xfId="4098" xr:uid="{DCE12ED0-E0F6-438B-9611-BCDF5E967160}"/>
    <cellStyle name="40% - Accent6 4 2" xfId="16506" xr:uid="{58FD5A56-836C-4053-829A-0022DF251616}"/>
    <cellStyle name="40% - Accent6 4 2 2" xfId="16507" xr:uid="{A3556504-374B-4B1B-8E2F-ADD82BDB98DF}"/>
    <cellStyle name="40% - Accent6 4 2 3" xfId="16508" xr:uid="{C800E6E8-E624-4959-85DC-552B837B4F8D}"/>
    <cellStyle name="40% - Accent6 4 2_AVA DVA EL" xfId="16509" xr:uid="{DB4B2FE4-F33E-4457-9CB5-1EC57D912FCB}"/>
    <cellStyle name="40% - Accent6 4 3" xfId="16510" xr:uid="{53D7BCE0-568F-4BE5-8E79-5D796BD01223}"/>
    <cellStyle name="40% - Accent6 4 3 2" xfId="16511" xr:uid="{06C26740-BE18-4AA5-87AC-03E19CA58E1E}"/>
    <cellStyle name="40% - Accent6 4 3 3" xfId="16512" xr:uid="{C170E1F3-AD6F-483D-A5EE-6B66995F4009}"/>
    <cellStyle name="40% - Accent6 4 3_AVA DVA EL" xfId="16513" xr:uid="{F2255BB0-D930-4836-AF1F-B27B0EC7A150}"/>
    <cellStyle name="40% - Accent6 4 4" xfId="16514" xr:uid="{5A8C762D-E2AB-4A11-ACF3-187F7282696E}"/>
    <cellStyle name="40% - Accent6 4 4 2" xfId="16515" xr:uid="{B2C80FE2-82F3-4178-B4C2-A948FE96E9A9}"/>
    <cellStyle name="40% - Accent6 4 4 3" xfId="16516" xr:uid="{2317F2C2-9CA0-435B-A3A9-548D1A25CC22}"/>
    <cellStyle name="40% - Accent6 4 4_AVA DVA EL" xfId="16517" xr:uid="{C77B4ACE-3F3C-44B5-B7CE-5C3091CC89CA}"/>
    <cellStyle name="40% - Accent6 4 5" xfId="16518" xr:uid="{8288A025-E7B1-4B0D-B741-B07F161247F1}"/>
    <cellStyle name="40% - Accent6 4_A01" xfId="35728" xr:uid="{A68C4B6C-603E-43B9-90D8-A5281AD91852}"/>
    <cellStyle name="40% - Accent6 5" xfId="4099" xr:uid="{89B9AB74-49DE-4B6C-939E-C233F4BC8C76}"/>
    <cellStyle name="40% - Accent6 5 2" xfId="16519" xr:uid="{15C40680-3ACC-4B0C-83A8-AA79861B1FC0}"/>
    <cellStyle name="40% - Accent6 5 2 2" xfId="16520" xr:uid="{1D78EADC-9608-4CA8-A9CC-A438E6A50B48}"/>
    <cellStyle name="40% - Accent6 5 2 3" xfId="16521" xr:uid="{C340F9B4-7E09-4BE1-9C2D-45A220DBF6A7}"/>
    <cellStyle name="40% - Accent6 5 2_AVA DVA EL" xfId="16522" xr:uid="{CB2E1D2F-7B0E-4811-90CD-370347F4074F}"/>
    <cellStyle name="40% - Accent6 5 3" xfId="16523" xr:uid="{25089BA3-89F5-44DC-AFFB-2D976DC621EA}"/>
    <cellStyle name="40% - Accent6 5_A01" xfId="35729" xr:uid="{6C8CA767-E17C-455E-9E9D-242A54B69B4D}"/>
    <cellStyle name="40% - Accent6 6" xfId="4100" xr:uid="{0A145A0B-C7FD-447A-AAEF-FF1B036CCA90}"/>
    <cellStyle name="40% - Accent6 6 2" xfId="16524" xr:uid="{44EC93C4-6BC0-47C0-BB2D-000B5BD8398E}"/>
    <cellStyle name="40% - Accent6 6 2 2" xfId="16525" xr:uid="{51CA782D-C593-41C8-9E60-EF27B831A366}"/>
    <cellStyle name="40% - Accent6 6 2 3" xfId="16526" xr:uid="{604DBF13-7FC6-4D67-A08A-8536C837F9A3}"/>
    <cellStyle name="40% - Accent6 6 2_AVA DVA EL" xfId="16527" xr:uid="{97403D85-222C-4463-B8A7-45275278AE72}"/>
    <cellStyle name="40% - Accent6 6 3" xfId="16528" xr:uid="{03013F23-F366-4A20-A707-D8E1C208D964}"/>
    <cellStyle name="40% - Accent6 6_A01" xfId="35730" xr:uid="{1F1D1617-421C-4798-AF1F-671B4316B412}"/>
    <cellStyle name="40% - Accent6 7" xfId="4101" xr:uid="{B279A707-B371-4FE8-B516-170EDDCD3684}"/>
    <cellStyle name="40% - Accent6 7 2" xfId="16529" xr:uid="{A20A81D9-4FF6-4A46-9DA1-EC962B8BD20E}"/>
    <cellStyle name="40% - Accent6 7 2 2" xfId="16530" xr:uid="{BD7D2316-157B-410E-AFB0-F32B4DF8E32C}"/>
    <cellStyle name="40% - Accent6 7 2 3" xfId="16531" xr:uid="{E6FBC315-9052-44F5-9932-5F63B0A8B58C}"/>
    <cellStyle name="40% - Accent6 7 2_AVA DVA EL" xfId="16532" xr:uid="{3EB53766-F04B-4601-8C05-4B79548288B0}"/>
    <cellStyle name="40% - Accent6 7 3" xfId="16533" xr:uid="{EADB50A4-56E7-4639-AC96-A54B2015A9D9}"/>
    <cellStyle name="40% - Accent6 7 3 2" xfId="16534" xr:uid="{49FC2AB0-9361-4D28-886F-CBDEF30C90A1}"/>
    <cellStyle name="40% - Accent6 7 3 3" xfId="16535" xr:uid="{1A60FB33-3203-442E-9BBC-CC3F336C9315}"/>
    <cellStyle name="40% - Accent6 7 3_AVA DVA EL" xfId="16536" xr:uid="{A96F025C-B213-428B-B4E8-FA240B7600F9}"/>
    <cellStyle name="40% - Accent6 7 4" xfId="16537" xr:uid="{AB70C745-530E-43FC-B8D8-0238248576A3}"/>
    <cellStyle name="40% - Accent6 7_A01" xfId="35731" xr:uid="{3D74573E-4931-46F3-B028-49517333C718}"/>
    <cellStyle name="40% - Accent6 8" xfId="4102" xr:uid="{0F609148-0D5B-4428-BD12-6D9A118E194E}"/>
    <cellStyle name="40% - Accent6 8 2" xfId="16538" xr:uid="{35DF97D9-2119-4418-B0DC-430689FC94F7}"/>
    <cellStyle name="40% - Accent6 8 2 2" xfId="16539" xr:uid="{41DA0F5F-627A-4958-A770-6F2E9BFB6833}"/>
    <cellStyle name="40% - Accent6 8 2 3" xfId="16540" xr:uid="{4F5E05EC-B9BC-4E60-8CEB-106214D96A45}"/>
    <cellStyle name="40% - Accent6 8 2_AVA DVA EL" xfId="16541" xr:uid="{EF9181E0-D694-4152-B64A-5102C166C22C}"/>
    <cellStyle name="40% - Accent6 8 3" xfId="16542" xr:uid="{C993FB7B-0605-41D9-8B31-6A39E6094F74}"/>
    <cellStyle name="40% - Accent6 8 3 2" xfId="16543" xr:uid="{FEDB523B-1A9B-4C28-B87F-AF89444EB6B5}"/>
    <cellStyle name="40% - Accent6 8 3 3" xfId="16544" xr:uid="{7CBE7DD6-2A28-43FB-BD17-6522D4D8435E}"/>
    <cellStyle name="40% - Accent6 8 3_AVA DVA EL" xfId="16545" xr:uid="{61CB85F6-9E8D-40AA-B8C1-E6C218881FBA}"/>
    <cellStyle name="40% - Accent6 8 4" xfId="16546" xr:uid="{AFACCEAC-E637-42A0-8A5B-1B1BA78F16A3}"/>
    <cellStyle name="40% - Accent6 8_A01" xfId="35732" xr:uid="{9442F470-F280-452C-B612-135F5BD8574C}"/>
    <cellStyle name="40% - Accent6 9" xfId="4103" xr:uid="{04EC18FE-A553-409F-85AB-DC6D357AF005}"/>
    <cellStyle name="40% - Accent6 9 2" xfId="16547" xr:uid="{0EB21935-2A7B-4EAA-B683-17B62851F611}"/>
    <cellStyle name="40% - Accent6 9 2 2" xfId="16548" xr:uid="{6F58A496-6897-4E86-9961-F4628B94AB4B}"/>
    <cellStyle name="40% - Accent6 9 2 3" xfId="16549" xr:uid="{6A89DB08-7AB0-4592-998A-CBC2A1400098}"/>
    <cellStyle name="40% - Accent6 9 2_AVA DVA EL" xfId="16550" xr:uid="{221A11F4-2DC9-469C-BB54-DFBB01D620D0}"/>
    <cellStyle name="40% - Accent6 9 3" xfId="16551" xr:uid="{2444E908-F5B3-4EA2-AE04-BE534BC65848}"/>
    <cellStyle name="40% - Accent6 9 3 2" xfId="16552" xr:uid="{4479E76A-6032-492F-9BDE-1B4BEE6A88BC}"/>
    <cellStyle name="40% - Accent6 9 3 3" xfId="16553" xr:uid="{E02545D9-999F-4A99-9323-E95103415AB7}"/>
    <cellStyle name="40% - Accent6 9 3_AVA DVA EL" xfId="16554" xr:uid="{28063960-EF55-4BBE-9C49-5B986F8D999E}"/>
    <cellStyle name="40% - Accent6 9 4" xfId="16555" xr:uid="{53F9B64D-247C-465A-8035-595AFFD6F4D0}"/>
    <cellStyle name="40% - Accent6 9_A01" xfId="35733" xr:uid="{0277C07B-E9C0-48EC-8D0D-72DE8A618DA6}"/>
    <cellStyle name="40% - akcent 1" xfId="16556" xr:uid="{7BA8F47B-5B17-4F6F-9774-34066D751277}"/>
    <cellStyle name="40% - akcent 1 2" xfId="16557" xr:uid="{C44C594E-286E-4B80-AC5E-76EC4F8B6C36}"/>
    <cellStyle name="40% - akcent 1 3" xfId="16558" xr:uid="{9F232314-916B-4465-99F5-9BE418E0E909}"/>
    <cellStyle name="40% - akcent 1_AVA DVA EL" xfId="16559" xr:uid="{78C19BE9-D477-4824-8B6F-C7E963C8C235}"/>
    <cellStyle name="40% - akcent 2" xfId="16560" xr:uid="{8739DB5E-5B45-4691-93E8-E19C9CECF806}"/>
    <cellStyle name="40% - akcent 2 2" xfId="16561" xr:uid="{5808134E-1FB9-47A8-96C1-273524F36A90}"/>
    <cellStyle name="40% - akcent 2 3" xfId="16562" xr:uid="{BB7E1798-06C6-4F1D-8E8A-5776B0111134}"/>
    <cellStyle name="40% - akcent 2_AVA DVA EL" xfId="16563" xr:uid="{4F4AB0C7-5687-428D-AD75-996428A4BED0}"/>
    <cellStyle name="40% - akcent 3" xfId="16564" xr:uid="{087BEE03-AFC3-497F-B22F-2CA490D5FE9B}"/>
    <cellStyle name="40% - akcent 3 2" xfId="16565" xr:uid="{F48E1E7F-D60B-4D07-B4FA-4E82B8682B58}"/>
    <cellStyle name="40% - akcent 3 3" xfId="16566" xr:uid="{5919E53E-83DE-4061-9071-AFD197453EE6}"/>
    <cellStyle name="40% - akcent 3_AVA DVA EL" xfId="16567" xr:uid="{01D197FB-708E-418B-8EA6-7C88064C01EF}"/>
    <cellStyle name="40% - akcent 4" xfId="16568" xr:uid="{00458DCE-D16B-46B8-9490-48BDAFDF3801}"/>
    <cellStyle name="40% - akcent 4 2" xfId="16569" xr:uid="{315CD10F-323B-437D-9C36-0C9386436CE9}"/>
    <cellStyle name="40% - akcent 4 3" xfId="16570" xr:uid="{F0CF3458-CF61-4A4B-94BD-49EAB83D5B21}"/>
    <cellStyle name="40% - akcent 4_AVA DVA EL" xfId="16571" xr:uid="{538C0430-CC76-4511-B9EF-8E09212F8F39}"/>
    <cellStyle name="40% - akcent 5" xfId="16572" xr:uid="{97374420-048A-4415-AA63-8267AA2C69E1}"/>
    <cellStyle name="40% - akcent 5 2" xfId="16573" xr:uid="{67E94286-06A2-4D80-8021-C0A2E8A08EC9}"/>
    <cellStyle name="40% - akcent 5 3" xfId="16574" xr:uid="{1529D018-FC2F-40CB-8438-D9D0313112FC}"/>
    <cellStyle name="40% - akcent 5_AVA DVA EL" xfId="16575" xr:uid="{3B947DC7-AD57-4239-8DA8-DBE917CCB8D5}"/>
    <cellStyle name="40% - akcent 6" xfId="16576" xr:uid="{0D34C87B-C71C-4D27-9342-FE0AD3541A45}"/>
    <cellStyle name="40% - akcent 6 2" xfId="16577" xr:uid="{1B924273-43FD-48EE-80AC-CE21E74E15F3}"/>
    <cellStyle name="40% - akcent 6 3" xfId="16578" xr:uid="{92A37FB2-F465-4E06-8BA5-594B661547F7}"/>
    <cellStyle name="40% - akcent 6_AVA DVA EL" xfId="16579" xr:uid="{8ABC47AC-182D-4530-870C-7EC0AC0678B5}"/>
    <cellStyle name="40% - Énfasis1" xfId="4104" xr:uid="{0D51EAF3-AEAB-4D48-BEB5-BD62FD07BD12}"/>
    <cellStyle name="40% - Énfasis1 2" xfId="4105" xr:uid="{F9262A1C-65D8-48F0-8D01-442E370AE81A}"/>
    <cellStyle name="40% - Énfasis1 2 2" xfId="16580" xr:uid="{D1F4C619-BB24-4823-829C-A4D71D1FD9EE}"/>
    <cellStyle name="40% - Énfasis1 2 3" xfId="45101" xr:uid="{E85CA0C8-2A19-479F-8566-E966504ACC3A}"/>
    <cellStyle name="40% - Énfasis1 2_4 manuell" xfId="54850" xr:uid="{CB7144D0-5ECE-4C6C-8E20-E2F70883B8EE}"/>
    <cellStyle name="40% - Énfasis1 3" xfId="4106" xr:uid="{69B74B47-02E6-4578-AF5F-782EE36BFA64}"/>
    <cellStyle name="40% - Énfasis1 3 2" xfId="16581" xr:uid="{336E1C11-A706-469A-A6BF-011F520B2C90}"/>
    <cellStyle name="40% - Énfasis1 3 3" xfId="45102" xr:uid="{BA687751-E284-4AE9-9E37-8612FFD60F31}"/>
    <cellStyle name="40% - Énfasis1 3_4 manuell" xfId="54851" xr:uid="{906649AA-F0B2-408B-8745-75CFA89DEA83}"/>
    <cellStyle name="40% - Énfasis1 4" xfId="16582" xr:uid="{874DE014-B2FC-4FD1-9EDE-D9DC4C9E2E88}"/>
    <cellStyle name="40% - Énfasis1 5" xfId="45103" xr:uid="{155C3E23-0312-45A1-93B1-8FAE130DB1AA}"/>
    <cellStyle name="40% - Énfasis1_4 manuell" xfId="54852" xr:uid="{07EA7B3B-0630-4D93-B6FC-4779770BBFFD}"/>
    <cellStyle name="40% - Énfasis2" xfId="4107" xr:uid="{6E3E0619-572F-49DF-B8EC-1A126AE8E083}"/>
    <cellStyle name="40% - Énfasis2 2" xfId="4108" xr:uid="{3A013B7D-6FD1-4E3D-A593-FF00C2570767}"/>
    <cellStyle name="40% - Énfasis2 2 2" xfId="16583" xr:uid="{339AE908-3D33-48A0-BCB9-CC0263F0C348}"/>
    <cellStyle name="40% - Énfasis2 2 3" xfId="45104" xr:uid="{7FBA50E5-2E6E-4929-AEBD-14DEED8EC656}"/>
    <cellStyle name="40% - Énfasis2 2_4 manuell" xfId="54853" xr:uid="{23F063E2-1167-4496-A5AA-B5A4C595C143}"/>
    <cellStyle name="40% - Énfasis2 3" xfId="4109" xr:uid="{E0BCB3C7-5F11-4097-88D8-1A231369F2C0}"/>
    <cellStyle name="40% - Énfasis2 3 2" xfId="16584" xr:uid="{D1BC8E0B-11F3-4155-83F0-748FB0224DEF}"/>
    <cellStyle name="40% - Énfasis2 3 3" xfId="45105" xr:uid="{FEB03DA5-C0CE-4B2A-AC5F-F792625DF1DB}"/>
    <cellStyle name="40% - Énfasis2 3_4 manuell" xfId="54854" xr:uid="{EB08A105-37FA-4044-8224-118FD62CE60F}"/>
    <cellStyle name="40% - Énfasis2 4" xfId="16585" xr:uid="{2CDAA3BB-7FD6-4B4B-AD1D-9F2820EB7810}"/>
    <cellStyle name="40% - Énfasis2 5" xfId="45106" xr:uid="{1F355A20-6617-4C01-8A3F-DD01AE2449CA}"/>
    <cellStyle name="40% - Énfasis2_4 manuell" xfId="54855" xr:uid="{4A1A19BD-B0D5-4DA6-98B5-FA15D5B0D914}"/>
    <cellStyle name="40% - Énfasis3" xfId="4110" xr:uid="{2AA67181-CB44-4725-8389-4CBDD8A619F1}"/>
    <cellStyle name="40% - Énfasis3 2" xfId="4111" xr:uid="{EA7E30D7-6425-42B4-AEE1-5E746089E411}"/>
    <cellStyle name="40% - Énfasis3 2 2" xfId="16586" xr:uid="{4CE32281-AC7D-4316-9207-4657801C33F9}"/>
    <cellStyle name="40% - Énfasis3 2 3" xfId="45107" xr:uid="{B67ADEBC-78B9-4131-8A5C-6783787BA34F}"/>
    <cellStyle name="40% - Énfasis3 2_4 manuell" xfId="54856" xr:uid="{964CDF77-985F-4D00-8012-39FAA22D3E59}"/>
    <cellStyle name="40% - Énfasis3 3" xfId="4112" xr:uid="{98CE2929-A53D-4522-9EDF-AFBB24DAA4AD}"/>
    <cellStyle name="40% - Énfasis3 3 2" xfId="16587" xr:uid="{5ED05944-3190-4741-8A88-17723F9C36AF}"/>
    <cellStyle name="40% - Énfasis3 3 3" xfId="45108" xr:uid="{03173279-4CE2-44C8-865C-784573C77A19}"/>
    <cellStyle name="40% - Énfasis3 3_4 manuell" xfId="54857" xr:uid="{BF45CE90-ADB9-4158-8AE5-2211882950BA}"/>
    <cellStyle name="40% - Énfasis3 4" xfId="16588" xr:uid="{A546C84D-ED1A-4663-92E7-6D7EBCB06721}"/>
    <cellStyle name="40% - Énfasis3 5" xfId="45109" xr:uid="{77598C44-A3B5-466D-89C2-BA9F2DD779CF}"/>
    <cellStyle name="40% - Énfasis3_4 manuell" xfId="54858" xr:uid="{FD6668BE-7F99-47BD-97A9-B71885C8EFA9}"/>
    <cellStyle name="40% - Énfasis4" xfId="4113" xr:uid="{276966F3-1BB9-45E4-AFA2-C5541627D766}"/>
    <cellStyle name="40% - Énfasis4 2" xfId="4114" xr:uid="{32433501-A474-445B-A2C5-5FD83A337203}"/>
    <cellStyle name="40% - Énfasis4 2 2" xfId="16589" xr:uid="{8BC64F53-E732-492B-B4BB-F417AFC58C4D}"/>
    <cellStyle name="40% - Énfasis4 2 3" xfId="45110" xr:uid="{97D412B5-CA4B-4212-BFB1-EFE29D5BB550}"/>
    <cellStyle name="40% - Énfasis4 2_4 manuell" xfId="54859" xr:uid="{A377F753-3410-4F07-906B-9F16824D5A62}"/>
    <cellStyle name="40% - Énfasis4 3" xfId="4115" xr:uid="{4B0FB590-7621-413E-BDD2-E0FB6A13B348}"/>
    <cellStyle name="40% - Énfasis4 3 2" xfId="16590" xr:uid="{AA877DDF-0F27-4F3E-ADA1-C18F316A6007}"/>
    <cellStyle name="40% - Énfasis4 3 3" xfId="45111" xr:uid="{0D6170C3-B2C0-4949-A8FA-F6E3C074281D}"/>
    <cellStyle name="40% - Énfasis4 3_4 manuell" xfId="54860" xr:uid="{08E30E95-30DE-4229-BA52-B950C704DE51}"/>
    <cellStyle name="40% - Énfasis4 4" xfId="16591" xr:uid="{87669465-E37E-4B79-828B-C7CDA8FC7E99}"/>
    <cellStyle name="40% - Énfasis4 5" xfId="45112" xr:uid="{CEDAEDE3-ECB8-457B-8D67-9BC859235C9D}"/>
    <cellStyle name="40% - Énfasis4_4 manuell" xfId="54861" xr:uid="{B2B20606-F3DD-42F0-94BF-AFAB95756E54}"/>
    <cellStyle name="40% - Énfasis5" xfId="4116" xr:uid="{F4553D7F-CE86-48DA-A74C-1C12C98DFFD5}"/>
    <cellStyle name="40% - Énfasis5 2" xfId="4117" xr:uid="{62530FBE-2B78-4FDF-A539-81465E96A621}"/>
    <cellStyle name="40% - Énfasis5 2 2" xfId="16592" xr:uid="{7DF5B10B-D0B5-420D-949F-693A43B98700}"/>
    <cellStyle name="40% - Énfasis5 2 3" xfId="45113" xr:uid="{103533BD-B18C-450F-9689-6E2D339D53EA}"/>
    <cellStyle name="40% - Énfasis5 2_4 manuell" xfId="54862" xr:uid="{0CC93D73-9892-422C-8407-588BF64510E1}"/>
    <cellStyle name="40% - Énfasis5 3" xfId="4118" xr:uid="{2A28D297-3C5F-42C5-81D6-76348C79C0F4}"/>
    <cellStyle name="40% - Énfasis5 3 2" xfId="16593" xr:uid="{7F20579C-DF4F-4433-955A-F105AC9ACFB2}"/>
    <cellStyle name="40% - Énfasis5 3 3" xfId="45114" xr:uid="{E569F120-F513-4A98-B408-9ABB80BFA509}"/>
    <cellStyle name="40% - Énfasis5 3_4 manuell" xfId="54863" xr:uid="{76AB4E76-2BFC-4F40-9B7B-41F774F789FF}"/>
    <cellStyle name="40% - Énfasis5 4" xfId="16594" xr:uid="{EFC6DC0B-FE6F-49A5-AA3C-2CAFA4CA71F9}"/>
    <cellStyle name="40% - Énfasis5 5" xfId="45115" xr:uid="{7375F01C-524E-4CC1-A4D7-63A9FE4BF091}"/>
    <cellStyle name="40% - Énfasis5_4 manuell" xfId="54864" xr:uid="{6E9559B2-D005-458D-BA1D-BA5CE08FB475}"/>
    <cellStyle name="40% - Énfasis6" xfId="4119" xr:uid="{83D7ED0C-6A29-40B3-ACDD-938FC362E83F}"/>
    <cellStyle name="40% - Énfasis6 2" xfId="4120" xr:uid="{F9006D59-52A0-4BE6-A949-5D16B11B71B8}"/>
    <cellStyle name="40% - Énfasis6 2 2" xfId="16595" xr:uid="{5272A817-41AF-47CE-BD25-307660958922}"/>
    <cellStyle name="40% - Énfasis6 2 3" xfId="45116" xr:uid="{464BC165-C03A-462C-8767-041EA1747B79}"/>
    <cellStyle name="40% - Énfasis6 2_4 manuell" xfId="54865" xr:uid="{14F095D8-1F51-459E-9BB2-47140DF2C502}"/>
    <cellStyle name="40% - Énfasis6 3" xfId="4121" xr:uid="{4C87C55A-6837-4F12-B559-8CF84FC9290D}"/>
    <cellStyle name="40% - Énfasis6 3 2" xfId="16596" xr:uid="{1FD9AEA8-310F-400A-AD1C-044FB2259B4B}"/>
    <cellStyle name="40% - Énfasis6 3 3" xfId="45117" xr:uid="{D170B33A-0870-4BA5-A64E-C787672CB550}"/>
    <cellStyle name="40% - Énfasis6 3_4 manuell" xfId="54866" xr:uid="{C404D661-D39B-4C12-8991-5D4266402C4F}"/>
    <cellStyle name="40% - Énfasis6 4" xfId="16597" xr:uid="{30A55C81-4F43-41E8-BDB4-B784C2E564A3}"/>
    <cellStyle name="40% - Énfasis6 5" xfId="45118" xr:uid="{1F4D021F-2737-4511-B23F-8DC35DEDED9A}"/>
    <cellStyle name="40% - Énfasis6_4 manuell" xfId="54867" xr:uid="{3C43EB52-3771-4741-B985-3FA4D424A54D}"/>
    <cellStyle name="40% – paryškinimas 1" xfId="4122" xr:uid="{25A50019-7F5D-4C02-9DF4-A8D05CE24676}"/>
    <cellStyle name="40% – paryškinimas 1 2" xfId="16598" xr:uid="{9EB73105-2C9C-4069-8158-F8753EFDCD0D}"/>
    <cellStyle name="40% – paryškinimas 1_A01" xfId="35734" xr:uid="{CFD98BDF-FFCE-4CBA-8118-A21D85A35659}"/>
    <cellStyle name="40% – paryškinimas 2" xfId="4123" xr:uid="{A07B49A3-9961-4386-9F5C-9645289ED187}"/>
    <cellStyle name="40% – paryškinimas 2 2" xfId="16599" xr:uid="{C1AE2F53-C4FC-4452-B17F-DEE8B5A98D6F}"/>
    <cellStyle name="40% – paryškinimas 2_A01" xfId="35735" xr:uid="{13DC0A3A-F24A-4340-962C-115C0C9F0B59}"/>
    <cellStyle name="40% – paryškinimas 3" xfId="4124" xr:uid="{1AB243BD-8F93-43C9-80BC-8D17E5536756}"/>
    <cellStyle name="40% – paryškinimas 3 2" xfId="16600" xr:uid="{2FC96744-5D65-4CDA-911F-552B80C07029}"/>
    <cellStyle name="40% – paryškinimas 3_A01" xfId="35736" xr:uid="{DD41E3B1-F01E-4CCB-8645-BBAE763AFB55}"/>
    <cellStyle name="40% – paryškinimas 4" xfId="4125" xr:uid="{0707F1D0-9371-4C29-B7FD-437C204BE9B0}"/>
    <cellStyle name="40% – paryškinimas 4 2" xfId="16601" xr:uid="{8E3E4830-EB9F-433B-B338-AC6C6435D3D5}"/>
    <cellStyle name="40% – paryškinimas 4_A01" xfId="35737" xr:uid="{F17219D1-E5C1-4C24-B692-4A583C909FDE}"/>
    <cellStyle name="40% – paryškinimas 5" xfId="4126" xr:uid="{3EA152B4-35FE-46B2-80C6-22DC005C1748}"/>
    <cellStyle name="40% – paryškinimas 5 2" xfId="16602" xr:uid="{9DB65E72-D4C3-4A37-AF8D-FAD684B84DA8}"/>
    <cellStyle name="40% – paryškinimas 5_A01" xfId="35738" xr:uid="{64F0D067-080C-402E-AFF9-6A16883CEEB8}"/>
    <cellStyle name="40% – paryškinimas 6" xfId="4127" xr:uid="{BB05A16B-C808-4170-8BD4-E7C960966BEF}"/>
    <cellStyle name="40% – paryškinimas 6 2" xfId="16603" xr:uid="{DDDDF3BC-70A0-4EC4-9DD2-28396B5B379D}"/>
    <cellStyle name="40% – paryškinimas 6_A01" xfId="35739" xr:uid="{1311FDC0-C92E-4FAA-9863-DACA9CFF556B}"/>
    <cellStyle name="40% - uthevingsfarge 1" xfId="36220" xr:uid="{0EB6C5BE-11BC-41D0-AB2A-5861D6F25BE6}"/>
    <cellStyle name="40% - uthevingsfarge 1 10" xfId="4128" xr:uid="{6BA5A306-22BE-4BFB-BDCE-9C76AAED0ADF}"/>
    <cellStyle name="40% - uthevingsfarge 1 10 2" xfId="4129" xr:uid="{0191C2B5-65F5-4338-BC4C-7C98763A958A}"/>
    <cellStyle name="40% - uthevingsfarge 1 10 2 2" xfId="4130" xr:uid="{221551B9-AA6C-490F-8C91-050DF3579523}"/>
    <cellStyle name="40% - uthevingsfarge 1 10 2 3" xfId="45119" xr:uid="{C098B6D1-1166-4039-9B12-79057E3CCE01}"/>
    <cellStyle name="40% - uthevingsfarge 1 10 2_4 manuell" xfId="54868" xr:uid="{29C77893-E359-4634-A2D9-1B5BBC6A2F0A}"/>
    <cellStyle name="40% - uthevingsfarge 1 10 3" xfId="4131" xr:uid="{CDC21765-D6D1-448B-836A-BCD60893AE0B}"/>
    <cellStyle name="40% - uthevingsfarge 1 10 4" xfId="45120" xr:uid="{E5F84618-2C9F-461A-BBEC-D755135EC7BE}"/>
    <cellStyle name="40% - uthevingsfarge 1 10 5" xfId="45121" xr:uid="{026F4AAF-76C2-45E2-B54D-A0C6105FEFBE}"/>
    <cellStyle name="40% - uthevingsfarge 1 10_4 manuell" xfId="54869" xr:uid="{C2B31F0D-6204-4FD6-AA34-A0B505A8BB81}"/>
    <cellStyle name="40% - uthevingsfarge 1 11" xfId="4132" xr:uid="{418FB080-C6F1-44F2-BE04-8AFA22690282}"/>
    <cellStyle name="40% - uthevingsfarge 1 11 2" xfId="4133" xr:uid="{BDC9C421-6314-4B20-BD95-870ABB985F81}"/>
    <cellStyle name="40% - uthevingsfarge 1 11 2 2" xfId="4134" xr:uid="{C4CDC54A-43AD-476D-8A82-A5262BA7A78F}"/>
    <cellStyle name="40% - uthevingsfarge 1 11 2 3" xfId="45122" xr:uid="{490D2500-A37D-400D-9022-F481DA2472A5}"/>
    <cellStyle name="40% - uthevingsfarge 1 11 2_4 manuell" xfId="54870" xr:uid="{FD698174-6513-406B-889E-9EB083ACC1FA}"/>
    <cellStyle name="40% - uthevingsfarge 1 11 3" xfId="4135" xr:uid="{42146E4B-D07B-4F92-A39A-5B448CD5CB49}"/>
    <cellStyle name="40% - uthevingsfarge 1 11 4" xfId="45123" xr:uid="{C4183116-CA66-4C00-8737-9F8F479B88F7}"/>
    <cellStyle name="40% - uthevingsfarge 1 11_4 manuell" xfId="54871" xr:uid="{9901C714-EF47-49C6-BD1B-7FD4CE7E1572}"/>
    <cellStyle name="40% - uthevingsfarge 1 12" xfId="4136" xr:uid="{707EB26A-9E39-46DF-A5C5-422A8425BF88}"/>
    <cellStyle name="40% - uthevingsfarge 1 12 2" xfId="4137" xr:uid="{B2A52F18-C9AA-4E38-B3C8-A0282847DF77}"/>
    <cellStyle name="40% - uthevingsfarge 1 12 2 2" xfId="4138" xr:uid="{881D75D5-7936-4FD8-94AA-757F944782E3}"/>
    <cellStyle name="40% - uthevingsfarge 1 12 2 3" xfId="45124" xr:uid="{0328BA23-C034-4798-A12E-2A02BBA6F7B6}"/>
    <cellStyle name="40% - uthevingsfarge 1 12 2_4 manuell" xfId="54872" xr:uid="{6E6E4089-2DAA-47EA-A42C-6A509D86CCC6}"/>
    <cellStyle name="40% - uthevingsfarge 1 12 3" xfId="4139" xr:uid="{B8D229D6-EF7A-4DDE-9A81-F1CB85F53716}"/>
    <cellStyle name="40% - uthevingsfarge 1 12 4" xfId="45125" xr:uid="{DD8019CD-EC06-40D2-A29B-B82CB54A704C}"/>
    <cellStyle name="40% - uthevingsfarge 1 12_4 manuell" xfId="54873" xr:uid="{41D57F8B-9E50-4085-A2B2-6AB20600801A}"/>
    <cellStyle name="40% - uthevingsfarge 1 13" xfId="4140" xr:uid="{6E97AE68-298E-4679-A5CE-E7DE78B65D1A}"/>
    <cellStyle name="40% - uthevingsfarge 1 13 2" xfId="4141" xr:uid="{F91C74A6-747B-4153-A3A9-273E263E61D4}"/>
    <cellStyle name="40% - uthevingsfarge 1 13 2 2" xfId="4142" xr:uid="{6C9C22B0-0756-479D-AF44-DBEEB081847E}"/>
    <cellStyle name="40% - uthevingsfarge 1 13 2 3" xfId="45126" xr:uid="{53684121-F105-4FA5-B99C-4E0CEC05AA80}"/>
    <cellStyle name="40% - uthevingsfarge 1 13 2_4 manuell" xfId="54874" xr:uid="{29E2E47F-D9C4-417E-A606-2DB67F28CB0A}"/>
    <cellStyle name="40% - uthevingsfarge 1 13 3" xfId="4143" xr:uid="{4F9BCF2A-2BC0-46BB-A2FD-0B467357178A}"/>
    <cellStyle name="40% - uthevingsfarge 1 13 4" xfId="45127" xr:uid="{B8F4E862-6EDC-4121-9532-D294FEDC10CB}"/>
    <cellStyle name="40% - uthevingsfarge 1 13_4 manuell" xfId="54875" xr:uid="{6296FBD2-EA59-4790-9CB7-E0D3AC60E2E9}"/>
    <cellStyle name="40% - uthevingsfarge 1 14" xfId="4144" xr:uid="{8B01B7CD-19C3-4ECC-ACA7-AF08D299078F}"/>
    <cellStyle name="40% - uthevingsfarge 1 14 2" xfId="4145" xr:uid="{669D981E-78AB-4BDC-9A47-BDEC8715C299}"/>
    <cellStyle name="40% - uthevingsfarge 1 14 2 2" xfId="4146" xr:uid="{6C7AD939-0282-423C-9E8F-3ED8A4A630AD}"/>
    <cellStyle name="40% - uthevingsfarge 1 14 2 3" xfId="45128" xr:uid="{744BAB2A-C017-49D3-9EC5-2E580A6976D2}"/>
    <cellStyle name="40% - uthevingsfarge 1 14 2_4 manuell" xfId="54876" xr:uid="{53780AE0-AF28-4C15-870D-EF671DA61E86}"/>
    <cellStyle name="40% - uthevingsfarge 1 14 3" xfId="4147" xr:uid="{63426568-C047-4BFE-8640-970340058B2E}"/>
    <cellStyle name="40% - uthevingsfarge 1 14 4" xfId="45129" xr:uid="{1D61CE1E-3C4F-4884-9DD9-925D98730792}"/>
    <cellStyle name="40% - uthevingsfarge 1 14_4 manuell" xfId="54877" xr:uid="{3EAF8A76-464D-4BB9-8CED-6790D5A36596}"/>
    <cellStyle name="40% - uthevingsfarge 1 15" xfId="4148" xr:uid="{87B2A2CD-2D5C-4779-914B-867273979C17}"/>
    <cellStyle name="40% - uthevingsfarge 1 15 2" xfId="4149" xr:uid="{46DDB926-956B-4E9F-9002-96B8CA3243FD}"/>
    <cellStyle name="40% - uthevingsfarge 1 15 2 2" xfId="4150" xr:uid="{A5984C15-FDD8-454D-906E-8B9BE69FA8ED}"/>
    <cellStyle name="40% - uthevingsfarge 1 15 2 3" xfId="45130" xr:uid="{505A7BA3-5B51-45C6-9454-498DECA3B179}"/>
    <cellStyle name="40% - uthevingsfarge 1 15 2_4 manuell" xfId="54878" xr:uid="{4F114C5F-3993-45BF-8EB5-BC9002C72DDA}"/>
    <cellStyle name="40% - uthevingsfarge 1 15 3" xfId="4151" xr:uid="{715F0BB0-0F14-450D-8053-112579D3FFA8}"/>
    <cellStyle name="40% - uthevingsfarge 1 15 4" xfId="45131" xr:uid="{BB8B7D9C-2153-47A2-BD10-A4C55BF890C8}"/>
    <cellStyle name="40% - uthevingsfarge 1 15_4 manuell" xfId="54879" xr:uid="{510B14DB-D380-44B7-8AD8-7CA3A23FAE98}"/>
    <cellStyle name="40% - uthevingsfarge 1 16" xfId="4152" xr:uid="{F3C89087-998F-41E1-8EA1-CB31F501865A}"/>
    <cellStyle name="40% - uthevingsfarge 1 16 2" xfId="4153" xr:uid="{1CA78591-BBA4-48A4-A441-EAA9ED1EB8BC}"/>
    <cellStyle name="40% - uthevingsfarge 1 16 2 2" xfId="4154" xr:uid="{FE864437-2935-44D9-BB8A-4FCD64940FF0}"/>
    <cellStyle name="40% - uthevingsfarge 1 16 2 3" xfId="45132" xr:uid="{E10A86CC-9196-4C7A-A23B-A3610FB1C8AA}"/>
    <cellStyle name="40% - uthevingsfarge 1 16 2_4 manuell" xfId="54880" xr:uid="{01B8F815-DF32-4F5A-B14C-A5E91F0920B4}"/>
    <cellStyle name="40% - uthevingsfarge 1 16 3" xfId="4155" xr:uid="{00C0AEF6-0574-4DD0-AAAE-65EC4AFA4C21}"/>
    <cellStyle name="40% - uthevingsfarge 1 16 4" xfId="45133" xr:uid="{606653DE-8C04-4181-B740-F9C5F3F4C6C1}"/>
    <cellStyle name="40% - uthevingsfarge 1 16_4 manuell" xfId="54881" xr:uid="{B72085F6-86B9-47F1-BDEF-988B59465B47}"/>
    <cellStyle name="40% - uthevingsfarge 1 17" xfId="4156" xr:uid="{87435476-CBD9-4B64-9F07-26E4A3650B0B}"/>
    <cellStyle name="40% - uthevingsfarge 1 17 2" xfId="4157" xr:uid="{90B79706-4F40-4AC1-8DF7-AE8F998DC529}"/>
    <cellStyle name="40% - uthevingsfarge 1 17 2 2" xfId="4158" xr:uid="{DDA7D174-CBBC-4965-BC9F-CB115ECDB28C}"/>
    <cellStyle name="40% - uthevingsfarge 1 17 2 3" xfId="45134" xr:uid="{81557406-F6CF-4E8F-9A65-75F276F903DD}"/>
    <cellStyle name="40% - uthevingsfarge 1 17 2_4 manuell" xfId="54882" xr:uid="{D04A8B01-DBE7-48C2-A172-76D884D0CAF6}"/>
    <cellStyle name="40% - uthevingsfarge 1 17 3" xfId="4159" xr:uid="{8C18FD77-2616-4965-ADBF-50C2D585E3EB}"/>
    <cellStyle name="40% - uthevingsfarge 1 17 4" xfId="45135" xr:uid="{A57C3719-8295-4D0A-82AA-4D4314FBF759}"/>
    <cellStyle name="40% - uthevingsfarge 1 17_4 manuell" xfId="54883" xr:uid="{24B82206-6217-4B97-A80E-C3F2DF4E6FB9}"/>
    <cellStyle name="40% - uthevingsfarge 1 18" xfId="4160" xr:uid="{538D8ECE-C47A-4AEC-B0DB-4FBC83079FA1}"/>
    <cellStyle name="40% - uthevingsfarge 1 18 2" xfId="4161" xr:uid="{71BC399B-EEA0-48E9-B4A6-B35E48854C60}"/>
    <cellStyle name="40% - uthevingsfarge 1 18 2 2" xfId="4162" xr:uid="{D87C1ACA-E886-43F5-AF53-8167765855ED}"/>
    <cellStyle name="40% - uthevingsfarge 1 18 2 3" xfId="45136" xr:uid="{3A9560E2-F3D2-4542-A104-0545CA64495C}"/>
    <cellStyle name="40% - uthevingsfarge 1 18 2_4 manuell" xfId="54884" xr:uid="{FA25844B-7C4E-4DA3-AE67-26239297D53E}"/>
    <cellStyle name="40% - uthevingsfarge 1 18 3" xfId="4163" xr:uid="{8C68E870-8F7B-4942-B580-5EC9FACB648C}"/>
    <cellStyle name="40% - uthevingsfarge 1 18 4" xfId="45137" xr:uid="{2809D290-2DD8-49A0-96BC-9AE94C4BCB7F}"/>
    <cellStyle name="40% - uthevingsfarge 1 18_4 manuell" xfId="54885" xr:uid="{7C964EC7-34BA-487C-A3B5-F0512BDBDB3A}"/>
    <cellStyle name="40% - uthevingsfarge 1 19" xfId="4164" xr:uid="{D900FD01-4423-4E17-BAB3-9F6FB3CFAEB3}"/>
    <cellStyle name="40% - uthevingsfarge 1 19 2" xfId="4165" xr:uid="{F3D60985-1C77-4FCE-B6C6-717300B862F1}"/>
    <cellStyle name="40% - uthevingsfarge 1 19 2 2" xfId="4166" xr:uid="{A84EBE17-1DA7-4EC8-86C8-3C30204C46A4}"/>
    <cellStyle name="40% - uthevingsfarge 1 19 2 3" xfId="45138" xr:uid="{A7255EF4-7C4B-43CC-8447-ACF28CE0E79C}"/>
    <cellStyle name="40% - uthevingsfarge 1 19 2_4 manuell" xfId="54886" xr:uid="{AA1A4731-C493-49B6-8DA1-B62F22A5FBD7}"/>
    <cellStyle name="40% - uthevingsfarge 1 19 3" xfId="4167" xr:uid="{A4EDD7FF-B7E7-4A44-AB6E-58CE6A7DEEC0}"/>
    <cellStyle name="40% - uthevingsfarge 1 19 4" xfId="45139" xr:uid="{88958AE8-4A19-4A31-9DD1-862DF2FCFF1F}"/>
    <cellStyle name="40% - uthevingsfarge 1 19_4 manuell" xfId="54887" xr:uid="{FA9D4726-CC51-4CEF-90D9-8BAAA3C80B81}"/>
    <cellStyle name="40% - uthevingsfarge 1 2" xfId="4168" xr:uid="{8803D635-55BF-4FE1-9CC9-EC75DB34799B}"/>
    <cellStyle name="40% - uthevingsfarge 1 2 10" xfId="16604" xr:uid="{C9766088-9FFE-4A1B-A2FF-64103BC80077}"/>
    <cellStyle name="40% - uthevingsfarge 1 2 10 2" xfId="16605" xr:uid="{2B249F7E-148A-4E10-81B5-0AAEC72347FF}"/>
    <cellStyle name="40% - uthevingsfarge 1 2 10 3" xfId="16606" xr:uid="{FB4A5BB5-39F3-4C0C-BA59-79DAA4E38B9B}"/>
    <cellStyle name="40% - uthevingsfarge 1 2 10_AVA DVA EL" xfId="16607" xr:uid="{88DE72DC-BFE0-4E17-8C5E-E7CB714B426B}"/>
    <cellStyle name="40% - uthevingsfarge 1 2 11" xfId="16608" xr:uid="{3370A78E-2375-4EF1-B25C-5EE0B45A023A}"/>
    <cellStyle name="40% - uthevingsfarge 1 2 12" xfId="16609" xr:uid="{1A2B8688-9E35-449F-A43D-30ACD9B87772}"/>
    <cellStyle name="40% - uthevingsfarge 1 2 13" xfId="45140" xr:uid="{1B2B0157-2499-41D7-AAB2-C175EA5077BC}"/>
    <cellStyle name="40% - uthevingsfarge 1 2 14" xfId="45141" xr:uid="{EF77FE9C-D61C-40D1-9053-9187F52D2370}"/>
    <cellStyle name="40% - uthevingsfarge 1 2 15" xfId="45142" xr:uid="{D6303303-6F44-4133-9681-34B3C7748660}"/>
    <cellStyle name="40% - uthevingsfarge 1 2 16" xfId="45143" xr:uid="{B73AE8F6-8C3F-4421-B5C8-3F2E695393B1}"/>
    <cellStyle name="40% - uthevingsfarge 1 2 2" xfId="4169" xr:uid="{11A0C03B-22E4-4948-AC9D-8190009950F2}"/>
    <cellStyle name="40% - uthevingsfarge 1 2 2 10" xfId="45144" xr:uid="{156F474A-CD08-4BEB-BA2C-4D6D0F73E700}"/>
    <cellStyle name="40% - uthevingsfarge 1 2 2 11" xfId="45145" xr:uid="{E477C359-B2FE-4103-8AF6-D79853A177B6}"/>
    <cellStyle name="40% - uthevingsfarge 1 2 2 2" xfId="4170" xr:uid="{E58A974B-FB0D-4157-888E-087F5464B83F}"/>
    <cellStyle name="40% - uthevingsfarge 1 2 2 2 10" xfId="45146" xr:uid="{997C61AE-ABBF-4C85-B95C-0351939DC475}"/>
    <cellStyle name="40% - uthevingsfarge 1 2 2 2 2" xfId="16610" xr:uid="{CE9F5D5C-D7ED-4638-8965-0D1F4256B010}"/>
    <cellStyle name="40% - uthevingsfarge 1 2 2 2 2 2" xfId="16611" xr:uid="{4A1877D4-899F-4875-A009-B0B386BF8AD0}"/>
    <cellStyle name="40% - uthevingsfarge 1 2 2 2 2 2 2" xfId="45147" xr:uid="{47A688EC-F399-417A-BCD3-CB201B8120C0}"/>
    <cellStyle name="40% - uthevingsfarge 1 2 2 2 2 2 2 2" xfId="45148" xr:uid="{0E861CE6-BCB7-48BD-AA0E-F9A01B5FDBA4}"/>
    <cellStyle name="40% - uthevingsfarge 1 2 2 2 2 2 3" xfId="45149" xr:uid="{E3D523FD-985F-4861-AC9C-62D2528232CA}"/>
    <cellStyle name="40% - uthevingsfarge 1 2 2 2 2 2_3. Chng in credit spreads" xfId="45150" xr:uid="{638BEFAA-D84D-4C58-BBDF-24E1BDC54CFD}"/>
    <cellStyle name="40% - uthevingsfarge 1 2 2 2 2 3" xfId="16612" xr:uid="{B5313B1F-7FBE-4486-99A0-0B8C101DF4CF}"/>
    <cellStyle name="40% - uthevingsfarge 1 2 2 2 2 3 2" xfId="45151" xr:uid="{3F24A1A5-9317-4819-A9BB-FCBC9B0E694A}"/>
    <cellStyle name="40% - uthevingsfarge 1 2 2 2 2 4" xfId="45152" xr:uid="{8A35E722-362B-4448-AF8C-471BD9E58F7E}"/>
    <cellStyle name="40% - uthevingsfarge 1 2 2 2 2 5" xfId="45153" xr:uid="{FC0E2B2C-B7FA-4D7A-B258-F9F7D0D04CC2}"/>
    <cellStyle name="40% - uthevingsfarge 1 2 2 2 2 6" xfId="45154" xr:uid="{0C22C036-AE77-4D50-B9A7-4538365D8A0B}"/>
    <cellStyle name="40% - uthevingsfarge 1 2 2 2 2_3. Chng in credit spreads" xfId="45155" xr:uid="{C5C7E909-9301-4F6F-8C19-FB201676027A}"/>
    <cellStyle name="40% - uthevingsfarge 1 2 2 2 3" xfId="16613" xr:uid="{4302701B-7867-4EC7-915F-0A1C4DAAF4F2}"/>
    <cellStyle name="40% - uthevingsfarge 1 2 2 2 3 2" xfId="16614" xr:uid="{83E70684-C9A0-426C-89C5-672CC6B81F07}"/>
    <cellStyle name="40% - uthevingsfarge 1 2 2 2 3 2 2" xfId="45156" xr:uid="{19DC64CE-9695-4F4A-A35A-E3AC9C22AB33}"/>
    <cellStyle name="40% - uthevingsfarge 1 2 2 2 3 2 2 2" xfId="45157" xr:uid="{C830B598-A653-4F6F-9A6D-69C46DA5F0B9}"/>
    <cellStyle name="40% - uthevingsfarge 1 2 2 2 3 2 3" xfId="45158" xr:uid="{73CDD99E-912F-40F1-A1D5-DA4DD86F992A}"/>
    <cellStyle name="40% - uthevingsfarge 1 2 2 2 3 2_3. Chng in credit spreads" xfId="45159" xr:uid="{6A4120EB-71D6-4F96-ABF7-FE28037262CD}"/>
    <cellStyle name="40% - uthevingsfarge 1 2 2 2 3 3" xfId="16615" xr:uid="{B3C75F9E-6136-4B9B-A58F-9924A526F9E8}"/>
    <cellStyle name="40% - uthevingsfarge 1 2 2 2 3 3 2" xfId="45160" xr:uid="{A8A78757-5F05-49B6-A7E4-0BB5DCAEA8A4}"/>
    <cellStyle name="40% - uthevingsfarge 1 2 2 2 3 4" xfId="45161" xr:uid="{EF7CB260-9CF4-4B20-A318-0D9A597BEC85}"/>
    <cellStyle name="40% - uthevingsfarge 1 2 2 2 3 5" xfId="45162" xr:uid="{11DE2AC2-23D1-47D3-8BC2-7A6BF382F6B0}"/>
    <cellStyle name="40% - uthevingsfarge 1 2 2 2 3 6" xfId="45163" xr:uid="{BF14652A-A3F0-43C5-A6DF-DB15C7F08454}"/>
    <cellStyle name="40% - uthevingsfarge 1 2 2 2 3_3. Chng in credit spreads" xfId="45164" xr:uid="{CD0A5316-E664-4635-8DF2-B1765E7E6EDE}"/>
    <cellStyle name="40% - uthevingsfarge 1 2 2 2 4" xfId="16616" xr:uid="{4D9BD541-998E-4D58-9BE9-EE076A866611}"/>
    <cellStyle name="40% - uthevingsfarge 1 2 2 2 4 2" xfId="16617" xr:uid="{465BCBF2-1AE6-4D22-94C2-68A3D69B1D21}"/>
    <cellStyle name="40% - uthevingsfarge 1 2 2 2 4 2 2" xfId="45165" xr:uid="{42A5D45A-5537-4D06-9A3E-B3F7364FA73F}"/>
    <cellStyle name="40% - uthevingsfarge 1 2 2 2 4 3" xfId="16618" xr:uid="{BC323E7C-8314-4604-82BC-F1E3D7ACD45D}"/>
    <cellStyle name="40% - uthevingsfarge 1 2 2 2 4 4" xfId="45166" xr:uid="{15239677-292B-41D2-BD39-4BFF27564C77}"/>
    <cellStyle name="40% - uthevingsfarge 1 2 2 2 4 5" xfId="45167" xr:uid="{7FAFF780-7939-496A-9464-5338EFA5C107}"/>
    <cellStyle name="40% - uthevingsfarge 1 2 2 2 4 6" xfId="45168" xr:uid="{FE8ACA0A-E0BA-43C0-8938-237964307640}"/>
    <cellStyle name="40% - uthevingsfarge 1 2 2 2 4_3. Chng in credit spreads" xfId="45169" xr:uid="{CBD5C2BB-F53E-4158-82F6-6C142CCFB1DB}"/>
    <cellStyle name="40% - uthevingsfarge 1 2 2 2 5" xfId="16619" xr:uid="{2DDAD700-B669-403F-9BDD-826BFAE5DA5C}"/>
    <cellStyle name="40% - uthevingsfarge 1 2 2 2 5 2" xfId="16620" xr:uid="{751F6C66-1144-494A-99D3-7539B029326E}"/>
    <cellStyle name="40% - uthevingsfarge 1 2 2 2 5 2 2" xfId="45170" xr:uid="{F181DAE2-4327-4D30-B2BA-3B78F5F55529}"/>
    <cellStyle name="40% - uthevingsfarge 1 2 2 2 5 3" xfId="16621" xr:uid="{99F82822-581B-4A42-9A8F-83BD9301A241}"/>
    <cellStyle name="40% - uthevingsfarge 1 2 2 2 5 4" xfId="45171" xr:uid="{5F018C96-9860-4EFB-8EB1-123CB230F8F1}"/>
    <cellStyle name="40% - uthevingsfarge 1 2 2 2 5 5" xfId="45172" xr:uid="{EAFCE4CA-2560-4488-85C1-013375C6B93B}"/>
    <cellStyle name="40% - uthevingsfarge 1 2 2 2 5_3. Chng in credit spreads" xfId="45173" xr:uid="{87C53751-7100-42B5-A770-3B93DD5C8A98}"/>
    <cellStyle name="40% - uthevingsfarge 1 2 2 2 6" xfId="16622" xr:uid="{06ADAE43-9FB1-4E8F-8D79-97AD92EE151E}"/>
    <cellStyle name="40% - uthevingsfarge 1 2 2 2 6 2" xfId="45174" xr:uid="{5D8F37AC-3A6F-479C-A114-E05663726418}"/>
    <cellStyle name="40% - uthevingsfarge 1 2 2 2 7" xfId="16623" xr:uid="{3B40AF1B-8CCC-4587-831E-3D37EC81722E}"/>
    <cellStyle name="40% - uthevingsfarge 1 2 2 2 8" xfId="45175" xr:uid="{5F09359A-67B7-4A85-A977-156F70B1BD42}"/>
    <cellStyle name="40% - uthevingsfarge 1 2 2 2 9" xfId="45176" xr:uid="{E68CA459-4544-4F29-8A6E-55BC57FEAEC1}"/>
    <cellStyle name="40% - uthevingsfarge 1 2 2 2_3. Chng in credit spreads" xfId="45177" xr:uid="{9FF75F27-5C08-4027-9C30-CC8519CFA19D}"/>
    <cellStyle name="40% - uthevingsfarge 1 2 2 3" xfId="16624" xr:uid="{6765A3C5-E1CD-4C98-99FB-7CDDD96AB3E3}"/>
    <cellStyle name="40% - uthevingsfarge 1 2 2 3 2" xfId="16625" xr:uid="{E569B405-E6B7-49B8-AFF2-93E0A67D4048}"/>
    <cellStyle name="40% - uthevingsfarge 1 2 2 3 2 2" xfId="45178" xr:uid="{293BCBE2-05D5-4A8E-908A-6038CB786508}"/>
    <cellStyle name="40% - uthevingsfarge 1 2 2 3 2 2 2" xfId="45179" xr:uid="{494F720F-4988-4198-AF48-FF5183F6A508}"/>
    <cellStyle name="40% - uthevingsfarge 1 2 2 3 2 3" xfId="45180" xr:uid="{CA4D55D9-74C3-4DA6-8856-60EEEA08A850}"/>
    <cellStyle name="40% - uthevingsfarge 1 2 2 3 2_3. Chng in credit spreads" xfId="45181" xr:uid="{8BDF03E6-BD3D-4B09-9066-30A17808C2E5}"/>
    <cellStyle name="40% - uthevingsfarge 1 2 2 3 3" xfId="16626" xr:uid="{26F454E8-E0F2-4261-85DB-474567A7974F}"/>
    <cellStyle name="40% - uthevingsfarge 1 2 2 3 3 2" xfId="45182" xr:uid="{65764904-69A4-4CD3-8B56-FAC7DAEAB460}"/>
    <cellStyle name="40% - uthevingsfarge 1 2 2 3 4" xfId="45183" xr:uid="{A3083D1E-7C26-4F5E-BD78-06C5F2C4D4C7}"/>
    <cellStyle name="40% - uthevingsfarge 1 2 2 3 5" xfId="45184" xr:uid="{C663A2B0-491E-408E-BDFD-7F4295DB5E5D}"/>
    <cellStyle name="40% - uthevingsfarge 1 2 2 3 6" xfId="45185" xr:uid="{D05DE6DF-33A9-48FD-BE6F-CE57ABFC0A56}"/>
    <cellStyle name="40% - uthevingsfarge 1 2 2 3_3. Chng in credit spreads" xfId="45186" xr:uid="{D2588B67-05D3-4FBE-91E0-464611F370A5}"/>
    <cellStyle name="40% - uthevingsfarge 1 2 2 4" xfId="16627" xr:uid="{9ADD50A0-F731-4DFB-9CA3-28E03341B4DA}"/>
    <cellStyle name="40% - uthevingsfarge 1 2 2 4 2" xfId="16628" xr:uid="{4027B346-E955-4F92-8508-BCCA446BBF93}"/>
    <cellStyle name="40% - uthevingsfarge 1 2 2 4 2 2" xfId="45187" xr:uid="{68DCEF52-D799-4A7F-8EA7-5851F33DB7C8}"/>
    <cellStyle name="40% - uthevingsfarge 1 2 2 4 2 2 2" xfId="45188" xr:uid="{8595E1A9-CCC3-45BB-B192-42C5B632A57C}"/>
    <cellStyle name="40% - uthevingsfarge 1 2 2 4 2 3" xfId="45189" xr:uid="{5C86D67B-D43F-46B5-BD30-87C5CB035965}"/>
    <cellStyle name="40% - uthevingsfarge 1 2 2 4 2_3. Chng in credit spreads" xfId="45190" xr:uid="{98E03522-AD5E-41B1-8A92-A194FEFB1EEC}"/>
    <cellStyle name="40% - uthevingsfarge 1 2 2 4 3" xfId="16629" xr:uid="{B9A78ABF-CC81-4A7F-BB6F-A0B7EA7E94C0}"/>
    <cellStyle name="40% - uthevingsfarge 1 2 2 4 3 2" xfId="45191" xr:uid="{F5453465-A105-4179-8871-2E18D9F2CE41}"/>
    <cellStyle name="40% - uthevingsfarge 1 2 2 4 4" xfId="45192" xr:uid="{D1990976-33B3-4671-B5B8-618BD8B80875}"/>
    <cellStyle name="40% - uthevingsfarge 1 2 2 4 5" xfId="45193" xr:uid="{B874187C-F0AB-4392-9A82-6B5CC4AE2AF3}"/>
    <cellStyle name="40% - uthevingsfarge 1 2 2 4 6" xfId="45194" xr:uid="{33E9E952-D6F1-4DD8-A420-BC4C8546C934}"/>
    <cellStyle name="40% - uthevingsfarge 1 2 2 4_3. Chng in credit spreads" xfId="45195" xr:uid="{E6A0BC9A-BC56-4E72-A7FA-FC66AB128713}"/>
    <cellStyle name="40% - uthevingsfarge 1 2 2 5" xfId="16630" xr:uid="{0E7420CC-A2A5-42C8-8E5F-32912FA1063C}"/>
    <cellStyle name="40% - uthevingsfarge 1 2 2 5 2" xfId="16631" xr:uid="{E146D8AB-523A-4D06-9B8D-368DF025B9D4}"/>
    <cellStyle name="40% - uthevingsfarge 1 2 2 5 2 2" xfId="45196" xr:uid="{E9B0EC62-8A9C-41CF-9C18-D46948219C3E}"/>
    <cellStyle name="40% - uthevingsfarge 1 2 2 5 2 2 2" xfId="45197" xr:uid="{2B3E1B80-E165-4C19-BB37-1AE1BD6DF62F}"/>
    <cellStyle name="40% - uthevingsfarge 1 2 2 5 2 3" xfId="45198" xr:uid="{B376F94A-633D-48FF-8A1E-104D3773EA43}"/>
    <cellStyle name="40% - uthevingsfarge 1 2 2 5 2_3. Chng in credit spreads" xfId="45199" xr:uid="{BC76CB79-5218-40D3-9583-327E821B0A25}"/>
    <cellStyle name="40% - uthevingsfarge 1 2 2 5 3" xfId="16632" xr:uid="{841FEE61-8A4E-4660-815F-A14282292AEE}"/>
    <cellStyle name="40% - uthevingsfarge 1 2 2 5 3 2" xfId="45200" xr:uid="{A2525CD3-BD99-4EC6-AD3E-E9977891FEE8}"/>
    <cellStyle name="40% - uthevingsfarge 1 2 2 5 4" xfId="45201" xr:uid="{CCA42D6D-7226-4BCF-90CF-C577D8179AF8}"/>
    <cellStyle name="40% - uthevingsfarge 1 2 2 5 5" xfId="45202" xr:uid="{6CC37633-0BF8-4420-A9FA-3182A03674F7}"/>
    <cellStyle name="40% - uthevingsfarge 1 2 2 5 6" xfId="45203" xr:uid="{1789EE40-8EEB-4EFD-BFA5-A8709D68A793}"/>
    <cellStyle name="40% - uthevingsfarge 1 2 2 5_3. Chng in credit spreads" xfId="45204" xr:uid="{33031885-BD26-450C-81C1-7427DCAF41FA}"/>
    <cellStyle name="40% - uthevingsfarge 1 2 2 6" xfId="16633" xr:uid="{697B1C8E-936F-443B-9226-F952F570D99C}"/>
    <cellStyle name="40% - uthevingsfarge 1 2 2 6 2" xfId="16634" xr:uid="{A1C1592A-9E57-4AF0-86AD-7CAA74A6E468}"/>
    <cellStyle name="40% - uthevingsfarge 1 2 2 6 2 2" xfId="45205" xr:uid="{42989EB3-4EC5-4F90-BC7A-48A956EE5506}"/>
    <cellStyle name="40% - uthevingsfarge 1 2 2 6 3" xfId="16635" xr:uid="{5D6AA4D9-EFF7-4401-929D-F2815D886A7C}"/>
    <cellStyle name="40% - uthevingsfarge 1 2 2 6 4" xfId="45206" xr:uid="{FA028946-99DB-40FC-9C54-522B1BD320ED}"/>
    <cellStyle name="40% - uthevingsfarge 1 2 2 6 5" xfId="45207" xr:uid="{E9D13C53-2805-4DB5-92CD-F947077FF577}"/>
    <cellStyle name="40% - uthevingsfarge 1 2 2 6 6" xfId="45208" xr:uid="{FDEB3A5F-CE86-4B52-88C1-C8C8B965088F}"/>
    <cellStyle name="40% - uthevingsfarge 1 2 2 6_3. Chng in credit spreads" xfId="45209" xr:uid="{3FC1641D-8BC7-4290-9558-99DCF8D8580F}"/>
    <cellStyle name="40% - uthevingsfarge 1 2 2 7" xfId="16636" xr:uid="{483C7C81-61A2-4861-92F5-5720317E56CE}"/>
    <cellStyle name="40% - uthevingsfarge 1 2 2 7 2" xfId="45210" xr:uid="{F802EA50-AB40-45F5-B78C-7084C2066AFB}"/>
    <cellStyle name="40% - uthevingsfarge 1 2 2 8" xfId="39900" xr:uid="{21D109D6-290C-492B-8A2E-99B238FDB4C8}"/>
    <cellStyle name="40% - uthevingsfarge 1 2 2 9" xfId="45211" xr:uid="{7B72C2D9-08D5-4E6F-9BDF-E7E2143C3DF4}"/>
    <cellStyle name="40% - uthevingsfarge 1 2 2_3. Chng in credit spreads" xfId="45212" xr:uid="{411FE4EE-235E-42A6-8F63-1A44A2118B24}"/>
    <cellStyle name="40% - uthevingsfarge 1 2 3" xfId="12462" xr:uid="{0F45D17D-A950-4864-9E64-AAEBBBE46D4B}"/>
    <cellStyle name="40% - uthevingsfarge 1 2 3 10" xfId="45213" xr:uid="{CDD92982-9255-41B9-8872-7C0117B0FF90}"/>
    <cellStyle name="40% - uthevingsfarge 1 2 3 2" xfId="16637" xr:uid="{0453406B-C373-4EAF-897B-95D22A584517}"/>
    <cellStyle name="40% - uthevingsfarge 1 2 3 2 2" xfId="16638" xr:uid="{5AE5D3AF-DA79-4CFA-8D57-9F5DEB51F8E6}"/>
    <cellStyle name="40% - uthevingsfarge 1 2 3 2 2 2" xfId="45214" xr:uid="{C943493C-DCA6-499E-BCA8-31271D540F2B}"/>
    <cellStyle name="40% - uthevingsfarge 1 2 3 2 2 2 2" xfId="45215" xr:uid="{1780B9B6-F244-4939-8705-24092F26D395}"/>
    <cellStyle name="40% - uthevingsfarge 1 2 3 2 2 3" xfId="45216" xr:uid="{0DB3DF5E-DB28-432C-8E8B-1891E0EA49BD}"/>
    <cellStyle name="40% - uthevingsfarge 1 2 3 2 2_3. Chng in credit spreads" xfId="45217" xr:uid="{08E8F19D-0205-41CA-8D0B-DECED8760B1D}"/>
    <cellStyle name="40% - uthevingsfarge 1 2 3 2 3" xfId="16639" xr:uid="{F6AB8811-6556-4F08-9F00-BB6DF5140970}"/>
    <cellStyle name="40% - uthevingsfarge 1 2 3 2 3 2" xfId="45218" xr:uid="{2D0F2562-5D6E-4623-B58B-9B4508A11567}"/>
    <cellStyle name="40% - uthevingsfarge 1 2 3 2 3 2 2" xfId="45219" xr:uid="{44564979-897D-4603-988B-8CD397E479A0}"/>
    <cellStyle name="40% - uthevingsfarge 1 2 3 2 3 3" xfId="45220" xr:uid="{7C333D37-F13F-4037-9D14-DCE722D58B2C}"/>
    <cellStyle name="40% - uthevingsfarge 1 2 3 2 3_3. Chng in credit spreads" xfId="45221" xr:uid="{8A730168-FB14-45C9-9542-3DD686E80653}"/>
    <cellStyle name="40% - uthevingsfarge 1 2 3 2 4" xfId="45222" xr:uid="{4C569C85-967C-4401-81E8-87551E4D5E39}"/>
    <cellStyle name="40% - uthevingsfarge 1 2 3 2 4 2" xfId="45223" xr:uid="{7AE51B70-4C20-41D7-BA2E-B8D350CB8565}"/>
    <cellStyle name="40% - uthevingsfarge 1 2 3 2 4 2 2" xfId="45224" xr:uid="{4AA67918-C041-4B96-9F63-82494383D7D5}"/>
    <cellStyle name="40% - uthevingsfarge 1 2 3 2 4 3" xfId="45225" xr:uid="{5AD19FCA-6CA7-4475-8A98-3402AA8F24D1}"/>
    <cellStyle name="40% - uthevingsfarge 1 2 3 2 4_3. Chng in credit spreads" xfId="45226" xr:uid="{22A7A516-F9D6-4178-B6DA-6C06F8C99B1B}"/>
    <cellStyle name="40% - uthevingsfarge 1 2 3 2 5" xfId="45227" xr:uid="{9A943B5C-99E8-44F7-89D5-2B28F819A39E}"/>
    <cellStyle name="40% - uthevingsfarge 1 2 3 2 5 2" xfId="45228" xr:uid="{5721F0E2-A97A-4E17-9C69-2096CADBD80E}"/>
    <cellStyle name="40% - uthevingsfarge 1 2 3 2 6" xfId="45229" xr:uid="{B40DA095-D3AB-44F5-8491-066DF511D7C5}"/>
    <cellStyle name="40% - uthevingsfarge 1 2 3 2_3. Chng in credit spreads" xfId="45230" xr:uid="{2A11BB15-89FF-4B7A-B981-C506DF295600}"/>
    <cellStyle name="40% - uthevingsfarge 1 2 3 3" xfId="16640" xr:uid="{B70C7584-13F6-4EA1-B0BE-58B02C8CFC0A}"/>
    <cellStyle name="40% - uthevingsfarge 1 2 3 3 2" xfId="16641" xr:uid="{BA90D5F6-E245-49FF-81F9-F5D1AC273CD3}"/>
    <cellStyle name="40% - uthevingsfarge 1 2 3 3 2 2" xfId="45231" xr:uid="{5491A0BB-CA63-42D6-9FAF-3A1BDB1E438A}"/>
    <cellStyle name="40% - uthevingsfarge 1 2 3 3 2 2 2" xfId="45232" xr:uid="{2851E0B4-0C3E-4733-A389-DA2CB2FEAFAE}"/>
    <cellStyle name="40% - uthevingsfarge 1 2 3 3 2 3" xfId="45233" xr:uid="{4CB4F8AD-6425-483E-8EC7-1E3FA9C409D3}"/>
    <cellStyle name="40% - uthevingsfarge 1 2 3 3 2_3. Chng in credit spreads" xfId="45234" xr:uid="{3140F77F-3F43-4951-8C8B-745EA500207E}"/>
    <cellStyle name="40% - uthevingsfarge 1 2 3 3 3" xfId="16642" xr:uid="{4E6001AD-C228-4C8D-8C11-D60203981849}"/>
    <cellStyle name="40% - uthevingsfarge 1 2 3 3 3 2" xfId="45235" xr:uid="{7181ED2B-6672-4229-B22D-2DDB0E7F43F1}"/>
    <cellStyle name="40% - uthevingsfarge 1 2 3 3 4" xfId="45236" xr:uid="{13B51008-0D73-4781-9499-3EE04A24A95F}"/>
    <cellStyle name="40% - uthevingsfarge 1 2 3 3 5" xfId="45237" xr:uid="{BA12994F-679C-4D3A-BC86-5A6D47F379BF}"/>
    <cellStyle name="40% - uthevingsfarge 1 2 3 3 6" xfId="45238" xr:uid="{BBCBC2E9-CA44-40DF-943B-FEF1E13AB740}"/>
    <cellStyle name="40% - uthevingsfarge 1 2 3 3_3. Chng in credit spreads" xfId="45239" xr:uid="{FDE10F34-EE4D-4B8C-BA55-4C0C9DF45E88}"/>
    <cellStyle name="40% - uthevingsfarge 1 2 3 4" xfId="16643" xr:uid="{F78FE3D7-F467-4E83-9608-D3333D3E5429}"/>
    <cellStyle name="40% - uthevingsfarge 1 2 3 4 2" xfId="16644" xr:uid="{299BAE95-4365-4F0B-B531-359662D08915}"/>
    <cellStyle name="40% - uthevingsfarge 1 2 3 4 2 2" xfId="45240" xr:uid="{F4217F57-963E-47C6-BFF2-551E188B00A5}"/>
    <cellStyle name="40% - uthevingsfarge 1 2 3 4 3" xfId="16645" xr:uid="{5F58CBB0-8B5D-4C32-A363-B4CB1CE880F9}"/>
    <cellStyle name="40% - uthevingsfarge 1 2 3 4 4" xfId="45241" xr:uid="{0E0AC36A-B966-45AA-8F66-48591A825C31}"/>
    <cellStyle name="40% - uthevingsfarge 1 2 3 4 5" xfId="45242" xr:uid="{FB64987C-5E68-4D98-8302-544CA2BABD7C}"/>
    <cellStyle name="40% - uthevingsfarge 1 2 3 4 6" xfId="45243" xr:uid="{BA3978D5-C91E-4CE8-BFE3-5C3C2CCAA3A8}"/>
    <cellStyle name="40% - uthevingsfarge 1 2 3 4_3. Chng in credit spreads" xfId="45244" xr:uid="{A91C4F96-588C-4F69-B10F-05229809BF8D}"/>
    <cellStyle name="40% - uthevingsfarge 1 2 3 5" xfId="16646" xr:uid="{344521CA-5B40-4198-A4C0-FEB5205E5130}"/>
    <cellStyle name="40% - uthevingsfarge 1 2 3 5 2" xfId="16647" xr:uid="{72CC78C0-904D-484E-AD09-847911F199F1}"/>
    <cellStyle name="40% - uthevingsfarge 1 2 3 5 2 2" xfId="45245" xr:uid="{5D81FB00-1936-495E-8A62-6B365AA5B875}"/>
    <cellStyle name="40% - uthevingsfarge 1 2 3 5 3" xfId="16648" xr:uid="{14718B0E-AEDA-4BAB-91A1-7B7D4CDD2C64}"/>
    <cellStyle name="40% - uthevingsfarge 1 2 3 5 4" xfId="45246" xr:uid="{FC2EBAFB-4C60-4A9F-88AB-0E94E8979A12}"/>
    <cellStyle name="40% - uthevingsfarge 1 2 3 5 5" xfId="45247" xr:uid="{DDAF29A2-A79F-4B50-9C5B-F7AAB4A791DA}"/>
    <cellStyle name="40% - uthevingsfarge 1 2 3 5 6" xfId="45248" xr:uid="{2AD515E3-CDB4-40A9-8949-12A036711EDC}"/>
    <cellStyle name="40% - uthevingsfarge 1 2 3 5_3. Chng in credit spreads" xfId="45249" xr:uid="{88D6EA73-FFA7-42AA-AA8C-04741D4A516D}"/>
    <cellStyle name="40% - uthevingsfarge 1 2 3 6" xfId="16649" xr:uid="{9976D046-27C7-4A8E-A42D-9EF60B22764E}"/>
    <cellStyle name="40% - uthevingsfarge 1 2 3 6 2" xfId="45250" xr:uid="{47886953-8EE7-44DB-8C21-29DACDEC383B}"/>
    <cellStyle name="40% - uthevingsfarge 1 2 3 6 2 2" xfId="45251" xr:uid="{EDEFA275-FE3C-4D6E-A797-8A59F65C1E44}"/>
    <cellStyle name="40% - uthevingsfarge 1 2 3 6 3" xfId="45252" xr:uid="{AD46C1BA-5D8E-4CAA-95AE-1F2F920AAD5A}"/>
    <cellStyle name="40% - uthevingsfarge 1 2 3 6_3. Chng in credit spreads" xfId="45253" xr:uid="{349E6305-5FC5-4019-A922-85EF22CAA9DB}"/>
    <cellStyle name="40% - uthevingsfarge 1 2 3 7" xfId="16650" xr:uid="{12C9FFD3-7B0C-4940-8A21-BB06B98CE709}"/>
    <cellStyle name="40% - uthevingsfarge 1 2 3 7 2" xfId="45254" xr:uid="{26985FDA-4D2C-4746-B4DF-5229CBB72EE0}"/>
    <cellStyle name="40% - uthevingsfarge 1 2 3 8" xfId="39901" xr:uid="{14866C54-F2D9-4C36-B6EC-47BD55B44070}"/>
    <cellStyle name="40% - uthevingsfarge 1 2 3 9" xfId="45255" xr:uid="{366D9B71-8DC4-4FD6-B136-72D0215E5561}"/>
    <cellStyle name="40% - uthevingsfarge 1 2 3_3. Chng in credit spreads" xfId="45256" xr:uid="{00617F59-D5B1-4168-8833-8AD58AD837B5}"/>
    <cellStyle name="40% - uthevingsfarge 1 2 4" xfId="16651" xr:uid="{2567A634-5B59-43DD-9E98-0FD68BA63062}"/>
    <cellStyle name="40% - uthevingsfarge 1 2 4 2" xfId="16652" xr:uid="{2E3E0149-08DC-4C26-B78D-C71B1417FF4C}"/>
    <cellStyle name="40% - uthevingsfarge 1 2 4 2 2" xfId="16653" xr:uid="{700F978A-FE70-4A3F-8FCB-1E5CB6DE820C}"/>
    <cellStyle name="40% - uthevingsfarge 1 2 4 2 2 2" xfId="45257" xr:uid="{69AA1C7F-95DD-4AF7-A8AD-E77B1AC8DD94}"/>
    <cellStyle name="40% - uthevingsfarge 1 2 4 2 3" xfId="45258" xr:uid="{36B2FBD3-02FA-4393-B7FD-D4B5F52303A4}"/>
    <cellStyle name="40% - uthevingsfarge 1 2 4 2_3. Chng in credit spreads" xfId="45259" xr:uid="{8F26F6A4-37ED-45E0-BD5A-6AD6DEFBCF21}"/>
    <cellStyle name="40% - uthevingsfarge 1 2 4 3" xfId="16654" xr:uid="{FC53FC45-949F-4B86-A33F-B98B9DEFA0E1}"/>
    <cellStyle name="40% - uthevingsfarge 1 2 4 3 2" xfId="45260" xr:uid="{6E422F0D-0EF3-4FE5-8B7A-E8F5DB12C0FE}"/>
    <cellStyle name="40% - uthevingsfarge 1 2 4 3 2 2" xfId="45261" xr:uid="{EDCD5D30-0633-4F6B-8111-C6B1A4648713}"/>
    <cellStyle name="40% - uthevingsfarge 1 2 4 3 3" xfId="45262" xr:uid="{6E8B0721-5EED-4282-AE7D-9E61F417B02F}"/>
    <cellStyle name="40% - uthevingsfarge 1 2 4 3_3. Chng in credit spreads" xfId="45263" xr:uid="{48F8529A-9CB2-45F5-87BC-BD0DFD608F2A}"/>
    <cellStyle name="40% - uthevingsfarge 1 2 4 4" xfId="16655" xr:uid="{2AD7787C-0F69-44CE-AB31-B14FFD8B44C9}"/>
    <cellStyle name="40% - uthevingsfarge 1 2 4 4 2" xfId="45264" xr:uid="{161A0949-5932-4E47-8FD0-7068EB3ACA95}"/>
    <cellStyle name="40% - uthevingsfarge 1 2 4 4 2 2" xfId="45265" xr:uid="{ACD7360E-28A6-4EDF-8723-E35BE1881917}"/>
    <cellStyle name="40% - uthevingsfarge 1 2 4 4 3" xfId="45266" xr:uid="{70551369-0562-4073-9BE0-9AD710315776}"/>
    <cellStyle name="40% - uthevingsfarge 1 2 4 4_3. Chng in credit spreads" xfId="45267" xr:uid="{7722C213-2B19-4EA5-95D1-23D4650086FE}"/>
    <cellStyle name="40% - uthevingsfarge 1 2 4 5" xfId="45268" xr:uid="{64F4DD71-27AC-4D4B-B543-27799AE5C80F}"/>
    <cellStyle name="40% - uthevingsfarge 1 2 4 5 2" xfId="45269" xr:uid="{62D5BB7B-B882-483B-BAD4-788B4A84456B}"/>
    <cellStyle name="40% - uthevingsfarge 1 2 4 6" xfId="45270" xr:uid="{4EB23C19-38F0-44DA-9CD1-9243B270C923}"/>
    <cellStyle name="40% - uthevingsfarge 1 2 4 7" xfId="45271" xr:uid="{36D10924-EB99-437C-BAB5-084BA8DD72D5}"/>
    <cellStyle name="40% - uthevingsfarge 1 2 4_3. Chng in credit spreads" xfId="45272" xr:uid="{A84A881B-2E0B-45D4-A73C-2EE34E86DB0C}"/>
    <cellStyle name="40% - uthevingsfarge 1 2 5" xfId="16656" xr:uid="{692BAF63-9863-4AE7-AFB8-8CD2FA617465}"/>
    <cellStyle name="40% - uthevingsfarge 1 2 5 2" xfId="16657" xr:uid="{F5CF37C4-7DE8-4C0E-B3C5-B8D03DC7040E}"/>
    <cellStyle name="40% - uthevingsfarge 1 2 5 2 2" xfId="16658" xr:uid="{62F1D6FD-8E0F-4A96-BDA9-76942203E6E9}"/>
    <cellStyle name="40% - uthevingsfarge 1 2 5 2 2 2" xfId="45273" xr:uid="{83CF1A01-BD13-481C-9644-5637AD83B75C}"/>
    <cellStyle name="40% - uthevingsfarge 1 2 5 2 3" xfId="45274" xr:uid="{D07185EC-C8B0-4947-9B91-4925B5DBE22A}"/>
    <cellStyle name="40% - uthevingsfarge 1 2 5 2_3. Chng in credit spreads" xfId="45275" xr:uid="{F2C2B6B7-9DBA-45B7-9C0B-0E95FE7CE97D}"/>
    <cellStyle name="40% - uthevingsfarge 1 2 5 3" xfId="16659" xr:uid="{FE38F3A2-04C3-411C-ABBA-894CC28902B6}"/>
    <cellStyle name="40% - uthevingsfarge 1 2 5 3 2" xfId="45276" xr:uid="{D3627384-60CB-4645-A26F-B74D1C84B02F}"/>
    <cellStyle name="40% - uthevingsfarge 1 2 5 4" xfId="16660" xr:uid="{8B6EBFE5-2414-4779-A698-74B832B1FA99}"/>
    <cellStyle name="40% - uthevingsfarge 1 2 5 5" xfId="45277" xr:uid="{BA6FC9BD-BA36-452E-9159-AC9DEE8D240D}"/>
    <cellStyle name="40% - uthevingsfarge 1 2 5 6" xfId="45278" xr:uid="{F45C8C53-C59A-4979-BCAF-485E068F5585}"/>
    <cellStyle name="40% - uthevingsfarge 1 2 5 7" xfId="45279" xr:uid="{69FC4C99-F59E-4FE5-BCA7-1CBBEF50D83B}"/>
    <cellStyle name="40% - uthevingsfarge 1 2 5_3. Chng in credit spreads" xfId="45280" xr:uid="{2603CF11-00AA-4EA0-8460-8DC52EA94BF5}"/>
    <cellStyle name="40% - uthevingsfarge 1 2 6" xfId="16661" xr:uid="{9B021E6C-1365-4EFB-BFF7-009C2AB49692}"/>
    <cellStyle name="40% - uthevingsfarge 1 2 6 2" xfId="16662" xr:uid="{5C6F73ED-3679-41E7-9218-711C38DC61A7}"/>
    <cellStyle name="40% - uthevingsfarge 1 2 6 2 2" xfId="16663" xr:uid="{ADFC8DA8-4D44-4706-AA23-0CD4CE8F9484}"/>
    <cellStyle name="40% - uthevingsfarge 1 2 6 2 2 2" xfId="45281" xr:uid="{D5D2CAC9-44B9-447E-8A7B-024728E4074A}"/>
    <cellStyle name="40% - uthevingsfarge 1 2 6 2 3" xfId="45282" xr:uid="{80516BB0-4E6F-46B3-B528-B882F74EC0AA}"/>
    <cellStyle name="40% - uthevingsfarge 1 2 6 2_3. Chng in credit spreads" xfId="45283" xr:uid="{F48F4778-7D3C-4486-A0F1-7AA9303A6AE3}"/>
    <cellStyle name="40% - uthevingsfarge 1 2 6 3" xfId="16664" xr:uid="{9059EE99-F810-426C-A731-9C206AAFD2F2}"/>
    <cellStyle name="40% - uthevingsfarge 1 2 6 3 2" xfId="45284" xr:uid="{91ABC882-E039-44DB-86F8-8E6FFDD3A17E}"/>
    <cellStyle name="40% - uthevingsfarge 1 2 6 4" xfId="16665" xr:uid="{3F5D08CA-6FE1-4BD0-B9C3-6CE6E8CA56C5}"/>
    <cellStyle name="40% - uthevingsfarge 1 2 6 5" xfId="45285" xr:uid="{A653B999-9A92-4765-8F34-3129267930C4}"/>
    <cellStyle name="40% - uthevingsfarge 1 2 6 6" xfId="45286" xr:uid="{DFC07FC9-AE9A-4AB2-93CF-4C6F780CAE8C}"/>
    <cellStyle name="40% - uthevingsfarge 1 2 6 7" xfId="45287" xr:uid="{69EE4BC0-7C68-4C16-A64F-EF3AF86A03EA}"/>
    <cellStyle name="40% - uthevingsfarge 1 2 6_3. Chng in credit spreads" xfId="45288" xr:uid="{F43FCBB2-0C9E-4231-8F60-1EC4B44C1C56}"/>
    <cellStyle name="40% - uthevingsfarge 1 2 7" xfId="16666" xr:uid="{1B384E81-B273-4E60-8E7C-9CE1DFDA9D10}"/>
    <cellStyle name="40% - uthevingsfarge 1 2 7 2" xfId="16667" xr:uid="{B8F1F5AD-DD6D-43A8-B999-B721F24C3908}"/>
    <cellStyle name="40% - uthevingsfarge 1 2 7 2 2" xfId="16668" xr:uid="{9F90B63A-E87A-41BE-952C-879F72D4482F}"/>
    <cellStyle name="40% - uthevingsfarge 1 2 7 2 3" xfId="45289" xr:uid="{3A577F3E-7514-4B87-B851-05D2DAD45410}"/>
    <cellStyle name="40% - uthevingsfarge 1 2 7 2_AVA DVA EL" xfId="16669" xr:uid="{6D543194-311A-43FB-B53C-7629646A9929}"/>
    <cellStyle name="40% - uthevingsfarge 1 2 7 3" xfId="16670" xr:uid="{C7DF4614-CBAB-4CC0-8271-7CF5826815BE}"/>
    <cellStyle name="40% - uthevingsfarge 1 2 7 4" xfId="16671" xr:uid="{72333474-9D1B-4BF9-87A3-8A7EC84C6833}"/>
    <cellStyle name="40% - uthevingsfarge 1 2 7 5" xfId="45290" xr:uid="{65D8CE5B-F842-423F-A200-1DD95D25D32D}"/>
    <cellStyle name="40% - uthevingsfarge 1 2 7 6" xfId="45291" xr:uid="{B640564E-7857-4D3C-94C4-7F9A7C735C4C}"/>
    <cellStyle name="40% - uthevingsfarge 1 2 7_3. Chng in credit spreads" xfId="45292" xr:uid="{D49C866B-0D7A-4B20-8343-662C1339F467}"/>
    <cellStyle name="40% - uthevingsfarge 1 2 8" xfId="16672" xr:uid="{C7EF34C9-0EA3-4A5C-8277-E4966B24F761}"/>
    <cellStyle name="40% - uthevingsfarge 1 2 8 2" xfId="16673" xr:uid="{155BEFE5-4300-4702-8E13-A71AD6668996}"/>
    <cellStyle name="40% - uthevingsfarge 1 2 8 2 2" xfId="45293" xr:uid="{E5F98613-5083-44AC-91EA-B9380AD3FB78}"/>
    <cellStyle name="40% - uthevingsfarge 1 2 8 3" xfId="16674" xr:uid="{24F5E145-8F61-4E7C-8CB8-246D4B69E043}"/>
    <cellStyle name="40% - uthevingsfarge 1 2 8 4" xfId="45294" xr:uid="{056746B4-4340-4D61-BFDD-23E6DE22902F}"/>
    <cellStyle name="40% - uthevingsfarge 1 2 8_3. Chng in credit spreads" xfId="45295" xr:uid="{6BF1699A-F826-4041-9D1E-9C3DDD6BE4EE}"/>
    <cellStyle name="40% - uthevingsfarge 1 2 9" xfId="16675" xr:uid="{B7C5A246-8B53-4F5C-8CFD-48748C5E534A}"/>
    <cellStyle name="40% - uthevingsfarge 1 2 9 2" xfId="16676" xr:uid="{1C5D8EF5-D8BE-4392-B1C7-2D8F31BDA32A}"/>
    <cellStyle name="40% - uthevingsfarge 1 2 9 3" xfId="16677" xr:uid="{F5C1B76F-9DAE-4B1B-A4BA-BA6AEBC2A5FC}"/>
    <cellStyle name="40% - uthevingsfarge 1 2 9_AVA DVA EL" xfId="16678" xr:uid="{1BB81981-3026-4E85-8E00-2D70C92370A4}"/>
    <cellStyle name="40% - uthevingsfarge 1 2_11" xfId="4171" xr:uid="{5B920AE3-4E6B-4A6B-B760-0120BD62E7A4}"/>
    <cellStyle name="40% - uthevingsfarge 1 20" xfId="4172" xr:uid="{FE6E1F79-A19C-408D-B955-F715451CDF74}"/>
    <cellStyle name="40% - uthevingsfarge 1 20 2" xfId="4173" xr:uid="{96E6C31E-CEFC-4951-ADF9-DE9AEA6E02BA}"/>
    <cellStyle name="40% - uthevingsfarge 1 20 2 2" xfId="4174" xr:uid="{A0F91F27-9E05-4C3A-B4B9-8870E6AE5009}"/>
    <cellStyle name="40% - uthevingsfarge 1 20 2 3" xfId="45296" xr:uid="{18175F0D-5A2E-4EE0-8BFB-E0BF4597F888}"/>
    <cellStyle name="40% - uthevingsfarge 1 20 2_4 manuell" xfId="54888" xr:uid="{EB6AF494-B28A-4BE7-BAB3-6C66A94EBFF0}"/>
    <cellStyle name="40% - uthevingsfarge 1 20 3" xfId="4175" xr:uid="{DD9677A7-0676-49D2-8ABC-E175088BF6C5}"/>
    <cellStyle name="40% - uthevingsfarge 1 20 4" xfId="45297" xr:uid="{EB102C52-B2C2-4CB6-83F4-80A7477288C1}"/>
    <cellStyle name="40% - uthevingsfarge 1 20_4 manuell" xfId="54889" xr:uid="{C22D355B-D460-45D0-8D88-45C4A666F648}"/>
    <cellStyle name="40% - uthevingsfarge 1 21" xfId="4176" xr:uid="{6DC1AF10-D3D1-4201-AF94-7FE14E8D6F7D}"/>
    <cellStyle name="40% - uthevingsfarge 1 21 2" xfId="4177" xr:uid="{2D45841D-CDC3-4C92-A7AD-8D21AFBCA117}"/>
    <cellStyle name="40% - uthevingsfarge 1 21 2 2" xfId="4178" xr:uid="{E6E01171-BE71-4D08-AC7F-7ECAAF796855}"/>
    <cellStyle name="40% - uthevingsfarge 1 21 2 3" xfId="45298" xr:uid="{25323E7B-33D3-4A31-90F8-6001AA9ABF6F}"/>
    <cellStyle name="40% - uthevingsfarge 1 21 2_4 manuell" xfId="54890" xr:uid="{694EF0A4-FDB6-40D6-B350-C458E2E1AFDE}"/>
    <cellStyle name="40% - uthevingsfarge 1 21 3" xfId="4179" xr:uid="{216EFF7B-F017-424B-9861-32A88CC43D4E}"/>
    <cellStyle name="40% - uthevingsfarge 1 21 4" xfId="45299" xr:uid="{3881C785-B6A7-479E-A151-78B0E7600979}"/>
    <cellStyle name="40% - uthevingsfarge 1 21_4 manuell" xfId="54891" xr:uid="{F778D90B-E984-4133-A26C-8AA1D9BB4C69}"/>
    <cellStyle name="40% - uthevingsfarge 1 22" xfId="4180" xr:uid="{80E3C93E-A8DA-4109-9CF7-EE6CDFE2CC82}"/>
    <cellStyle name="40% - uthevingsfarge 1 22 2" xfId="4181" xr:uid="{E5C1C04E-4357-4E67-A273-109450CD5323}"/>
    <cellStyle name="40% - uthevingsfarge 1 22 2 2" xfId="4182" xr:uid="{5CA3E487-0E2A-434A-B596-7A93541FEA44}"/>
    <cellStyle name="40% - uthevingsfarge 1 22 2 3" xfId="45300" xr:uid="{1EC663F6-7593-45B2-8BB0-3669F9331C69}"/>
    <cellStyle name="40% - uthevingsfarge 1 22 2_4 manuell" xfId="54892" xr:uid="{727A045D-1E61-4CD3-ADF4-88F7AA78B4EF}"/>
    <cellStyle name="40% - uthevingsfarge 1 22 3" xfId="4183" xr:uid="{BCF8F5D1-CBBB-43D8-B8DA-EA54E46E7E85}"/>
    <cellStyle name="40% - uthevingsfarge 1 22 4" xfId="45301" xr:uid="{CEF6B2AB-68D9-4541-AB23-25217B49716C}"/>
    <cellStyle name="40% - uthevingsfarge 1 22_4 manuell" xfId="54893" xr:uid="{6A731F0F-BE70-43FD-8211-44E851D2D10D}"/>
    <cellStyle name="40% - uthevingsfarge 1 23" xfId="4184" xr:uid="{0309E1D1-30A4-49CC-8621-715C77BCB70D}"/>
    <cellStyle name="40% - uthevingsfarge 1 23 2" xfId="4185" xr:uid="{133B622C-E95E-4710-AE17-F1132E95CD0A}"/>
    <cellStyle name="40% - uthevingsfarge 1 23 2 2" xfId="4186" xr:uid="{9A9EEF73-D313-47C2-949C-641965C0C019}"/>
    <cellStyle name="40% - uthevingsfarge 1 23 2 3" xfId="45302" xr:uid="{D8408546-EEE2-4989-8F1E-FE0675AD23E2}"/>
    <cellStyle name="40% - uthevingsfarge 1 23 2_4 manuell" xfId="54894" xr:uid="{E4141C6A-6206-4720-B56E-22455BED66FE}"/>
    <cellStyle name="40% - uthevingsfarge 1 23 3" xfId="4187" xr:uid="{D86DD698-BB5C-4B58-AF36-A3246E5F7059}"/>
    <cellStyle name="40% - uthevingsfarge 1 23 4" xfId="45303" xr:uid="{7900F163-3044-4407-8748-2821033D548B}"/>
    <cellStyle name="40% - uthevingsfarge 1 23_4 manuell" xfId="54895" xr:uid="{F629F099-D66E-4517-ADCD-55A2A132144D}"/>
    <cellStyle name="40% - uthevingsfarge 1 24" xfId="4188" xr:uid="{6E45927D-5C46-4A71-89DF-4EEFC8195581}"/>
    <cellStyle name="40% - uthevingsfarge 1 24 2" xfId="4189" xr:uid="{02D74967-5624-4388-8FF4-4C2A5FD5796E}"/>
    <cellStyle name="40% - uthevingsfarge 1 24 2 2" xfId="4190" xr:uid="{C726D492-677F-43D7-8A9F-52F22CA41F99}"/>
    <cellStyle name="40% - uthevingsfarge 1 24 2 3" xfId="45304" xr:uid="{995C382B-0EE8-4583-9261-4ADBDF9BBF4F}"/>
    <cellStyle name="40% - uthevingsfarge 1 24 2_4 manuell" xfId="54896" xr:uid="{FECAA3DE-9E4A-439C-9A30-88795A0CC8EC}"/>
    <cellStyle name="40% - uthevingsfarge 1 24 3" xfId="4191" xr:uid="{55B84ABC-2BA2-4FA1-B7F8-C323801F3A26}"/>
    <cellStyle name="40% - uthevingsfarge 1 24 4" xfId="45305" xr:uid="{D7D0F6CE-1C70-4868-B7BB-C6FC40553542}"/>
    <cellStyle name="40% - uthevingsfarge 1 24_4 manuell" xfId="54897" xr:uid="{BBF309F2-7FEF-4ACE-8503-7F3132E40494}"/>
    <cellStyle name="40% - uthevingsfarge 1 25" xfId="4192" xr:uid="{22BC897D-877D-4D0F-82EF-3B5B221814F5}"/>
    <cellStyle name="40% - uthevingsfarge 1 25 2" xfId="4193" xr:uid="{3E6B5165-CB23-4CE0-9CF6-7F02ED680112}"/>
    <cellStyle name="40% - uthevingsfarge 1 25 2 2" xfId="4194" xr:uid="{D0A2087B-E260-4557-B1D5-5E253519E50B}"/>
    <cellStyle name="40% - uthevingsfarge 1 25 2 3" xfId="45306" xr:uid="{D29892A4-6A13-457D-895B-91B8F95F6609}"/>
    <cellStyle name="40% - uthevingsfarge 1 25 2_4 manuell" xfId="54898" xr:uid="{23B3BC1B-D4B0-4963-B902-210581325BB7}"/>
    <cellStyle name="40% - uthevingsfarge 1 25 3" xfId="4195" xr:uid="{6C7BD6A1-BFAC-41A2-85D3-784411930341}"/>
    <cellStyle name="40% - uthevingsfarge 1 25 4" xfId="45307" xr:uid="{6F6C0853-FD3B-4948-B599-DF94EF78993C}"/>
    <cellStyle name="40% - uthevingsfarge 1 25_4 manuell" xfId="54899" xr:uid="{5ADA8AFA-A3AC-43EC-92F0-56E00C8BA357}"/>
    <cellStyle name="40% - uthevingsfarge 1 26" xfId="4196" xr:uid="{CA343B94-2049-430A-B9AF-1E27293FEE1C}"/>
    <cellStyle name="40% - uthevingsfarge 1 26 2" xfId="4197" xr:uid="{3BA80621-26EC-4E91-A9DD-885EA2D3E017}"/>
    <cellStyle name="40% - uthevingsfarge 1 26 2 2" xfId="4198" xr:uid="{1C4BF7D4-C37B-46A2-9B4E-8FE703D05C2D}"/>
    <cellStyle name="40% - uthevingsfarge 1 26 2 3" xfId="45308" xr:uid="{83A0B723-8845-4D31-9722-C8BB2FE7EE14}"/>
    <cellStyle name="40% - uthevingsfarge 1 26 2_4 manuell" xfId="54900" xr:uid="{B22CF443-1712-4EE0-AB41-6611D03964CA}"/>
    <cellStyle name="40% - uthevingsfarge 1 26 3" xfId="4199" xr:uid="{1819035A-165B-4493-A621-592A6A450025}"/>
    <cellStyle name="40% - uthevingsfarge 1 26 4" xfId="45309" xr:uid="{CE7DB7AD-0F7C-48AA-BBF6-2980525E796B}"/>
    <cellStyle name="40% - uthevingsfarge 1 26_4 manuell" xfId="54901" xr:uid="{F9E04844-2056-4133-89E9-07C8CF56F383}"/>
    <cellStyle name="40% - uthevingsfarge 1 27" xfId="4200" xr:uid="{36236284-3EF7-4C72-992C-7DFD8A30217B}"/>
    <cellStyle name="40% - uthevingsfarge 1 27 2" xfId="4201" xr:uid="{F935304E-07ED-45A6-B6A5-B0C5E9368DC6}"/>
    <cellStyle name="40% - uthevingsfarge 1 27 2 2" xfId="4202" xr:uid="{773DEB45-D73D-4392-8972-70346482900F}"/>
    <cellStyle name="40% - uthevingsfarge 1 27 2 3" xfId="45310" xr:uid="{0C9CDB29-9EEE-4147-A314-C23CC76DB97F}"/>
    <cellStyle name="40% - uthevingsfarge 1 27 2_4 manuell" xfId="54902" xr:uid="{7A34D81D-E18E-418F-8CE2-3E42E37976DA}"/>
    <cellStyle name="40% - uthevingsfarge 1 27 3" xfId="4203" xr:uid="{B18EB318-C85D-4B06-8F2F-295EF4060DA6}"/>
    <cellStyle name="40% - uthevingsfarge 1 27 4" xfId="45311" xr:uid="{87C8FB75-86AF-44B8-B3D5-AD55760A6BD5}"/>
    <cellStyle name="40% - uthevingsfarge 1 27_4 manuell" xfId="54903" xr:uid="{A5F07B9D-98FB-4B8B-95C3-77579F6CCD84}"/>
    <cellStyle name="40% - uthevingsfarge 1 28" xfId="4204" xr:uid="{133A1B1D-EA7B-42CC-ABB7-7640EFB3E7AE}"/>
    <cellStyle name="40% - uthevingsfarge 1 28 2" xfId="4205" xr:uid="{D9286ADA-3465-4B0C-A31A-8B153D9E823E}"/>
    <cellStyle name="40% - uthevingsfarge 1 28 2 2" xfId="4206" xr:uid="{44124818-0659-498C-8983-6A456C043C77}"/>
    <cellStyle name="40% - uthevingsfarge 1 28 2 3" xfId="45312" xr:uid="{2914E9FA-BFAF-494F-8B1D-197B03BC1685}"/>
    <cellStyle name="40% - uthevingsfarge 1 28 2_4 manuell" xfId="54904" xr:uid="{1E912306-B1F3-4967-9E7C-5F0FCE10CC86}"/>
    <cellStyle name="40% - uthevingsfarge 1 28 3" xfId="4207" xr:uid="{D7B0DF20-C47B-4F69-8CBC-5270BF55726F}"/>
    <cellStyle name="40% - uthevingsfarge 1 28 4" xfId="45313" xr:uid="{B015926B-C9E1-4137-9036-1890C0E6F804}"/>
    <cellStyle name="40% - uthevingsfarge 1 28_4 manuell" xfId="54905" xr:uid="{7C1F4AAD-2D4B-499A-B90C-6748F622B342}"/>
    <cellStyle name="40% - uthevingsfarge 1 29" xfId="4208" xr:uid="{28828EFE-A588-4DF0-9373-8640172511A0}"/>
    <cellStyle name="40% - uthevingsfarge 1 29 2" xfId="4209" xr:uid="{4C032F81-DF16-4E5F-B455-315F72504F23}"/>
    <cellStyle name="40% - uthevingsfarge 1 29 2 2" xfId="4210" xr:uid="{E8B6E7E9-2927-41D1-9E3C-15EC5CD344C0}"/>
    <cellStyle name="40% - uthevingsfarge 1 29 2 3" xfId="45314" xr:uid="{70046C25-7C62-4CF3-B9F5-3228D88B2B59}"/>
    <cellStyle name="40% - uthevingsfarge 1 29 2_4 manuell" xfId="54906" xr:uid="{4E1EBF38-EBD2-47D2-A2F6-5FE81E03F0EF}"/>
    <cellStyle name="40% - uthevingsfarge 1 29 3" xfId="4211" xr:uid="{EBBF18FA-08E8-4828-A9C4-D5144AB9888A}"/>
    <cellStyle name="40% - uthevingsfarge 1 29 4" xfId="45315" xr:uid="{9C6F5BD5-312E-4737-898C-6E7A7005FFBC}"/>
    <cellStyle name="40% - uthevingsfarge 1 29_4 manuell" xfId="54907" xr:uid="{E1DEB7BB-EE3B-44D9-8249-2B234943AD7E}"/>
    <cellStyle name="40% - uthevingsfarge 1 3" xfId="4212" xr:uid="{BA139904-D379-4D38-9EC7-99DDA6246AB3}"/>
    <cellStyle name="40% - uthevingsfarge 1 3 10" xfId="45316" xr:uid="{472B1F81-6D4D-4FFA-8AC9-E5631FAEC794}"/>
    <cellStyle name="40% - uthevingsfarge 1 3 11" xfId="45317" xr:uid="{1C164E4D-0A8E-4E29-8257-FB4949DB9B10}"/>
    <cellStyle name="40% - uthevingsfarge 1 3 2" xfId="4213" xr:uid="{A096155D-795B-4A23-B1BD-D614E6640504}"/>
    <cellStyle name="40% - uthevingsfarge 1 3 2 10" xfId="45318" xr:uid="{7CCC2D3A-5B82-47A9-9189-1641AC6C4EB7}"/>
    <cellStyle name="40% - uthevingsfarge 1 3 2 2" xfId="4214" xr:uid="{212EAC59-A9E3-43A9-817B-D12CD85055F7}"/>
    <cellStyle name="40% - uthevingsfarge 1 3 2 2 2" xfId="16679" xr:uid="{59A7225B-0B8F-4C15-BB9D-2EE4618C44F6}"/>
    <cellStyle name="40% - uthevingsfarge 1 3 2 2 2 2" xfId="45319" xr:uid="{149957D3-74F8-469C-AC53-FC27DA7B1146}"/>
    <cellStyle name="40% - uthevingsfarge 1 3 2 2 2 2 2" xfId="45320" xr:uid="{ED635569-6DB7-46DE-8570-4CB708C91942}"/>
    <cellStyle name="40% - uthevingsfarge 1 3 2 2 2 3" xfId="45321" xr:uid="{DBAFBDEE-F51B-4A27-AF76-C711BDD1ED92}"/>
    <cellStyle name="40% - uthevingsfarge 1 3 2 2 2_3. Chng in credit spreads" xfId="45322" xr:uid="{0EBEB634-21D7-4999-9C05-D719E339D84B}"/>
    <cellStyle name="40% - uthevingsfarge 1 3 2 2 3" xfId="16680" xr:uid="{48CBDDB1-E0BD-4216-A041-B514EED367F0}"/>
    <cellStyle name="40% - uthevingsfarge 1 3 2 2 3 2" xfId="45323" xr:uid="{7304A5D4-B630-42B8-A3FA-0AF10B194C4E}"/>
    <cellStyle name="40% - uthevingsfarge 1 3 2 2 3 2 2" xfId="45324" xr:uid="{55EC532A-00AC-42F9-A2E5-1F42D0B74783}"/>
    <cellStyle name="40% - uthevingsfarge 1 3 2 2 3 3" xfId="45325" xr:uid="{366D5D6B-6A79-4372-AC5F-280BC51CF5C8}"/>
    <cellStyle name="40% - uthevingsfarge 1 3 2 2 3_3. Chng in credit spreads" xfId="45326" xr:uid="{20D1DF9E-5A9E-4A7D-8CE2-68EF78562932}"/>
    <cellStyle name="40% - uthevingsfarge 1 3 2 2 4" xfId="45327" xr:uid="{1C6FAEC6-AEC3-4D6F-83AC-53351E2538B4}"/>
    <cellStyle name="40% - uthevingsfarge 1 3 2 2 4 2" xfId="45328" xr:uid="{98526E2E-150D-49CB-B8CA-01555CBC496E}"/>
    <cellStyle name="40% - uthevingsfarge 1 3 2 2 5" xfId="45329" xr:uid="{87DF5771-F3EC-44FC-BDD1-3EE3498CAD1E}"/>
    <cellStyle name="40% - uthevingsfarge 1 3 2 2 6" xfId="45330" xr:uid="{C5686AAE-1212-4592-B086-A2646E34E977}"/>
    <cellStyle name="40% - uthevingsfarge 1 3 2 2_3. Chng in credit spreads" xfId="45331" xr:uid="{B3365212-7895-4E6B-86BC-1746641CC4E9}"/>
    <cellStyle name="40% - uthevingsfarge 1 3 2 3" xfId="16681" xr:uid="{C1D5FE44-A2AF-41F8-A99A-EC282B26CCAD}"/>
    <cellStyle name="40% - uthevingsfarge 1 3 2 3 2" xfId="16682" xr:uid="{62870D29-E0CB-4093-A4C8-D5728EA58B1C}"/>
    <cellStyle name="40% - uthevingsfarge 1 3 2 3 2 2" xfId="45332" xr:uid="{3A67CA97-68EB-4DF6-A5BC-AEC94756D2C4}"/>
    <cellStyle name="40% - uthevingsfarge 1 3 2 3 3" xfId="16683" xr:uid="{775F8324-7D26-4562-9417-7A10B661E7F5}"/>
    <cellStyle name="40% - uthevingsfarge 1 3 2 3 4" xfId="45333" xr:uid="{99A68727-C943-4B45-A7FA-59ABBFEF73E9}"/>
    <cellStyle name="40% - uthevingsfarge 1 3 2 3 5" xfId="45334" xr:uid="{63C6A649-D084-4ABC-A0B6-8BF234988D96}"/>
    <cellStyle name="40% - uthevingsfarge 1 3 2 3 6" xfId="45335" xr:uid="{98F063D3-EB64-449C-B2BD-B88FE8AEB33D}"/>
    <cellStyle name="40% - uthevingsfarge 1 3 2 3_3. Chng in credit spreads" xfId="45336" xr:uid="{7B1B14A9-1CCD-4831-8D0C-B26D9F91BB00}"/>
    <cellStyle name="40% - uthevingsfarge 1 3 2 4" xfId="16684" xr:uid="{9908D78A-AF1E-4082-A43A-C2C9096E1529}"/>
    <cellStyle name="40% - uthevingsfarge 1 3 2 4 2" xfId="16685" xr:uid="{E22BFAFE-7805-482B-9C2B-F56FC16AC540}"/>
    <cellStyle name="40% - uthevingsfarge 1 3 2 4 2 2" xfId="45337" xr:uid="{C19F22A1-0925-4A66-9602-0649708674D7}"/>
    <cellStyle name="40% - uthevingsfarge 1 3 2 4 3" xfId="16686" xr:uid="{7E2E6DAA-40AE-495D-89A9-9A104F937492}"/>
    <cellStyle name="40% - uthevingsfarge 1 3 2 4 4" xfId="45338" xr:uid="{FE9EFEB3-2372-4DB4-9CDB-AF3653B65AAC}"/>
    <cellStyle name="40% - uthevingsfarge 1 3 2 4 5" xfId="45339" xr:uid="{6F444833-F663-45BD-8444-39372DBC096B}"/>
    <cellStyle name="40% - uthevingsfarge 1 3 2 4 6" xfId="45340" xr:uid="{E88B83CF-D9C7-47F6-ACFD-3495A0537998}"/>
    <cellStyle name="40% - uthevingsfarge 1 3 2 4_3. Chng in credit spreads" xfId="45341" xr:uid="{F0398F1A-C071-4308-9E75-DC9B826709B7}"/>
    <cellStyle name="40% - uthevingsfarge 1 3 2 5" xfId="16687" xr:uid="{2F95C44A-240E-4E73-B161-962B213CAB28}"/>
    <cellStyle name="40% - uthevingsfarge 1 3 2 5 2" xfId="16688" xr:uid="{492AE066-24F8-42BE-94FE-1CBF00BB0690}"/>
    <cellStyle name="40% - uthevingsfarge 1 3 2 5 3" xfId="16689" xr:uid="{F1B97221-3A2D-4F01-A94E-A32C4FBE960B}"/>
    <cellStyle name="40% - uthevingsfarge 1 3 2 5 4" xfId="45342" xr:uid="{46B3586B-815C-4E8A-9AC1-158F9F06FB92}"/>
    <cellStyle name="40% - uthevingsfarge 1 3 2 5 5" xfId="45343" xr:uid="{035CD4FF-0488-4D6A-B3FA-557D0083251C}"/>
    <cellStyle name="40% - uthevingsfarge 1 3 2 5 6" xfId="45344" xr:uid="{C9B0CD11-E8DB-4D81-B21C-495785D1253A}"/>
    <cellStyle name="40% - uthevingsfarge 1 3 2 5_AVA DVA EL" xfId="16690" xr:uid="{3562C135-98EF-4245-81E5-D3F8D10AD910}"/>
    <cellStyle name="40% - uthevingsfarge 1 3 2 6" xfId="16691" xr:uid="{825B1A89-376E-48D9-8E81-2B0957CDAC12}"/>
    <cellStyle name="40% - uthevingsfarge 1 3 2 6 2" xfId="16692" xr:uid="{B8137616-2163-46CF-BDE9-AFA7C391DF77}"/>
    <cellStyle name="40% - uthevingsfarge 1 3 2 6_AVA DVA EL" xfId="16693" xr:uid="{6B60EC91-640B-449E-A3B4-BB0735E3199B}"/>
    <cellStyle name="40% - uthevingsfarge 1 3 2 7" xfId="16694" xr:uid="{F6652D15-932C-4E12-B04C-85D0BB61C36F}"/>
    <cellStyle name="40% - uthevingsfarge 1 3 2 8" xfId="45345" xr:uid="{CA9CA054-D9D0-418F-A6E8-C2C06C486E4F}"/>
    <cellStyle name="40% - uthevingsfarge 1 3 2 9" xfId="45346" xr:uid="{081DA22F-E4CC-4A59-B8E5-95EFF33A9F82}"/>
    <cellStyle name="40% - uthevingsfarge 1 3 2_3. Chng in credit spreads" xfId="45347" xr:uid="{669FBA5C-2A05-44EF-8959-320F0F87DF9F}"/>
    <cellStyle name="40% - uthevingsfarge 1 3 3" xfId="4215" xr:uid="{E7BCA465-0CD5-4A7A-90E7-CA0F98B9980C}"/>
    <cellStyle name="40% - uthevingsfarge 1 3 3 2" xfId="16695" xr:uid="{9A1E07B9-360B-4A4E-AEA8-DDD0038E600E}"/>
    <cellStyle name="40% - uthevingsfarge 1 3 3 2 2" xfId="45348" xr:uid="{265E8132-C2D8-440F-8ACA-BD8BFE288E5B}"/>
    <cellStyle name="40% - uthevingsfarge 1 3 3 2 2 2" xfId="45349" xr:uid="{E641FF33-3402-495F-951A-0BEE0C258B49}"/>
    <cellStyle name="40% - uthevingsfarge 1 3 3 2 2 2 2" xfId="45350" xr:uid="{D8EE3E5A-8FFF-4C32-A84B-D1EAE6A10603}"/>
    <cellStyle name="40% - uthevingsfarge 1 3 3 2 2 3" xfId="45351" xr:uid="{F3A2FE6C-0671-442C-8068-4CB5302BAE5D}"/>
    <cellStyle name="40% - uthevingsfarge 1 3 3 2 2_3. Chng in credit spreads" xfId="45352" xr:uid="{A141D802-F1CC-4E10-8E19-F16FA20BC5B8}"/>
    <cellStyle name="40% - uthevingsfarge 1 3 3 2 3" xfId="45353" xr:uid="{64F03915-D831-48E8-B872-CB4EB2425576}"/>
    <cellStyle name="40% - uthevingsfarge 1 3 3 2 3 2" xfId="45354" xr:uid="{47B23845-7054-469A-94A9-C823DF7B0BDC}"/>
    <cellStyle name="40% - uthevingsfarge 1 3 3 2 3 2 2" xfId="45355" xr:uid="{2D89C1C8-7BED-449F-AB64-FC69D926CC80}"/>
    <cellStyle name="40% - uthevingsfarge 1 3 3 2 3 3" xfId="45356" xr:uid="{13BEDA0B-B708-45C1-BC87-9531FF9CB3AB}"/>
    <cellStyle name="40% - uthevingsfarge 1 3 3 2 3_3. Chng in credit spreads" xfId="45357" xr:uid="{4DA7019E-5279-4961-B2E4-DFD817B09332}"/>
    <cellStyle name="40% - uthevingsfarge 1 3 3 2 4" xfId="45358" xr:uid="{B767140A-F151-4F7B-97AD-025DBAF2B81E}"/>
    <cellStyle name="40% - uthevingsfarge 1 3 3 2 4 2" xfId="45359" xr:uid="{F2521C6F-C40D-443C-9E8D-4D681BCF271E}"/>
    <cellStyle name="40% - uthevingsfarge 1 3 3 2 5" xfId="45360" xr:uid="{9C1C4958-60E8-4780-9F1E-763AA3E27843}"/>
    <cellStyle name="40% - uthevingsfarge 1 3 3 2_3. Chng in credit spreads" xfId="45361" xr:uid="{EB30028F-67BC-47CE-A418-36374763AF39}"/>
    <cellStyle name="40% - uthevingsfarge 1 3 3 3" xfId="16696" xr:uid="{5ED473DB-66AC-49C8-B04A-4DC3FDF7A56D}"/>
    <cellStyle name="40% - uthevingsfarge 1 3 3 3 2" xfId="45362" xr:uid="{25F4C23E-CA0C-4912-AC9C-3FC5F427A2AA}"/>
    <cellStyle name="40% - uthevingsfarge 1 3 3 3 2 2" xfId="45363" xr:uid="{1F2FABA3-9E60-453A-9811-F56499E7ADD9}"/>
    <cellStyle name="40% - uthevingsfarge 1 3 3 3 3" xfId="45364" xr:uid="{3B1E8119-1077-4377-92A5-2E0EEEAA84D2}"/>
    <cellStyle name="40% - uthevingsfarge 1 3 3 3_3. Chng in credit spreads" xfId="45365" xr:uid="{92E42001-E80B-4A82-A41C-195457C5BE27}"/>
    <cellStyle name="40% - uthevingsfarge 1 3 3 4" xfId="45366" xr:uid="{30892D86-CB3F-4044-9AB5-0D01146E264C}"/>
    <cellStyle name="40% - uthevingsfarge 1 3 3 4 2" xfId="45367" xr:uid="{FBB07BDE-FD4A-4248-9E96-C0DF21E986D6}"/>
    <cellStyle name="40% - uthevingsfarge 1 3 3 4 2 2" xfId="45368" xr:uid="{A180452D-B0A6-4B9B-BD27-BD48BB66E3D0}"/>
    <cellStyle name="40% - uthevingsfarge 1 3 3 4 3" xfId="45369" xr:uid="{0FAB0E65-9986-4205-830B-EBFE3503C446}"/>
    <cellStyle name="40% - uthevingsfarge 1 3 3 4_3. Chng in credit spreads" xfId="45370" xr:uid="{48E5B5BE-1EAE-4B78-AD9C-9F6E52F3ECAE}"/>
    <cellStyle name="40% - uthevingsfarge 1 3 3 5" xfId="45371" xr:uid="{75C0AA3D-7F92-4DAF-BDA1-4033BDD99191}"/>
    <cellStyle name="40% - uthevingsfarge 1 3 3 5 2" xfId="45372" xr:uid="{74F8B85C-3F50-4290-9375-6AB60C62D88E}"/>
    <cellStyle name="40% - uthevingsfarge 1 3 3 6" xfId="45373" xr:uid="{14C313F0-505E-40AB-A1A0-50E23EC21C3B}"/>
    <cellStyle name="40% - uthevingsfarge 1 3 3_3. Chng in credit spreads" xfId="45374" xr:uid="{557DBCB1-3609-4BC7-B0BD-7C47C54CC758}"/>
    <cellStyle name="40% - uthevingsfarge 1 3 4" xfId="16697" xr:uid="{6801A858-B093-41A8-913D-F13312BC3879}"/>
    <cellStyle name="40% - uthevingsfarge 1 3 4 2" xfId="16698" xr:uid="{0ED48586-CDC6-4BB5-959D-B60EB73F54B0}"/>
    <cellStyle name="40% - uthevingsfarge 1 3 4 2 2" xfId="45375" xr:uid="{9CFFCD72-2985-4EBE-BF0C-59032525B8E9}"/>
    <cellStyle name="40% - uthevingsfarge 1 3 4 2 2 2" xfId="45376" xr:uid="{580965CE-2864-4BF5-8F4E-3B37D184EBBC}"/>
    <cellStyle name="40% - uthevingsfarge 1 3 4 2 3" xfId="45377" xr:uid="{E8116A8D-3183-46E2-BA17-2F16843BC3F6}"/>
    <cellStyle name="40% - uthevingsfarge 1 3 4 2_3. Chng in credit spreads" xfId="45378" xr:uid="{AE5EB07D-D04D-44F3-A72E-3B9F99B937A2}"/>
    <cellStyle name="40% - uthevingsfarge 1 3 4 3" xfId="16699" xr:uid="{F600C122-70A2-4BD1-899A-309765B1BCA7}"/>
    <cellStyle name="40% - uthevingsfarge 1 3 4 3 2" xfId="45379" xr:uid="{8F7A80E3-B8B6-4B28-9AE1-F4B5C36D7291}"/>
    <cellStyle name="40% - uthevingsfarge 1 3 4 3 2 2" xfId="45380" xr:uid="{C6F7B32C-6CA3-4474-87BE-BD697DA5B505}"/>
    <cellStyle name="40% - uthevingsfarge 1 3 4 3 3" xfId="45381" xr:uid="{5BA0130F-B47E-449A-9B4D-4623BF8E4F53}"/>
    <cellStyle name="40% - uthevingsfarge 1 3 4 3_3. Chng in credit spreads" xfId="45382" xr:uid="{41DCB25C-6EC1-41B9-9555-7761235F5DDC}"/>
    <cellStyle name="40% - uthevingsfarge 1 3 4 4" xfId="45383" xr:uid="{DF1F9C3E-2AFB-4822-9723-881C60510363}"/>
    <cellStyle name="40% - uthevingsfarge 1 3 4 4 2" xfId="45384" xr:uid="{7E2FD80F-70DE-4F4F-995F-D8249ABF44A0}"/>
    <cellStyle name="40% - uthevingsfarge 1 3 4 5" xfId="45385" xr:uid="{1F1E922D-3D94-4634-A089-F7B83FAEAB31}"/>
    <cellStyle name="40% - uthevingsfarge 1 3 4 6" xfId="45386" xr:uid="{75C14042-E849-4A3B-9607-F20F005D1E90}"/>
    <cellStyle name="40% - uthevingsfarge 1 3 4_3. Chng in credit spreads" xfId="45387" xr:uid="{E28D61B7-1433-4DEE-9A3A-03CD9576CCDB}"/>
    <cellStyle name="40% - uthevingsfarge 1 3 5" xfId="16700" xr:uid="{75B26402-5B93-4AC4-BB37-4EB01832A905}"/>
    <cellStyle name="40% - uthevingsfarge 1 3 5 2" xfId="16701" xr:uid="{2DD942A1-54B1-4579-90E3-5E3BE2B2F8F0}"/>
    <cellStyle name="40% - uthevingsfarge 1 3 5 2 2" xfId="45388" xr:uid="{FCE9F6AA-2E51-4550-AA0C-97D32B028358}"/>
    <cellStyle name="40% - uthevingsfarge 1 3 5 3" xfId="16702" xr:uid="{5360FC6A-858E-42B7-BEBD-A61F3F2E07E0}"/>
    <cellStyle name="40% - uthevingsfarge 1 3 5 4" xfId="45389" xr:uid="{117289E3-6EEE-4420-80A6-6586F8AF11BD}"/>
    <cellStyle name="40% - uthevingsfarge 1 3 5 5" xfId="45390" xr:uid="{85BBA2A2-C4E9-4D64-8B15-51FFFD8399CD}"/>
    <cellStyle name="40% - uthevingsfarge 1 3 5 6" xfId="45391" xr:uid="{B66534AF-CC54-4D20-AD35-A1E6D4FF19B5}"/>
    <cellStyle name="40% - uthevingsfarge 1 3 5_3. Chng in credit spreads" xfId="45392" xr:uid="{B21AFD59-09C5-4B38-A8C5-76E5C534B16A}"/>
    <cellStyle name="40% - uthevingsfarge 1 3 6" xfId="16703" xr:uid="{5942FBEC-0A0A-47D1-AC21-549BEC4A86A6}"/>
    <cellStyle name="40% - uthevingsfarge 1 3 6 2" xfId="16704" xr:uid="{D85EC39C-33C4-4490-96AB-5AA003FFDE84}"/>
    <cellStyle name="40% - uthevingsfarge 1 3 6 2 2" xfId="45393" xr:uid="{0CE9206E-55B0-42CC-86E5-36CA83C9ED5D}"/>
    <cellStyle name="40% - uthevingsfarge 1 3 6 3" xfId="16705" xr:uid="{FDC76365-0848-4D40-B6C3-8C43DD149DD2}"/>
    <cellStyle name="40% - uthevingsfarge 1 3 6 4" xfId="45394" xr:uid="{FB463982-ED46-49A4-B900-4CDF236BC448}"/>
    <cellStyle name="40% - uthevingsfarge 1 3 6 5" xfId="45395" xr:uid="{44EA5604-9ED3-4356-BC00-691862459E7B}"/>
    <cellStyle name="40% - uthevingsfarge 1 3 6 6" xfId="45396" xr:uid="{B5DC5F13-1388-42C0-9280-F773D392E2D3}"/>
    <cellStyle name="40% - uthevingsfarge 1 3 6_3. Chng in credit spreads" xfId="45397" xr:uid="{53FE0B5A-6DE7-4EBE-9316-441E967F49DE}"/>
    <cellStyle name="40% - uthevingsfarge 1 3 7" xfId="16706" xr:uid="{B3CA3011-243A-4482-8E49-A90169E78DC0}"/>
    <cellStyle name="40% - uthevingsfarge 1 3 7 2" xfId="16707" xr:uid="{A40609BF-AE5E-44F7-9897-C1ECD7A68F91}"/>
    <cellStyle name="40% - uthevingsfarge 1 3 7 2 2" xfId="45398" xr:uid="{2BFD54B0-F6F4-43A4-A315-C5A4880E9ED2}"/>
    <cellStyle name="40% - uthevingsfarge 1 3 7 3" xfId="45399" xr:uid="{1E13AEAA-BFCD-4115-9C5B-541F07DFC16E}"/>
    <cellStyle name="40% - uthevingsfarge 1 3 7_3. Chng in credit spreads" xfId="45400" xr:uid="{761BC398-2820-4769-BC5F-114753906AE1}"/>
    <cellStyle name="40% - uthevingsfarge 1 3 8" xfId="16708" xr:uid="{CFC78196-BD2D-4D24-AC4E-B5A5DAAAC15A}"/>
    <cellStyle name="40% - uthevingsfarge 1 3 9" xfId="39902" xr:uid="{BA72B3D8-E79D-4951-846B-3354D6756B6E}"/>
    <cellStyle name="40% - uthevingsfarge 1 3_4 manuell" xfId="54908" xr:uid="{2D74875A-F48B-44D5-B421-2DECFAF81668}"/>
    <cellStyle name="40% - uthevingsfarge 1 30" xfId="4216" xr:uid="{309AC13C-CD8B-44E9-8B4F-124C65FD53B1}"/>
    <cellStyle name="40% - uthevingsfarge 1 30 2" xfId="4217" xr:uid="{8D38B5F3-5F0A-4093-B4FD-1E49F529F2D4}"/>
    <cellStyle name="40% - uthevingsfarge 1 30 2 2" xfId="4218" xr:uid="{7D675D8D-CD71-489D-8CCD-8D684275C1AB}"/>
    <cellStyle name="40% - uthevingsfarge 1 30 2 3" xfId="45401" xr:uid="{655CC468-92FA-443E-9564-7D96145FB619}"/>
    <cellStyle name="40% - uthevingsfarge 1 30 2_4 manuell" xfId="54909" xr:uid="{E10B88D7-D551-486F-A3D8-3E2DF9F0F4D5}"/>
    <cellStyle name="40% - uthevingsfarge 1 30 3" xfId="4219" xr:uid="{91E6F909-8326-49FF-AC79-EBC4D99530BB}"/>
    <cellStyle name="40% - uthevingsfarge 1 30 4" xfId="45402" xr:uid="{A98C95BB-A618-4471-A499-DCA1BD5BBAAD}"/>
    <cellStyle name="40% - uthevingsfarge 1 30_4 manuell" xfId="54910" xr:uid="{BAD1D6C9-AEE1-40BD-BDAD-4CB1C8936A99}"/>
    <cellStyle name="40% - uthevingsfarge 1 31" xfId="4220" xr:uid="{CBC186CF-3C19-4E4C-999F-AF0F0BEF7ABA}"/>
    <cellStyle name="40% - uthevingsfarge 1 31 2" xfId="4221" xr:uid="{5D879596-BEEC-4AD9-9454-532B530A0725}"/>
    <cellStyle name="40% - uthevingsfarge 1 31 2 2" xfId="4222" xr:uid="{13BF55D3-C906-4D65-A0F0-018142CA3617}"/>
    <cellStyle name="40% - uthevingsfarge 1 31 2 3" xfId="45403" xr:uid="{1DCF7D27-EAED-468E-8065-EF420B48B300}"/>
    <cellStyle name="40% - uthevingsfarge 1 31 2_4 manuell" xfId="54911" xr:uid="{5EC04A98-BE62-4BF6-9B54-EF2A065CF925}"/>
    <cellStyle name="40% - uthevingsfarge 1 31 3" xfId="4223" xr:uid="{44393614-2B93-402D-854B-D973B0D658D2}"/>
    <cellStyle name="40% - uthevingsfarge 1 31 4" xfId="45404" xr:uid="{D80C3CFC-1198-4A6E-9D7E-65C0EAA82DA0}"/>
    <cellStyle name="40% - uthevingsfarge 1 31_4 manuell" xfId="54912" xr:uid="{6E602B77-B0FD-422D-833D-3D6DD9B2AEB6}"/>
    <cellStyle name="40% - uthevingsfarge 1 32" xfId="4224" xr:uid="{835B453A-952A-4018-9D74-6A9900DC200A}"/>
    <cellStyle name="40% - uthevingsfarge 1 32 2" xfId="4225" xr:uid="{07B2A860-35E4-4171-98CE-A729A161E257}"/>
    <cellStyle name="40% - uthevingsfarge 1 32 2 2" xfId="4226" xr:uid="{9045DEA6-FD5D-42D2-8DA6-02E4EB6DC18E}"/>
    <cellStyle name="40% - uthevingsfarge 1 32 2 3" xfId="45405" xr:uid="{D7A22112-6E2D-4B29-BAF7-BD80D33AF51F}"/>
    <cellStyle name="40% - uthevingsfarge 1 32 2_4 manuell" xfId="54913" xr:uid="{10F1E915-8AF6-47AF-8330-0B70DE17AB54}"/>
    <cellStyle name="40% - uthevingsfarge 1 32 3" xfId="4227" xr:uid="{4CB971E3-CA9A-4EDC-BC51-1CFAB9B28009}"/>
    <cellStyle name="40% - uthevingsfarge 1 32 4" xfId="45406" xr:uid="{198D022E-7F81-4CBA-8D53-A5F16C4AF6C9}"/>
    <cellStyle name="40% - uthevingsfarge 1 32_4 manuell" xfId="54914" xr:uid="{46B2D27A-4010-42F1-82D6-4B6C2C98A075}"/>
    <cellStyle name="40% - uthevingsfarge 1 33" xfId="4228" xr:uid="{3A96E50C-18FA-4F5B-BE64-B0B94FDC3F59}"/>
    <cellStyle name="40% - uthevingsfarge 1 33 2" xfId="4229" xr:uid="{0F13147A-A5C1-402B-9C58-6246FBF7DA9D}"/>
    <cellStyle name="40% - uthevingsfarge 1 33 2 2" xfId="4230" xr:uid="{9CF18036-B0FF-4546-9570-537678865F24}"/>
    <cellStyle name="40% - uthevingsfarge 1 33 2 3" xfId="45407" xr:uid="{121A6E4A-8FEA-4FBC-8D38-E3B4CDAE54A4}"/>
    <cellStyle name="40% - uthevingsfarge 1 33 2_4 manuell" xfId="54915" xr:uid="{6D50AA03-92CD-4889-A8C3-0225B19421B4}"/>
    <cellStyle name="40% - uthevingsfarge 1 33 3" xfId="4231" xr:uid="{4581ED4C-0B98-4A25-ABC1-783972D9D3EF}"/>
    <cellStyle name="40% - uthevingsfarge 1 33 4" xfId="45408" xr:uid="{BF2B67D2-EA19-4A92-B9CA-BA24EAC83593}"/>
    <cellStyle name="40% - uthevingsfarge 1 33_4 manuell" xfId="54916" xr:uid="{748E1FB9-B867-45C7-80E1-FFEF385E0EF9}"/>
    <cellStyle name="40% - uthevingsfarge 1 34" xfId="4232" xr:uid="{AEDC2204-4F64-4AB5-8F61-A555056090E0}"/>
    <cellStyle name="40% - uthevingsfarge 1 34 2" xfId="4233" xr:uid="{91CD7D05-EDE7-47BF-9335-FB7AB28C8B2C}"/>
    <cellStyle name="40% - uthevingsfarge 1 34 2 2" xfId="4234" xr:uid="{C5BB6423-33D8-4CFB-8731-6C8666D4A3EF}"/>
    <cellStyle name="40% - uthevingsfarge 1 34 2 3" xfId="45409" xr:uid="{5E4B4217-3E68-4814-93C0-959F5C2036B4}"/>
    <cellStyle name="40% - uthevingsfarge 1 34 2_4 manuell" xfId="54917" xr:uid="{3BA08B8A-A1B0-4104-A1E6-763D59F5D10B}"/>
    <cellStyle name="40% - uthevingsfarge 1 34 3" xfId="4235" xr:uid="{59CDC59C-FDF2-499A-9DDE-52D38EFB477A}"/>
    <cellStyle name="40% - uthevingsfarge 1 34 4" xfId="45410" xr:uid="{1982DF46-0EA9-458E-A4E0-22D80A976B4E}"/>
    <cellStyle name="40% - uthevingsfarge 1 34_4 manuell" xfId="54918" xr:uid="{206DF197-BC28-4F3B-83B0-871CB0CA6E3B}"/>
    <cellStyle name="40% - uthevingsfarge 1 35" xfId="4236" xr:uid="{9676D117-0A9A-42E0-807F-346A79C2DEF5}"/>
    <cellStyle name="40% - uthevingsfarge 1 35 2" xfId="4237" xr:uid="{B8C1A5C5-F71A-4612-AC86-356DF8CF8FB1}"/>
    <cellStyle name="40% - uthevingsfarge 1 35 2 2" xfId="4238" xr:uid="{D55D7F24-035A-455E-8275-A56ED9089D07}"/>
    <cellStyle name="40% - uthevingsfarge 1 35 2 3" xfId="45411" xr:uid="{1756683A-E203-4112-90A0-E1D211D16547}"/>
    <cellStyle name="40% - uthevingsfarge 1 35 2_4 manuell" xfId="54919" xr:uid="{B79F43F5-9FAC-4450-8FF5-5433EC37E9E9}"/>
    <cellStyle name="40% - uthevingsfarge 1 35 3" xfId="4239" xr:uid="{16775D56-89B7-417A-B828-414E3EDD0051}"/>
    <cellStyle name="40% - uthevingsfarge 1 35 4" xfId="45412" xr:uid="{6033D167-3C66-433F-AB7E-9A0CABC509D4}"/>
    <cellStyle name="40% - uthevingsfarge 1 35_4 manuell" xfId="54920" xr:uid="{B3E190EC-BCC7-41FA-A9AD-026776A83E19}"/>
    <cellStyle name="40% - uthevingsfarge 1 36" xfId="4240" xr:uid="{495DC31D-586B-42DE-ABC6-BB9C1865F435}"/>
    <cellStyle name="40% - uthevingsfarge 1 36 2" xfId="4241" xr:uid="{706E53D2-EB41-4801-A21A-DAB8B7960A68}"/>
    <cellStyle name="40% - uthevingsfarge 1 36 2 2" xfId="4242" xr:uid="{350C4A25-A598-43CF-9259-E48633FECD38}"/>
    <cellStyle name="40% - uthevingsfarge 1 36 2 3" xfId="45413" xr:uid="{B7C02312-AF43-49ED-A43D-C4FE956E7544}"/>
    <cellStyle name="40% - uthevingsfarge 1 36 2_4 manuell" xfId="54921" xr:uid="{70BF15BA-CC40-49EE-B9A7-8E960CF47B11}"/>
    <cellStyle name="40% - uthevingsfarge 1 36 3" xfId="4243" xr:uid="{7C803294-9957-49D8-9AC6-5CDF97202F76}"/>
    <cellStyle name="40% - uthevingsfarge 1 36 4" xfId="45414" xr:uid="{E620AD91-2359-4621-AED0-77ED9BB535F1}"/>
    <cellStyle name="40% - uthevingsfarge 1 36_4 manuell" xfId="54922" xr:uid="{E7C0E23E-5A44-4582-976D-87FCAE789B92}"/>
    <cellStyle name="40% - uthevingsfarge 1 37" xfId="4244" xr:uid="{264D71B4-7A8A-4428-89AB-549F01290729}"/>
    <cellStyle name="40% - uthevingsfarge 1 37 2" xfId="4245" xr:uid="{EFCBB892-1E0B-4691-8BAA-713F47AE29CA}"/>
    <cellStyle name="40% - uthevingsfarge 1 37 2 2" xfId="4246" xr:uid="{C5D2E1AC-D37E-42AD-8F75-8255CDB63B4D}"/>
    <cellStyle name="40% - uthevingsfarge 1 37 2 3" xfId="45415" xr:uid="{F90FE0BA-6115-48BF-8C5D-DEE68C42A6C4}"/>
    <cellStyle name="40% - uthevingsfarge 1 37 2_4 manuell" xfId="54923" xr:uid="{0895E9EB-508F-429B-8215-C4E4F47645D4}"/>
    <cellStyle name="40% - uthevingsfarge 1 37 3" xfId="4247" xr:uid="{7B6A49A2-6465-451E-9D20-81209366FA9F}"/>
    <cellStyle name="40% - uthevingsfarge 1 37 4" xfId="45416" xr:uid="{060FC35B-A476-4E47-B9D2-665116689118}"/>
    <cellStyle name="40% - uthevingsfarge 1 37_4 manuell" xfId="54924" xr:uid="{018EF6C0-C904-4EEC-8730-0CB4006942AE}"/>
    <cellStyle name="40% - uthevingsfarge 1 38" xfId="4248" xr:uid="{5EB18DD8-556E-414F-B68F-D46A86313E59}"/>
    <cellStyle name="40% - uthevingsfarge 1 38 2" xfId="4249" xr:uid="{357218EF-F0BB-4472-9CED-064813EB31A3}"/>
    <cellStyle name="40% - uthevingsfarge 1 38 2 2" xfId="4250" xr:uid="{F898ED1B-33C8-4EC2-992B-66D5E534C30E}"/>
    <cellStyle name="40% - uthevingsfarge 1 38 2 3" xfId="45417" xr:uid="{4F261A08-0401-4C44-B394-C6220A6A1FD5}"/>
    <cellStyle name="40% - uthevingsfarge 1 38 2_4 manuell" xfId="54925" xr:uid="{C62921D3-9314-4710-BDE6-7C92645EB908}"/>
    <cellStyle name="40% - uthevingsfarge 1 38 3" xfId="4251" xr:uid="{84115F2A-FAAA-4E2B-8C83-8B4AAC277B78}"/>
    <cellStyle name="40% - uthevingsfarge 1 38 4" xfId="45418" xr:uid="{E248974C-0C8E-4D75-AB33-3F8BAB27BCB0}"/>
    <cellStyle name="40% - uthevingsfarge 1 38_4 manuell" xfId="54926" xr:uid="{FF9A225E-50BF-49E5-BBFF-0D286C860188}"/>
    <cellStyle name="40% - uthevingsfarge 1 39" xfId="4252" xr:uid="{A49C329C-D422-49A7-B0EF-1DF865D0264D}"/>
    <cellStyle name="40% - uthevingsfarge 1 39 2" xfId="4253" xr:uid="{ADB28C51-36B1-467E-AEA0-C57DFFF02B8D}"/>
    <cellStyle name="40% - uthevingsfarge 1 39 2 2" xfId="4254" xr:uid="{BBFB0CBA-C05C-48B6-826C-A6F085F3EE31}"/>
    <cellStyle name="40% - uthevingsfarge 1 39 2 3" xfId="45419" xr:uid="{80DB39DD-8B02-4BCC-BD4A-AD8277C7DDD5}"/>
    <cellStyle name="40% - uthevingsfarge 1 39 2_4 manuell" xfId="54927" xr:uid="{AD2FD965-6915-4EBC-833D-B71B73A2BB06}"/>
    <cellStyle name="40% - uthevingsfarge 1 39 3" xfId="4255" xr:uid="{3A4CBCF0-EBB2-4B8B-AC2B-0EDFE1A1FE3B}"/>
    <cellStyle name="40% - uthevingsfarge 1 39 4" xfId="45420" xr:uid="{BEF8B289-4786-4A65-93CD-E75119E85896}"/>
    <cellStyle name="40% - uthevingsfarge 1 39_4 manuell" xfId="54928" xr:uid="{5AECAB33-C063-4A8B-A246-85C315723B3D}"/>
    <cellStyle name="40% - uthevingsfarge 1 4" xfId="4256" xr:uid="{D6AEF1B1-AE51-45F1-94D3-3DAE9E68FF81}"/>
    <cellStyle name="40% - uthevingsfarge 1 4 10" xfId="45421" xr:uid="{BF6F6B34-27B6-4753-91B2-669977EB7C90}"/>
    <cellStyle name="40% - uthevingsfarge 1 4 2" xfId="4257" xr:uid="{BB649E3A-06EB-4ADC-AF1F-7E393BC30DD0}"/>
    <cellStyle name="40% - uthevingsfarge 1 4 2 2" xfId="4258" xr:uid="{3B05F34F-23C4-4EAF-9103-B4E2948EC066}"/>
    <cellStyle name="40% - uthevingsfarge 1 4 2 2 2" xfId="16709" xr:uid="{05E22716-9EA3-4D56-BEFF-6B3B2C0B03EC}"/>
    <cellStyle name="40% - uthevingsfarge 1 4 2 2 2 2" xfId="45422" xr:uid="{0061BA90-838A-4A8B-8342-D12D34E35E73}"/>
    <cellStyle name="40% - uthevingsfarge 1 4 2 2 3" xfId="45423" xr:uid="{6A55C3E8-A3BA-45DC-81A6-5E4A009435F2}"/>
    <cellStyle name="40% - uthevingsfarge 1 4 2 2_3. Chng in credit spreads" xfId="45424" xr:uid="{010AB9AF-96B1-47DB-B39F-CF553A0215C4}"/>
    <cellStyle name="40% - uthevingsfarge 1 4 2 3" xfId="16710" xr:uid="{B692B0CE-63A4-445D-94CC-9CFBFFE982E9}"/>
    <cellStyle name="40% - uthevingsfarge 1 4 2 3 2" xfId="45425" xr:uid="{64DEDCA3-F0B8-4C23-B863-6D08CB915E70}"/>
    <cellStyle name="40% - uthevingsfarge 1 4 2 3 2 2" xfId="45426" xr:uid="{0B3D2226-453A-41FD-B08E-5DF8B2C37578}"/>
    <cellStyle name="40% - uthevingsfarge 1 4 2 3 3" xfId="45427" xr:uid="{B468A3B8-09DC-498C-ABE0-D55C0E3521F3}"/>
    <cellStyle name="40% - uthevingsfarge 1 4 2 3_3. Chng in credit spreads" xfId="45428" xr:uid="{2F619F14-49C4-4035-8570-AE23D3031A17}"/>
    <cellStyle name="40% - uthevingsfarge 1 4 2 4" xfId="45429" xr:uid="{6B80680A-E76A-489B-A615-BE6594A694B5}"/>
    <cellStyle name="40% - uthevingsfarge 1 4 2 4 2" xfId="45430" xr:uid="{1A1EE5D4-9181-459B-92B5-24AC1094342E}"/>
    <cellStyle name="40% - uthevingsfarge 1 4 2 5" xfId="45431" xr:uid="{994F667C-091E-4B6D-9E2E-43424E7ABEDF}"/>
    <cellStyle name="40% - uthevingsfarge 1 4 2 6" xfId="45432" xr:uid="{538C2752-4F7C-40FE-B2A6-EAE297C9BCDF}"/>
    <cellStyle name="40% - uthevingsfarge 1 4 2 7" xfId="45433" xr:uid="{A1A8CF34-DE61-4284-AE5E-5DA4EDE18EBD}"/>
    <cellStyle name="40% - uthevingsfarge 1 4 2 8" xfId="45434" xr:uid="{E9C1BAE2-886E-467C-87E0-BB3C476A9D7C}"/>
    <cellStyle name="40% - uthevingsfarge 1 4 2_3. Chng in credit spreads" xfId="45435" xr:uid="{ECDA9A4B-F9F1-4CFC-898D-2870079AC49F}"/>
    <cellStyle name="40% - uthevingsfarge 1 4 3" xfId="4259" xr:uid="{6C9AF5AF-970C-416F-8503-D2108BBA6102}"/>
    <cellStyle name="40% - uthevingsfarge 1 4 3 2" xfId="16711" xr:uid="{50E8E0E4-DB76-4D53-86BD-99810418E08E}"/>
    <cellStyle name="40% - uthevingsfarge 1 4 3 2 2" xfId="45436" xr:uid="{6BD75280-C177-4CE9-839D-098FCD55431E}"/>
    <cellStyle name="40% - uthevingsfarge 1 4 3 3" xfId="16712" xr:uid="{F254F598-C39C-4D89-A5D1-85DCC8F0D1F7}"/>
    <cellStyle name="40% - uthevingsfarge 1 4 3 4" xfId="45437" xr:uid="{203FBF5D-8D21-45A7-8CC3-78AB27713421}"/>
    <cellStyle name="40% - uthevingsfarge 1 4 3 5" xfId="45438" xr:uid="{D8FF05F1-3C53-4AB7-A4D0-1474C28BED9F}"/>
    <cellStyle name="40% - uthevingsfarge 1 4 3 6" xfId="45439" xr:uid="{D9598DB6-5022-450C-BB65-B83A2E94474B}"/>
    <cellStyle name="40% - uthevingsfarge 1 4 3_3. Chng in credit spreads" xfId="45440" xr:uid="{E7B55F26-D617-4302-B8AD-C11FB8F04E73}"/>
    <cellStyle name="40% - uthevingsfarge 1 4 4" xfId="16713" xr:uid="{9D8AED98-4A69-4832-BC6E-69AD54508E9E}"/>
    <cellStyle name="40% - uthevingsfarge 1 4 4 2" xfId="16714" xr:uid="{8BACD080-00B3-4C7B-86CE-477B749E260D}"/>
    <cellStyle name="40% - uthevingsfarge 1 4 4 2 2" xfId="45441" xr:uid="{9E46294F-E773-437D-AAF8-D0CF00C1735C}"/>
    <cellStyle name="40% - uthevingsfarge 1 4 4 3" xfId="16715" xr:uid="{731D581A-1DE7-4BA3-AAE0-555DBD18746E}"/>
    <cellStyle name="40% - uthevingsfarge 1 4 4 4" xfId="45442" xr:uid="{BDE3ABD2-D381-476B-BF79-51BA118BC48F}"/>
    <cellStyle name="40% - uthevingsfarge 1 4 4 5" xfId="45443" xr:uid="{C8A2A427-1A35-4383-8916-506D94E600C5}"/>
    <cellStyle name="40% - uthevingsfarge 1 4 4 6" xfId="45444" xr:uid="{569E1195-AD45-4314-9059-D0D1BB263B6F}"/>
    <cellStyle name="40% - uthevingsfarge 1 4 4_3. Chng in credit spreads" xfId="45445" xr:uid="{67D641AB-D026-4223-9ADE-F1A599D66D44}"/>
    <cellStyle name="40% - uthevingsfarge 1 4 5" xfId="16716" xr:uid="{726EE859-1544-4D4E-9805-B2E1499ACF28}"/>
    <cellStyle name="40% - uthevingsfarge 1 4 5 2" xfId="16717" xr:uid="{5898F3D8-AE6C-4311-8CB8-0FABBA189B9C}"/>
    <cellStyle name="40% - uthevingsfarge 1 4 5 3" xfId="16718" xr:uid="{8E14C58E-256F-4CB2-87B4-15C7ABB7A68A}"/>
    <cellStyle name="40% - uthevingsfarge 1 4 5 4" xfId="45446" xr:uid="{7035B0E0-7036-45F0-A0FB-9B565A513B01}"/>
    <cellStyle name="40% - uthevingsfarge 1 4 5 5" xfId="45447" xr:uid="{779C54C8-3E97-42A4-8D98-36C9A20C7D0E}"/>
    <cellStyle name="40% - uthevingsfarge 1 4 5 6" xfId="45448" xr:uid="{94C92560-36E8-4FF9-864D-D17E95897C4E}"/>
    <cellStyle name="40% - uthevingsfarge 1 4 5_AVA DVA EL" xfId="16719" xr:uid="{A728BC64-65D8-486D-B120-564D06A4BD04}"/>
    <cellStyle name="40% - uthevingsfarge 1 4 6" xfId="16720" xr:uid="{5F77D451-F1C3-4415-89AC-6F9188CCFF43}"/>
    <cellStyle name="40% - uthevingsfarge 1 4 6 2" xfId="16721" xr:uid="{2F36CD7A-D9DE-4733-8ED1-E6129727FC69}"/>
    <cellStyle name="40% - uthevingsfarge 1 4 6_AVA DVA EL" xfId="16722" xr:uid="{3DCCDC21-D67A-4D1E-AD24-DAF2DD2F8BA7}"/>
    <cellStyle name="40% - uthevingsfarge 1 4 7" xfId="16723" xr:uid="{88247C6A-4BA4-4A44-BEC1-87BB30189B16}"/>
    <cellStyle name="40% - uthevingsfarge 1 4 8" xfId="39903" xr:uid="{8D8345BF-DBFD-480B-8839-53C5313614BA}"/>
    <cellStyle name="40% - uthevingsfarge 1 4 9" xfId="45449" xr:uid="{B678809B-0BE9-49A9-9724-8BB37ADA2D5D}"/>
    <cellStyle name="40% - uthevingsfarge 1 4_3. Chng in credit spreads" xfId="45450" xr:uid="{5A023B19-B445-4F0C-8A61-15377E845595}"/>
    <cellStyle name="40% - uthevingsfarge 1 40" xfId="4260" xr:uid="{9A0D7BB3-C86D-4A95-BF44-5A85857164ED}"/>
    <cellStyle name="40% - uthevingsfarge 1 40 2" xfId="4261" xr:uid="{257083D0-07A2-48AB-91A5-C6F63727378E}"/>
    <cellStyle name="40% - uthevingsfarge 1 40 2 2" xfId="4262" xr:uid="{FD410A36-2050-4263-A323-922FA5BBCFA4}"/>
    <cellStyle name="40% - uthevingsfarge 1 40 2 3" xfId="45451" xr:uid="{B3286E74-FB4F-45FE-BDFE-F1B9DFABC7CE}"/>
    <cellStyle name="40% - uthevingsfarge 1 40 2_4 manuell" xfId="54929" xr:uid="{F644F246-6968-4409-B4BF-A6EAF070103A}"/>
    <cellStyle name="40% - uthevingsfarge 1 40 3" xfId="4263" xr:uid="{78B78725-B1B4-4FB8-AB2A-7DBC3D6367B2}"/>
    <cellStyle name="40% - uthevingsfarge 1 40 4" xfId="45452" xr:uid="{3EDBD567-F47E-4265-BA43-F73CDEB86622}"/>
    <cellStyle name="40% - uthevingsfarge 1 40_4 manuell" xfId="54930" xr:uid="{2D6B658E-EB47-421E-89A8-68DFE01BFFF4}"/>
    <cellStyle name="40% - uthevingsfarge 1 41" xfId="4264" xr:uid="{218CDD1E-4F2D-4F76-A6B4-5F49A638D8B7}"/>
    <cellStyle name="40% - uthevingsfarge 1 41 2" xfId="4265" xr:uid="{DD39BC47-C77F-4992-BE19-4CCDD2C60332}"/>
    <cellStyle name="40% - uthevingsfarge 1 41 2 2" xfId="4266" xr:uid="{C2801726-73AE-4933-985D-118899C96C08}"/>
    <cellStyle name="40% - uthevingsfarge 1 41 2 3" xfId="45453" xr:uid="{9723AB86-8FF2-4BF5-92F2-7A9590D8E160}"/>
    <cellStyle name="40% - uthevingsfarge 1 41 2_4 manuell" xfId="54931" xr:uid="{03124D17-D8EE-43A7-8304-5B3FA330505D}"/>
    <cellStyle name="40% - uthevingsfarge 1 41 3" xfId="4267" xr:uid="{81358E6B-9874-46ED-995B-77464CC13BE3}"/>
    <cellStyle name="40% - uthevingsfarge 1 41 4" xfId="45454" xr:uid="{0298C547-6750-40BD-A566-31ED27099A72}"/>
    <cellStyle name="40% - uthevingsfarge 1 41_4 manuell" xfId="54932" xr:uid="{448656A6-5024-4B5E-9F01-06564D38D3C6}"/>
    <cellStyle name="40% - uthevingsfarge 1 42" xfId="4268" xr:uid="{8CEE06BE-4CDB-40B0-85EC-CB4A3F5E0F97}"/>
    <cellStyle name="40% - uthevingsfarge 1 42 2" xfId="4269" xr:uid="{C9982015-0381-494C-99F6-2C274F09B6A4}"/>
    <cellStyle name="40% - uthevingsfarge 1 42 2 2" xfId="4270" xr:uid="{BE7BFB38-5433-46C6-8CED-BD5F5CC2F0D7}"/>
    <cellStyle name="40% - uthevingsfarge 1 42 2 3" xfId="45455" xr:uid="{AB6A3ED7-1E18-4FF3-A6C5-13780E6AC839}"/>
    <cellStyle name="40% - uthevingsfarge 1 42 2_4 manuell" xfId="54933" xr:uid="{EBF0978E-86B3-4807-B4DE-3BCEC60C2CA0}"/>
    <cellStyle name="40% - uthevingsfarge 1 42 3" xfId="4271" xr:uid="{1D388E9B-BC39-492D-9EE7-37538BA117AF}"/>
    <cellStyle name="40% - uthevingsfarge 1 42 4" xfId="45456" xr:uid="{E7378766-9200-4B1E-8DB1-9046605A1B93}"/>
    <cellStyle name="40% - uthevingsfarge 1 42_4 manuell" xfId="54934" xr:uid="{E507D236-E6AA-40F3-9633-DC9BF34F7194}"/>
    <cellStyle name="40% - uthevingsfarge 1 43" xfId="4272" xr:uid="{C4FD04F8-D507-4A2A-BAD3-81739F5F2D83}"/>
    <cellStyle name="40% - uthevingsfarge 1 43 2" xfId="4273" xr:uid="{1408F48B-AF5A-4310-9F97-69C0136A309C}"/>
    <cellStyle name="40% - uthevingsfarge 1 43 2 2" xfId="4274" xr:uid="{E7B03EC2-5EC0-4EB5-A8FC-A4BF9C3391F2}"/>
    <cellStyle name="40% - uthevingsfarge 1 43 2 3" xfId="45457" xr:uid="{C0767F7D-270A-4959-8C87-F75DD92D6A7A}"/>
    <cellStyle name="40% - uthevingsfarge 1 43 2_4 manuell" xfId="54935" xr:uid="{C19E151F-9E93-4271-8970-9035848FA0F9}"/>
    <cellStyle name="40% - uthevingsfarge 1 43 3" xfId="4275" xr:uid="{2833AA71-191F-4744-AF2C-F4C2C7221039}"/>
    <cellStyle name="40% - uthevingsfarge 1 43 4" xfId="45458" xr:uid="{363FEC92-558B-4D31-9B59-F78E16425E18}"/>
    <cellStyle name="40% - uthevingsfarge 1 43_4 manuell" xfId="54936" xr:uid="{63243E47-6BAD-4363-88B9-1541916C6F75}"/>
    <cellStyle name="40% - uthevingsfarge 1 44" xfId="4276" xr:uid="{780EF995-8DF6-4296-A5A7-1BC628848AA2}"/>
    <cellStyle name="40% - uthevingsfarge 1 44 2" xfId="4277" xr:uid="{264185FD-2D00-4844-8DC7-B2BB304B7467}"/>
    <cellStyle name="40% - uthevingsfarge 1 44 2 2" xfId="4278" xr:uid="{77D28C4B-F561-4A21-A3A6-48AA7E5CE07D}"/>
    <cellStyle name="40% - uthevingsfarge 1 44 2 3" xfId="45459" xr:uid="{45720971-E423-425A-8CF4-46C2973B974C}"/>
    <cellStyle name="40% - uthevingsfarge 1 44 2_4 manuell" xfId="54937" xr:uid="{A1CD0BF7-0009-4124-AD83-4DE8F08F0E25}"/>
    <cellStyle name="40% - uthevingsfarge 1 44 3" xfId="4279" xr:uid="{6EAE6175-AC05-4C93-9795-A6BF908C2D7D}"/>
    <cellStyle name="40% - uthevingsfarge 1 44 4" xfId="45460" xr:uid="{4CB174B7-3753-4FC1-87F5-736F8EC86B5D}"/>
    <cellStyle name="40% - uthevingsfarge 1 44_4 manuell" xfId="54938" xr:uid="{58188B2D-4D34-459C-9459-E2EED5081881}"/>
    <cellStyle name="40% - uthevingsfarge 1 45" xfId="4280" xr:uid="{258189F7-CAF3-480D-9B23-D779DA2C8641}"/>
    <cellStyle name="40% - uthevingsfarge 1 45 2" xfId="4281" xr:uid="{38971E34-EDA1-43FA-B5CC-CB19EC5BCBA1}"/>
    <cellStyle name="40% - uthevingsfarge 1 45 2 2" xfId="4282" xr:uid="{E8FDCF85-CA68-4FAC-8DE3-09C8D27C0B2D}"/>
    <cellStyle name="40% - uthevingsfarge 1 45 2 3" xfId="45461" xr:uid="{7AA5D6CC-6AAC-4E47-AD1A-A36A4C5470F5}"/>
    <cellStyle name="40% - uthevingsfarge 1 45 2_4 manuell" xfId="54939" xr:uid="{366AB999-647B-45CA-8F0F-338E80525BFB}"/>
    <cellStyle name="40% - uthevingsfarge 1 45 3" xfId="4283" xr:uid="{9504DD90-AC93-4296-ABE9-F53B4C9796D7}"/>
    <cellStyle name="40% - uthevingsfarge 1 45 4" xfId="45462" xr:uid="{A8B3BC5C-0DB0-41B7-974A-086B2F10A992}"/>
    <cellStyle name="40% - uthevingsfarge 1 45_4 manuell" xfId="54940" xr:uid="{F30389A8-97DC-4262-8427-BFAE24AAE198}"/>
    <cellStyle name="40% - uthevingsfarge 1 46" xfId="4284" xr:uid="{B61391F0-5C86-4DC4-B5B6-72A66C47266F}"/>
    <cellStyle name="40% - uthevingsfarge 1 46 2" xfId="4285" xr:uid="{834AEFBD-5842-4254-8038-70561E9DBE8F}"/>
    <cellStyle name="40% - uthevingsfarge 1 46 2 2" xfId="4286" xr:uid="{358353B7-89AE-4F77-A0D8-E79F5F2FCC92}"/>
    <cellStyle name="40% - uthevingsfarge 1 46 2 3" xfId="45463" xr:uid="{0888895D-E423-46C6-8230-A17C7DC478B8}"/>
    <cellStyle name="40% - uthevingsfarge 1 46 2_4 manuell" xfId="54941" xr:uid="{761AF634-6A24-40D6-8E84-1F91E5913E46}"/>
    <cellStyle name="40% - uthevingsfarge 1 46 3" xfId="4287" xr:uid="{1965CC2B-A8FA-4FBB-8237-0ACB60471973}"/>
    <cellStyle name="40% - uthevingsfarge 1 46 4" xfId="45464" xr:uid="{9CBD53A7-4CCF-4183-AFC4-DAA0F36D4CEE}"/>
    <cellStyle name="40% - uthevingsfarge 1 46_4 manuell" xfId="54942" xr:uid="{9FE28D81-5468-4776-BDC6-82D3F44A885A}"/>
    <cellStyle name="40% - uthevingsfarge 1 47" xfId="4288" xr:uid="{0089DF1A-5B7F-45DC-B1DC-8D11322F765A}"/>
    <cellStyle name="40% - uthevingsfarge 1 47 2" xfId="4289" xr:uid="{305F2643-2279-4FC0-A3B3-6FBFB0AD9E69}"/>
    <cellStyle name="40% - uthevingsfarge 1 47 2 2" xfId="4290" xr:uid="{9878ECC3-0791-42FB-B16E-94EA24835B5E}"/>
    <cellStyle name="40% - uthevingsfarge 1 47 2 3" xfId="45465" xr:uid="{B882A334-A600-4405-9409-02988C1CCC71}"/>
    <cellStyle name="40% - uthevingsfarge 1 47 2_4 manuell" xfId="54943" xr:uid="{4F35EB81-61C5-4455-B5F7-BF4741DD007B}"/>
    <cellStyle name="40% - uthevingsfarge 1 47 3" xfId="4291" xr:uid="{B007A55A-2A18-4585-8949-27F96DD85A9B}"/>
    <cellStyle name="40% - uthevingsfarge 1 47 4" xfId="45466" xr:uid="{2EF90632-EB88-44D6-959F-F3409D6EAA7D}"/>
    <cellStyle name="40% - uthevingsfarge 1 47_4 manuell" xfId="54944" xr:uid="{56A29957-BA4B-4CEA-98B6-F921131A6977}"/>
    <cellStyle name="40% - uthevingsfarge 1 48" xfId="4292" xr:uid="{9AC477E7-7471-4BA0-952D-ABFD0DC1CF0A}"/>
    <cellStyle name="40% - uthevingsfarge 1 48 2" xfId="4293" xr:uid="{9640C636-FC8A-43ED-80BF-F95A59F9C800}"/>
    <cellStyle name="40% - uthevingsfarge 1 48 2 2" xfId="4294" xr:uid="{62DA1C9E-101B-4614-B33A-0091C631ED48}"/>
    <cellStyle name="40% - uthevingsfarge 1 48 2 3" xfId="45467" xr:uid="{E15C787F-564F-42B7-B59D-055DB47A960B}"/>
    <cellStyle name="40% - uthevingsfarge 1 48 2_4 manuell" xfId="54945" xr:uid="{6C0954A8-F845-41BE-9DEE-F7F42CDF1320}"/>
    <cellStyle name="40% - uthevingsfarge 1 48 3" xfId="4295" xr:uid="{849D9E96-A194-4E2E-BCE8-254B6D71C8D9}"/>
    <cellStyle name="40% - uthevingsfarge 1 48 4" xfId="45468" xr:uid="{BE262BD7-5BD8-4D10-B837-238C009572F7}"/>
    <cellStyle name="40% - uthevingsfarge 1 48_4 manuell" xfId="54946" xr:uid="{C702B2C0-F1F6-4945-B934-EAB22432FF59}"/>
    <cellStyle name="40% - uthevingsfarge 1 49" xfId="4296" xr:uid="{5802C7AF-0EA8-409E-ADA2-C95020D8AD48}"/>
    <cellStyle name="40% - uthevingsfarge 1 49 2" xfId="4297" xr:uid="{BE3FB099-3B88-4FC2-AAA2-A553A85040C9}"/>
    <cellStyle name="40% - uthevingsfarge 1 49 2 2" xfId="4298" xr:uid="{AF38B00A-5AF9-4B08-BF53-49931CB27BEC}"/>
    <cellStyle name="40% - uthevingsfarge 1 49 2 3" xfId="45469" xr:uid="{D5E59C79-F6CC-456D-AD77-53E4A6A385C5}"/>
    <cellStyle name="40% - uthevingsfarge 1 49 2_4 manuell" xfId="54947" xr:uid="{829D2FDB-FB85-4F09-9C33-CFDC3A9B2B02}"/>
    <cellStyle name="40% - uthevingsfarge 1 49 3" xfId="4299" xr:uid="{EF0ABA7D-1021-41FB-A30D-E70346F1677A}"/>
    <cellStyle name="40% - uthevingsfarge 1 49 4" xfId="45470" xr:uid="{950EF57E-74D8-4B01-802E-E9726C44746F}"/>
    <cellStyle name="40% - uthevingsfarge 1 49_4 manuell" xfId="54948" xr:uid="{386407CB-67CB-4546-A96D-788882991E30}"/>
    <cellStyle name="40% - uthevingsfarge 1 5" xfId="4300" xr:uid="{27BAE929-5FF2-4D8F-8A61-E429008BA3E3}"/>
    <cellStyle name="40% - uthevingsfarge 1 5 2" xfId="4301" xr:uid="{F89E5032-0DF6-484C-BC20-89EA4104BFC4}"/>
    <cellStyle name="40% - uthevingsfarge 1 5 2 2" xfId="4302" xr:uid="{6082C64B-399F-4366-A579-A63CB17BFFA1}"/>
    <cellStyle name="40% - uthevingsfarge 1 5 2 2 2" xfId="45471" xr:uid="{A0BA4158-F558-495E-B717-B27C18191C6B}"/>
    <cellStyle name="40% - uthevingsfarge 1 5 2 2 2 2" xfId="45472" xr:uid="{7F742E54-191D-429F-996F-C2814AF72B7E}"/>
    <cellStyle name="40% - uthevingsfarge 1 5 2 2 3" xfId="45473" xr:uid="{C8B5CE3F-D49F-4375-965B-A9091929B8B3}"/>
    <cellStyle name="40% - uthevingsfarge 1 5 2 2_3. Chng in credit spreads" xfId="45474" xr:uid="{E5D303A3-5D52-45FE-977B-E063720513B3}"/>
    <cellStyle name="40% - uthevingsfarge 1 5 2 3" xfId="45475" xr:uid="{8865F1E5-4C9D-4FA9-BA9D-8158EE45C111}"/>
    <cellStyle name="40% - uthevingsfarge 1 5 2 3 2" xfId="45476" xr:uid="{07D531EC-CC7F-44B7-8FC1-9476D8CDC229}"/>
    <cellStyle name="40% - uthevingsfarge 1 5 2 3 2 2" xfId="45477" xr:uid="{B3B8685F-6C18-4764-8EC6-982AF5AA3795}"/>
    <cellStyle name="40% - uthevingsfarge 1 5 2 3 3" xfId="45478" xr:uid="{B639392C-1EA0-43E8-A9C2-6F06C00FACA1}"/>
    <cellStyle name="40% - uthevingsfarge 1 5 2 3_3. Chng in credit spreads" xfId="45479" xr:uid="{58E94DD1-0BE8-4554-B10D-5721D00D5961}"/>
    <cellStyle name="40% - uthevingsfarge 1 5 2 4" xfId="45480" xr:uid="{28D43BD4-325B-409A-9490-F2D737E7DD1E}"/>
    <cellStyle name="40% - uthevingsfarge 1 5 2 4 2" xfId="45481" xr:uid="{7CE7BAB3-855F-44AA-88EF-57130C5A03A5}"/>
    <cellStyle name="40% - uthevingsfarge 1 5 2 5" xfId="45482" xr:uid="{49CFAFB7-46ED-42FC-8CAA-978888E0E45E}"/>
    <cellStyle name="40% - uthevingsfarge 1 5 2_3. Chng in credit spreads" xfId="45483" xr:uid="{9AF97B97-3437-4C25-A17F-F1B121A395C5}"/>
    <cellStyle name="40% - uthevingsfarge 1 5 3" xfId="4303" xr:uid="{C9F7AEE7-2D0D-43C8-A188-C021D0B2EE3E}"/>
    <cellStyle name="40% - uthevingsfarge 1 5 3 2" xfId="16724" xr:uid="{D53B60A7-CBEF-47D1-92BA-0BBD2ED30823}"/>
    <cellStyle name="40% - uthevingsfarge 1 5 3 2 2" xfId="45484" xr:uid="{0B691DCE-8CEF-473F-A8D2-5ACB8881F6C0}"/>
    <cellStyle name="40% - uthevingsfarge 1 5 3 3" xfId="45485" xr:uid="{431D6CC0-1E97-47CF-9740-28DDBF31C501}"/>
    <cellStyle name="40% - uthevingsfarge 1 5 3_3. Chng in credit spreads" xfId="45486" xr:uid="{7BDF0917-5575-4EA1-AF88-BF07556EACC5}"/>
    <cellStyle name="40% - uthevingsfarge 1 5 4" xfId="16725" xr:uid="{B04CCF8A-EEA9-4488-B46C-9D11978A62E6}"/>
    <cellStyle name="40% - uthevingsfarge 1 5 4 2" xfId="45487" xr:uid="{EE0A64FA-DEC5-4863-B8BD-BE05FBA8D7A4}"/>
    <cellStyle name="40% - uthevingsfarge 1 5 4 2 2" xfId="45488" xr:uid="{5F1B8AD4-437F-4F6E-A0EA-72DD65FB2820}"/>
    <cellStyle name="40% - uthevingsfarge 1 5 4 3" xfId="45489" xr:uid="{A62BBBA0-EB3B-42BA-814E-BD8A2DDE2D30}"/>
    <cellStyle name="40% - uthevingsfarge 1 5 4_3. Chng in credit spreads" xfId="45490" xr:uid="{51EA2A37-7928-49EB-9102-76EF864F1254}"/>
    <cellStyle name="40% - uthevingsfarge 1 5 5" xfId="16726" xr:uid="{FD12D8E1-AC6A-4BC9-AF8D-140DFB00FA35}"/>
    <cellStyle name="40% - uthevingsfarge 1 5 5 2" xfId="45491" xr:uid="{D8F4983D-1AEB-4805-952B-AA2175CC707E}"/>
    <cellStyle name="40% - uthevingsfarge 1 5 6" xfId="39904" xr:uid="{D280DBAE-4670-4C1F-A2D8-7DEB35EA2F2F}"/>
    <cellStyle name="40% - uthevingsfarge 1 5 7" xfId="45492" xr:uid="{494B985C-48C9-495D-B209-E78AFDF10570}"/>
    <cellStyle name="40% - uthevingsfarge 1 5 8" xfId="45493" xr:uid="{8BA8D4DF-35F6-4B4A-86D3-CD8D0AC74B50}"/>
    <cellStyle name="40% - uthevingsfarge 1 5 9" xfId="45494" xr:uid="{61D7A644-8D16-43B8-A7A4-DBD0B215E8AE}"/>
    <cellStyle name="40% - uthevingsfarge 1 5_3. Chng in credit spreads" xfId="45495" xr:uid="{5E7B1A59-FBF9-4306-AF20-587839560EB3}"/>
    <cellStyle name="40% - uthevingsfarge 1 50" xfId="4304" xr:uid="{726C8393-8D7B-4F6D-9043-6AE2EAAEB967}"/>
    <cellStyle name="40% - uthevingsfarge 1 50 2" xfId="4305" xr:uid="{30096139-364D-433A-B41F-CC715ACA60C3}"/>
    <cellStyle name="40% - uthevingsfarge 1 50 2 2" xfId="4306" xr:uid="{516BBFC7-09C1-44E1-8EE0-A560954C80DA}"/>
    <cellStyle name="40% - uthevingsfarge 1 50 2 3" xfId="45496" xr:uid="{09912760-6131-4F54-9DF5-F5206CED0585}"/>
    <cellStyle name="40% - uthevingsfarge 1 50 2_4 manuell" xfId="54949" xr:uid="{C5471C48-F702-466B-90A1-E0954FDAA70E}"/>
    <cellStyle name="40% - uthevingsfarge 1 50 3" xfId="4307" xr:uid="{3BC7C504-0738-4491-AC12-EAF09AA904C4}"/>
    <cellStyle name="40% - uthevingsfarge 1 50 4" xfId="45497" xr:uid="{A2C54CC8-3270-4FE5-9213-0A98355AAD9C}"/>
    <cellStyle name="40% - uthevingsfarge 1 50_4 manuell" xfId="54950" xr:uid="{D431539E-B1C5-4F28-A52E-23284C0E6100}"/>
    <cellStyle name="40% - uthevingsfarge 1 51" xfId="4308" xr:uid="{827A27B5-04E0-4FEB-9F6D-8F6B32D74F87}"/>
    <cellStyle name="40% - uthevingsfarge 1 51 2" xfId="4309" xr:uid="{9AA15727-4CBE-4F43-ADB7-DBFE62FF776A}"/>
    <cellStyle name="40% - uthevingsfarge 1 51 2 2" xfId="4310" xr:uid="{B9B50B5C-17A8-4E5B-8C44-60734943F3A2}"/>
    <cellStyle name="40% - uthevingsfarge 1 51 2 3" xfId="45498" xr:uid="{B4C02EAC-F0D0-48A6-9100-7A6C3739579D}"/>
    <cellStyle name="40% - uthevingsfarge 1 51 2_4 manuell" xfId="54951" xr:uid="{6BEE163B-26C7-4E9B-8CCF-3988BEA17E64}"/>
    <cellStyle name="40% - uthevingsfarge 1 51 3" xfId="4311" xr:uid="{3A10EC01-86B1-4A8E-A5CE-78AC571CEF32}"/>
    <cellStyle name="40% - uthevingsfarge 1 51 4" xfId="45499" xr:uid="{74E25323-15C3-43DE-99CF-81219636612D}"/>
    <cellStyle name="40% - uthevingsfarge 1 51_4 manuell" xfId="54952" xr:uid="{99A7F271-04DA-4E6A-89B9-2F08B81F2306}"/>
    <cellStyle name="40% - uthevingsfarge 1 52" xfId="4312" xr:uid="{607682F4-C25F-4AE6-B526-9B8370F429EE}"/>
    <cellStyle name="40% - uthevingsfarge 1 52 2" xfId="4313" xr:uid="{347C99D7-4F48-4683-995E-8B0FC39C9885}"/>
    <cellStyle name="40% - uthevingsfarge 1 52 2 2" xfId="4314" xr:uid="{CE81BB64-D3B4-4475-8F6A-AAE75DF0F23D}"/>
    <cellStyle name="40% - uthevingsfarge 1 52 2 3" xfId="45500" xr:uid="{BCE224B1-0561-48DC-802E-5CFC02D2CA9F}"/>
    <cellStyle name="40% - uthevingsfarge 1 52 2_4 manuell" xfId="54953" xr:uid="{C2E4FD2C-F067-4C4F-A5B4-16F1CA28386B}"/>
    <cellStyle name="40% - uthevingsfarge 1 52 3" xfId="4315" xr:uid="{E625B192-F91B-4BB9-98AA-E8FFA18EF070}"/>
    <cellStyle name="40% - uthevingsfarge 1 52 4" xfId="45501" xr:uid="{63650211-7FA2-4F3D-BF0C-F26DB3CA1AE7}"/>
    <cellStyle name="40% - uthevingsfarge 1 52_4 manuell" xfId="54954" xr:uid="{4D614D83-9FB4-426C-8292-A389FB89BEFD}"/>
    <cellStyle name="40% - uthevingsfarge 1 53" xfId="4316" xr:uid="{1A5889EF-5E87-4B3B-B0CE-1D67F36A8FA4}"/>
    <cellStyle name="40% - uthevingsfarge 1 53 2" xfId="4317" xr:uid="{B82149FA-1369-4531-9BF9-1FEC16899361}"/>
    <cellStyle name="40% - uthevingsfarge 1 53 2 2" xfId="4318" xr:uid="{8865A2F0-9E59-4EC9-8701-B581A212320F}"/>
    <cellStyle name="40% - uthevingsfarge 1 53 2 3" xfId="45502" xr:uid="{3EC9B163-237A-4055-B986-DA71465C9AD3}"/>
    <cellStyle name="40% - uthevingsfarge 1 53 2_4 manuell" xfId="54955" xr:uid="{D62DF3E9-74D6-4FFE-A81A-7CC947702F5A}"/>
    <cellStyle name="40% - uthevingsfarge 1 53 3" xfId="4319" xr:uid="{FF48BB2D-11F8-4954-B88D-F6D836A2614A}"/>
    <cellStyle name="40% - uthevingsfarge 1 53 4" xfId="45503" xr:uid="{E96D8785-6697-4E05-9341-6EB8548C5260}"/>
    <cellStyle name="40% - uthevingsfarge 1 53_4 manuell" xfId="54956" xr:uid="{514F53FC-4A37-42E4-92F2-5F7E48558725}"/>
    <cellStyle name="40% - uthevingsfarge 1 54" xfId="4320" xr:uid="{86298A9B-5517-44F7-A531-521AB12A8871}"/>
    <cellStyle name="40% - uthevingsfarge 1 54 2" xfId="4321" xr:uid="{92FD8413-917E-4032-AE68-56A80F358333}"/>
    <cellStyle name="40% - uthevingsfarge 1 54 2 2" xfId="4322" xr:uid="{E34213FB-3E57-475E-B1C9-669BC472B161}"/>
    <cellStyle name="40% - uthevingsfarge 1 54 2 3" xfId="45504" xr:uid="{8CDD2548-09EE-4698-BE33-3662B5A8A7AB}"/>
    <cellStyle name="40% - uthevingsfarge 1 54 2_4 manuell" xfId="54957" xr:uid="{320828E7-82EB-4AED-833C-ADEFF9B6742F}"/>
    <cellStyle name="40% - uthevingsfarge 1 54 3" xfId="4323" xr:uid="{4DF871E8-3BBD-4AA0-ABA8-B1DCA3768D6A}"/>
    <cellStyle name="40% - uthevingsfarge 1 54 4" xfId="45505" xr:uid="{EC6B498B-4D56-442D-B869-8DFC8C7A1122}"/>
    <cellStyle name="40% - uthevingsfarge 1 54_4 manuell" xfId="54958" xr:uid="{D2CBA3A4-5221-4BFF-AA7F-F3410A912AB7}"/>
    <cellStyle name="40% - uthevingsfarge 1 55" xfId="4324" xr:uid="{6E50A313-FE0C-4D60-AB15-B0C5318F4A56}"/>
    <cellStyle name="40% - uthevingsfarge 1 55 2" xfId="4325" xr:uid="{B7141635-0DC6-4E5C-BE4D-3D2664057682}"/>
    <cellStyle name="40% - uthevingsfarge 1 55 2 2" xfId="4326" xr:uid="{58BED27C-A45B-41CB-A70C-7E9DD49DC06C}"/>
    <cellStyle name="40% - uthevingsfarge 1 55 2 3" xfId="45506" xr:uid="{5136E6EC-FE77-49C4-A5B7-F09D62B64BE0}"/>
    <cellStyle name="40% - uthevingsfarge 1 55 2_4 manuell" xfId="54959" xr:uid="{1F67D402-FD6D-4452-87BB-273365B5D307}"/>
    <cellStyle name="40% - uthevingsfarge 1 55 3" xfId="4327" xr:uid="{1C0603F2-E1DA-4131-B7C9-50389ABC1C1A}"/>
    <cellStyle name="40% - uthevingsfarge 1 55 4" xfId="45507" xr:uid="{4B9A0D25-E3C3-4FCD-94A5-30272B972EF2}"/>
    <cellStyle name="40% - uthevingsfarge 1 55_4 manuell" xfId="54960" xr:uid="{B76029A5-F0E5-407A-B655-9C103FDF41CB}"/>
    <cellStyle name="40% - uthevingsfarge 1 56" xfId="4328" xr:uid="{EC15969B-5033-42C1-8AC0-BF1533C1D1D7}"/>
    <cellStyle name="40% - uthevingsfarge 1 56 2" xfId="4329" xr:uid="{E9733550-EDA7-4142-820C-A3027BFB2368}"/>
    <cellStyle name="40% - uthevingsfarge 1 56 2 2" xfId="4330" xr:uid="{90AD7D66-7581-4740-95BA-40BB58997A95}"/>
    <cellStyle name="40% - uthevingsfarge 1 56 2 3" xfId="45508" xr:uid="{80E92FCC-E04A-497E-9437-0F6050A8AE4C}"/>
    <cellStyle name="40% - uthevingsfarge 1 56 2_4 manuell" xfId="54961" xr:uid="{55A96E89-FC8E-4537-A79B-2AE57DE66CAD}"/>
    <cellStyle name="40% - uthevingsfarge 1 56 3" xfId="4331" xr:uid="{ABDA8CA4-D2DD-4474-A556-070660836A38}"/>
    <cellStyle name="40% - uthevingsfarge 1 56 4" xfId="45509" xr:uid="{4E664A6C-E499-4491-81E6-B1DA51D3D728}"/>
    <cellStyle name="40% - uthevingsfarge 1 56_4 manuell" xfId="54962" xr:uid="{7F27F848-2FA1-4872-A1E8-89FDC8CD350D}"/>
    <cellStyle name="40% - uthevingsfarge 1 57" xfId="4332" xr:uid="{75E4D675-7811-4828-91CE-720EF4A95A92}"/>
    <cellStyle name="40% - uthevingsfarge 1 57 2" xfId="4333" xr:uid="{F6FD4790-83A5-4C5B-9A8F-78F73563EB1B}"/>
    <cellStyle name="40% - uthevingsfarge 1 57 2 2" xfId="4334" xr:uid="{229D39C2-E2ED-46AE-B9F4-EFBD028B3DA0}"/>
    <cellStyle name="40% - uthevingsfarge 1 57 2 3" xfId="45510" xr:uid="{DB5551F4-329D-469A-A68C-BD2FD73D6070}"/>
    <cellStyle name="40% - uthevingsfarge 1 57 2_4 manuell" xfId="54963" xr:uid="{FD40F4D1-7AD1-467D-8078-111BCCAF8935}"/>
    <cellStyle name="40% - uthevingsfarge 1 57 3" xfId="4335" xr:uid="{A85339EC-D908-48BA-8341-65959ABE988A}"/>
    <cellStyle name="40% - uthevingsfarge 1 57 4" xfId="45511" xr:uid="{CFEE0226-30FC-43F1-92E4-614992AA09BA}"/>
    <cellStyle name="40% - uthevingsfarge 1 57_4 manuell" xfId="54964" xr:uid="{90FD854A-2CC0-4DBD-A830-CFFF9D147A4C}"/>
    <cellStyle name="40% - uthevingsfarge 1 58" xfId="4336" xr:uid="{3BD861FC-3491-48F6-983F-99503A8C361D}"/>
    <cellStyle name="40% - uthevingsfarge 1 58 2" xfId="4337" xr:uid="{9B3952B7-CBEC-4CD5-8E8B-8A868720B698}"/>
    <cellStyle name="40% - uthevingsfarge 1 58 2 2" xfId="4338" xr:uid="{E706DE46-08E8-4E29-9AE7-13069E13C368}"/>
    <cellStyle name="40% - uthevingsfarge 1 58 2 3" xfId="45512" xr:uid="{226F9E71-9316-4537-9810-9E689CEF14D6}"/>
    <cellStyle name="40% - uthevingsfarge 1 58 2_4 manuell" xfId="54965" xr:uid="{EF055BAE-87D0-4C3C-9F88-EEA34A5CE735}"/>
    <cellStyle name="40% - uthevingsfarge 1 58 3" xfId="4339" xr:uid="{A96DEECE-BAA3-42AF-8C46-070D9C2573F3}"/>
    <cellStyle name="40% - uthevingsfarge 1 58 4" xfId="45513" xr:uid="{35C7AE8C-AB80-4194-8B27-CA9D92520609}"/>
    <cellStyle name="40% - uthevingsfarge 1 58_4 manuell" xfId="54966" xr:uid="{2A921BE7-AD55-4C45-AFFB-B3B3E754A886}"/>
    <cellStyle name="40% - uthevingsfarge 1 59" xfId="4340" xr:uid="{6E6600BA-1840-4949-A10F-6078E2C1AAC7}"/>
    <cellStyle name="40% - uthevingsfarge 1 59 2" xfId="4341" xr:uid="{F543D47D-88B2-412C-BF3B-201D5B68E4D0}"/>
    <cellStyle name="40% - uthevingsfarge 1 59 2 2" xfId="4342" xr:uid="{257653B7-2662-4820-B47D-AA4DA04C4221}"/>
    <cellStyle name="40% - uthevingsfarge 1 59 2 3" xfId="45514" xr:uid="{AFA30EBF-825F-4F4E-AE01-3464F15BC88E}"/>
    <cellStyle name="40% - uthevingsfarge 1 59 2_4 manuell" xfId="54967" xr:uid="{6648EEA9-D16C-4D21-AC99-2AC88B449DF1}"/>
    <cellStyle name="40% - uthevingsfarge 1 59 3" xfId="4343" xr:uid="{6C01388D-96C4-4002-80BA-F9D50EDFA24D}"/>
    <cellStyle name="40% - uthevingsfarge 1 59 4" xfId="45515" xr:uid="{1B43257E-BF02-4667-BDC5-DDE1595C0E84}"/>
    <cellStyle name="40% - uthevingsfarge 1 59_4 manuell" xfId="54968" xr:uid="{5AC070FE-8683-4FDD-B377-7FA84CF6991B}"/>
    <cellStyle name="40% - uthevingsfarge 1 6" xfId="4344" xr:uid="{C6A391B6-B204-4079-8F0C-861FFF70A6AB}"/>
    <cellStyle name="40% - uthevingsfarge 1 6 2" xfId="4345" xr:uid="{E5C8FE44-AD72-426D-87B8-A633DBC2A88D}"/>
    <cellStyle name="40% - uthevingsfarge 1 6 2 2" xfId="4346" xr:uid="{B8888D7F-0763-40B7-ACA9-7A640D0BDF72}"/>
    <cellStyle name="40% - uthevingsfarge 1 6 2 2 2" xfId="45516" xr:uid="{A8462DDA-30CC-4DB2-8E1C-6E215B9F5FAE}"/>
    <cellStyle name="40% - uthevingsfarge 1 6 2 2_CC1" xfId="54969" xr:uid="{E15243CC-FDAA-4E95-BD0F-703898CF44AD}"/>
    <cellStyle name="40% - uthevingsfarge 1 6 2 3" xfId="45517" xr:uid="{D0F25617-F4DD-4252-8210-E5E3E969BA91}"/>
    <cellStyle name="40% - uthevingsfarge 1 6 2 4" xfId="45518" xr:uid="{5367CCC4-6343-4815-A209-10BE6F9DEB24}"/>
    <cellStyle name="40% - uthevingsfarge 1 6 2_3. Chng in credit spreads" xfId="45519" xr:uid="{1B837EE5-4E14-4142-881B-411C79A247A7}"/>
    <cellStyle name="40% - uthevingsfarge 1 6 3" xfId="4347" xr:uid="{ACD05250-D938-47A6-B396-E108D40C6F28}"/>
    <cellStyle name="40% - uthevingsfarge 1 6 3 2" xfId="16727" xr:uid="{0ECD951D-052A-4622-B4F8-685C74A638C5}"/>
    <cellStyle name="40% - uthevingsfarge 1 6 3 2 2" xfId="45520" xr:uid="{69F26FC6-8ACD-4A4B-BACA-45BD2D12CCEC}"/>
    <cellStyle name="40% - uthevingsfarge 1 6 3 3" xfId="45521" xr:uid="{55307AEA-BFDD-405D-8842-5C86CF2743AC}"/>
    <cellStyle name="40% - uthevingsfarge 1 6 3_3. Chng in credit spreads" xfId="45522" xr:uid="{43829016-3A9B-43C7-BA82-A33AB65EF2B0}"/>
    <cellStyle name="40% - uthevingsfarge 1 6 4" xfId="16728" xr:uid="{4DEF2650-45A8-4ABC-9B39-1E1BBCE9985B}"/>
    <cellStyle name="40% - uthevingsfarge 1 6 4 2" xfId="45523" xr:uid="{4FD74B2E-3B20-4386-9ABB-5D6757E7AC11}"/>
    <cellStyle name="40% - uthevingsfarge 1 6 5" xfId="16729" xr:uid="{9E3A1A3B-A5C1-463B-A57B-CFDF733E8A3F}"/>
    <cellStyle name="40% - uthevingsfarge 1 6 6" xfId="39905" xr:uid="{CC3AA9C3-0182-4A65-B780-09B8A525E27D}"/>
    <cellStyle name="40% - uthevingsfarge 1 6 7" xfId="45524" xr:uid="{8BC3BABF-E37E-42E1-9932-02748DCFA54D}"/>
    <cellStyle name="40% - uthevingsfarge 1 6 8" xfId="45525" xr:uid="{2296938C-F775-4D8B-812E-CABFF1C9FFB0}"/>
    <cellStyle name="40% - uthevingsfarge 1 6 9" xfId="45526" xr:uid="{B0C08B62-24F2-4C8F-AFE4-F18324235CC1}"/>
    <cellStyle name="40% - uthevingsfarge 1 6_3. Chng in credit spreads" xfId="45527" xr:uid="{05643B2F-228C-489A-8616-0046935B3A7D}"/>
    <cellStyle name="40% - uthevingsfarge 1 60" xfId="16730" xr:uid="{A720F76A-7FC6-4C17-BCD2-F340D5BD9925}"/>
    <cellStyle name="40% - uthevingsfarge 1 60 2" xfId="16731" xr:uid="{E5FDED43-163F-4698-B7BA-8DC6C9D9B07F}"/>
    <cellStyle name="40% - uthevingsfarge 1 60 2 2" xfId="36582" xr:uid="{B1956D86-C799-4A8F-A21B-F185A8D3B05C}"/>
    <cellStyle name="40% - uthevingsfarge 1 60 3" xfId="16732" xr:uid="{6FFF6866-853B-4F57-AE62-6C45AAC17DA2}"/>
    <cellStyle name="40% - uthevingsfarge 1 60 4" xfId="36346" xr:uid="{EBF85637-BBBE-493E-B4E9-B8C76721A0B3}"/>
    <cellStyle name="40% - uthevingsfarge 1 60_AVA DVA EL" xfId="16733" xr:uid="{36478127-1AD5-4C38-BEA5-36E907AF222C}"/>
    <cellStyle name="40% - uthevingsfarge 1 61" xfId="16734" xr:uid="{04471C86-97EE-4C73-A224-292BBA09D02F}"/>
    <cellStyle name="40% - uthevingsfarge 1 61 2" xfId="16735" xr:uid="{AE6BEA13-64FB-42AF-8C63-AF54A9EF4571}"/>
    <cellStyle name="40% - uthevingsfarge 1 61 2 2" xfId="36603" xr:uid="{AA1611E7-734D-4E2A-BCA7-A4AD975E68FA}"/>
    <cellStyle name="40% - uthevingsfarge 1 61 3" xfId="16736" xr:uid="{B81C3462-7309-4565-82B9-BEA95E601105}"/>
    <cellStyle name="40% - uthevingsfarge 1 61 4" xfId="36372" xr:uid="{DA4F1F37-F27F-496B-B199-57B57CFD27DF}"/>
    <cellStyle name="40% - uthevingsfarge 1 61_AVA DVA EL" xfId="16737" xr:uid="{68D02530-CF95-4E09-85A7-5671275974F2}"/>
    <cellStyle name="40% - uthevingsfarge 1 62" xfId="16738" xr:uid="{5ED00A94-EC9B-45FA-99C9-485113AFA7BE}"/>
    <cellStyle name="40% - uthevingsfarge 1 62 2" xfId="16739" xr:uid="{3604818F-73D2-466C-BA2A-514D6073F8AE}"/>
    <cellStyle name="40% - uthevingsfarge 1 62 2 2" xfId="36594" xr:uid="{E672D895-1697-4324-A880-FC38E96677A7}"/>
    <cellStyle name="40% - uthevingsfarge 1 62 3" xfId="36361" xr:uid="{3B66E47E-085D-43D8-9EE7-09BABDE976B8}"/>
    <cellStyle name="40% - uthevingsfarge 1 62_AVA DVA EL" xfId="16740" xr:uid="{719461DB-58B1-447D-8B64-597B8FAA2D59}"/>
    <cellStyle name="40% - uthevingsfarge 1 63" xfId="16741" xr:uid="{071C4549-7BC7-4D23-9FC4-8183E5C5C7C4}"/>
    <cellStyle name="40% - uthevingsfarge 1 63 2" xfId="36556" xr:uid="{379B3434-0ED7-4DE2-ACE0-C6221B323087}"/>
    <cellStyle name="40% - uthevingsfarge 1 64" xfId="16742" xr:uid="{F82926B1-B351-4169-B1BD-B8BC1AE5C1C0}"/>
    <cellStyle name="40% - uthevingsfarge 1 64 2" xfId="36635" xr:uid="{3F70D4AC-E6D7-4E8C-9E8B-17182DDAA34F}"/>
    <cellStyle name="40% - uthevingsfarge 1 65" xfId="16743" xr:uid="{51BAA41B-08A5-4D17-822B-DFD63FFFBB57}"/>
    <cellStyle name="40% - uthevingsfarge 1 65 2" xfId="36526" xr:uid="{69AAF12E-3458-41A7-83FE-8F5AAA3EC68E}"/>
    <cellStyle name="40% - uthevingsfarge 1 66" xfId="16744" xr:uid="{8F84B314-63A1-4F16-A56E-D376520EC71B}"/>
    <cellStyle name="40% - uthevingsfarge 1 66 2" xfId="36621" xr:uid="{4657774B-F2CA-4906-80F0-850930BD565B}"/>
    <cellStyle name="40% - uthevingsfarge 1 67" xfId="36495" xr:uid="{73A23D0B-E271-486A-84CC-167713F03221}"/>
    <cellStyle name="40% - uthevingsfarge 1 68" xfId="45528" xr:uid="{28877E5A-B4B6-42E8-834F-348B4B0A2ABC}"/>
    <cellStyle name="40% - uthevingsfarge 1 69" xfId="45529" xr:uid="{4C95193E-12A2-469B-A42A-EBC38A43872D}"/>
    <cellStyle name="40% - uthevingsfarge 1 7" xfId="4348" xr:uid="{AA2032B2-32AE-470C-87D4-FE522CF4C5D7}"/>
    <cellStyle name="40% - uthevingsfarge 1 7 2" xfId="4349" xr:uid="{1289025F-923D-4F96-8468-663B1DC63D3F}"/>
    <cellStyle name="40% - uthevingsfarge 1 7 2 2" xfId="4350" xr:uid="{C376F9A8-A9A0-46CC-9932-EECD82A649B4}"/>
    <cellStyle name="40% - uthevingsfarge 1 7 2 3" xfId="45530" xr:uid="{2DA5C460-E27F-4CFE-8ABA-7A6A07385F11}"/>
    <cellStyle name="40% - uthevingsfarge 1 7 2 4" xfId="45531" xr:uid="{61ADCB86-1317-40E4-83DF-D1E941C6F1ED}"/>
    <cellStyle name="40% - uthevingsfarge 1 7 2_4 manuell" xfId="54970" xr:uid="{E62B7668-7D20-4EA1-A2B1-C3CAB3A7D3B3}"/>
    <cellStyle name="40% - uthevingsfarge 1 7 3" xfId="4351" xr:uid="{BF88C70D-B7CE-455A-BD2D-B5B20E37F6FE}"/>
    <cellStyle name="40% - uthevingsfarge 1 7 3 2" xfId="16745" xr:uid="{56A055FC-9FC2-4130-9B30-06DB53547272}"/>
    <cellStyle name="40% - uthevingsfarge 1 7 3_AVA DVA EL" xfId="16746" xr:uid="{A8BCBF58-483A-456F-9EA1-E71A4354AA7B}"/>
    <cellStyle name="40% - uthevingsfarge 1 7 4" xfId="16747" xr:uid="{9635FA90-F449-47DE-873B-B898E325885A}"/>
    <cellStyle name="40% - uthevingsfarge 1 7 5" xfId="16748" xr:uid="{040FF778-A507-4818-86C0-073C926F8D9F}"/>
    <cellStyle name="40% - uthevingsfarge 1 7 6" xfId="45532" xr:uid="{B48E6A65-D1F3-494D-86D6-0A0BB3578C5E}"/>
    <cellStyle name="40% - uthevingsfarge 1 7 7" xfId="45533" xr:uid="{DBCC2B70-8DE4-4ACC-B207-036687CB6375}"/>
    <cellStyle name="40% - uthevingsfarge 1 7 8" xfId="45534" xr:uid="{969B407D-E96E-4A5D-9818-DFEA57449BD0}"/>
    <cellStyle name="40% - uthevingsfarge 1 7_3. Chng in credit spreads" xfId="45535" xr:uid="{84400502-BB91-44E6-965F-38D8BA3C169A}"/>
    <cellStyle name="40% - uthevingsfarge 1 70" xfId="45536" xr:uid="{108FD64A-CCF1-4AD5-930C-2F22836A6FCB}"/>
    <cellStyle name="40% - uthevingsfarge 1 71" xfId="45537" xr:uid="{3D3766BF-84BF-4C6E-819B-B0D2B8DECD72}"/>
    <cellStyle name="40% - uthevingsfarge 1 72" xfId="45538" xr:uid="{2BD86526-A9EC-432A-A1E1-1F6A581D396F}"/>
    <cellStyle name="40% - uthevingsfarge 1 73" xfId="45539" xr:uid="{66D71B5D-B975-4804-819E-7DF4C91E084F}"/>
    <cellStyle name="40% - uthevingsfarge 1 74" xfId="45540" xr:uid="{69E85676-70F2-438B-A6EE-1342B70A019B}"/>
    <cellStyle name="40% - uthevingsfarge 1 8" xfId="4352" xr:uid="{0D4F3185-363E-4F0B-A8B0-C8A9BE884C95}"/>
    <cellStyle name="40% - uthevingsfarge 1 8 2" xfId="4353" xr:uid="{62B84253-1B91-435C-92AD-8B203B0E978A}"/>
    <cellStyle name="40% - uthevingsfarge 1 8 2 2" xfId="4354" xr:uid="{3FD45D3B-4D6E-49ED-8132-FCE36B95C318}"/>
    <cellStyle name="40% - uthevingsfarge 1 8 2 3" xfId="45541" xr:uid="{BC2A8D48-DCD8-4B21-93F0-4A7172DAB5E2}"/>
    <cellStyle name="40% - uthevingsfarge 1 8 2 4" xfId="45542" xr:uid="{9099856C-876E-4290-971D-E682D9F77373}"/>
    <cellStyle name="40% - uthevingsfarge 1 8 2_4 manuell" xfId="54971" xr:uid="{C7E22B38-21C8-4FE5-BB75-6801E0BEE819}"/>
    <cellStyle name="40% - uthevingsfarge 1 8 3" xfId="4355" xr:uid="{F5AD1505-39B3-4376-BA09-362A43BDD09E}"/>
    <cellStyle name="40% - uthevingsfarge 1 8 4" xfId="45543" xr:uid="{9BEA8870-735E-44DE-BA54-10EF054BA14C}"/>
    <cellStyle name="40% - uthevingsfarge 1 8 5" xfId="45544" xr:uid="{6DB2F770-F3F7-49B6-B480-BCF0B4022937}"/>
    <cellStyle name="40% - uthevingsfarge 1 8_3. Chng in credit spreads" xfId="45545" xr:uid="{B20AC6CA-CC35-4B64-9C81-6B7E019B29FE}"/>
    <cellStyle name="40% - uthevingsfarge 1 9" xfId="4356" xr:uid="{C67C9B88-066C-4313-B3A9-1E44DD1D6A21}"/>
    <cellStyle name="40% - uthevingsfarge 1 9 2" xfId="4357" xr:uid="{A31DC1D0-5111-4171-97D8-01DB36B16CA7}"/>
    <cellStyle name="40% - uthevingsfarge 1 9 2 2" xfId="4358" xr:uid="{3A504392-8EA4-4349-8364-8F7440B97765}"/>
    <cellStyle name="40% - uthevingsfarge 1 9 2 3" xfId="45546" xr:uid="{20D969B9-BACD-44CF-A5CF-82B10D7EC664}"/>
    <cellStyle name="40% - uthevingsfarge 1 9 2_4 manuell" xfId="54972" xr:uid="{2891B287-548F-4A5F-96B0-B9AA9DD83066}"/>
    <cellStyle name="40% - uthevingsfarge 1 9 3" xfId="4359" xr:uid="{CEB137C8-8C36-4FA6-83D6-27AA23F86724}"/>
    <cellStyle name="40% - uthevingsfarge 1 9 4" xfId="45547" xr:uid="{13B41929-3C52-48E8-ADF9-C206F894FCFF}"/>
    <cellStyle name="40% - uthevingsfarge 1 9 5" xfId="45548" xr:uid="{26AA9B4E-CAA1-4E8D-AFE8-51C22F5A8DD9}"/>
    <cellStyle name="40% - uthevingsfarge 1 9_4 manuell" xfId="54973" xr:uid="{210C9B7D-ADE7-44C5-8637-F9734F55C1F1}"/>
    <cellStyle name="40% - uthevingsfarge 1_4 manuell" xfId="54974" xr:uid="{401C673A-DFC0-4899-9F3B-415B7DE90127}"/>
    <cellStyle name="40% - uthevingsfarge 2" xfId="36221" xr:uid="{085E7BED-FD95-46DC-A3C6-E07DF949D46A}"/>
    <cellStyle name="40% - uthevingsfarge 2 10" xfId="4360" xr:uid="{6027A234-A069-47AB-97D8-868E2E4BE495}"/>
    <cellStyle name="40% - uthevingsfarge 2 10 2" xfId="4361" xr:uid="{B5FD877A-5890-4DBA-B5DE-E1409EF25EAA}"/>
    <cellStyle name="40% - uthevingsfarge 2 10 2 2" xfId="4362" xr:uid="{05CB2B3D-FA76-4467-994C-8D2A596E8531}"/>
    <cellStyle name="40% - uthevingsfarge 2 10 2 3" xfId="45549" xr:uid="{847F7AA0-0D3D-437E-A9E2-189F9D33F1D3}"/>
    <cellStyle name="40% - uthevingsfarge 2 10 2_4 manuell" xfId="54975" xr:uid="{2F70435D-1F14-42C8-8BA7-9E0898FCB0A8}"/>
    <cellStyle name="40% - uthevingsfarge 2 10 3" xfId="4363" xr:uid="{672800CA-E4B7-416F-B4E6-1F80AF16A364}"/>
    <cellStyle name="40% - uthevingsfarge 2 10 4" xfId="45550" xr:uid="{375B51A7-4117-41A1-9A52-EC443CE0F8FB}"/>
    <cellStyle name="40% - uthevingsfarge 2 10 5" xfId="45551" xr:uid="{9359ED3F-0171-4EB9-9E3C-124229CBC9BD}"/>
    <cellStyle name="40% - uthevingsfarge 2 10_4 manuell" xfId="54976" xr:uid="{C6BA08B8-20D8-4AC0-AD57-C13F447C59AA}"/>
    <cellStyle name="40% - uthevingsfarge 2 11" xfId="4364" xr:uid="{44C71806-BD3D-4B68-ACC4-2363909887AC}"/>
    <cellStyle name="40% - uthevingsfarge 2 11 2" xfId="4365" xr:uid="{3D0BCA15-3CE7-4C8F-96DA-CB6360F1D0F7}"/>
    <cellStyle name="40% - uthevingsfarge 2 11 2 2" xfId="4366" xr:uid="{1A9284FC-06F2-4B2C-8A0A-F479A102975B}"/>
    <cellStyle name="40% - uthevingsfarge 2 11 2 3" xfId="45552" xr:uid="{B17C8C81-C706-431D-AB3E-4AE2658E7B22}"/>
    <cellStyle name="40% - uthevingsfarge 2 11 2_4 manuell" xfId="54977" xr:uid="{7C180668-7153-40DD-9FF7-0E5221244E56}"/>
    <cellStyle name="40% - uthevingsfarge 2 11 3" xfId="4367" xr:uid="{1FE58979-0C79-47C4-9AC4-8E14371BD660}"/>
    <cellStyle name="40% - uthevingsfarge 2 11 4" xfId="45553" xr:uid="{90F4D825-431C-4657-A537-2123C68D2FCC}"/>
    <cellStyle name="40% - uthevingsfarge 2 11_4 manuell" xfId="54978" xr:uid="{690955DE-05AF-4A3B-9F63-8D9E77CA4BCB}"/>
    <cellStyle name="40% - uthevingsfarge 2 12" xfId="4368" xr:uid="{F3392032-19B0-444A-8777-1E4B09657519}"/>
    <cellStyle name="40% - uthevingsfarge 2 12 2" xfId="4369" xr:uid="{66BBCD58-30FE-4AAA-9C7B-1C2CAD6A3717}"/>
    <cellStyle name="40% - uthevingsfarge 2 12 2 2" xfId="4370" xr:uid="{A79148C6-193D-4186-8EE5-8A3B7A031A64}"/>
    <cellStyle name="40% - uthevingsfarge 2 12 2 3" xfId="45554" xr:uid="{0F9CD58A-2E21-49E2-9822-D378F5D6D576}"/>
    <cellStyle name="40% - uthevingsfarge 2 12 2_4 manuell" xfId="54979" xr:uid="{6399C363-AD91-4C6B-B6DA-F3E773211423}"/>
    <cellStyle name="40% - uthevingsfarge 2 12 3" xfId="4371" xr:uid="{B4F0AF8F-C53A-44D4-8FAD-23B9D0B3B4E3}"/>
    <cellStyle name="40% - uthevingsfarge 2 12 4" xfId="45555" xr:uid="{14DFBB72-418F-4237-B462-109E72268B13}"/>
    <cellStyle name="40% - uthevingsfarge 2 12_4 manuell" xfId="54980" xr:uid="{9FBF0930-5A2B-4F54-8CED-789B967FF1BF}"/>
    <cellStyle name="40% - uthevingsfarge 2 13" xfId="4372" xr:uid="{481A3D25-93D5-468B-9B15-A03BD3F296B5}"/>
    <cellStyle name="40% - uthevingsfarge 2 13 2" xfId="4373" xr:uid="{D1AD1957-711E-49E4-B610-C253339FC20B}"/>
    <cellStyle name="40% - uthevingsfarge 2 13 2 2" xfId="4374" xr:uid="{C1DD6F7F-3F4D-42F9-A9D7-A60BD48E022C}"/>
    <cellStyle name="40% - uthevingsfarge 2 13 2 3" xfId="45556" xr:uid="{41B8E3B3-D2F9-4AD7-9342-E620C97BAC4E}"/>
    <cellStyle name="40% - uthevingsfarge 2 13 2_4 manuell" xfId="54981" xr:uid="{2729C79F-01AD-48BD-BB04-3D13F5E8E9B8}"/>
    <cellStyle name="40% - uthevingsfarge 2 13 3" xfId="4375" xr:uid="{82F685D6-CA77-4F88-B176-EB27498CE7E6}"/>
    <cellStyle name="40% - uthevingsfarge 2 13 4" xfId="45557" xr:uid="{AA6F7DBE-44D2-49B8-B44C-F76AB3BE1A72}"/>
    <cellStyle name="40% - uthevingsfarge 2 13_4 manuell" xfId="54982" xr:uid="{BA6A5C40-AB49-4BCA-BD78-32050DA8B1D0}"/>
    <cellStyle name="40% - uthevingsfarge 2 14" xfId="4376" xr:uid="{E8E6CC0B-2734-4E06-89D2-201E776F1505}"/>
    <cellStyle name="40% - uthevingsfarge 2 14 2" xfId="4377" xr:uid="{EF2CC76B-431E-4EE9-B857-FD25C360B317}"/>
    <cellStyle name="40% - uthevingsfarge 2 14 2 2" xfId="4378" xr:uid="{753F7078-CF0B-41C6-90CD-5398AAD5A421}"/>
    <cellStyle name="40% - uthevingsfarge 2 14 2 3" xfId="45558" xr:uid="{7EEE9B67-77AB-4A50-AFB8-B73CEAB33C4C}"/>
    <cellStyle name="40% - uthevingsfarge 2 14 2_4 manuell" xfId="54983" xr:uid="{9A351128-F997-4013-BCB8-250BDAEF6484}"/>
    <cellStyle name="40% - uthevingsfarge 2 14 3" xfId="4379" xr:uid="{BDBB8790-B451-4482-A215-1501E959ED64}"/>
    <cellStyle name="40% - uthevingsfarge 2 14 4" xfId="45559" xr:uid="{AD09E936-EB4E-4893-BB8A-5995DEF07F21}"/>
    <cellStyle name="40% - uthevingsfarge 2 14_4 manuell" xfId="54984" xr:uid="{0A20F428-EC08-4C9F-9E7D-3591EDDA1062}"/>
    <cellStyle name="40% - uthevingsfarge 2 15" xfId="4380" xr:uid="{EEBEEA38-76EB-428F-813A-F40BEB5E5B2B}"/>
    <cellStyle name="40% - uthevingsfarge 2 15 2" xfId="4381" xr:uid="{BC7D343A-091A-48D1-809A-60E1CC84561D}"/>
    <cellStyle name="40% - uthevingsfarge 2 15 2 2" xfId="4382" xr:uid="{83CE41C6-37A9-492B-A0F1-C88B1B819634}"/>
    <cellStyle name="40% - uthevingsfarge 2 15 2 3" xfId="45560" xr:uid="{EE488454-FD8E-4A28-9468-033B36A50FA2}"/>
    <cellStyle name="40% - uthevingsfarge 2 15 2_4 manuell" xfId="54985" xr:uid="{907735E4-2058-4564-877A-304A1FFD1212}"/>
    <cellStyle name="40% - uthevingsfarge 2 15 3" xfId="4383" xr:uid="{9E3391DE-1760-4FFA-8042-A9566510097F}"/>
    <cellStyle name="40% - uthevingsfarge 2 15 4" xfId="45561" xr:uid="{5A59EE99-D070-4419-9C74-689BB103AA52}"/>
    <cellStyle name="40% - uthevingsfarge 2 15_4 manuell" xfId="54986" xr:uid="{895A52E1-9B82-4DE0-930F-578D79B0E0AD}"/>
    <cellStyle name="40% - uthevingsfarge 2 16" xfId="4384" xr:uid="{96981411-6088-40F2-B95D-E67838CC4427}"/>
    <cellStyle name="40% - uthevingsfarge 2 16 2" xfId="4385" xr:uid="{DBD8F6C8-D6F0-4D94-A07D-CEAA4AF4B991}"/>
    <cellStyle name="40% - uthevingsfarge 2 16 2 2" xfId="4386" xr:uid="{71E2FDD4-EA87-4326-8DDA-9DB4471854C7}"/>
    <cellStyle name="40% - uthevingsfarge 2 16 2 3" xfId="45562" xr:uid="{FC78C063-8DD2-487F-9208-5001427F42FB}"/>
    <cellStyle name="40% - uthevingsfarge 2 16 2_4 manuell" xfId="54987" xr:uid="{FA0C9AA2-96B5-4ED0-81D4-BAD9B9154E01}"/>
    <cellStyle name="40% - uthevingsfarge 2 16 3" xfId="4387" xr:uid="{19CBC37E-C27F-4951-879A-293D95AB2775}"/>
    <cellStyle name="40% - uthevingsfarge 2 16 4" xfId="45563" xr:uid="{C4B0F314-E4C1-4ECA-A1C0-97C4F7CFC25C}"/>
    <cellStyle name="40% - uthevingsfarge 2 16_4 manuell" xfId="54988" xr:uid="{D250C15D-E1FF-48AD-9140-839C98C94B0C}"/>
    <cellStyle name="40% - uthevingsfarge 2 17" xfId="4388" xr:uid="{A0BFD8E8-8B1E-4957-A09A-D791EAEA1DD3}"/>
    <cellStyle name="40% - uthevingsfarge 2 17 2" xfId="4389" xr:uid="{C6C63B6D-2F9B-4C82-988A-B9BB0F6DFE05}"/>
    <cellStyle name="40% - uthevingsfarge 2 17 2 2" xfId="4390" xr:uid="{DE55A0F2-C635-4249-ADC1-BDCC184F1399}"/>
    <cellStyle name="40% - uthevingsfarge 2 17 2 3" xfId="45564" xr:uid="{D32E7FFC-E219-4579-90F1-1493A13E405D}"/>
    <cellStyle name="40% - uthevingsfarge 2 17 2_4 manuell" xfId="54989" xr:uid="{7EC5B6E3-D858-49D9-AB3B-3C300869E9B0}"/>
    <cellStyle name="40% - uthevingsfarge 2 17 3" xfId="4391" xr:uid="{F57B3BC1-DC22-428C-ABB9-7917D2F7ADD1}"/>
    <cellStyle name="40% - uthevingsfarge 2 17 4" xfId="45565" xr:uid="{579FE840-0128-4D77-8D07-E8D4EA3B55B6}"/>
    <cellStyle name="40% - uthevingsfarge 2 17_4 manuell" xfId="54990" xr:uid="{2199BD1A-6A2D-46B6-82FD-8DE463CB2F0A}"/>
    <cellStyle name="40% - uthevingsfarge 2 18" xfId="4392" xr:uid="{F36346E6-5373-4C4A-B40B-BF6AA844A139}"/>
    <cellStyle name="40% - uthevingsfarge 2 18 2" xfId="4393" xr:uid="{5AB49C0C-BC4B-41C5-B4C6-D0ED9FC67EF0}"/>
    <cellStyle name="40% - uthevingsfarge 2 18 2 2" xfId="4394" xr:uid="{23D0A7CF-396A-4EA5-B665-E530453AC4CF}"/>
    <cellStyle name="40% - uthevingsfarge 2 18 2 3" xfId="45566" xr:uid="{10BC8E17-92F5-4A95-84BB-A1EE5E3D7474}"/>
    <cellStyle name="40% - uthevingsfarge 2 18 2_4 manuell" xfId="54991" xr:uid="{3BBEF28E-B766-4EA6-A0A6-7EC52C0DA43B}"/>
    <cellStyle name="40% - uthevingsfarge 2 18 3" xfId="4395" xr:uid="{10FBD699-AC5F-40E9-A5B8-C2FE08FA1381}"/>
    <cellStyle name="40% - uthevingsfarge 2 18 4" xfId="45567" xr:uid="{0175B28C-0CEA-4A96-98DD-F6602657538E}"/>
    <cellStyle name="40% - uthevingsfarge 2 18_4 manuell" xfId="54992" xr:uid="{0E208CF5-45F6-4972-B726-E7FEE85AF73C}"/>
    <cellStyle name="40% - uthevingsfarge 2 19" xfId="4396" xr:uid="{C0F9B9C3-02AB-448D-AE37-5BE373CE71D4}"/>
    <cellStyle name="40% - uthevingsfarge 2 19 2" xfId="4397" xr:uid="{2723484E-B642-4F92-A259-D1DD9C8103A8}"/>
    <cellStyle name="40% - uthevingsfarge 2 19 2 2" xfId="4398" xr:uid="{340A315C-B930-43B7-AE2C-68C2D4DE8D49}"/>
    <cellStyle name="40% - uthevingsfarge 2 19 2 3" xfId="45568" xr:uid="{4C1DCD04-5792-43FE-BD1B-1D7BCD825477}"/>
    <cellStyle name="40% - uthevingsfarge 2 19 2_4 manuell" xfId="54993" xr:uid="{90CE7297-F9A5-49CA-8342-59CE3FE3B23F}"/>
    <cellStyle name="40% - uthevingsfarge 2 19 3" xfId="4399" xr:uid="{748A3299-59A5-49BA-B12C-2FA118370845}"/>
    <cellStyle name="40% - uthevingsfarge 2 19 4" xfId="45569" xr:uid="{C0A2F31A-299A-4485-9938-A3F667421771}"/>
    <cellStyle name="40% - uthevingsfarge 2 19_4 manuell" xfId="54994" xr:uid="{676445C8-9567-44C1-80F3-93DEC72199CA}"/>
    <cellStyle name="40% - uthevingsfarge 2 2" xfId="4400" xr:uid="{4C4A06FD-4BD7-4590-B8EC-7CD754CEBA23}"/>
    <cellStyle name="40% - uthevingsfarge 2 2 10" xfId="16749" xr:uid="{E3A46E95-4664-4944-A076-BDB5E6E393EF}"/>
    <cellStyle name="40% - uthevingsfarge 2 2 10 2" xfId="16750" xr:uid="{955C46EC-BDFD-45EA-B332-F77B5907D89A}"/>
    <cellStyle name="40% - uthevingsfarge 2 2 10 3" xfId="16751" xr:uid="{6B1D543C-76E3-4295-B5CA-1D9BD5CA20EF}"/>
    <cellStyle name="40% - uthevingsfarge 2 2 10_AVA DVA EL" xfId="16752" xr:uid="{C574280C-D774-425D-83C9-CF5D08182879}"/>
    <cellStyle name="40% - uthevingsfarge 2 2 11" xfId="16753" xr:uid="{A9B7CECD-F6FB-4025-9D4B-5FCF06D9A2F2}"/>
    <cellStyle name="40% - uthevingsfarge 2 2 12" xfId="16754" xr:uid="{ABF35D17-3C2A-4CB5-BAF7-3BE242480FD4}"/>
    <cellStyle name="40% - uthevingsfarge 2 2 13" xfId="45570" xr:uid="{68598217-99D9-4993-B5AD-0FAF276312D1}"/>
    <cellStyle name="40% - uthevingsfarge 2 2 14" xfId="45571" xr:uid="{00CDAE5D-ECA7-4D96-9207-5B21FAC619E2}"/>
    <cellStyle name="40% - uthevingsfarge 2 2 15" xfId="45572" xr:uid="{13ABEF39-AC45-4DBA-B2A6-D6F56E5B80C5}"/>
    <cellStyle name="40% - uthevingsfarge 2 2 16" xfId="45573" xr:uid="{190FB9F7-0390-4147-8691-93C830F88D1C}"/>
    <cellStyle name="40% - uthevingsfarge 2 2 2" xfId="4401" xr:uid="{249D8ACD-9FDB-4D7D-A373-65FDE622278F}"/>
    <cellStyle name="40% - uthevingsfarge 2 2 2 10" xfId="45574" xr:uid="{29A607DE-BA53-4B98-BD8F-F131AD2649D2}"/>
    <cellStyle name="40% - uthevingsfarge 2 2 2 11" xfId="45575" xr:uid="{570F0D5E-2273-4901-8F9A-B87A4715738D}"/>
    <cellStyle name="40% - uthevingsfarge 2 2 2 2" xfId="4402" xr:uid="{26355A14-3D75-4E8D-8491-535F3F936EB7}"/>
    <cellStyle name="40% - uthevingsfarge 2 2 2 2 10" xfId="45576" xr:uid="{E144BF4E-95A4-4E08-9FDC-13192B9EA4F3}"/>
    <cellStyle name="40% - uthevingsfarge 2 2 2 2 2" xfId="16755" xr:uid="{906866A4-A5B1-4891-8A87-903F9FEB80BB}"/>
    <cellStyle name="40% - uthevingsfarge 2 2 2 2 2 2" xfId="16756" xr:uid="{2E09FF46-4D10-4464-B7CA-84D4E3D8188B}"/>
    <cellStyle name="40% - uthevingsfarge 2 2 2 2 2 2 2" xfId="45577" xr:uid="{66987E91-FB3D-42E8-B46A-7C0AB3A99E95}"/>
    <cellStyle name="40% - uthevingsfarge 2 2 2 2 2 2 2 2" xfId="45578" xr:uid="{4584D51E-A43C-4165-BBA1-B444A02EAEB3}"/>
    <cellStyle name="40% - uthevingsfarge 2 2 2 2 2 2 3" xfId="45579" xr:uid="{314D30FF-FFA7-40AB-AF35-9125AED59437}"/>
    <cellStyle name="40% - uthevingsfarge 2 2 2 2 2 2_3. Chng in credit spreads" xfId="45580" xr:uid="{60F8B6BD-BDFC-45D9-8C02-A2595765E477}"/>
    <cellStyle name="40% - uthevingsfarge 2 2 2 2 2 3" xfId="16757" xr:uid="{37179BE7-79C3-4270-A8EA-123BD12371E7}"/>
    <cellStyle name="40% - uthevingsfarge 2 2 2 2 2 3 2" xfId="45581" xr:uid="{CAD1DE0B-2278-4930-9641-30A87FB99321}"/>
    <cellStyle name="40% - uthevingsfarge 2 2 2 2 2 4" xfId="45582" xr:uid="{02EB6497-16E4-4AD3-9910-8116E4BCB051}"/>
    <cellStyle name="40% - uthevingsfarge 2 2 2 2 2 5" xfId="45583" xr:uid="{0F868265-8703-4444-B874-BFD2F29CD837}"/>
    <cellStyle name="40% - uthevingsfarge 2 2 2 2 2 6" xfId="45584" xr:uid="{E112F142-94A7-4A5B-B3B8-1DF626C87037}"/>
    <cellStyle name="40% - uthevingsfarge 2 2 2 2 2_3. Chng in credit spreads" xfId="45585" xr:uid="{50251028-7E59-4C61-AC91-C0181CC35D4E}"/>
    <cellStyle name="40% - uthevingsfarge 2 2 2 2 3" xfId="16758" xr:uid="{5A09B88F-F60B-4119-A3BB-A07A48C6C1D7}"/>
    <cellStyle name="40% - uthevingsfarge 2 2 2 2 3 2" xfId="16759" xr:uid="{AFF6C3CD-C949-4BE9-A665-88F64928C5D1}"/>
    <cellStyle name="40% - uthevingsfarge 2 2 2 2 3 2 2" xfId="45586" xr:uid="{2BB9CE65-DBF8-4376-98A7-4FA3DDB36812}"/>
    <cellStyle name="40% - uthevingsfarge 2 2 2 2 3 2 2 2" xfId="45587" xr:uid="{9073C53B-6B1A-4644-9232-7A9DB23FC8D3}"/>
    <cellStyle name="40% - uthevingsfarge 2 2 2 2 3 2 3" xfId="45588" xr:uid="{3C8CD2C0-738E-4CB8-BF43-ECCF29ED4690}"/>
    <cellStyle name="40% - uthevingsfarge 2 2 2 2 3 2_3. Chng in credit spreads" xfId="45589" xr:uid="{A09C5163-732F-4757-AECA-17DF8E54220D}"/>
    <cellStyle name="40% - uthevingsfarge 2 2 2 2 3 3" xfId="16760" xr:uid="{BD14AA73-A006-4A6F-843B-1DA3BAE0A72B}"/>
    <cellStyle name="40% - uthevingsfarge 2 2 2 2 3 3 2" xfId="45590" xr:uid="{2538360C-5CBB-4F44-9E91-BD077110A10B}"/>
    <cellStyle name="40% - uthevingsfarge 2 2 2 2 3 4" xfId="45591" xr:uid="{81497E15-1379-40D3-9803-667C7AFD4BEF}"/>
    <cellStyle name="40% - uthevingsfarge 2 2 2 2 3 5" xfId="45592" xr:uid="{AA9ECEE9-AE84-49D3-86C0-E33D7C71799E}"/>
    <cellStyle name="40% - uthevingsfarge 2 2 2 2 3 6" xfId="45593" xr:uid="{02F884A2-7CCF-4179-BF65-5342E3033B01}"/>
    <cellStyle name="40% - uthevingsfarge 2 2 2 2 3_3. Chng in credit spreads" xfId="45594" xr:uid="{93CF72F5-68E3-480C-81ED-9BF8B1994866}"/>
    <cellStyle name="40% - uthevingsfarge 2 2 2 2 4" xfId="16761" xr:uid="{6A56A499-F018-4E0A-9E8D-3E942BA21C27}"/>
    <cellStyle name="40% - uthevingsfarge 2 2 2 2 4 2" xfId="16762" xr:uid="{9DF752B0-489F-4B37-B7C8-BE74072C2116}"/>
    <cellStyle name="40% - uthevingsfarge 2 2 2 2 4 2 2" xfId="45595" xr:uid="{C3A54F16-857B-43CB-B914-B2469BE994CF}"/>
    <cellStyle name="40% - uthevingsfarge 2 2 2 2 4 3" xfId="16763" xr:uid="{119DDDEB-BDB8-467E-822B-6F4023153DDF}"/>
    <cellStyle name="40% - uthevingsfarge 2 2 2 2 4 4" xfId="45596" xr:uid="{10B52B44-CFA7-4CFB-AD95-78B25735BD64}"/>
    <cellStyle name="40% - uthevingsfarge 2 2 2 2 4 5" xfId="45597" xr:uid="{EE653D55-B188-4609-9DD4-5935E7D7A1E8}"/>
    <cellStyle name="40% - uthevingsfarge 2 2 2 2 4 6" xfId="45598" xr:uid="{0134E91C-AA31-4AA0-8183-9893BFBD5141}"/>
    <cellStyle name="40% - uthevingsfarge 2 2 2 2 4_3. Chng in credit spreads" xfId="45599" xr:uid="{E344ACE3-185C-4730-9C20-30E41D9C15CD}"/>
    <cellStyle name="40% - uthevingsfarge 2 2 2 2 5" xfId="16764" xr:uid="{911579F8-CC7E-401C-B99D-90ECAC0B29D4}"/>
    <cellStyle name="40% - uthevingsfarge 2 2 2 2 5 2" xfId="16765" xr:uid="{0DF160A6-0270-431A-BBC2-208C1898822F}"/>
    <cellStyle name="40% - uthevingsfarge 2 2 2 2 5 2 2" xfId="45600" xr:uid="{217D2FD3-E778-4E2E-81E5-F23F788FCF86}"/>
    <cellStyle name="40% - uthevingsfarge 2 2 2 2 5 3" xfId="16766" xr:uid="{61E25660-7A30-4255-957B-898DB0841FD0}"/>
    <cellStyle name="40% - uthevingsfarge 2 2 2 2 5 4" xfId="45601" xr:uid="{D5328F61-2902-4544-8B0E-F3EA781EB132}"/>
    <cellStyle name="40% - uthevingsfarge 2 2 2 2 5 5" xfId="45602" xr:uid="{A3F8EE93-3AF4-4FCF-B00E-0F63C16ABA46}"/>
    <cellStyle name="40% - uthevingsfarge 2 2 2 2 5_3. Chng in credit spreads" xfId="45603" xr:uid="{0CD82D46-DF37-4652-A39D-D92DCDAB8B14}"/>
    <cellStyle name="40% - uthevingsfarge 2 2 2 2 6" xfId="16767" xr:uid="{F79A4798-C045-4801-81F2-BEB4AAFFDD2E}"/>
    <cellStyle name="40% - uthevingsfarge 2 2 2 2 6 2" xfId="45604" xr:uid="{6963D835-031B-40A6-8BF6-48D7E3D72A52}"/>
    <cellStyle name="40% - uthevingsfarge 2 2 2 2 7" xfId="16768" xr:uid="{894ED651-E34C-41F1-9168-9619FC0C4DC8}"/>
    <cellStyle name="40% - uthevingsfarge 2 2 2 2 8" xfId="45605" xr:uid="{42BD0232-4CFC-4D60-A9D1-B006A152081C}"/>
    <cellStyle name="40% - uthevingsfarge 2 2 2 2 9" xfId="45606" xr:uid="{835FE77C-1FEA-4E90-8FFA-FD301A102C11}"/>
    <cellStyle name="40% - uthevingsfarge 2 2 2 2_3. Chng in credit spreads" xfId="45607" xr:uid="{5021165D-BA30-4BB1-8C31-7492B80A9B71}"/>
    <cellStyle name="40% - uthevingsfarge 2 2 2 3" xfId="16769" xr:uid="{5E6317B5-6388-4ADE-84D4-434139AAA865}"/>
    <cellStyle name="40% - uthevingsfarge 2 2 2 3 2" xfId="16770" xr:uid="{CB4AAD11-7BA8-4F44-86D6-E44EA024B85F}"/>
    <cellStyle name="40% - uthevingsfarge 2 2 2 3 2 2" xfId="45608" xr:uid="{849BDDCD-E25B-4199-95D1-439354994670}"/>
    <cellStyle name="40% - uthevingsfarge 2 2 2 3 2 2 2" xfId="45609" xr:uid="{4491E6C4-A2F2-4296-A392-4A3A2FCA8FE8}"/>
    <cellStyle name="40% - uthevingsfarge 2 2 2 3 2 3" xfId="45610" xr:uid="{20A907BC-EC48-4A93-B999-0B53C3691395}"/>
    <cellStyle name="40% - uthevingsfarge 2 2 2 3 2_3. Chng in credit spreads" xfId="45611" xr:uid="{74ED5D93-3CD2-4514-B74F-FE2583AF1440}"/>
    <cellStyle name="40% - uthevingsfarge 2 2 2 3 3" xfId="16771" xr:uid="{58BB84E3-57C9-4E03-9A71-70927DDD5606}"/>
    <cellStyle name="40% - uthevingsfarge 2 2 2 3 3 2" xfId="45612" xr:uid="{8390490C-A979-4D37-A12E-640C808C5556}"/>
    <cellStyle name="40% - uthevingsfarge 2 2 2 3 4" xfId="45613" xr:uid="{10FCEAF1-74D1-4D63-946E-36C23165338B}"/>
    <cellStyle name="40% - uthevingsfarge 2 2 2 3 5" xfId="45614" xr:uid="{7FF6FD4E-131D-417D-82BF-BB6C02A6C219}"/>
    <cellStyle name="40% - uthevingsfarge 2 2 2 3 6" xfId="45615" xr:uid="{7AEAA37E-E9B3-4786-88BA-E55649B970ED}"/>
    <cellStyle name="40% - uthevingsfarge 2 2 2 3_3. Chng in credit spreads" xfId="45616" xr:uid="{FDA5B57A-61C2-48AD-8BA6-72BFABBB71F5}"/>
    <cellStyle name="40% - uthevingsfarge 2 2 2 4" xfId="16772" xr:uid="{D02D4426-E172-4FCE-A26C-08612B27C649}"/>
    <cellStyle name="40% - uthevingsfarge 2 2 2 4 2" xfId="16773" xr:uid="{5DF44BBA-DD3B-4705-B45C-5F1E12B87A1D}"/>
    <cellStyle name="40% - uthevingsfarge 2 2 2 4 2 2" xfId="45617" xr:uid="{77E3A636-B4C0-4F2F-B0B1-6DCE8B5BB5F1}"/>
    <cellStyle name="40% - uthevingsfarge 2 2 2 4 2 2 2" xfId="45618" xr:uid="{9BCB0BE2-0292-4348-BD1E-8F41E28B3B3F}"/>
    <cellStyle name="40% - uthevingsfarge 2 2 2 4 2 3" xfId="45619" xr:uid="{601C6131-A213-4264-B892-46734C08EAA7}"/>
    <cellStyle name="40% - uthevingsfarge 2 2 2 4 2_3. Chng in credit spreads" xfId="45620" xr:uid="{334EC570-3133-449D-AF9E-89DE6BF06F0E}"/>
    <cellStyle name="40% - uthevingsfarge 2 2 2 4 3" xfId="16774" xr:uid="{EEB7BDF4-36C4-444D-B789-F66471629BC7}"/>
    <cellStyle name="40% - uthevingsfarge 2 2 2 4 3 2" xfId="45621" xr:uid="{40D1075D-9CB5-47AF-A7F7-6F084F711203}"/>
    <cellStyle name="40% - uthevingsfarge 2 2 2 4 4" xfId="45622" xr:uid="{74F413C0-DFA3-4FEF-80D6-4F5DD959A6CE}"/>
    <cellStyle name="40% - uthevingsfarge 2 2 2 4 5" xfId="45623" xr:uid="{F7113F9E-4CAF-4C4C-8AC4-EB938FE46D9E}"/>
    <cellStyle name="40% - uthevingsfarge 2 2 2 4 6" xfId="45624" xr:uid="{116B6E45-D3F8-4554-87A8-0533A681EBEC}"/>
    <cellStyle name="40% - uthevingsfarge 2 2 2 4_3. Chng in credit spreads" xfId="45625" xr:uid="{CA4AA78D-560D-4321-9E60-7266751EEA0E}"/>
    <cellStyle name="40% - uthevingsfarge 2 2 2 5" xfId="16775" xr:uid="{E03E82B4-9F3A-4527-B758-1FA3F87EB709}"/>
    <cellStyle name="40% - uthevingsfarge 2 2 2 5 2" xfId="16776" xr:uid="{0FC01AA7-638B-4939-9592-F3CACEFDFFBF}"/>
    <cellStyle name="40% - uthevingsfarge 2 2 2 5 2 2" xfId="45626" xr:uid="{71614622-290C-4D22-B88E-A644E67A8E43}"/>
    <cellStyle name="40% - uthevingsfarge 2 2 2 5 2 2 2" xfId="45627" xr:uid="{F48369AF-4764-4AC4-9688-495B8FE3966B}"/>
    <cellStyle name="40% - uthevingsfarge 2 2 2 5 2 3" xfId="45628" xr:uid="{AB65F32B-E1D1-4014-A645-4ADE5E470C35}"/>
    <cellStyle name="40% - uthevingsfarge 2 2 2 5 2_3. Chng in credit spreads" xfId="45629" xr:uid="{933E4866-2385-41CA-907D-A022465C218F}"/>
    <cellStyle name="40% - uthevingsfarge 2 2 2 5 3" xfId="16777" xr:uid="{84821119-141B-48E0-B467-EDB9F37DDAF3}"/>
    <cellStyle name="40% - uthevingsfarge 2 2 2 5 3 2" xfId="45630" xr:uid="{C3B4451E-2B50-4F16-A0E5-2FF3D180E4AE}"/>
    <cellStyle name="40% - uthevingsfarge 2 2 2 5 4" xfId="45631" xr:uid="{D5AB1AFE-95E4-4E51-8F29-0172F20BDCEE}"/>
    <cellStyle name="40% - uthevingsfarge 2 2 2 5 5" xfId="45632" xr:uid="{FBE421EF-0883-48D0-99FE-EE0D151277B3}"/>
    <cellStyle name="40% - uthevingsfarge 2 2 2 5 6" xfId="45633" xr:uid="{37BA2843-0638-49E6-816D-12A4722E2CB9}"/>
    <cellStyle name="40% - uthevingsfarge 2 2 2 5_3. Chng in credit spreads" xfId="45634" xr:uid="{0B87B3FA-140B-43B1-B963-381E17009E36}"/>
    <cellStyle name="40% - uthevingsfarge 2 2 2 6" xfId="16778" xr:uid="{AC5B8A33-0390-4084-B403-CF835F316085}"/>
    <cellStyle name="40% - uthevingsfarge 2 2 2 6 2" xfId="16779" xr:uid="{AF97FC37-0D5A-4626-8C63-9F5397A9C246}"/>
    <cellStyle name="40% - uthevingsfarge 2 2 2 6 2 2" xfId="45635" xr:uid="{EA03BE66-3E17-45A7-906E-27B20B89FF87}"/>
    <cellStyle name="40% - uthevingsfarge 2 2 2 6 3" xfId="16780" xr:uid="{3DB9B914-CBE3-47C5-8FA8-633BE335CC69}"/>
    <cellStyle name="40% - uthevingsfarge 2 2 2 6 4" xfId="45636" xr:uid="{EE6EBEBB-D878-434B-A69C-621C6F12E4AE}"/>
    <cellStyle name="40% - uthevingsfarge 2 2 2 6 5" xfId="45637" xr:uid="{F3B5C020-3284-4454-A04F-59E2BD3CCF7A}"/>
    <cellStyle name="40% - uthevingsfarge 2 2 2 6 6" xfId="45638" xr:uid="{24A99E57-FC04-487C-B925-5402E4F7EB8A}"/>
    <cellStyle name="40% - uthevingsfarge 2 2 2 6_3. Chng in credit spreads" xfId="45639" xr:uid="{FDE00180-B2A2-4177-B2FC-10BBC224F53C}"/>
    <cellStyle name="40% - uthevingsfarge 2 2 2 7" xfId="16781" xr:uid="{121D4E3F-FE0A-4D82-A5AF-D5D8F1ED0361}"/>
    <cellStyle name="40% - uthevingsfarge 2 2 2 7 2" xfId="45640" xr:uid="{B97B88D1-BC4F-4B24-B8F3-3B0F240F2D3D}"/>
    <cellStyle name="40% - uthevingsfarge 2 2 2 8" xfId="39906" xr:uid="{899E1004-E9BA-439E-BE7C-867F21D0CC4E}"/>
    <cellStyle name="40% - uthevingsfarge 2 2 2 9" xfId="45641" xr:uid="{FC949678-87B7-4685-9768-AD592E3F937A}"/>
    <cellStyle name="40% - uthevingsfarge 2 2 2_3. Chng in credit spreads" xfId="45642" xr:uid="{0D14E1E9-6720-4997-9DE6-396AD1860FD4}"/>
    <cellStyle name="40% - uthevingsfarge 2 2 3" xfId="12463" xr:uid="{5D59692A-D509-4AEA-B6FD-10333EBC19A2}"/>
    <cellStyle name="40% - uthevingsfarge 2 2 3 10" xfId="45643" xr:uid="{2D742A9D-5F31-4C4C-A551-C4E788A6F8AC}"/>
    <cellStyle name="40% - uthevingsfarge 2 2 3 2" xfId="16782" xr:uid="{B20D8856-8830-4169-81FD-B3434F96A5CD}"/>
    <cellStyle name="40% - uthevingsfarge 2 2 3 2 2" xfId="16783" xr:uid="{0598B4A7-EE54-4EE1-A4FA-7E16CF6EB141}"/>
    <cellStyle name="40% - uthevingsfarge 2 2 3 2 2 2" xfId="45644" xr:uid="{1DF1294C-12D1-440C-8BCF-5D9FC2ECF6EC}"/>
    <cellStyle name="40% - uthevingsfarge 2 2 3 2 2 2 2" xfId="45645" xr:uid="{04EBFD2B-2EC0-4D3D-ABA7-A6D8BC0D806D}"/>
    <cellStyle name="40% - uthevingsfarge 2 2 3 2 2 3" xfId="45646" xr:uid="{09284BC4-E9C9-4EF9-866E-7929B7859265}"/>
    <cellStyle name="40% - uthevingsfarge 2 2 3 2 2_3. Chng in credit spreads" xfId="45647" xr:uid="{E905C4A1-CDD1-4412-917F-09778577DA5A}"/>
    <cellStyle name="40% - uthevingsfarge 2 2 3 2 3" xfId="16784" xr:uid="{97E08283-5E30-4630-BC23-EA77A7B238EC}"/>
    <cellStyle name="40% - uthevingsfarge 2 2 3 2 3 2" xfId="45648" xr:uid="{AF586226-0203-4434-8785-766CCFE4BCEB}"/>
    <cellStyle name="40% - uthevingsfarge 2 2 3 2 3 2 2" xfId="45649" xr:uid="{9A9DBC79-39C9-4877-ADE3-183F712F47FE}"/>
    <cellStyle name="40% - uthevingsfarge 2 2 3 2 3 3" xfId="45650" xr:uid="{A87AB533-3CE4-492A-AE45-3C10871EEBF1}"/>
    <cellStyle name="40% - uthevingsfarge 2 2 3 2 3_3. Chng in credit spreads" xfId="45651" xr:uid="{810FF13D-DE28-454D-B82A-E94C81C43714}"/>
    <cellStyle name="40% - uthevingsfarge 2 2 3 2 4" xfId="45652" xr:uid="{440E096B-60A6-498E-90E7-4E053AAA4D27}"/>
    <cellStyle name="40% - uthevingsfarge 2 2 3 2 4 2" xfId="45653" xr:uid="{66ADA284-B42A-49DB-9523-712D16D41B48}"/>
    <cellStyle name="40% - uthevingsfarge 2 2 3 2 4 2 2" xfId="45654" xr:uid="{08D7550E-8C83-493E-A35E-3272B8195402}"/>
    <cellStyle name="40% - uthevingsfarge 2 2 3 2 4 3" xfId="45655" xr:uid="{E8C09976-59FF-448E-8F13-16F01334E3D9}"/>
    <cellStyle name="40% - uthevingsfarge 2 2 3 2 4_3. Chng in credit spreads" xfId="45656" xr:uid="{E0DBADBD-72B6-4CF3-8124-4C417AE33D4B}"/>
    <cellStyle name="40% - uthevingsfarge 2 2 3 2 5" xfId="45657" xr:uid="{E9678247-6FD7-4FC2-A580-0587961FADBE}"/>
    <cellStyle name="40% - uthevingsfarge 2 2 3 2 5 2" xfId="45658" xr:uid="{D8FAA014-7713-460A-92EB-D5AA72C36EA3}"/>
    <cellStyle name="40% - uthevingsfarge 2 2 3 2 6" xfId="45659" xr:uid="{5B5FBE18-86CD-458D-BD6C-4A87A154396E}"/>
    <cellStyle name="40% - uthevingsfarge 2 2 3 2_3. Chng in credit spreads" xfId="45660" xr:uid="{5A95BA91-F6B2-4BF6-B405-FC7C59B3BC40}"/>
    <cellStyle name="40% - uthevingsfarge 2 2 3 3" xfId="16785" xr:uid="{D969115B-D08A-41C8-9C54-B70E275C9793}"/>
    <cellStyle name="40% - uthevingsfarge 2 2 3 3 2" xfId="16786" xr:uid="{F1CBA286-D512-46D2-A241-91ECFAB02ED4}"/>
    <cellStyle name="40% - uthevingsfarge 2 2 3 3 2 2" xfId="45661" xr:uid="{61C6C61B-7739-4BF3-A68D-66F61EF21866}"/>
    <cellStyle name="40% - uthevingsfarge 2 2 3 3 2 2 2" xfId="45662" xr:uid="{2E0FDEEA-4C07-4734-8065-EE0438C80117}"/>
    <cellStyle name="40% - uthevingsfarge 2 2 3 3 2 3" xfId="45663" xr:uid="{0AEFA9B9-F7E3-4A2C-AB7B-FC683976C2DC}"/>
    <cellStyle name="40% - uthevingsfarge 2 2 3 3 2_3. Chng in credit spreads" xfId="45664" xr:uid="{AC1F0D40-0A37-4BF7-A4B5-3D76C2310AF2}"/>
    <cellStyle name="40% - uthevingsfarge 2 2 3 3 3" xfId="16787" xr:uid="{FA8DCA2E-94B8-499C-8D79-07EA2FE8A622}"/>
    <cellStyle name="40% - uthevingsfarge 2 2 3 3 3 2" xfId="45665" xr:uid="{25D806CE-0B79-49BD-8A60-62CCD74BB7E6}"/>
    <cellStyle name="40% - uthevingsfarge 2 2 3 3 4" xfId="45666" xr:uid="{93CBBD9E-84F4-4A62-B0AD-2D47C717F07B}"/>
    <cellStyle name="40% - uthevingsfarge 2 2 3 3 5" xfId="45667" xr:uid="{01D5F941-8AC6-4C48-8A60-9519DFDCDAB7}"/>
    <cellStyle name="40% - uthevingsfarge 2 2 3 3 6" xfId="45668" xr:uid="{57666929-481E-4329-A853-5FFD1BA90987}"/>
    <cellStyle name="40% - uthevingsfarge 2 2 3 3_3. Chng in credit spreads" xfId="45669" xr:uid="{48A7ED8D-5098-4377-944B-F2051CF36D16}"/>
    <cellStyle name="40% - uthevingsfarge 2 2 3 4" xfId="16788" xr:uid="{47F4245F-8796-4A98-B0D5-637BCE19353F}"/>
    <cellStyle name="40% - uthevingsfarge 2 2 3 4 2" xfId="16789" xr:uid="{BA258892-0272-495E-A3A7-12F5C95E6DF6}"/>
    <cellStyle name="40% - uthevingsfarge 2 2 3 4 2 2" xfId="45670" xr:uid="{1D7673CA-FB66-44B6-A01E-7C18BAB89C5F}"/>
    <cellStyle name="40% - uthevingsfarge 2 2 3 4 3" xfId="16790" xr:uid="{C5D354A3-7DAC-4147-B1D8-15FCB8C7B8E1}"/>
    <cellStyle name="40% - uthevingsfarge 2 2 3 4 4" xfId="45671" xr:uid="{C4961847-4B26-47E2-B2F5-CC409961FAEF}"/>
    <cellStyle name="40% - uthevingsfarge 2 2 3 4 5" xfId="45672" xr:uid="{B671FE91-16D6-4C49-A030-69D0B6A0158C}"/>
    <cellStyle name="40% - uthevingsfarge 2 2 3 4 6" xfId="45673" xr:uid="{D182B114-B3D7-4B3E-9FA1-18ACB88A1FC7}"/>
    <cellStyle name="40% - uthevingsfarge 2 2 3 4_3. Chng in credit spreads" xfId="45674" xr:uid="{75EE4709-8A54-47E0-96A8-5B75B1A07A84}"/>
    <cellStyle name="40% - uthevingsfarge 2 2 3 5" xfId="16791" xr:uid="{9AC9C48B-3922-4E97-9606-5BACC65811D4}"/>
    <cellStyle name="40% - uthevingsfarge 2 2 3 5 2" xfId="16792" xr:uid="{51C9CFA8-EB35-4431-A381-7B03FF99B471}"/>
    <cellStyle name="40% - uthevingsfarge 2 2 3 5 2 2" xfId="45675" xr:uid="{00FF879D-8661-44B7-99DD-EB70E3058856}"/>
    <cellStyle name="40% - uthevingsfarge 2 2 3 5 3" xfId="16793" xr:uid="{A55E0011-046F-4233-8E8A-ABCC69235F6E}"/>
    <cellStyle name="40% - uthevingsfarge 2 2 3 5 4" xfId="45676" xr:uid="{FB31C658-4972-4ED2-88A5-53E0C1A10EB2}"/>
    <cellStyle name="40% - uthevingsfarge 2 2 3 5 5" xfId="45677" xr:uid="{9705E2D2-AA42-4ED6-BFC6-55FEC2A2675E}"/>
    <cellStyle name="40% - uthevingsfarge 2 2 3 5 6" xfId="45678" xr:uid="{6B3DB712-06F9-4B4E-9A24-E36D73934EAF}"/>
    <cellStyle name="40% - uthevingsfarge 2 2 3 5_3. Chng in credit spreads" xfId="45679" xr:uid="{85B36A03-057E-45F0-B5CC-ECD1B8E33B59}"/>
    <cellStyle name="40% - uthevingsfarge 2 2 3 6" xfId="16794" xr:uid="{0C190DE8-48D3-46A8-B674-10A0DFCB9665}"/>
    <cellStyle name="40% - uthevingsfarge 2 2 3 6 2" xfId="45680" xr:uid="{106ED521-69C9-46B6-98CD-559DAAFCEC00}"/>
    <cellStyle name="40% - uthevingsfarge 2 2 3 6 2 2" xfId="45681" xr:uid="{0E622C36-D1FC-4AF7-9BAD-892D706ED84D}"/>
    <cellStyle name="40% - uthevingsfarge 2 2 3 6 3" xfId="45682" xr:uid="{BD90B924-B62B-4758-B20F-7975AD0837D6}"/>
    <cellStyle name="40% - uthevingsfarge 2 2 3 6_3. Chng in credit spreads" xfId="45683" xr:uid="{515D24CD-E8E7-4188-86CA-A94C41ECFD68}"/>
    <cellStyle name="40% - uthevingsfarge 2 2 3 7" xfId="16795" xr:uid="{76831DC9-BE04-4427-98FB-B5DE6D7CB21D}"/>
    <cellStyle name="40% - uthevingsfarge 2 2 3 7 2" xfId="45684" xr:uid="{DDD344F2-7261-420E-9428-C9AF932A26F9}"/>
    <cellStyle name="40% - uthevingsfarge 2 2 3 8" xfId="39907" xr:uid="{1717C233-35C9-450F-8E22-65FB5FED9EEB}"/>
    <cellStyle name="40% - uthevingsfarge 2 2 3 9" xfId="45685" xr:uid="{13FF3DF8-40EB-4B13-95A8-7F4EFC3614D3}"/>
    <cellStyle name="40% - uthevingsfarge 2 2 3_3. Chng in credit spreads" xfId="45686" xr:uid="{9729DE96-8B18-49AC-9412-F5861569AE63}"/>
    <cellStyle name="40% - uthevingsfarge 2 2 4" xfId="16796" xr:uid="{2649B881-8493-49F6-AEB9-B8E1A6ACA743}"/>
    <cellStyle name="40% - uthevingsfarge 2 2 4 2" xfId="16797" xr:uid="{200E66D0-1B9F-48E7-9EFB-F459D67E6C0E}"/>
    <cellStyle name="40% - uthevingsfarge 2 2 4 2 2" xfId="16798" xr:uid="{C046EA9D-6ABE-4CC9-9C4C-907F1A203733}"/>
    <cellStyle name="40% - uthevingsfarge 2 2 4 2 2 2" xfId="45687" xr:uid="{E21F3A58-9FDE-4FFE-BD31-1C3504504F5F}"/>
    <cellStyle name="40% - uthevingsfarge 2 2 4 2 3" xfId="45688" xr:uid="{ECDB0FC4-81FE-4B0F-8DDE-8879F795668C}"/>
    <cellStyle name="40% - uthevingsfarge 2 2 4 2_3. Chng in credit spreads" xfId="45689" xr:uid="{C1FF0843-5DA8-4398-8C3A-0EC71942FD66}"/>
    <cellStyle name="40% - uthevingsfarge 2 2 4 3" xfId="16799" xr:uid="{92F262AF-39F9-4274-97EC-D02A7EAB96C1}"/>
    <cellStyle name="40% - uthevingsfarge 2 2 4 3 2" xfId="45690" xr:uid="{4B08E79F-1396-4255-8392-133D72CA2471}"/>
    <cellStyle name="40% - uthevingsfarge 2 2 4 3 2 2" xfId="45691" xr:uid="{67AA089A-D23B-4068-98BF-5D85141DB641}"/>
    <cellStyle name="40% - uthevingsfarge 2 2 4 3 3" xfId="45692" xr:uid="{CF599C1F-CC98-43FA-8A18-39811E761FBE}"/>
    <cellStyle name="40% - uthevingsfarge 2 2 4 3_3. Chng in credit spreads" xfId="45693" xr:uid="{19FE561F-019E-4A30-B478-280C52C8C62C}"/>
    <cellStyle name="40% - uthevingsfarge 2 2 4 4" xfId="16800" xr:uid="{38FF6514-4629-4D36-AC00-BE3BD0B0F50B}"/>
    <cellStyle name="40% - uthevingsfarge 2 2 4 4 2" xfId="45694" xr:uid="{6CFE57BE-83DC-43F7-945E-864345AB88E7}"/>
    <cellStyle name="40% - uthevingsfarge 2 2 4 4 2 2" xfId="45695" xr:uid="{41B3E312-3575-4172-90E6-5A765E3271A9}"/>
    <cellStyle name="40% - uthevingsfarge 2 2 4 4 3" xfId="45696" xr:uid="{175BB585-5AE6-46E1-9EEA-F0428CBE5752}"/>
    <cellStyle name="40% - uthevingsfarge 2 2 4 4_3. Chng in credit spreads" xfId="45697" xr:uid="{CB9F8B40-1B6F-46C7-90D3-F561018B6789}"/>
    <cellStyle name="40% - uthevingsfarge 2 2 4 5" xfId="45698" xr:uid="{58573101-A6EC-4C06-9D75-1ACDDAF52097}"/>
    <cellStyle name="40% - uthevingsfarge 2 2 4 5 2" xfId="45699" xr:uid="{C9729984-9B8E-4DB7-A51B-CB49EFAE2C04}"/>
    <cellStyle name="40% - uthevingsfarge 2 2 4 6" xfId="45700" xr:uid="{C42A4FCC-905C-4514-9D3E-B3664DADB104}"/>
    <cellStyle name="40% - uthevingsfarge 2 2 4 7" xfId="45701" xr:uid="{23283AF5-6C29-419A-92B9-412D059C166A}"/>
    <cellStyle name="40% - uthevingsfarge 2 2 4_3. Chng in credit spreads" xfId="45702" xr:uid="{DA89D423-81B4-4C6C-B637-4A300D068985}"/>
    <cellStyle name="40% - uthevingsfarge 2 2 5" xfId="16801" xr:uid="{1655E510-1B2E-4F9C-A0B6-05AFFD9EFC3A}"/>
    <cellStyle name="40% - uthevingsfarge 2 2 5 2" xfId="16802" xr:uid="{E9ECF4AD-9DBF-4995-BDC7-1283EA30B7FB}"/>
    <cellStyle name="40% - uthevingsfarge 2 2 5 2 2" xfId="16803" xr:uid="{4B8CE644-FCD9-4FE4-9516-D0725F7AFD12}"/>
    <cellStyle name="40% - uthevingsfarge 2 2 5 2 2 2" xfId="45703" xr:uid="{6BA6894B-5907-46F3-8393-83BA3461FFC7}"/>
    <cellStyle name="40% - uthevingsfarge 2 2 5 2 3" xfId="45704" xr:uid="{9E9B961D-0CED-4BCB-94E8-BEC1654BA97F}"/>
    <cellStyle name="40% - uthevingsfarge 2 2 5 2_3. Chng in credit spreads" xfId="45705" xr:uid="{52D320CA-7CE3-40D8-A98F-3AFB57B97B0C}"/>
    <cellStyle name="40% - uthevingsfarge 2 2 5 3" xfId="16804" xr:uid="{7EAC9E70-792E-4BAC-931E-A2910571BB41}"/>
    <cellStyle name="40% - uthevingsfarge 2 2 5 3 2" xfId="45706" xr:uid="{407E759D-5595-44FD-ABD4-B2862FDB1BC0}"/>
    <cellStyle name="40% - uthevingsfarge 2 2 5 4" xfId="16805" xr:uid="{608D1082-263F-4BE6-AB26-08DD661C4B78}"/>
    <cellStyle name="40% - uthevingsfarge 2 2 5 5" xfId="45707" xr:uid="{C33072E8-52F9-4B3C-9412-C4C76A777167}"/>
    <cellStyle name="40% - uthevingsfarge 2 2 5 6" xfId="45708" xr:uid="{0A2089B5-16AE-49F6-82BF-73D6678DA4CB}"/>
    <cellStyle name="40% - uthevingsfarge 2 2 5 7" xfId="45709" xr:uid="{3C479741-727D-4518-8F3A-E21DEFD03EB7}"/>
    <cellStyle name="40% - uthevingsfarge 2 2 5_3. Chng in credit spreads" xfId="45710" xr:uid="{7B1D79F5-C4BA-46DC-9964-606ACE5716D3}"/>
    <cellStyle name="40% - uthevingsfarge 2 2 6" xfId="16806" xr:uid="{A1D64ED3-713C-489C-8037-3618B57F32A1}"/>
    <cellStyle name="40% - uthevingsfarge 2 2 6 2" xfId="16807" xr:uid="{4D549357-FF16-4C3C-913C-7DBA239AA1D1}"/>
    <cellStyle name="40% - uthevingsfarge 2 2 6 2 2" xfId="16808" xr:uid="{8D74F600-66D3-48C7-9009-E8FAA93979E7}"/>
    <cellStyle name="40% - uthevingsfarge 2 2 6 2 2 2" xfId="45711" xr:uid="{B80321BB-962F-45D8-B063-7AC20BC43C70}"/>
    <cellStyle name="40% - uthevingsfarge 2 2 6 2 3" xfId="45712" xr:uid="{3F54C14C-BB07-4E48-9BFE-21672B81F083}"/>
    <cellStyle name="40% - uthevingsfarge 2 2 6 2_3. Chng in credit spreads" xfId="45713" xr:uid="{E93FA5D3-3257-4D57-BD92-96D906D9AE19}"/>
    <cellStyle name="40% - uthevingsfarge 2 2 6 3" xfId="16809" xr:uid="{9AEB8291-B8BF-48C1-8616-ABDB1BC9CFB4}"/>
    <cellStyle name="40% - uthevingsfarge 2 2 6 3 2" xfId="45714" xr:uid="{1D2B6766-19A1-4EBC-8EDF-D45D3F63D19A}"/>
    <cellStyle name="40% - uthevingsfarge 2 2 6 4" xfId="16810" xr:uid="{CBF8300B-BD0F-4DAC-8144-E37541A1CCD5}"/>
    <cellStyle name="40% - uthevingsfarge 2 2 6 5" xfId="45715" xr:uid="{E9F52857-7AA6-4EE1-9D73-B73EDE322AE8}"/>
    <cellStyle name="40% - uthevingsfarge 2 2 6 6" xfId="45716" xr:uid="{9B83ECB7-1BAE-4528-8C24-5FB6E750C46A}"/>
    <cellStyle name="40% - uthevingsfarge 2 2 6 7" xfId="45717" xr:uid="{171B37FF-2AEC-4B6B-A721-35C2348CBA9D}"/>
    <cellStyle name="40% - uthevingsfarge 2 2 6_3. Chng in credit spreads" xfId="45718" xr:uid="{19AAF47E-9A15-4253-B77F-1DEF85A7F48A}"/>
    <cellStyle name="40% - uthevingsfarge 2 2 7" xfId="16811" xr:uid="{06CB5CD6-E621-4AB4-9486-69514561D168}"/>
    <cellStyle name="40% - uthevingsfarge 2 2 7 2" xfId="16812" xr:uid="{D41AD9A4-DB35-445B-996E-93BC5E8D1417}"/>
    <cellStyle name="40% - uthevingsfarge 2 2 7 2 2" xfId="16813" xr:uid="{CCA6FF56-8692-4880-B148-092D08E2D134}"/>
    <cellStyle name="40% - uthevingsfarge 2 2 7 2 3" xfId="45719" xr:uid="{E308A8C4-55DB-4934-A52E-038850E53782}"/>
    <cellStyle name="40% - uthevingsfarge 2 2 7 2_AVA DVA EL" xfId="16814" xr:uid="{3CA4B837-8CDC-4273-8937-C434F1644F8D}"/>
    <cellStyle name="40% - uthevingsfarge 2 2 7 3" xfId="16815" xr:uid="{D0FD1925-82FA-4B13-8AE2-B4EAC79B11A8}"/>
    <cellStyle name="40% - uthevingsfarge 2 2 7 4" xfId="16816" xr:uid="{043C0DDA-FBD0-45AC-8E5D-1DB0A7AB002C}"/>
    <cellStyle name="40% - uthevingsfarge 2 2 7 5" xfId="45720" xr:uid="{98BF87AF-DC8B-42D5-A6B4-3F3B779D2945}"/>
    <cellStyle name="40% - uthevingsfarge 2 2 7 6" xfId="45721" xr:uid="{EBC9B0D2-A11A-4301-BB1F-54787812A437}"/>
    <cellStyle name="40% - uthevingsfarge 2 2 7_3. Chng in credit spreads" xfId="45722" xr:uid="{4652DCFB-2405-4390-A2E4-517D160A5C58}"/>
    <cellStyle name="40% - uthevingsfarge 2 2 8" xfId="16817" xr:uid="{B0BDD4D0-925C-4A62-A612-6F8E5D3F0E2D}"/>
    <cellStyle name="40% - uthevingsfarge 2 2 8 2" xfId="16818" xr:uid="{934D3907-50FF-4B2B-B725-1D6DE209BCB5}"/>
    <cellStyle name="40% - uthevingsfarge 2 2 8 2 2" xfId="45723" xr:uid="{F6CCBDB3-40A6-4E56-85D6-F0110D682F51}"/>
    <cellStyle name="40% - uthevingsfarge 2 2 8 3" xfId="16819" xr:uid="{9A412345-17CD-4C1A-BBFE-48189D4C7C5B}"/>
    <cellStyle name="40% - uthevingsfarge 2 2 8 4" xfId="45724" xr:uid="{8A9C0A85-F0D1-47B1-B448-B5F892637206}"/>
    <cellStyle name="40% - uthevingsfarge 2 2 8_3. Chng in credit spreads" xfId="45725" xr:uid="{689A938A-5550-42E3-B5AC-55269A84310F}"/>
    <cellStyle name="40% - uthevingsfarge 2 2 9" xfId="16820" xr:uid="{38D46588-3A97-4783-99E8-3995E68C2CEF}"/>
    <cellStyle name="40% - uthevingsfarge 2 2 9 2" xfId="16821" xr:uid="{9C1395E8-5B03-4EB8-B22B-87B18CAC072C}"/>
    <cellStyle name="40% - uthevingsfarge 2 2 9 3" xfId="16822" xr:uid="{AC704060-9DDD-4BBC-972D-4CE30547D694}"/>
    <cellStyle name="40% - uthevingsfarge 2 2 9_AVA DVA EL" xfId="16823" xr:uid="{FF195FBB-45F6-45B2-AEBB-1492F6B34020}"/>
    <cellStyle name="40% - uthevingsfarge 2 2_11" xfId="4403" xr:uid="{8C80F883-50FF-481F-808B-AAEC531E5D36}"/>
    <cellStyle name="40% - uthevingsfarge 2 20" xfId="4404" xr:uid="{33C2ED03-2723-4EB8-ABA2-4B787C1AC7E8}"/>
    <cellStyle name="40% - uthevingsfarge 2 20 2" xfId="4405" xr:uid="{83A3CB5D-CB49-4020-B8D7-DEAE92C48AB0}"/>
    <cellStyle name="40% - uthevingsfarge 2 20 2 2" xfId="4406" xr:uid="{AB168F7D-1A7D-4B32-A584-D3923F3F387F}"/>
    <cellStyle name="40% - uthevingsfarge 2 20 2 3" xfId="45726" xr:uid="{89B5F7AC-8CA6-4A9D-A395-C903F7D4C50C}"/>
    <cellStyle name="40% - uthevingsfarge 2 20 2_4 manuell" xfId="54995" xr:uid="{631517B8-01B8-48D1-ACDB-C68F3262613C}"/>
    <cellStyle name="40% - uthevingsfarge 2 20 3" xfId="4407" xr:uid="{A15285F7-C541-4B51-977F-6157E7455F81}"/>
    <cellStyle name="40% - uthevingsfarge 2 20 4" xfId="45727" xr:uid="{D3FD2DFE-37E4-4740-B417-78102FFCDC76}"/>
    <cellStyle name="40% - uthevingsfarge 2 20_4 manuell" xfId="54996" xr:uid="{1EBC2525-EA93-4BA1-BE5E-CAA629542648}"/>
    <cellStyle name="40% - uthevingsfarge 2 21" xfId="4408" xr:uid="{85E9FAFE-5EE1-4B83-A908-A1F7109D2F8E}"/>
    <cellStyle name="40% - uthevingsfarge 2 21 2" xfId="4409" xr:uid="{096A7E51-8A7D-4A49-A25A-1DDFF22A171D}"/>
    <cellStyle name="40% - uthevingsfarge 2 21 2 2" xfId="4410" xr:uid="{4EE4E9C2-45C1-45B9-8E4E-21D18372CC89}"/>
    <cellStyle name="40% - uthevingsfarge 2 21 2 3" xfId="45728" xr:uid="{81AAB173-9ACF-4CA5-8355-327D079C6272}"/>
    <cellStyle name="40% - uthevingsfarge 2 21 2_4 manuell" xfId="54997" xr:uid="{17452A47-E73F-4452-AD8E-98DD66AE63A3}"/>
    <cellStyle name="40% - uthevingsfarge 2 21 3" xfId="4411" xr:uid="{A9E49F65-B3D2-414E-9ADD-69B8CEBD412F}"/>
    <cellStyle name="40% - uthevingsfarge 2 21 4" xfId="45729" xr:uid="{D06D7E65-987A-40C8-A23E-BB35A5A0145E}"/>
    <cellStyle name="40% - uthevingsfarge 2 21_4 manuell" xfId="54998" xr:uid="{A180D6AE-25AB-4CF6-B40D-11E272E2A14B}"/>
    <cellStyle name="40% - uthevingsfarge 2 22" xfId="4412" xr:uid="{B1F0F966-0044-40DA-A84A-0F55FA9DD58C}"/>
    <cellStyle name="40% - uthevingsfarge 2 22 2" xfId="4413" xr:uid="{322A1216-C02B-4D34-957B-EFCB632AB4AF}"/>
    <cellStyle name="40% - uthevingsfarge 2 22 2 2" xfId="4414" xr:uid="{952A8857-B490-4F45-BA53-DA4D464F42C4}"/>
    <cellStyle name="40% - uthevingsfarge 2 22 2 3" xfId="45730" xr:uid="{AE7E4122-2B4F-4F2A-94DC-1376A28EB737}"/>
    <cellStyle name="40% - uthevingsfarge 2 22 2_4 manuell" xfId="54999" xr:uid="{486D03FF-B163-4242-AB76-A1220BDB8E58}"/>
    <cellStyle name="40% - uthevingsfarge 2 22 3" xfId="4415" xr:uid="{483B32A8-6357-48F5-B210-4A95923F1D70}"/>
    <cellStyle name="40% - uthevingsfarge 2 22 4" xfId="45731" xr:uid="{E7990673-3884-46F5-8041-4467037FCE8E}"/>
    <cellStyle name="40% - uthevingsfarge 2 22_4 manuell" xfId="55000" xr:uid="{78A23F8E-3897-4E84-BEF3-25225E171FA4}"/>
    <cellStyle name="40% - uthevingsfarge 2 23" xfId="4416" xr:uid="{A49B79E7-8FF5-4E85-AD4D-59C74ED0C691}"/>
    <cellStyle name="40% - uthevingsfarge 2 23 2" xfId="4417" xr:uid="{EB7574E1-481B-4CB8-BEBD-F2F77BA02B85}"/>
    <cellStyle name="40% - uthevingsfarge 2 23 2 2" xfId="4418" xr:uid="{43DCB23E-5307-4F80-A4DF-B1E17276C037}"/>
    <cellStyle name="40% - uthevingsfarge 2 23 2 3" xfId="45732" xr:uid="{C1259510-5670-48A8-9AA1-EDCE98DC5DCA}"/>
    <cellStyle name="40% - uthevingsfarge 2 23 2_4 manuell" xfId="55001" xr:uid="{E3A8CA94-237B-4239-A7BF-EA59CC105087}"/>
    <cellStyle name="40% - uthevingsfarge 2 23 3" xfId="4419" xr:uid="{52BAED4B-C735-42CD-9F6A-A759555FE9CE}"/>
    <cellStyle name="40% - uthevingsfarge 2 23 4" xfId="45733" xr:uid="{7CB22F7A-1602-43D0-B609-89EEA05F8D20}"/>
    <cellStyle name="40% - uthevingsfarge 2 23_4 manuell" xfId="55002" xr:uid="{3B1EC717-90D0-480B-974F-37FDED5403B6}"/>
    <cellStyle name="40% - uthevingsfarge 2 24" xfId="4420" xr:uid="{80CAFC39-1EF3-44AA-B994-0EACA91FA0A3}"/>
    <cellStyle name="40% - uthevingsfarge 2 24 2" xfId="4421" xr:uid="{56CE8943-EA8F-4547-A491-F71013DF4C6C}"/>
    <cellStyle name="40% - uthevingsfarge 2 24 2 2" xfId="4422" xr:uid="{2A8AD4BF-ADD8-4ABA-B13F-EF8C9362BB91}"/>
    <cellStyle name="40% - uthevingsfarge 2 24 2 3" xfId="45734" xr:uid="{97CB6E47-F953-4585-9AEC-83B78D921955}"/>
    <cellStyle name="40% - uthevingsfarge 2 24 2_4 manuell" xfId="55003" xr:uid="{E2CC3E4D-8CA5-48F5-9F63-900027D227B5}"/>
    <cellStyle name="40% - uthevingsfarge 2 24 3" xfId="4423" xr:uid="{55F93A38-89C4-4D83-83A0-C2E482E5ABF3}"/>
    <cellStyle name="40% - uthevingsfarge 2 24 4" xfId="45735" xr:uid="{BEC18EA8-0878-4612-A408-EC2BDD3D9B3C}"/>
    <cellStyle name="40% - uthevingsfarge 2 24_4 manuell" xfId="55004" xr:uid="{ACB16794-C9A3-466A-B1F1-CCB049901AE7}"/>
    <cellStyle name="40% - uthevingsfarge 2 25" xfId="4424" xr:uid="{984C334B-9AA1-4937-A796-75B7F216BF86}"/>
    <cellStyle name="40% - uthevingsfarge 2 25 2" xfId="4425" xr:uid="{4C2CF461-8921-4C72-BD41-AF29FBC3422E}"/>
    <cellStyle name="40% - uthevingsfarge 2 25 2 2" xfId="4426" xr:uid="{DC2C0D2B-5247-446C-8B8B-A62060D1FEEA}"/>
    <cellStyle name="40% - uthevingsfarge 2 25 2 3" xfId="45736" xr:uid="{0288E00C-D1E8-4512-A235-FB53D0E485F4}"/>
    <cellStyle name="40% - uthevingsfarge 2 25 2_4 manuell" xfId="55005" xr:uid="{FBFD2224-ABF7-472F-92B2-2472901A1754}"/>
    <cellStyle name="40% - uthevingsfarge 2 25 3" xfId="4427" xr:uid="{1228DC56-9AD4-493A-8442-47579C19485D}"/>
    <cellStyle name="40% - uthevingsfarge 2 25 4" xfId="45737" xr:uid="{BC0334FB-6FE0-4D77-A790-1E9FCB0D3EB8}"/>
    <cellStyle name="40% - uthevingsfarge 2 25_4 manuell" xfId="55006" xr:uid="{A3209E1D-05E8-4A83-BF40-54D6260D60BF}"/>
    <cellStyle name="40% - uthevingsfarge 2 26" xfId="4428" xr:uid="{94B54C2D-F990-4706-82B1-553340E83578}"/>
    <cellStyle name="40% - uthevingsfarge 2 26 2" xfId="4429" xr:uid="{DCC2D8A7-B0AD-449E-BED9-8B2D4C8DB9AA}"/>
    <cellStyle name="40% - uthevingsfarge 2 26 2 2" xfId="4430" xr:uid="{6B5B8D20-A7AE-46C8-8E20-F7BB50F4D1D8}"/>
    <cellStyle name="40% - uthevingsfarge 2 26 2 3" xfId="45738" xr:uid="{60ECE5D8-9FE7-49AE-8FF5-FE3E2A08BEB1}"/>
    <cellStyle name="40% - uthevingsfarge 2 26 2_4 manuell" xfId="55007" xr:uid="{91FE101E-5152-4362-997F-EA009E9929E2}"/>
    <cellStyle name="40% - uthevingsfarge 2 26 3" xfId="4431" xr:uid="{2B1D34A3-5113-417A-9D1B-711569C8556C}"/>
    <cellStyle name="40% - uthevingsfarge 2 26 4" xfId="45739" xr:uid="{A395C7AC-8473-441E-9EB2-E52442AD400D}"/>
    <cellStyle name="40% - uthevingsfarge 2 26_4 manuell" xfId="55008" xr:uid="{D2BA2168-570A-4A71-B08A-1AEC027B37DE}"/>
    <cellStyle name="40% - uthevingsfarge 2 27" xfId="4432" xr:uid="{7FF62B3E-265C-464C-B5CC-FF477D378013}"/>
    <cellStyle name="40% - uthevingsfarge 2 27 2" xfId="4433" xr:uid="{A36FAA57-3A5F-4689-80E4-D14DBD0B1BB1}"/>
    <cellStyle name="40% - uthevingsfarge 2 27 2 2" xfId="4434" xr:uid="{52541D79-58E3-4467-BF5C-E59210E52B0A}"/>
    <cellStyle name="40% - uthevingsfarge 2 27 2 3" xfId="45740" xr:uid="{44AFDF72-BA5A-465B-BCBF-A196831F25AF}"/>
    <cellStyle name="40% - uthevingsfarge 2 27 2_4 manuell" xfId="55009" xr:uid="{E84DCE53-874E-4499-B36E-24CE6ABFAF64}"/>
    <cellStyle name="40% - uthevingsfarge 2 27 3" xfId="4435" xr:uid="{18DE8171-B4A5-48D5-91E2-037E8CC0474D}"/>
    <cellStyle name="40% - uthevingsfarge 2 27 4" xfId="45741" xr:uid="{E9DB4632-27D8-4F86-8FA7-E697251A6D9F}"/>
    <cellStyle name="40% - uthevingsfarge 2 27_4 manuell" xfId="55010" xr:uid="{2FD104F6-3F91-4DF5-A3FE-42A288B74DBA}"/>
    <cellStyle name="40% - uthevingsfarge 2 28" xfId="4436" xr:uid="{F6383C3D-4C2E-4903-B932-CC55A51BEC51}"/>
    <cellStyle name="40% - uthevingsfarge 2 28 2" xfId="4437" xr:uid="{DB759E8D-66C2-48E5-B7A5-6B8891E0D2FE}"/>
    <cellStyle name="40% - uthevingsfarge 2 28 2 2" xfId="4438" xr:uid="{7C5BB90F-1F77-4413-A28A-34F90E00E391}"/>
    <cellStyle name="40% - uthevingsfarge 2 28 2 3" xfId="45742" xr:uid="{EE1BC77A-7B07-4781-90C7-96E8B7135969}"/>
    <cellStyle name="40% - uthevingsfarge 2 28 2_4 manuell" xfId="55011" xr:uid="{8F080AF4-11FE-4299-B676-82418EF65233}"/>
    <cellStyle name="40% - uthevingsfarge 2 28 3" xfId="4439" xr:uid="{06865A23-4A36-49B0-A2CE-BE3D8579B7F1}"/>
    <cellStyle name="40% - uthevingsfarge 2 28 4" xfId="45743" xr:uid="{508F917F-8720-429F-81C1-E871B2B4601A}"/>
    <cellStyle name="40% - uthevingsfarge 2 28_4 manuell" xfId="55012" xr:uid="{0D69FB58-8D99-4D6B-AFB6-6789B925D14F}"/>
    <cellStyle name="40% - uthevingsfarge 2 29" xfId="4440" xr:uid="{8878C61A-12B5-45AD-B915-03485A8C4096}"/>
    <cellStyle name="40% - uthevingsfarge 2 29 2" xfId="4441" xr:uid="{843BA93D-CA18-49CA-B447-C9E1CFCE684E}"/>
    <cellStyle name="40% - uthevingsfarge 2 29 2 2" xfId="4442" xr:uid="{76733ADE-054A-42A8-8F66-9EE296853712}"/>
    <cellStyle name="40% - uthevingsfarge 2 29 2 3" xfId="45744" xr:uid="{89236DB3-A4F0-4129-B63A-9D9483CD59C2}"/>
    <cellStyle name="40% - uthevingsfarge 2 29 2_4 manuell" xfId="55013" xr:uid="{66DBFA36-A660-4C18-9EE0-9FF49A323259}"/>
    <cellStyle name="40% - uthevingsfarge 2 29 3" xfId="4443" xr:uid="{F5E22C5E-A56F-4819-ACA7-B1790D94A215}"/>
    <cellStyle name="40% - uthevingsfarge 2 29 4" xfId="45745" xr:uid="{26D41A5B-4336-4FA3-B999-AB55832A55FD}"/>
    <cellStyle name="40% - uthevingsfarge 2 29_4 manuell" xfId="55014" xr:uid="{262E3175-84F0-4392-B423-08E0C4E9748C}"/>
    <cellStyle name="40% - uthevingsfarge 2 3" xfId="4444" xr:uid="{D4A36A99-9826-43FD-8685-D614F4F97874}"/>
    <cellStyle name="40% - uthevingsfarge 2 3 10" xfId="45746" xr:uid="{8C769A56-3E7C-4BF2-9408-DEC24C26E826}"/>
    <cellStyle name="40% - uthevingsfarge 2 3 11" xfId="45747" xr:uid="{AFCE7385-12ED-42CF-AFBD-4C223F144094}"/>
    <cellStyle name="40% - uthevingsfarge 2 3 2" xfId="4445" xr:uid="{D69C8485-6C83-4757-A5FB-6803719AD19D}"/>
    <cellStyle name="40% - uthevingsfarge 2 3 2 10" xfId="45748" xr:uid="{F2B9E01A-5882-4D47-9123-D7DF472381C8}"/>
    <cellStyle name="40% - uthevingsfarge 2 3 2 2" xfId="4446" xr:uid="{C37CB9FB-E26A-481A-B1A3-79BE4E311813}"/>
    <cellStyle name="40% - uthevingsfarge 2 3 2 2 2" xfId="16824" xr:uid="{D5F775E7-EF18-4B31-93DE-60AADE8EBCDD}"/>
    <cellStyle name="40% - uthevingsfarge 2 3 2 2 2 2" xfId="45749" xr:uid="{F5B73982-274D-4593-BB34-5CE9FF2FDF18}"/>
    <cellStyle name="40% - uthevingsfarge 2 3 2 2 2 2 2" xfId="45750" xr:uid="{D8821262-A065-4C7E-9E7B-394F4D1EEE2C}"/>
    <cellStyle name="40% - uthevingsfarge 2 3 2 2 2 3" xfId="45751" xr:uid="{36632B6F-F102-4289-83F7-B35AA708D58C}"/>
    <cellStyle name="40% - uthevingsfarge 2 3 2 2 2_3. Chng in credit spreads" xfId="45752" xr:uid="{F3B0FDED-590D-4446-9E19-F545380DDCCA}"/>
    <cellStyle name="40% - uthevingsfarge 2 3 2 2 3" xfId="16825" xr:uid="{283F6357-0A75-4145-9140-DA1CA29C4022}"/>
    <cellStyle name="40% - uthevingsfarge 2 3 2 2 3 2" xfId="45753" xr:uid="{A19CA9BF-FA38-443B-A769-507AF64DA6FA}"/>
    <cellStyle name="40% - uthevingsfarge 2 3 2 2 3 2 2" xfId="45754" xr:uid="{A38960F3-E191-4109-80FD-67CA2DFC2D24}"/>
    <cellStyle name="40% - uthevingsfarge 2 3 2 2 3 3" xfId="45755" xr:uid="{F6D060AB-1714-499D-8808-107E022BCADB}"/>
    <cellStyle name="40% - uthevingsfarge 2 3 2 2 3_3. Chng in credit spreads" xfId="45756" xr:uid="{3BA27502-5F6B-464A-B994-8FEAD5AD9D80}"/>
    <cellStyle name="40% - uthevingsfarge 2 3 2 2 4" xfId="45757" xr:uid="{E7634B7C-71F6-4D9C-A0FD-B354E0D1076C}"/>
    <cellStyle name="40% - uthevingsfarge 2 3 2 2 4 2" xfId="45758" xr:uid="{309334D9-0251-4077-BEDA-2B88C4D0CC31}"/>
    <cellStyle name="40% - uthevingsfarge 2 3 2 2 5" xfId="45759" xr:uid="{491F149F-B853-4BD3-8349-16DCD04F78EA}"/>
    <cellStyle name="40% - uthevingsfarge 2 3 2 2 6" xfId="45760" xr:uid="{01706F33-C1F2-4C4A-ADFB-E6BED4A6FBA1}"/>
    <cellStyle name="40% - uthevingsfarge 2 3 2 2_3. Chng in credit spreads" xfId="45761" xr:uid="{354DA81B-AECE-4ABD-AC63-D5A3852220C2}"/>
    <cellStyle name="40% - uthevingsfarge 2 3 2 3" xfId="16826" xr:uid="{B28472E0-7D61-4E42-8043-1B50C7845666}"/>
    <cellStyle name="40% - uthevingsfarge 2 3 2 3 2" xfId="16827" xr:uid="{F89CBF4E-3EDB-4DFB-B5A4-3C9564E97B03}"/>
    <cellStyle name="40% - uthevingsfarge 2 3 2 3 2 2" xfId="45762" xr:uid="{B831A185-EE88-4D12-94D5-5E072BE9DF32}"/>
    <cellStyle name="40% - uthevingsfarge 2 3 2 3 3" xfId="16828" xr:uid="{5C35EA45-F531-47E1-96CC-74CB249FBE53}"/>
    <cellStyle name="40% - uthevingsfarge 2 3 2 3 4" xfId="45763" xr:uid="{CAD92322-CCC3-4CA8-A21F-FA7F1D73A021}"/>
    <cellStyle name="40% - uthevingsfarge 2 3 2 3 5" xfId="45764" xr:uid="{7D1F9822-BCF8-4399-8C9E-82F42A4E61E1}"/>
    <cellStyle name="40% - uthevingsfarge 2 3 2 3 6" xfId="45765" xr:uid="{DBD5E66F-C1E0-41FA-983F-9EFE165EAED7}"/>
    <cellStyle name="40% - uthevingsfarge 2 3 2 3_3. Chng in credit spreads" xfId="45766" xr:uid="{65AC6E51-9EA6-4C54-8AE6-1DB6B1A14585}"/>
    <cellStyle name="40% - uthevingsfarge 2 3 2 4" xfId="16829" xr:uid="{F554D678-DE8C-46CB-8947-9C68A59B6F59}"/>
    <cellStyle name="40% - uthevingsfarge 2 3 2 4 2" xfId="16830" xr:uid="{0F6105E4-87B3-4702-9677-85AC060B5547}"/>
    <cellStyle name="40% - uthevingsfarge 2 3 2 4 2 2" xfId="45767" xr:uid="{4BD5F164-C8BE-4F5D-8685-BDE47BC037E5}"/>
    <cellStyle name="40% - uthevingsfarge 2 3 2 4 3" xfId="16831" xr:uid="{02670BBE-0828-4947-8008-09E77DE6C799}"/>
    <cellStyle name="40% - uthevingsfarge 2 3 2 4 4" xfId="45768" xr:uid="{81A60DDD-E36F-4B73-810F-0BB521AB10BD}"/>
    <cellStyle name="40% - uthevingsfarge 2 3 2 4 5" xfId="45769" xr:uid="{E6AB4115-681F-4AA9-9FC7-67E226B3AA75}"/>
    <cellStyle name="40% - uthevingsfarge 2 3 2 4 6" xfId="45770" xr:uid="{3E0FAB59-4BE1-4915-B89D-D40002075B9C}"/>
    <cellStyle name="40% - uthevingsfarge 2 3 2 4_3. Chng in credit spreads" xfId="45771" xr:uid="{CDA0BB7B-2A24-4BF1-914B-B9B1AEEA1B44}"/>
    <cellStyle name="40% - uthevingsfarge 2 3 2 5" xfId="16832" xr:uid="{7BA1D7BC-6CBB-477D-A556-794FBB6EC287}"/>
    <cellStyle name="40% - uthevingsfarge 2 3 2 5 2" xfId="16833" xr:uid="{02CF1DB6-8656-45E9-85BD-1E8E264589D6}"/>
    <cellStyle name="40% - uthevingsfarge 2 3 2 5 3" xfId="16834" xr:uid="{A25C3546-73B2-411C-8830-6079F7D5D691}"/>
    <cellStyle name="40% - uthevingsfarge 2 3 2 5 4" xfId="45772" xr:uid="{9D90CCEC-5DF8-4D0B-9582-6A8C098EFBC8}"/>
    <cellStyle name="40% - uthevingsfarge 2 3 2 5 5" xfId="45773" xr:uid="{E85BFE34-C1F4-490B-AC3D-10977560576B}"/>
    <cellStyle name="40% - uthevingsfarge 2 3 2 5 6" xfId="45774" xr:uid="{FA06ACF7-3DD2-4696-A08F-241E04896078}"/>
    <cellStyle name="40% - uthevingsfarge 2 3 2 5_AVA DVA EL" xfId="16835" xr:uid="{2ABF9D57-E717-417C-80BC-65FEF0870A71}"/>
    <cellStyle name="40% - uthevingsfarge 2 3 2 6" xfId="16836" xr:uid="{37013678-43E3-46CE-B0BF-53346989309E}"/>
    <cellStyle name="40% - uthevingsfarge 2 3 2 6 2" xfId="16837" xr:uid="{56369B8F-4AFA-4865-A9F6-6643B403B7C1}"/>
    <cellStyle name="40% - uthevingsfarge 2 3 2 6_AVA DVA EL" xfId="16838" xr:uid="{368DF5B1-EA8C-4F74-9088-BDC2497C4E29}"/>
    <cellStyle name="40% - uthevingsfarge 2 3 2 7" xfId="16839" xr:uid="{B0ABB13A-60B0-44DC-8DD2-999846BA36B2}"/>
    <cellStyle name="40% - uthevingsfarge 2 3 2 8" xfId="45775" xr:uid="{57DB6375-97D1-4DD0-A36F-F78101190D3C}"/>
    <cellStyle name="40% - uthevingsfarge 2 3 2 9" xfId="45776" xr:uid="{0181E225-F3B8-491C-940A-4C6F9442BC44}"/>
    <cellStyle name="40% - uthevingsfarge 2 3 2_3. Chng in credit spreads" xfId="45777" xr:uid="{883D72B0-6F96-4A58-A3B6-8CAFDEBC0A84}"/>
    <cellStyle name="40% - uthevingsfarge 2 3 3" xfId="4447" xr:uid="{C62B98E3-D08B-41F8-AEF7-DB0C042F4ADB}"/>
    <cellStyle name="40% - uthevingsfarge 2 3 3 2" xfId="16840" xr:uid="{B1AABC15-855F-48FA-BAD9-2B0E5C07EC02}"/>
    <cellStyle name="40% - uthevingsfarge 2 3 3 2 2" xfId="45778" xr:uid="{E3ED78CF-356D-4795-B84E-0E144022954E}"/>
    <cellStyle name="40% - uthevingsfarge 2 3 3 2 2 2" xfId="45779" xr:uid="{22B69E45-D548-48A4-8C5F-4A28AE41D739}"/>
    <cellStyle name="40% - uthevingsfarge 2 3 3 2 2 2 2" xfId="45780" xr:uid="{C863FBF3-5136-4A40-B13F-70B92753433F}"/>
    <cellStyle name="40% - uthevingsfarge 2 3 3 2 2 3" xfId="45781" xr:uid="{B4DBCCE7-94D6-48B7-B5B5-3BE8C7BCEECB}"/>
    <cellStyle name="40% - uthevingsfarge 2 3 3 2 2_3. Chng in credit spreads" xfId="45782" xr:uid="{A8AEBEC5-1AEE-4FC5-918C-68ADEBA1CF79}"/>
    <cellStyle name="40% - uthevingsfarge 2 3 3 2 3" xfId="45783" xr:uid="{A6206CB9-B65A-4181-B760-8A6E27D74CB9}"/>
    <cellStyle name="40% - uthevingsfarge 2 3 3 2 3 2" xfId="45784" xr:uid="{58388E8B-3F61-4BE8-9EF6-226FC4CB6C2D}"/>
    <cellStyle name="40% - uthevingsfarge 2 3 3 2 3 2 2" xfId="45785" xr:uid="{2EC261D1-E221-464E-8957-7DE1E3CEFB45}"/>
    <cellStyle name="40% - uthevingsfarge 2 3 3 2 3 3" xfId="45786" xr:uid="{B128C6E4-1261-452C-9963-F9FFF8EEFCEB}"/>
    <cellStyle name="40% - uthevingsfarge 2 3 3 2 3_3. Chng in credit spreads" xfId="45787" xr:uid="{86480FC8-73BB-4571-9CE4-057895ED9D00}"/>
    <cellStyle name="40% - uthevingsfarge 2 3 3 2 4" xfId="45788" xr:uid="{5225756B-CC2B-42DD-87AF-89045AACE15E}"/>
    <cellStyle name="40% - uthevingsfarge 2 3 3 2 4 2" xfId="45789" xr:uid="{277767DB-3CFC-488E-8720-23618BF94E54}"/>
    <cellStyle name="40% - uthevingsfarge 2 3 3 2 5" xfId="45790" xr:uid="{8BA7B9DE-E96A-443B-A067-92A6D1B52E2B}"/>
    <cellStyle name="40% - uthevingsfarge 2 3 3 2_3. Chng in credit spreads" xfId="45791" xr:uid="{5F33C414-5531-4712-9DA2-F6D79511D0CD}"/>
    <cellStyle name="40% - uthevingsfarge 2 3 3 3" xfId="16841" xr:uid="{BBB9D76C-CFA1-4681-B072-B1AEB231C91A}"/>
    <cellStyle name="40% - uthevingsfarge 2 3 3 3 2" xfId="45792" xr:uid="{8F4C6427-85CA-4F4D-B56D-2A3B498DD743}"/>
    <cellStyle name="40% - uthevingsfarge 2 3 3 3 2 2" xfId="45793" xr:uid="{818B96E2-33A2-4992-8467-F7CB310E9D15}"/>
    <cellStyle name="40% - uthevingsfarge 2 3 3 3 3" xfId="45794" xr:uid="{91009452-E1D3-4F83-A026-24264FF2A09A}"/>
    <cellStyle name="40% - uthevingsfarge 2 3 3 3_3. Chng in credit spreads" xfId="45795" xr:uid="{5B2FFBBD-1930-4AB8-8E69-50A6A420ED77}"/>
    <cellStyle name="40% - uthevingsfarge 2 3 3 4" xfId="45796" xr:uid="{991E155F-98C3-48DC-9656-DBC79CC18D73}"/>
    <cellStyle name="40% - uthevingsfarge 2 3 3 4 2" xfId="45797" xr:uid="{ED24204F-F56A-4252-B6F3-487A94CC02E3}"/>
    <cellStyle name="40% - uthevingsfarge 2 3 3 4 2 2" xfId="45798" xr:uid="{1D9EDA72-9708-4010-8538-DFD7C433F4CC}"/>
    <cellStyle name="40% - uthevingsfarge 2 3 3 4 3" xfId="45799" xr:uid="{A3B7AAF3-5C44-4397-A2C3-C0C1D1C0D689}"/>
    <cellStyle name="40% - uthevingsfarge 2 3 3 4_3. Chng in credit spreads" xfId="45800" xr:uid="{84A622CF-F288-4A1B-ACE4-DD314AE25FA4}"/>
    <cellStyle name="40% - uthevingsfarge 2 3 3 5" xfId="45801" xr:uid="{1AD621B1-3426-4202-A421-8EEB33D24438}"/>
    <cellStyle name="40% - uthevingsfarge 2 3 3 5 2" xfId="45802" xr:uid="{AA56F21F-76CD-4DF1-AB7C-09A9E2907F01}"/>
    <cellStyle name="40% - uthevingsfarge 2 3 3 6" xfId="45803" xr:uid="{B690C87F-AAB5-489B-82D8-4885754D9D9F}"/>
    <cellStyle name="40% - uthevingsfarge 2 3 3_3. Chng in credit spreads" xfId="45804" xr:uid="{64D1EBFE-DF9E-4815-8803-4368EAE9D41E}"/>
    <cellStyle name="40% - uthevingsfarge 2 3 4" xfId="16842" xr:uid="{70777F31-9DDD-45E3-A1F9-4046E1C00F9C}"/>
    <cellStyle name="40% - uthevingsfarge 2 3 4 2" xfId="16843" xr:uid="{19FAA36D-79F3-4454-9F2C-31C8754251C6}"/>
    <cellStyle name="40% - uthevingsfarge 2 3 4 2 2" xfId="45805" xr:uid="{5BB9FD92-C9B3-4751-8AEB-B18170798581}"/>
    <cellStyle name="40% - uthevingsfarge 2 3 4 2 2 2" xfId="45806" xr:uid="{65BA00F3-0D37-470E-9E20-57B0B524B69F}"/>
    <cellStyle name="40% - uthevingsfarge 2 3 4 2 3" xfId="45807" xr:uid="{F8A6AD07-19B3-4505-BCCB-EED26904971E}"/>
    <cellStyle name="40% - uthevingsfarge 2 3 4 2_3. Chng in credit spreads" xfId="45808" xr:uid="{18F9F4ED-FB14-491A-B75A-8D13092B621C}"/>
    <cellStyle name="40% - uthevingsfarge 2 3 4 3" xfId="16844" xr:uid="{930DB060-C7CF-42FD-88B7-02964489B2E1}"/>
    <cellStyle name="40% - uthevingsfarge 2 3 4 3 2" xfId="45809" xr:uid="{F78D1612-AB14-4A24-B4B3-72716234D2A6}"/>
    <cellStyle name="40% - uthevingsfarge 2 3 4 3 2 2" xfId="45810" xr:uid="{AA5E2461-AE18-47B7-87F7-0C9FE30ED1E0}"/>
    <cellStyle name="40% - uthevingsfarge 2 3 4 3 3" xfId="45811" xr:uid="{A85422BA-136E-425B-9C56-ACF1FE3FF3E6}"/>
    <cellStyle name="40% - uthevingsfarge 2 3 4 3_3. Chng in credit spreads" xfId="45812" xr:uid="{CB7E9B0F-1211-4FD7-A4B2-58CE01356D68}"/>
    <cellStyle name="40% - uthevingsfarge 2 3 4 4" xfId="45813" xr:uid="{802B880D-50A5-450A-A75E-A7EDB0038ABA}"/>
    <cellStyle name="40% - uthevingsfarge 2 3 4 4 2" xfId="45814" xr:uid="{412F7B6E-79FE-44DF-B135-1E6A9E0FE820}"/>
    <cellStyle name="40% - uthevingsfarge 2 3 4 5" xfId="45815" xr:uid="{412C34FF-F122-4BEC-8137-0783A36CC6FD}"/>
    <cellStyle name="40% - uthevingsfarge 2 3 4 6" xfId="45816" xr:uid="{24C449C0-E677-459B-837C-4A0B75133EFC}"/>
    <cellStyle name="40% - uthevingsfarge 2 3 4_3. Chng in credit spreads" xfId="45817" xr:uid="{F466CB9B-BC4F-4282-977D-FF8B4F3C6E01}"/>
    <cellStyle name="40% - uthevingsfarge 2 3 5" xfId="16845" xr:uid="{F35654D2-C078-4DF0-959C-4DE0894A5F85}"/>
    <cellStyle name="40% - uthevingsfarge 2 3 5 2" xfId="16846" xr:uid="{A4B1E632-0C80-4F01-95C3-2059A2544435}"/>
    <cellStyle name="40% - uthevingsfarge 2 3 5 2 2" xfId="45818" xr:uid="{4FECE965-B992-44D6-B8D2-5E69AA7A9161}"/>
    <cellStyle name="40% - uthevingsfarge 2 3 5 3" xfId="16847" xr:uid="{66D2EACF-3366-4FC6-B04A-4D3384FA169F}"/>
    <cellStyle name="40% - uthevingsfarge 2 3 5 4" xfId="45819" xr:uid="{CD8174D2-34C0-43B6-96A5-FBC356E8A740}"/>
    <cellStyle name="40% - uthevingsfarge 2 3 5 5" xfId="45820" xr:uid="{E2587272-4D42-4077-964A-92DC4CDAF2B8}"/>
    <cellStyle name="40% - uthevingsfarge 2 3 5 6" xfId="45821" xr:uid="{8A791763-F54E-4F42-A0E4-6BD0FD63845A}"/>
    <cellStyle name="40% - uthevingsfarge 2 3 5_3. Chng in credit spreads" xfId="45822" xr:uid="{8829C46E-67E6-416C-B6F4-B51A29706861}"/>
    <cellStyle name="40% - uthevingsfarge 2 3 6" xfId="16848" xr:uid="{6C37DC37-1230-4F71-8675-35117A3A7F4F}"/>
    <cellStyle name="40% - uthevingsfarge 2 3 6 2" xfId="16849" xr:uid="{3388C0EB-4C32-46EB-BA91-48B3E60CE166}"/>
    <cellStyle name="40% - uthevingsfarge 2 3 6 2 2" xfId="45823" xr:uid="{72BD0C41-F58C-4F01-B925-7096556F3489}"/>
    <cellStyle name="40% - uthevingsfarge 2 3 6 3" xfId="16850" xr:uid="{A2791ABE-7A8A-4204-87D2-1BCAD8568333}"/>
    <cellStyle name="40% - uthevingsfarge 2 3 6 4" xfId="45824" xr:uid="{61D529D7-BA75-4853-B487-833D2EF1140F}"/>
    <cellStyle name="40% - uthevingsfarge 2 3 6 5" xfId="45825" xr:uid="{792AE8BB-7B3D-428C-BCEF-0C5611A0FC71}"/>
    <cellStyle name="40% - uthevingsfarge 2 3 6 6" xfId="45826" xr:uid="{6E020FEF-7ECD-4427-A8EB-4CCE7DEEBF40}"/>
    <cellStyle name="40% - uthevingsfarge 2 3 6_3. Chng in credit spreads" xfId="45827" xr:uid="{9FBAF041-6086-4144-9383-A4A9BC93B535}"/>
    <cellStyle name="40% - uthevingsfarge 2 3 7" xfId="16851" xr:uid="{F5AD2784-FE93-49B5-AFE6-C53B52787190}"/>
    <cellStyle name="40% - uthevingsfarge 2 3 7 2" xfId="16852" xr:uid="{0B20BB99-9F24-4AD7-AC04-65853DDFFA43}"/>
    <cellStyle name="40% - uthevingsfarge 2 3 7 2 2" xfId="45828" xr:uid="{DCA12EB6-39C4-4A08-AB3A-FE8B13273FFF}"/>
    <cellStyle name="40% - uthevingsfarge 2 3 7 3" xfId="45829" xr:uid="{A67E5ADD-547E-4D66-842E-769E2864257F}"/>
    <cellStyle name="40% - uthevingsfarge 2 3 7_3. Chng in credit spreads" xfId="45830" xr:uid="{F75A40C6-0AF3-4F63-806B-8CEB97FF2D7C}"/>
    <cellStyle name="40% - uthevingsfarge 2 3 8" xfId="16853" xr:uid="{171F3ADE-F704-4AB3-9525-308CC3240DA5}"/>
    <cellStyle name="40% - uthevingsfarge 2 3 9" xfId="39908" xr:uid="{99636406-685C-43E9-9023-8A6B1D413BB1}"/>
    <cellStyle name="40% - uthevingsfarge 2 3_4 manuell" xfId="55015" xr:uid="{E1305722-31C2-4A9C-9CBD-A509F90AAD06}"/>
    <cellStyle name="40% - uthevingsfarge 2 30" xfId="4448" xr:uid="{519707BA-94E8-420B-B56D-6617E634B380}"/>
    <cellStyle name="40% - uthevingsfarge 2 30 2" xfId="4449" xr:uid="{CE70CE76-FDC0-4F33-AA47-101234F73030}"/>
    <cellStyle name="40% - uthevingsfarge 2 30 2 2" xfId="4450" xr:uid="{E74EF220-2499-4C2C-B671-5580450F8375}"/>
    <cellStyle name="40% - uthevingsfarge 2 30 2 3" xfId="45831" xr:uid="{A918E031-2408-493E-B835-39F9A3C28305}"/>
    <cellStyle name="40% - uthevingsfarge 2 30 2_4 manuell" xfId="55016" xr:uid="{C009AE86-9436-4C15-A6EC-A31278146D85}"/>
    <cellStyle name="40% - uthevingsfarge 2 30 3" xfId="4451" xr:uid="{384A5D28-EB73-4CF9-8B3B-4AFD7643D825}"/>
    <cellStyle name="40% - uthevingsfarge 2 30 4" xfId="45832" xr:uid="{54A8E69A-61A7-4C44-883B-76DC56B6A6D1}"/>
    <cellStyle name="40% - uthevingsfarge 2 30_4 manuell" xfId="55017" xr:uid="{C4B88E0C-9617-445B-A118-597D223013F5}"/>
    <cellStyle name="40% - uthevingsfarge 2 31" xfId="4452" xr:uid="{01723E6B-7D29-4968-BCAC-745EF8EB88A6}"/>
    <cellStyle name="40% - uthevingsfarge 2 31 2" xfId="4453" xr:uid="{45DA2200-7E9F-47E0-B9C4-591101D8BA66}"/>
    <cellStyle name="40% - uthevingsfarge 2 31 2 2" xfId="4454" xr:uid="{8C732139-E66A-4C80-A1C2-A67F83C10FF3}"/>
    <cellStyle name="40% - uthevingsfarge 2 31 2 3" xfId="45833" xr:uid="{993F766C-9173-4587-9A80-69CC0A943006}"/>
    <cellStyle name="40% - uthevingsfarge 2 31 2_4 manuell" xfId="55018" xr:uid="{DC2FA2E0-058E-4D79-BE07-3B45794A84F9}"/>
    <cellStyle name="40% - uthevingsfarge 2 31 3" xfId="4455" xr:uid="{9EDBAD3D-564B-41AA-AE3A-AC19A47BDB56}"/>
    <cellStyle name="40% - uthevingsfarge 2 31 4" xfId="45834" xr:uid="{8A06F033-E0F1-4001-8E42-48E5F46716DD}"/>
    <cellStyle name="40% - uthevingsfarge 2 31_4 manuell" xfId="55019" xr:uid="{60AD0CEA-0188-4671-BE93-4485D7CA85DE}"/>
    <cellStyle name="40% - uthevingsfarge 2 32" xfId="4456" xr:uid="{8068A21D-2177-42C5-B6D9-5FD691261C58}"/>
    <cellStyle name="40% - uthevingsfarge 2 32 2" xfId="4457" xr:uid="{0B838624-0855-4775-A365-9EBD1D1009E2}"/>
    <cellStyle name="40% - uthevingsfarge 2 32 2 2" xfId="4458" xr:uid="{BA4BDC44-D174-46E2-9BBC-D655CDE780DB}"/>
    <cellStyle name="40% - uthevingsfarge 2 32 2 3" xfId="45835" xr:uid="{C75D31FC-359B-45F6-A3C7-574C400189C1}"/>
    <cellStyle name="40% - uthevingsfarge 2 32 2_4 manuell" xfId="55020" xr:uid="{52DBAA53-01F4-4EA9-B27D-304FCBD6E34C}"/>
    <cellStyle name="40% - uthevingsfarge 2 32 3" xfId="4459" xr:uid="{36573920-785F-4A66-9DF9-C8D9A8B19E66}"/>
    <cellStyle name="40% - uthevingsfarge 2 32 4" xfId="45836" xr:uid="{AA5AA0CC-2912-4D91-A93D-602D5B150B4C}"/>
    <cellStyle name="40% - uthevingsfarge 2 32_4 manuell" xfId="55021" xr:uid="{59E63B36-DF74-4913-A8F1-1ECC4C7DE918}"/>
    <cellStyle name="40% - uthevingsfarge 2 33" xfId="4460" xr:uid="{66376743-4793-4C3C-8C0D-BD290A954986}"/>
    <cellStyle name="40% - uthevingsfarge 2 33 2" xfId="4461" xr:uid="{354CB2C1-667D-4D68-BFD0-A3501300F5BE}"/>
    <cellStyle name="40% - uthevingsfarge 2 33 2 2" xfId="4462" xr:uid="{5D37914C-60D0-41D3-B776-CD7BD1591F8A}"/>
    <cellStyle name="40% - uthevingsfarge 2 33 2 3" xfId="45837" xr:uid="{C6B56780-D5F3-4A5C-884B-DD70CC73430F}"/>
    <cellStyle name="40% - uthevingsfarge 2 33 2_4 manuell" xfId="55022" xr:uid="{882C4E8F-05AE-4FE4-85A6-9C693628984B}"/>
    <cellStyle name="40% - uthevingsfarge 2 33 3" xfId="4463" xr:uid="{50286229-220B-450E-9C3D-35B40D014A4E}"/>
    <cellStyle name="40% - uthevingsfarge 2 33 4" xfId="45838" xr:uid="{0A66B3E5-799A-4A7B-8F09-CF9336E19615}"/>
    <cellStyle name="40% - uthevingsfarge 2 33_4 manuell" xfId="55023" xr:uid="{ABC64548-85B5-4C58-AED6-88D3EF710840}"/>
    <cellStyle name="40% - uthevingsfarge 2 34" xfId="4464" xr:uid="{7325850C-7D25-4397-B0F4-C4E97AD3CD8A}"/>
    <cellStyle name="40% - uthevingsfarge 2 34 2" xfId="4465" xr:uid="{071D7B43-70B8-49A7-B9EF-7A93A2DA9930}"/>
    <cellStyle name="40% - uthevingsfarge 2 34 2 2" xfId="4466" xr:uid="{846402D8-2E38-4497-A2F9-07F268C89988}"/>
    <cellStyle name="40% - uthevingsfarge 2 34 2 3" xfId="45839" xr:uid="{D975893F-29FB-4823-9FA3-D5B0C9EAB36C}"/>
    <cellStyle name="40% - uthevingsfarge 2 34 2_4 manuell" xfId="55024" xr:uid="{C1C0CBF1-A7A5-4611-9598-D1693F7868E0}"/>
    <cellStyle name="40% - uthevingsfarge 2 34 3" xfId="4467" xr:uid="{BA1C1098-89CB-4B38-9D25-84D157D0822C}"/>
    <cellStyle name="40% - uthevingsfarge 2 34 4" xfId="45840" xr:uid="{917CA0AF-4665-47D5-B031-5F50C19CC38D}"/>
    <cellStyle name="40% - uthevingsfarge 2 34_4 manuell" xfId="55025" xr:uid="{A7446E3B-36CA-4D62-8620-C3DB5F42392B}"/>
    <cellStyle name="40% - uthevingsfarge 2 35" xfId="4468" xr:uid="{401DD896-0084-4E3A-874C-7136CEDC769F}"/>
    <cellStyle name="40% - uthevingsfarge 2 35 2" xfId="4469" xr:uid="{964A9647-6E9F-4BEF-9179-011BD4AEDBE1}"/>
    <cellStyle name="40% - uthevingsfarge 2 35 2 2" xfId="4470" xr:uid="{D6EDE566-535A-4C85-9D19-9016F1D6DD84}"/>
    <cellStyle name="40% - uthevingsfarge 2 35 2 3" xfId="45841" xr:uid="{F0B73419-7F9C-4071-B60D-B8E8C79A2E83}"/>
    <cellStyle name="40% - uthevingsfarge 2 35 2_4 manuell" xfId="55026" xr:uid="{FE2A2C06-EAAA-40D1-82C9-572DAFFDD558}"/>
    <cellStyle name="40% - uthevingsfarge 2 35 3" xfId="4471" xr:uid="{A8F2AE10-267B-43B3-8F06-B8EB7D40953F}"/>
    <cellStyle name="40% - uthevingsfarge 2 35 4" xfId="45842" xr:uid="{86D6171E-71AD-4F2E-9619-FE22A05A35C0}"/>
    <cellStyle name="40% - uthevingsfarge 2 35_4 manuell" xfId="55027" xr:uid="{2C4B055E-D4A5-4106-AD07-8BDFEFEE07E8}"/>
    <cellStyle name="40% - uthevingsfarge 2 36" xfId="4472" xr:uid="{E227B6D2-51F0-4D92-814D-32C26A8CA53F}"/>
    <cellStyle name="40% - uthevingsfarge 2 36 2" xfId="4473" xr:uid="{4EC60AD0-1B48-4A6E-9F5B-CFFEA3CD9582}"/>
    <cellStyle name="40% - uthevingsfarge 2 36 2 2" xfId="4474" xr:uid="{6B8885B3-DE83-4827-B8B4-F2CCEF8825D3}"/>
    <cellStyle name="40% - uthevingsfarge 2 36 2 3" xfId="45843" xr:uid="{D2C9A29A-26B6-4640-A376-B51C08C6F4A8}"/>
    <cellStyle name="40% - uthevingsfarge 2 36 2_4 manuell" xfId="55028" xr:uid="{DE757651-F866-49EC-A8CF-A42A0367103F}"/>
    <cellStyle name="40% - uthevingsfarge 2 36 3" xfId="4475" xr:uid="{4CE37A21-7BD0-43C5-918F-1BB1549ECC5F}"/>
    <cellStyle name="40% - uthevingsfarge 2 36 4" xfId="45844" xr:uid="{1DAC4874-FB24-4EFB-A657-C915D7349E16}"/>
    <cellStyle name="40% - uthevingsfarge 2 36_4 manuell" xfId="55029" xr:uid="{541F475D-403D-4948-8082-F3B7FF9A2DF4}"/>
    <cellStyle name="40% - uthevingsfarge 2 37" xfId="4476" xr:uid="{D2C184D4-17AB-47D6-97BB-D50867BAB0B8}"/>
    <cellStyle name="40% - uthevingsfarge 2 37 2" xfId="4477" xr:uid="{202FC72A-50C0-492B-83A9-4426D394BB08}"/>
    <cellStyle name="40% - uthevingsfarge 2 37 2 2" xfId="4478" xr:uid="{7C61E6BB-FF8C-4E95-B42E-5E6BDA3B0D5F}"/>
    <cellStyle name="40% - uthevingsfarge 2 37 2 3" xfId="45845" xr:uid="{A0E02EC2-9BA8-4FEA-92C2-F6188B84C4DB}"/>
    <cellStyle name="40% - uthevingsfarge 2 37 2_4 manuell" xfId="55030" xr:uid="{2D7B323C-E58A-4D3C-8F92-2EE35DD14E82}"/>
    <cellStyle name="40% - uthevingsfarge 2 37 3" xfId="4479" xr:uid="{BCBA35FD-4CBE-4538-BE42-B2B8CE0C9226}"/>
    <cellStyle name="40% - uthevingsfarge 2 37 4" xfId="45846" xr:uid="{3B99B1FB-3C8A-43B1-8372-E6290555C4E1}"/>
    <cellStyle name="40% - uthevingsfarge 2 37_4 manuell" xfId="55031" xr:uid="{99127BD5-EA85-43E9-9325-B5422758BC04}"/>
    <cellStyle name="40% - uthevingsfarge 2 38" xfId="4480" xr:uid="{6AA77296-B12B-4277-B348-ED3DB29F718F}"/>
    <cellStyle name="40% - uthevingsfarge 2 38 2" xfId="4481" xr:uid="{568155A4-4337-4DA8-B350-C72FF8B5668E}"/>
    <cellStyle name="40% - uthevingsfarge 2 38 2 2" xfId="4482" xr:uid="{27608674-4536-4FC4-A8E8-DD69B0A26C38}"/>
    <cellStyle name="40% - uthevingsfarge 2 38 2 3" xfId="45847" xr:uid="{9C0B3CF2-8CB8-4C96-93B2-68294121592A}"/>
    <cellStyle name="40% - uthevingsfarge 2 38 2_4 manuell" xfId="55032" xr:uid="{4CDACCD1-E6EC-4241-A604-D5B2B76C83DA}"/>
    <cellStyle name="40% - uthevingsfarge 2 38 3" xfId="4483" xr:uid="{91E3836D-00F6-4557-B4D3-1B76E4C7D403}"/>
    <cellStyle name="40% - uthevingsfarge 2 38 4" xfId="45848" xr:uid="{BC91E677-9DFB-4505-9E25-08EFFF75D927}"/>
    <cellStyle name="40% - uthevingsfarge 2 38_4 manuell" xfId="55033" xr:uid="{4A8CE28B-A7E7-4477-92D4-B312145446FE}"/>
    <cellStyle name="40% - uthevingsfarge 2 39" xfId="4484" xr:uid="{9076C4F8-1ACE-45E3-868E-CE99BFBCDA3C}"/>
    <cellStyle name="40% - uthevingsfarge 2 39 2" xfId="4485" xr:uid="{8BE06265-3622-4962-B9AD-A0DC246D5330}"/>
    <cellStyle name="40% - uthevingsfarge 2 39 2 2" xfId="4486" xr:uid="{8EDD59A3-30F3-47A9-9DE0-C896C8D9013D}"/>
    <cellStyle name="40% - uthevingsfarge 2 39 2 3" xfId="45849" xr:uid="{698B85F7-B144-447D-8900-C5C7B4ED2A5C}"/>
    <cellStyle name="40% - uthevingsfarge 2 39 2_4 manuell" xfId="55034" xr:uid="{CD5622DE-60DE-43F2-932D-F8BD12990D8C}"/>
    <cellStyle name="40% - uthevingsfarge 2 39 3" xfId="4487" xr:uid="{6D22814E-3087-4319-A356-BFA43C3E2B2E}"/>
    <cellStyle name="40% - uthevingsfarge 2 39 4" xfId="45850" xr:uid="{3C09CEB0-7EC2-44A3-B57B-B11FAD296029}"/>
    <cellStyle name="40% - uthevingsfarge 2 39_4 manuell" xfId="55035" xr:uid="{AEE06C95-7776-4068-A69A-7E103B472096}"/>
    <cellStyle name="40% - uthevingsfarge 2 4" xfId="4488" xr:uid="{0606828C-0481-490F-AE43-A9EA3D3C702E}"/>
    <cellStyle name="40% - uthevingsfarge 2 4 10" xfId="45851" xr:uid="{1C2E7532-F162-4007-8B43-72A3A2F10863}"/>
    <cellStyle name="40% - uthevingsfarge 2 4 2" xfId="4489" xr:uid="{322F8362-BB74-4B74-8EBE-EA6EAEDD056B}"/>
    <cellStyle name="40% - uthevingsfarge 2 4 2 2" xfId="4490" xr:uid="{5BA43D67-4E90-45C5-B639-0E06DF8D6C3D}"/>
    <cellStyle name="40% - uthevingsfarge 2 4 2 2 2" xfId="16854" xr:uid="{8AD4140C-1205-4BF2-9814-855BE02ECA6D}"/>
    <cellStyle name="40% - uthevingsfarge 2 4 2 2 2 2" xfId="45852" xr:uid="{58F6FFFA-3AAB-426F-A7BB-562F90300E82}"/>
    <cellStyle name="40% - uthevingsfarge 2 4 2 2 3" xfId="45853" xr:uid="{B636C010-2289-4E58-BF03-9C96710C10C2}"/>
    <cellStyle name="40% - uthevingsfarge 2 4 2 2_3. Chng in credit spreads" xfId="45854" xr:uid="{D58EF31A-E889-4729-B055-3BD933C0B1B3}"/>
    <cellStyle name="40% - uthevingsfarge 2 4 2 3" xfId="16855" xr:uid="{6B417E3F-4958-440D-9397-E27E5E1C7347}"/>
    <cellStyle name="40% - uthevingsfarge 2 4 2 3 2" xfId="45855" xr:uid="{8BAAEFBA-FC14-41B4-99AE-527E80BF3DBB}"/>
    <cellStyle name="40% - uthevingsfarge 2 4 2 3 2 2" xfId="45856" xr:uid="{2742B9C8-5CA0-49DC-9A51-7575BD096B7C}"/>
    <cellStyle name="40% - uthevingsfarge 2 4 2 3 3" xfId="45857" xr:uid="{872669EA-F424-4740-A039-F1D09F147F09}"/>
    <cellStyle name="40% - uthevingsfarge 2 4 2 3_3. Chng in credit spreads" xfId="45858" xr:uid="{099F3235-E4B5-4E6B-8386-F2E4D254EE1E}"/>
    <cellStyle name="40% - uthevingsfarge 2 4 2 4" xfId="45859" xr:uid="{5075389A-50B1-430D-8B45-DC6F4E0A92A7}"/>
    <cellStyle name="40% - uthevingsfarge 2 4 2 4 2" xfId="45860" xr:uid="{FA859A50-3808-449F-9AD7-B6B62EB44CE6}"/>
    <cellStyle name="40% - uthevingsfarge 2 4 2 5" xfId="45861" xr:uid="{484AF562-9692-4C3B-B661-FA776594A983}"/>
    <cellStyle name="40% - uthevingsfarge 2 4 2 6" xfId="45862" xr:uid="{13447215-02C3-47CD-BB19-82C74E201023}"/>
    <cellStyle name="40% - uthevingsfarge 2 4 2 7" xfId="45863" xr:uid="{61AA7613-6D6B-476F-8EA9-BC77ED1B8534}"/>
    <cellStyle name="40% - uthevingsfarge 2 4 2 8" xfId="45864" xr:uid="{3E49A515-FA9B-4A09-A3A0-69835507934A}"/>
    <cellStyle name="40% - uthevingsfarge 2 4 2_3. Chng in credit spreads" xfId="45865" xr:uid="{877BAA07-5B84-4165-9C1F-DAD8DB8A0092}"/>
    <cellStyle name="40% - uthevingsfarge 2 4 3" xfId="4491" xr:uid="{87F90EE3-6857-4228-9C34-028F592B7DEE}"/>
    <cellStyle name="40% - uthevingsfarge 2 4 3 2" xfId="16856" xr:uid="{B62B9654-8B2A-47F1-8F94-70853E959B43}"/>
    <cellStyle name="40% - uthevingsfarge 2 4 3 2 2" xfId="45866" xr:uid="{C7569D7D-3FF1-42D5-802E-4FC45017C1FB}"/>
    <cellStyle name="40% - uthevingsfarge 2 4 3 3" xfId="16857" xr:uid="{507AC3A6-05B6-42D0-8DF0-05854107B3A5}"/>
    <cellStyle name="40% - uthevingsfarge 2 4 3 4" xfId="45867" xr:uid="{0F7CF475-C514-4427-88E1-93A8093C2B5F}"/>
    <cellStyle name="40% - uthevingsfarge 2 4 3 5" xfId="45868" xr:uid="{F51A6274-4B2C-4FC8-953B-A94184FBC240}"/>
    <cellStyle name="40% - uthevingsfarge 2 4 3 6" xfId="45869" xr:uid="{AA365E1E-E7FB-4873-A1DF-DCD3E3C92C3F}"/>
    <cellStyle name="40% - uthevingsfarge 2 4 3_3. Chng in credit spreads" xfId="45870" xr:uid="{8E88C196-E66D-4454-9159-9FAF54D09211}"/>
    <cellStyle name="40% - uthevingsfarge 2 4 4" xfId="16858" xr:uid="{72666686-C7C7-441A-9ABA-3FA0B3A54EA6}"/>
    <cellStyle name="40% - uthevingsfarge 2 4 4 2" xfId="16859" xr:uid="{7633A32E-660E-4C93-86D0-8FC48CA1258B}"/>
    <cellStyle name="40% - uthevingsfarge 2 4 4 2 2" xfId="45871" xr:uid="{62461341-184F-4E32-904E-66DDCC90DC43}"/>
    <cellStyle name="40% - uthevingsfarge 2 4 4 3" xfId="16860" xr:uid="{D2CB7324-D06C-48FA-82C4-A9BB23058D48}"/>
    <cellStyle name="40% - uthevingsfarge 2 4 4 4" xfId="45872" xr:uid="{67DDF3FD-48C6-45AA-AEAA-26257FDA3F2F}"/>
    <cellStyle name="40% - uthevingsfarge 2 4 4 5" xfId="45873" xr:uid="{62C0760C-C1D1-44A3-A910-0D607284608E}"/>
    <cellStyle name="40% - uthevingsfarge 2 4 4 6" xfId="45874" xr:uid="{F032BFB3-45C8-4C00-A54B-E98DA007FFC2}"/>
    <cellStyle name="40% - uthevingsfarge 2 4 4_3. Chng in credit spreads" xfId="45875" xr:uid="{90D39F7A-E37E-440A-923C-CBD6CBD54051}"/>
    <cellStyle name="40% - uthevingsfarge 2 4 5" xfId="16861" xr:uid="{732966C2-322E-48DA-B135-BB0B3BE1B929}"/>
    <cellStyle name="40% - uthevingsfarge 2 4 5 2" xfId="16862" xr:uid="{8ABE351E-F8EF-4A5D-8A65-64FB2086C837}"/>
    <cellStyle name="40% - uthevingsfarge 2 4 5 3" xfId="16863" xr:uid="{F1D592ED-FF16-493D-9C73-A4EA6B1D5839}"/>
    <cellStyle name="40% - uthevingsfarge 2 4 5 4" xfId="45876" xr:uid="{C3608FD6-F2BD-4ECC-8736-AE5BDA503DEF}"/>
    <cellStyle name="40% - uthevingsfarge 2 4 5 5" xfId="45877" xr:uid="{22C40DA2-1687-46E6-9014-ACCBC5CF568E}"/>
    <cellStyle name="40% - uthevingsfarge 2 4 5 6" xfId="45878" xr:uid="{21BDD3BA-C567-4902-B287-C8CAF1585B28}"/>
    <cellStyle name="40% - uthevingsfarge 2 4 5_AVA DVA EL" xfId="16864" xr:uid="{883326E8-9B2E-4B6D-B2DD-7B825DDDF8AD}"/>
    <cellStyle name="40% - uthevingsfarge 2 4 6" xfId="16865" xr:uid="{13CD478B-7B61-42B9-8A7B-AD97416922F7}"/>
    <cellStyle name="40% - uthevingsfarge 2 4 6 2" xfId="16866" xr:uid="{358605CD-E20A-46CB-A70A-C10199613138}"/>
    <cellStyle name="40% - uthevingsfarge 2 4 6_AVA DVA EL" xfId="16867" xr:uid="{F4CA8FB6-F9C1-44AC-8783-D18F82B41BB9}"/>
    <cellStyle name="40% - uthevingsfarge 2 4 7" xfId="16868" xr:uid="{3DCA2EFE-B208-4877-BE7E-0960BEA02788}"/>
    <cellStyle name="40% - uthevingsfarge 2 4 8" xfId="39909" xr:uid="{7E9C59AF-4E71-4A1A-B38F-7AAD1AF7F6AE}"/>
    <cellStyle name="40% - uthevingsfarge 2 4 9" xfId="45879" xr:uid="{F63AC175-79E7-4E69-AE99-65CE4F21ACF6}"/>
    <cellStyle name="40% - uthevingsfarge 2 4_3. Chng in credit spreads" xfId="45880" xr:uid="{EB2CBDA3-C9D7-4C39-8D8C-2D5956745329}"/>
    <cellStyle name="40% - uthevingsfarge 2 40" xfId="4492" xr:uid="{B65BC996-87E3-4456-B73D-3425B84F4CF9}"/>
    <cellStyle name="40% - uthevingsfarge 2 40 2" xfId="4493" xr:uid="{9E6F1D65-F161-486E-9F25-6E4F361591DD}"/>
    <cellStyle name="40% - uthevingsfarge 2 40 2 2" xfId="4494" xr:uid="{4D0D31F2-6AC4-43F4-9872-710F35E8A1E1}"/>
    <cellStyle name="40% - uthevingsfarge 2 40 2 3" xfId="45881" xr:uid="{FFD69AF1-1F26-45CD-8030-2079FC3711C3}"/>
    <cellStyle name="40% - uthevingsfarge 2 40 2_4 manuell" xfId="55036" xr:uid="{7C569A4C-71F4-4F26-8BAE-542D1BB0666A}"/>
    <cellStyle name="40% - uthevingsfarge 2 40 3" xfId="4495" xr:uid="{770E5CED-130E-4913-B3D3-3ABB8B4C797F}"/>
    <cellStyle name="40% - uthevingsfarge 2 40 4" xfId="45882" xr:uid="{18B69335-31AF-4993-B146-5633D154ED59}"/>
    <cellStyle name="40% - uthevingsfarge 2 40_4 manuell" xfId="55037" xr:uid="{35243AD2-6409-46C6-AF71-41910253F8CE}"/>
    <cellStyle name="40% - uthevingsfarge 2 41" xfId="4496" xr:uid="{6ACADF58-A042-42B6-88CF-83DA3B963828}"/>
    <cellStyle name="40% - uthevingsfarge 2 41 2" xfId="4497" xr:uid="{2D53B676-977E-4BFE-B97B-8BC28EC800B6}"/>
    <cellStyle name="40% - uthevingsfarge 2 41 2 2" xfId="4498" xr:uid="{8D65B7CE-3E09-464A-BE86-59D82CD19439}"/>
    <cellStyle name="40% - uthevingsfarge 2 41 2 3" xfId="45883" xr:uid="{B3DFDB10-D6CE-4058-82B8-487BD990361E}"/>
    <cellStyle name="40% - uthevingsfarge 2 41 2_4 manuell" xfId="55038" xr:uid="{B8887544-D5EF-41BB-8EEB-F51839149870}"/>
    <cellStyle name="40% - uthevingsfarge 2 41 3" xfId="4499" xr:uid="{CEB643BE-0A6F-4B49-8D13-FDF3C66E1B98}"/>
    <cellStyle name="40% - uthevingsfarge 2 41 4" xfId="45884" xr:uid="{2414FF5B-9B6C-4BAE-927D-BF25373FB2DE}"/>
    <cellStyle name="40% - uthevingsfarge 2 41_4 manuell" xfId="55039" xr:uid="{432DE4F5-EB95-44BD-8F3E-A604DBDD63A6}"/>
    <cellStyle name="40% - uthevingsfarge 2 42" xfId="4500" xr:uid="{AF3FA851-9365-4629-A147-CE7481B17C12}"/>
    <cellStyle name="40% - uthevingsfarge 2 42 2" xfId="4501" xr:uid="{E85651B7-5ABA-4490-9C87-A77D06301347}"/>
    <cellStyle name="40% - uthevingsfarge 2 42 2 2" xfId="4502" xr:uid="{16A98249-02CB-48E5-B2A6-2AC0D50BDE31}"/>
    <cellStyle name="40% - uthevingsfarge 2 42 2 3" xfId="45885" xr:uid="{6511229C-6C9C-4FFC-9486-70558C079D39}"/>
    <cellStyle name="40% - uthevingsfarge 2 42 2_4 manuell" xfId="55040" xr:uid="{B2E89003-FBA8-4833-92DF-9028FB74FF45}"/>
    <cellStyle name="40% - uthevingsfarge 2 42 3" xfId="4503" xr:uid="{9ED5147D-0555-4A9A-A06D-9204A655811A}"/>
    <cellStyle name="40% - uthevingsfarge 2 42 4" xfId="45886" xr:uid="{C6313E98-2374-491C-AFC1-16539099C864}"/>
    <cellStyle name="40% - uthevingsfarge 2 42_4 manuell" xfId="55041" xr:uid="{76D65F26-7BBF-4D13-9261-8C4458248BC4}"/>
    <cellStyle name="40% - uthevingsfarge 2 43" xfId="4504" xr:uid="{9838BBD6-A01A-41C7-B2E9-89D2EA2423FE}"/>
    <cellStyle name="40% - uthevingsfarge 2 43 2" xfId="4505" xr:uid="{C62804CA-F6DF-4E4E-B8B6-545531AE8D41}"/>
    <cellStyle name="40% - uthevingsfarge 2 43 2 2" xfId="4506" xr:uid="{40B436F3-2A98-4892-A146-0B8499D84A93}"/>
    <cellStyle name="40% - uthevingsfarge 2 43 2 3" xfId="45887" xr:uid="{FF2EA129-B2F9-42F3-B5CE-0E98FF117BAA}"/>
    <cellStyle name="40% - uthevingsfarge 2 43 2_4 manuell" xfId="55042" xr:uid="{9608DF1A-F457-4216-A602-38F87545BCB7}"/>
    <cellStyle name="40% - uthevingsfarge 2 43 3" xfId="4507" xr:uid="{4F9711A9-F0B8-49A8-BE0E-6F985299D91A}"/>
    <cellStyle name="40% - uthevingsfarge 2 43 4" xfId="45888" xr:uid="{C564DFA7-3F19-45FB-B507-246044593EF4}"/>
    <cellStyle name="40% - uthevingsfarge 2 43_4 manuell" xfId="55043" xr:uid="{C08DFAAA-5AD9-4ADB-86BB-C2B6BC7DEB6E}"/>
    <cellStyle name="40% - uthevingsfarge 2 44" xfId="4508" xr:uid="{7A7AEE72-D2CC-423C-A9C4-470A82DCA395}"/>
    <cellStyle name="40% - uthevingsfarge 2 44 2" xfId="4509" xr:uid="{6F7BF142-1824-4917-9D14-70A73D9EB8E0}"/>
    <cellStyle name="40% - uthevingsfarge 2 44 2 2" xfId="4510" xr:uid="{1370DFA9-C4C7-4418-B5AF-204C48C7C4D3}"/>
    <cellStyle name="40% - uthevingsfarge 2 44 2 3" xfId="45889" xr:uid="{9B8F6F9A-189A-4886-8BE7-FD0607DA5A35}"/>
    <cellStyle name="40% - uthevingsfarge 2 44 2_4 manuell" xfId="55044" xr:uid="{F0F36788-90C7-4900-B3C5-B42E25E1967E}"/>
    <cellStyle name="40% - uthevingsfarge 2 44 3" xfId="4511" xr:uid="{638ED88C-97F0-48C6-88BD-ADAA3B3B7799}"/>
    <cellStyle name="40% - uthevingsfarge 2 44 4" xfId="45890" xr:uid="{D375FEEC-1544-48F3-87A4-7408783E8D90}"/>
    <cellStyle name="40% - uthevingsfarge 2 44_4 manuell" xfId="55045" xr:uid="{E3548401-FC66-4B7D-AA48-1097B691C7EA}"/>
    <cellStyle name="40% - uthevingsfarge 2 45" xfId="4512" xr:uid="{E89B4104-1C93-4681-A19B-09196BAB0EDF}"/>
    <cellStyle name="40% - uthevingsfarge 2 45 2" xfId="4513" xr:uid="{B223695F-8D69-4143-9304-C262FCEC2C9B}"/>
    <cellStyle name="40% - uthevingsfarge 2 45 2 2" xfId="4514" xr:uid="{C6A6C222-7479-45D8-8ADE-0F6DE3D844AD}"/>
    <cellStyle name="40% - uthevingsfarge 2 45 2 3" xfId="45891" xr:uid="{92654D8A-3DCC-4766-A88D-35BFC1E87557}"/>
    <cellStyle name="40% - uthevingsfarge 2 45 2_4 manuell" xfId="55046" xr:uid="{36347E78-8712-4C9C-8F62-388980C373CF}"/>
    <cellStyle name="40% - uthevingsfarge 2 45 3" xfId="4515" xr:uid="{1FC89A73-CF1E-45C9-B48C-D3CAAAD3FC2B}"/>
    <cellStyle name="40% - uthevingsfarge 2 45 4" xfId="45892" xr:uid="{64327E5E-1266-4348-B84D-C6D287EDB841}"/>
    <cellStyle name="40% - uthevingsfarge 2 45_4 manuell" xfId="55047" xr:uid="{6484A39D-FF50-439D-A504-093D4FD89E45}"/>
    <cellStyle name="40% - uthevingsfarge 2 46" xfId="4516" xr:uid="{3727824C-9573-4DAA-9D43-A9C549CD3620}"/>
    <cellStyle name="40% - uthevingsfarge 2 46 2" xfId="4517" xr:uid="{9A26DCEC-0D12-4463-BF76-B68F41D6C0B6}"/>
    <cellStyle name="40% - uthevingsfarge 2 46 2 2" xfId="4518" xr:uid="{E0047AFE-B7EF-4719-B907-5A100733501F}"/>
    <cellStyle name="40% - uthevingsfarge 2 46 2 3" xfId="45893" xr:uid="{EFB0912F-3BCE-45FE-88F3-A1D24C55BFA7}"/>
    <cellStyle name="40% - uthevingsfarge 2 46 2_4 manuell" xfId="55048" xr:uid="{87898E04-6003-4204-A939-3D91A190AB2A}"/>
    <cellStyle name="40% - uthevingsfarge 2 46 3" xfId="4519" xr:uid="{E2BF83DD-8C44-4427-9ABB-2EBEB73BB60C}"/>
    <cellStyle name="40% - uthevingsfarge 2 46 4" xfId="45894" xr:uid="{D84DBA61-D6F0-400D-9009-D74328C0D287}"/>
    <cellStyle name="40% - uthevingsfarge 2 46_4 manuell" xfId="55049" xr:uid="{19AF11BA-C293-4AB5-B97A-D6EF2ABC1CF8}"/>
    <cellStyle name="40% - uthevingsfarge 2 47" xfId="4520" xr:uid="{6E6A6373-F843-4386-A64E-6B0D13405527}"/>
    <cellStyle name="40% - uthevingsfarge 2 47 2" xfId="4521" xr:uid="{B6BDB4ED-EFB3-4E4A-B376-6C83AE2CAF02}"/>
    <cellStyle name="40% - uthevingsfarge 2 47 2 2" xfId="4522" xr:uid="{A39E963E-0F26-4130-9905-73717A5CE076}"/>
    <cellStyle name="40% - uthevingsfarge 2 47 2 3" xfId="45895" xr:uid="{881E01F0-7563-4174-A34F-4BC01DB2377C}"/>
    <cellStyle name="40% - uthevingsfarge 2 47 2_4 manuell" xfId="55050" xr:uid="{BB9EC09A-8F5A-4F1D-8300-B9BDA5250BFA}"/>
    <cellStyle name="40% - uthevingsfarge 2 47 3" xfId="4523" xr:uid="{849415B0-A562-4A52-89A0-84AC24AE2EAC}"/>
    <cellStyle name="40% - uthevingsfarge 2 47 4" xfId="45896" xr:uid="{546577F7-63AB-43AA-8C1F-D3F4FDCDE5C1}"/>
    <cellStyle name="40% - uthevingsfarge 2 47_4 manuell" xfId="55051" xr:uid="{9D557DD7-39CA-4783-A339-F05BE6CAA6E8}"/>
    <cellStyle name="40% - uthevingsfarge 2 48" xfId="4524" xr:uid="{9DE7DF7D-7A4E-4794-9C97-4282B1BFEEA5}"/>
    <cellStyle name="40% - uthevingsfarge 2 48 2" xfId="4525" xr:uid="{F2A17AD1-C666-41A0-B99E-1500BD2CA739}"/>
    <cellStyle name="40% - uthevingsfarge 2 48 2 2" xfId="4526" xr:uid="{3C7C7C80-6E9A-4F6E-8407-B4BFCA596FE5}"/>
    <cellStyle name="40% - uthevingsfarge 2 48 2 3" xfId="45897" xr:uid="{974C678E-7138-45D6-9712-8E1ECA52C3B9}"/>
    <cellStyle name="40% - uthevingsfarge 2 48 2_4 manuell" xfId="55052" xr:uid="{8E4F113A-D575-4659-AFA3-3CFF6C76B087}"/>
    <cellStyle name="40% - uthevingsfarge 2 48 3" xfId="4527" xr:uid="{72FFAC22-3C49-4448-874A-B537675E15DE}"/>
    <cellStyle name="40% - uthevingsfarge 2 48 4" xfId="45898" xr:uid="{50A80744-23B6-4707-B266-56F9B43DA976}"/>
    <cellStyle name="40% - uthevingsfarge 2 48_4 manuell" xfId="55053" xr:uid="{0E3D0064-FE0D-42B4-AF1C-29D0F631BDA7}"/>
    <cellStyle name="40% - uthevingsfarge 2 49" xfId="4528" xr:uid="{D0FBD622-1951-4993-A6F1-664B20322186}"/>
    <cellStyle name="40% - uthevingsfarge 2 49 2" xfId="4529" xr:uid="{E6336CF4-63C5-4A39-9A94-576F015EDF03}"/>
    <cellStyle name="40% - uthevingsfarge 2 49 2 2" xfId="4530" xr:uid="{8FC31440-D1E7-4287-B512-6FD078E0E61B}"/>
    <cellStyle name="40% - uthevingsfarge 2 49 2 3" xfId="45899" xr:uid="{397F95D2-2EA5-470B-97DA-F9FA05BA7B5C}"/>
    <cellStyle name="40% - uthevingsfarge 2 49 2_4 manuell" xfId="55054" xr:uid="{2ADD516D-1A4B-4B37-B3BC-4D84D3453E87}"/>
    <cellStyle name="40% - uthevingsfarge 2 49 3" xfId="4531" xr:uid="{B22DDEAF-60A7-4D10-BAF0-073E971E8424}"/>
    <cellStyle name="40% - uthevingsfarge 2 49 4" xfId="45900" xr:uid="{14F306D3-161D-4785-8B12-ED5269842342}"/>
    <cellStyle name="40% - uthevingsfarge 2 49_4 manuell" xfId="55055" xr:uid="{E48422EB-8691-4C30-A1FD-5C92144BCD17}"/>
    <cellStyle name="40% - uthevingsfarge 2 5" xfId="4532" xr:uid="{12E46B52-C919-460D-8692-B9C6DF973DF0}"/>
    <cellStyle name="40% - uthevingsfarge 2 5 2" xfId="4533" xr:uid="{8F0D464D-EF4D-43C1-8521-057D117B11C0}"/>
    <cellStyle name="40% - uthevingsfarge 2 5 2 2" xfId="4534" xr:uid="{39F248EA-3B5C-4ECA-98E9-67DBA63AD284}"/>
    <cellStyle name="40% - uthevingsfarge 2 5 2 2 2" xfId="45901" xr:uid="{91578DA2-DF53-48D5-A77E-D45D39C1FC16}"/>
    <cellStyle name="40% - uthevingsfarge 2 5 2 2 2 2" xfId="45902" xr:uid="{6FBAE7EA-A620-4C62-9AB1-8501DCA8B2DB}"/>
    <cellStyle name="40% - uthevingsfarge 2 5 2 2 3" xfId="45903" xr:uid="{56E5FF20-9F46-4A0A-B1B1-CB26F0095CFF}"/>
    <cellStyle name="40% - uthevingsfarge 2 5 2 2_3. Chng in credit spreads" xfId="45904" xr:uid="{78D1AF50-67CA-401A-83F4-6CFD22A3859D}"/>
    <cellStyle name="40% - uthevingsfarge 2 5 2 3" xfId="45905" xr:uid="{808467B9-13D9-4683-95A1-0E866CF0B826}"/>
    <cellStyle name="40% - uthevingsfarge 2 5 2 3 2" xfId="45906" xr:uid="{94ACB68E-3DEA-4040-AE98-00A1FEF222D8}"/>
    <cellStyle name="40% - uthevingsfarge 2 5 2 3 2 2" xfId="45907" xr:uid="{7EB34E13-A9AD-4A46-A57F-590E50D14722}"/>
    <cellStyle name="40% - uthevingsfarge 2 5 2 3 3" xfId="45908" xr:uid="{DE1A6770-5C95-4BA7-84BE-B52312F0DD74}"/>
    <cellStyle name="40% - uthevingsfarge 2 5 2 3_3. Chng in credit spreads" xfId="45909" xr:uid="{CAE8CAAB-C707-472D-A053-5AB624E710A6}"/>
    <cellStyle name="40% - uthevingsfarge 2 5 2 4" xfId="45910" xr:uid="{245F36A4-26C5-4DA1-A94C-35AC09D1CCAB}"/>
    <cellStyle name="40% - uthevingsfarge 2 5 2 4 2" xfId="45911" xr:uid="{A6335607-4C80-469C-B6AB-96F0CD1A083D}"/>
    <cellStyle name="40% - uthevingsfarge 2 5 2 5" xfId="45912" xr:uid="{3E9A66E5-9CEC-4867-B170-65DC81AAC5C4}"/>
    <cellStyle name="40% - uthevingsfarge 2 5 2_3. Chng in credit spreads" xfId="45913" xr:uid="{0D55E98E-3DC5-4C8A-98DA-ED09CDFFE108}"/>
    <cellStyle name="40% - uthevingsfarge 2 5 3" xfId="4535" xr:uid="{539AF9A7-1913-4A8F-B255-60A5977F5233}"/>
    <cellStyle name="40% - uthevingsfarge 2 5 3 2" xfId="16869" xr:uid="{B480D70B-2C6A-45AA-92D8-520670D914F4}"/>
    <cellStyle name="40% - uthevingsfarge 2 5 3 2 2" xfId="45914" xr:uid="{17AA46F3-4C14-4ADC-A034-10984F386D48}"/>
    <cellStyle name="40% - uthevingsfarge 2 5 3 3" xfId="45915" xr:uid="{1F282A19-A1C3-4BB3-832A-FF23B6CEF844}"/>
    <cellStyle name="40% - uthevingsfarge 2 5 3_3. Chng in credit spreads" xfId="45916" xr:uid="{B3A6A8EA-D5DB-4817-8EB4-F2278B4D38F3}"/>
    <cellStyle name="40% - uthevingsfarge 2 5 4" xfId="16870" xr:uid="{14777EA4-6C85-49FB-A38F-7F699EFF99A6}"/>
    <cellStyle name="40% - uthevingsfarge 2 5 4 2" xfId="45917" xr:uid="{2E1C7A0E-3005-4F57-9738-8E54C56A1B71}"/>
    <cellStyle name="40% - uthevingsfarge 2 5 4 2 2" xfId="45918" xr:uid="{28ADEF7C-9A80-4F3B-96E4-B680B3334CE0}"/>
    <cellStyle name="40% - uthevingsfarge 2 5 4 3" xfId="45919" xr:uid="{4F6B9DFF-5F18-4AAD-802B-F6AFFF0A01B5}"/>
    <cellStyle name="40% - uthevingsfarge 2 5 4_3. Chng in credit spreads" xfId="45920" xr:uid="{F732BF6A-B205-4948-A257-BD5536236A01}"/>
    <cellStyle name="40% - uthevingsfarge 2 5 5" xfId="16871" xr:uid="{24D6AA9F-0ACE-4405-AC45-673A7188BB99}"/>
    <cellStyle name="40% - uthevingsfarge 2 5 5 2" xfId="45921" xr:uid="{A042E45E-7465-4347-B52D-026BA3FC23EF}"/>
    <cellStyle name="40% - uthevingsfarge 2 5 6" xfId="39910" xr:uid="{43CC825A-7CEA-429E-92FA-87F5C0275CA1}"/>
    <cellStyle name="40% - uthevingsfarge 2 5 7" xfId="45922" xr:uid="{0AFC00B5-D133-41CE-96CB-7080B780B51A}"/>
    <cellStyle name="40% - uthevingsfarge 2 5 8" xfId="45923" xr:uid="{B2FD7B2E-4A47-425C-8A85-473851295F16}"/>
    <cellStyle name="40% - uthevingsfarge 2 5 9" xfId="45924" xr:uid="{1A1D2310-FD89-4020-84C3-C5DA69C8CDC2}"/>
    <cellStyle name="40% - uthevingsfarge 2 5_3. Chng in credit spreads" xfId="45925" xr:uid="{ACBB5589-84A5-40A2-A831-8108EAD2BA66}"/>
    <cellStyle name="40% - uthevingsfarge 2 50" xfId="4536" xr:uid="{C6A552C4-BA63-461B-A1F7-731DDB6A2FB6}"/>
    <cellStyle name="40% - uthevingsfarge 2 50 2" xfId="4537" xr:uid="{D15C1997-69BC-4B7F-A4AA-2C6039DED425}"/>
    <cellStyle name="40% - uthevingsfarge 2 50 2 2" xfId="4538" xr:uid="{170234DA-16E7-4889-84AF-615D3902955E}"/>
    <cellStyle name="40% - uthevingsfarge 2 50 2 3" xfId="45926" xr:uid="{AD04852C-B6C3-4A00-AEBD-483CF213127A}"/>
    <cellStyle name="40% - uthevingsfarge 2 50 2_4 manuell" xfId="55056" xr:uid="{2B63A8FC-FACD-407B-9A15-7BD9C9713A1B}"/>
    <cellStyle name="40% - uthevingsfarge 2 50 3" xfId="4539" xr:uid="{9F540528-12DB-4D9D-9497-D6B08AFE6A61}"/>
    <cellStyle name="40% - uthevingsfarge 2 50 4" xfId="45927" xr:uid="{166C3F69-6DD9-4EAE-9B53-BB28F126CAC3}"/>
    <cellStyle name="40% - uthevingsfarge 2 50_4 manuell" xfId="55057" xr:uid="{0D5DC675-1CA9-4A4D-B7AC-6779DC16ADC4}"/>
    <cellStyle name="40% - uthevingsfarge 2 51" xfId="4540" xr:uid="{867965AC-CF78-4841-8DD4-0CB8E37FADD5}"/>
    <cellStyle name="40% - uthevingsfarge 2 51 2" xfId="4541" xr:uid="{8056D795-2C80-42F3-AFDA-FFEC4FE9F901}"/>
    <cellStyle name="40% - uthevingsfarge 2 51 2 2" xfId="4542" xr:uid="{277D7F85-6EE2-4D4E-B111-7C666163ED51}"/>
    <cellStyle name="40% - uthevingsfarge 2 51 2 3" xfId="45928" xr:uid="{5098F28E-A693-41E4-AD5D-A54E03A7FA20}"/>
    <cellStyle name="40% - uthevingsfarge 2 51 2_4 manuell" xfId="55058" xr:uid="{B12878FD-5DD9-4C62-9120-44102DB3D485}"/>
    <cellStyle name="40% - uthevingsfarge 2 51 3" xfId="4543" xr:uid="{47E4D363-FA19-4FDE-8DDC-1A337237B64E}"/>
    <cellStyle name="40% - uthevingsfarge 2 51 4" xfId="45929" xr:uid="{FC3014E3-E52C-4522-86BC-1A1951215881}"/>
    <cellStyle name="40% - uthevingsfarge 2 51_4 manuell" xfId="55059" xr:uid="{4E48F603-FFE8-4B8F-80BC-7024953640AB}"/>
    <cellStyle name="40% - uthevingsfarge 2 52" xfId="4544" xr:uid="{F22400A0-70F8-48C1-AA3E-5385123778E1}"/>
    <cellStyle name="40% - uthevingsfarge 2 52 2" xfId="4545" xr:uid="{A8E3F6FB-3D1E-4805-AB8C-01ACC6C8DDCB}"/>
    <cellStyle name="40% - uthevingsfarge 2 52 2 2" xfId="4546" xr:uid="{9C0E83E5-DF09-40C0-9290-788A13ACFA26}"/>
    <cellStyle name="40% - uthevingsfarge 2 52 2 3" xfId="45930" xr:uid="{90322FFB-878B-408A-9520-283173A9E731}"/>
    <cellStyle name="40% - uthevingsfarge 2 52 2_4 manuell" xfId="55060" xr:uid="{860C51AE-2201-4892-A653-0D967B60FCB6}"/>
    <cellStyle name="40% - uthevingsfarge 2 52 3" xfId="4547" xr:uid="{A4E5F5B8-1486-4FAC-A52B-CC58CD53B71F}"/>
    <cellStyle name="40% - uthevingsfarge 2 52 4" xfId="45931" xr:uid="{9E39B0E7-0F04-4A4C-A70A-EF2653D7BD52}"/>
    <cellStyle name="40% - uthevingsfarge 2 52_4 manuell" xfId="55061" xr:uid="{E912D736-F725-4ACA-8CFE-A48E86C402CA}"/>
    <cellStyle name="40% - uthevingsfarge 2 53" xfId="4548" xr:uid="{AAE2944F-7314-4AA9-84FD-AC4BCA9359BB}"/>
    <cellStyle name="40% - uthevingsfarge 2 53 2" xfId="4549" xr:uid="{DDEA28DF-A30F-41FB-B6D3-DBE7EB615E83}"/>
    <cellStyle name="40% - uthevingsfarge 2 53 2 2" xfId="4550" xr:uid="{0BF708EC-61FF-4C24-9DB0-0BC9C6F8D395}"/>
    <cellStyle name="40% - uthevingsfarge 2 53 2 3" xfId="45932" xr:uid="{0D85A576-E2FB-4857-9279-2B0080C095FD}"/>
    <cellStyle name="40% - uthevingsfarge 2 53 2_4 manuell" xfId="55062" xr:uid="{22C0BA2D-9D96-40E1-9910-C2C910DAB314}"/>
    <cellStyle name="40% - uthevingsfarge 2 53 3" xfId="4551" xr:uid="{5D2E7FDD-023F-48A8-966D-DC5E61CD47FD}"/>
    <cellStyle name="40% - uthevingsfarge 2 53 4" xfId="45933" xr:uid="{08EA3B97-6B0B-4B47-82DE-66958B373DF7}"/>
    <cellStyle name="40% - uthevingsfarge 2 53_4 manuell" xfId="55063" xr:uid="{07DCE601-737B-4FE7-8825-7513680150EC}"/>
    <cellStyle name="40% - uthevingsfarge 2 54" xfId="4552" xr:uid="{E2E53B27-9DAD-40A8-9563-5F86752FF8BC}"/>
    <cellStyle name="40% - uthevingsfarge 2 54 2" xfId="4553" xr:uid="{D93A1B72-8BCB-4765-A86E-C268587A8083}"/>
    <cellStyle name="40% - uthevingsfarge 2 54 2 2" xfId="4554" xr:uid="{8B983C87-735D-4BEB-8EF3-B91EE639D172}"/>
    <cellStyle name="40% - uthevingsfarge 2 54 2 3" xfId="45934" xr:uid="{C6418D08-6F33-4348-BA00-E16DDEAD0CEB}"/>
    <cellStyle name="40% - uthevingsfarge 2 54 2_4 manuell" xfId="55064" xr:uid="{01FE7E15-7089-4A46-8999-2B9A77F98763}"/>
    <cellStyle name="40% - uthevingsfarge 2 54 3" xfId="4555" xr:uid="{86F8C3C7-9012-4D26-B031-8C65102B739E}"/>
    <cellStyle name="40% - uthevingsfarge 2 54 4" xfId="45935" xr:uid="{0A65696A-DCE6-4C1E-8F3D-FEA1A623F6C6}"/>
    <cellStyle name="40% - uthevingsfarge 2 54_4 manuell" xfId="55065" xr:uid="{910EAF9C-6E12-46A5-82DF-7364FC4BA0C6}"/>
    <cellStyle name="40% - uthevingsfarge 2 55" xfId="4556" xr:uid="{5273BDE2-2916-4988-82AF-A3CA8FB0BC3C}"/>
    <cellStyle name="40% - uthevingsfarge 2 55 2" xfId="4557" xr:uid="{37D1E977-BA37-4209-B9C4-503175EF1859}"/>
    <cellStyle name="40% - uthevingsfarge 2 55 2 2" xfId="4558" xr:uid="{37E18FD0-A14C-4FF4-A3EB-3F69B19BD950}"/>
    <cellStyle name="40% - uthevingsfarge 2 55 2 3" xfId="45936" xr:uid="{1386ECAE-2E9E-4658-8337-078411207607}"/>
    <cellStyle name="40% - uthevingsfarge 2 55 2_4 manuell" xfId="55066" xr:uid="{6B1E468A-050F-42D1-BA40-2EC0DFFAC8C3}"/>
    <cellStyle name="40% - uthevingsfarge 2 55 3" xfId="4559" xr:uid="{E6829F22-A3E2-4412-B24B-A21F4B775948}"/>
    <cellStyle name="40% - uthevingsfarge 2 55 4" xfId="45937" xr:uid="{2723DD30-CCDC-4DEF-8DEA-EC3AE8F95540}"/>
    <cellStyle name="40% - uthevingsfarge 2 55_4 manuell" xfId="55067" xr:uid="{8EB34F46-65E4-46B0-A43C-29409ED9FEFA}"/>
    <cellStyle name="40% - uthevingsfarge 2 56" xfId="4560" xr:uid="{4E165E62-77B1-4F5F-9590-5895DDD185E4}"/>
    <cellStyle name="40% - uthevingsfarge 2 56 2" xfId="4561" xr:uid="{5B8CDA5F-041F-44E2-857D-FCC75105E827}"/>
    <cellStyle name="40% - uthevingsfarge 2 56 2 2" xfId="4562" xr:uid="{2DC0C95B-94EB-4D2F-B4A4-59AE6C881224}"/>
    <cellStyle name="40% - uthevingsfarge 2 56 2 3" xfId="45938" xr:uid="{910865A0-E6AB-42B6-98F2-AF72A10E859C}"/>
    <cellStyle name="40% - uthevingsfarge 2 56 2_4 manuell" xfId="55068" xr:uid="{4E1D0199-DE44-48DA-B616-F5D563AE3C83}"/>
    <cellStyle name="40% - uthevingsfarge 2 56 3" xfId="4563" xr:uid="{658E2F1C-0CC4-44E0-8AA4-7225F73351B9}"/>
    <cellStyle name="40% - uthevingsfarge 2 56 4" xfId="45939" xr:uid="{87DB1089-2F6C-4B1F-8F15-5114323ABC7E}"/>
    <cellStyle name="40% - uthevingsfarge 2 56_4 manuell" xfId="55069" xr:uid="{5A1F13E8-8A66-4C0E-9D5B-811E49733E74}"/>
    <cellStyle name="40% - uthevingsfarge 2 57" xfId="4564" xr:uid="{93BDBC69-4C3D-4D5B-A407-322EB75AD0A7}"/>
    <cellStyle name="40% - uthevingsfarge 2 57 2" xfId="4565" xr:uid="{77A86ECE-F3C0-48CB-8459-5EE07D4FBA1E}"/>
    <cellStyle name="40% - uthevingsfarge 2 57 2 2" xfId="4566" xr:uid="{F33E3688-7D9A-4CD3-84DE-4ED4FDCC7A43}"/>
    <cellStyle name="40% - uthevingsfarge 2 57 2 3" xfId="45940" xr:uid="{23195138-1DC0-4B4F-ADD6-B4B89342FEEB}"/>
    <cellStyle name="40% - uthevingsfarge 2 57 2_4 manuell" xfId="55070" xr:uid="{94AA989A-DBAD-4A82-B79D-8E8ED28D8A75}"/>
    <cellStyle name="40% - uthevingsfarge 2 57 3" xfId="4567" xr:uid="{66A0E121-CE94-4EFB-845F-A3A502CE993A}"/>
    <cellStyle name="40% - uthevingsfarge 2 57 4" xfId="45941" xr:uid="{285E48C5-E1B2-4D9F-8830-CEA0CF0A9C2D}"/>
    <cellStyle name="40% - uthevingsfarge 2 57_4 manuell" xfId="55071" xr:uid="{93427292-6DA0-42B6-9CCF-7290AAF8C026}"/>
    <cellStyle name="40% - uthevingsfarge 2 58" xfId="4568" xr:uid="{67D0D599-4B44-473C-99F7-0B2C16867931}"/>
    <cellStyle name="40% - uthevingsfarge 2 58 2" xfId="4569" xr:uid="{D62FEDF9-5D36-494A-A8E2-F0579A5BD549}"/>
    <cellStyle name="40% - uthevingsfarge 2 58 2 2" xfId="4570" xr:uid="{C94FBBC2-F306-4E9D-BA05-201B558D9BF1}"/>
    <cellStyle name="40% - uthevingsfarge 2 58 2 3" xfId="45942" xr:uid="{CE25E309-BEF3-4D2E-BD11-3FA511873872}"/>
    <cellStyle name="40% - uthevingsfarge 2 58 2_4 manuell" xfId="55072" xr:uid="{CFFFDE52-1BDD-41D7-8F3D-023BDCAD678A}"/>
    <cellStyle name="40% - uthevingsfarge 2 58 3" xfId="4571" xr:uid="{1E5EBAB4-DD2E-477A-93EA-A9D800E4D0AE}"/>
    <cellStyle name="40% - uthevingsfarge 2 58 4" xfId="45943" xr:uid="{68AA302B-42C6-4C08-A1AD-1ED05317AC26}"/>
    <cellStyle name="40% - uthevingsfarge 2 58_4 manuell" xfId="55073" xr:uid="{C0AC9072-5885-4D30-9F0A-A1F7340FFD88}"/>
    <cellStyle name="40% - uthevingsfarge 2 59" xfId="4572" xr:uid="{5972DF6F-D534-4D17-930E-9E99B6B48311}"/>
    <cellStyle name="40% - uthevingsfarge 2 59 2" xfId="4573" xr:uid="{D3A938F0-82B9-4032-A1E3-5394A3EEE811}"/>
    <cellStyle name="40% - uthevingsfarge 2 59 2 2" xfId="4574" xr:uid="{F2BAFB37-A1D4-4ABB-B0B4-F8CB89C0D0D1}"/>
    <cellStyle name="40% - uthevingsfarge 2 59 2 3" xfId="45944" xr:uid="{4D070710-5656-4F98-9524-7A64E255B590}"/>
    <cellStyle name="40% - uthevingsfarge 2 59 2_4 manuell" xfId="55074" xr:uid="{CE59D8C1-2C36-4832-AFF8-BB1BD1489BAB}"/>
    <cellStyle name="40% - uthevingsfarge 2 59 3" xfId="4575" xr:uid="{B46E95A6-B1FF-489C-8FE5-7D8DD34E83C1}"/>
    <cellStyle name="40% - uthevingsfarge 2 59 4" xfId="45945" xr:uid="{7F1E3892-B59D-4AD6-81E1-B3B8FFAE117E}"/>
    <cellStyle name="40% - uthevingsfarge 2 59_4 manuell" xfId="55075" xr:uid="{7878DF98-CE29-4617-9DAD-90AC16D15265}"/>
    <cellStyle name="40% - uthevingsfarge 2 6" xfId="4576" xr:uid="{15C17D18-C58E-4ABB-A747-3CAE970A0E2E}"/>
    <cellStyle name="40% - uthevingsfarge 2 6 2" xfId="4577" xr:uid="{AB238811-AA95-4561-9390-921AD05D1867}"/>
    <cellStyle name="40% - uthevingsfarge 2 6 2 2" xfId="4578" xr:uid="{5829321B-4F9F-4A0A-9207-E3AE13EC42E4}"/>
    <cellStyle name="40% - uthevingsfarge 2 6 2 2 2" xfId="45946" xr:uid="{8B0BAC15-A031-44EE-9D08-24FEC45E172A}"/>
    <cellStyle name="40% - uthevingsfarge 2 6 2 2_CC1" xfId="55076" xr:uid="{BD18348B-B667-4F9E-B2C8-9E999DC28D8A}"/>
    <cellStyle name="40% - uthevingsfarge 2 6 2 3" xfId="45947" xr:uid="{2BEB957A-34BC-4A20-9254-150432D0CEE1}"/>
    <cellStyle name="40% - uthevingsfarge 2 6 2 4" xfId="45948" xr:uid="{FD04A7B3-9791-470B-B447-7A0C743223DE}"/>
    <cellStyle name="40% - uthevingsfarge 2 6 2_3. Chng in credit spreads" xfId="45949" xr:uid="{042D8AA0-94D5-4766-A270-844BA2221840}"/>
    <cellStyle name="40% - uthevingsfarge 2 6 3" xfId="4579" xr:uid="{90E85B2D-BC6C-4681-AB77-BF827496CA0C}"/>
    <cellStyle name="40% - uthevingsfarge 2 6 3 2" xfId="16872" xr:uid="{4FF0A38C-7F95-473B-90ED-F9CEEB2B36BA}"/>
    <cellStyle name="40% - uthevingsfarge 2 6 3 2 2" xfId="45950" xr:uid="{766C4E91-49A1-4D21-A259-4C0ECAD63EF4}"/>
    <cellStyle name="40% - uthevingsfarge 2 6 3 3" xfId="45951" xr:uid="{4581F946-037D-4F3A-B1DA-1918F2F8743A}"/>
    <cellStyle name="40% - uthevingsfarge 2 6 3_3. Chng in credit spreads" xfId="45952" xr:uid="{3D0756D0-6BA6-43C1-B5F4-5283B237A019}"/>
    <cellStyle name="40% - uthevingsfarge 2 6 4" xfId="16873" xr:uid="{FB1BD1A9-A57E-4DCA-800F-4D6702780BEF}"/>
    <cellStyle name="40% - uthevingsfarge 2 6 4 2" xfId="45953" xr:uid="{2ABEA04E-16B2-4209-B4D0-22FAEE437810}"/>
    <cellStyle name="40% - uthevingsfarge 2 6 5" xfId="16874" xr:uid="{D6D8D11C-923E-434A-ADF9-EEDAF6950AA1}"/>
    <cellStyle name="40% - uthevingsfarge 2 6 6" xfId="39911" xr:uid="{4BB050CA-CAEC-42FD-A341-2518A4455A5D}"/>
    <cellStyle name="40% - uthevingsfarge 2 6 7" xfId="45954" xr:uid="{4592B82A-C774-4D4F-BAA0-A8F9BE3C719C}"/>
    <cellStyle name="40% - uthevingsfarge 2 6 8" xfId="45955" xr:uid="{C60C4BD2-7ED2-43E5-8504-E17B64DE3726}"/>
    <cellStyle name="40% - uthevingsfarge 2 6 9" xfId="45956" xr:uid="{02EEC421-3B0C-4F3D-9A44-8B09D6F677CC}"/>
    <cellStyle name="40% - uthevingsfarge 2 6_3. Chng in credit spreads" xfId="45957" xr:uid="{90529E7C-6ABD-4159-BD18-DFA27BA30A18}"/>
    <cellStyle name="40% - uthevingsfarge 2 60" xfId="16875" xr:uid="{AC6044BA-A9BC-49E5-B087-A64D7B0641BD}"/>
    <cellStyle name="40% - uthevingsfarge 2 60 2" xfId="16876" xr:uid="{BA1E39BA-A55E-487E-A34F-1D63CFBD82F0}"/>
    <cellStyle name="40% - uthevingsfarge 2 60 2 2" xfId="36583" xr:uid="{277AA2EE-0966-4AF9-9FE5-C6E9500853AF}"/>
    <cellStyle name="40% - uthevingsfarge 2 60 3" xfId="16877" xr:uid="{BA1FAFB6-4984-4589-9A64-8FECE8A21B54}"/>
    <cellStyle name="40% - uthevingsfarge 2 60 4" xfId="36347" xr:uid="{49BA9E9E-15E4-4FDA-8672-65C9869CEB98}"/>
    <cellStyle name="40% - uthevingsfarge 2 60_AVA DVA EL" xfId="16878" xr:uid="{4A560BE1-4D75-49D4-8BFF-13837098CDFF}"/>
    <cellStyle name="40% - uthevingsfarge 2 61" xfId="16879" xr:uid="{DA024418-D2AF-41E1-BA7D-EBDA1A0FEBD3}"/>
    <cellStyle name="40% - uthevingsfarge 2 61 2" xfId="16880" xr:uid="{B18A43EA-C6EA-49C5-A90B-1DB0E066962B}"/>
    <cellStyle name="40% - uthevingsfarge 2 61 2 2" xfId="36604" xr:uid="{894590D3-767C-4F12-BBFD-581855694CD9}"/>
    <cellStyle name="40% - uthevingsfarge 2 61 3" xfId="16881" xr:uid="{E03F2A59-BB00-4239-9680-F9CA355BBB8C}"/>
    <cellStyle name="40% - uthevingsfarge 2 61 4" xfId="36373" xr:uid="{0723CEEA-84E6-42B2-8C8D-4C8E2CBB7DFE}"/>
    <cellStyle name="40% - uthevingsfarge 2 61_AVA DVA EL" xfId="16882" xr:uid="{50FACCBE-78E6-4CF1-950A-1028DD5A4F4F}"/>
    <cellStyle name="40% - uthevingsfarge 2 62" xfId="16883" xr:uid="{896C8868-6F34-46C1-986E-9FAC466F35C5}"/>
    <cellStyle name="40% - uthevingsfarge 2 62 2" xfId="16884" xr:uid="{B16DDB76-154C-40C1-911B-2143DAC7A08F}"/>
    <cellStyle name="40% - uthevingsfarge 2 62 2 2" xfId="36592" xr:uid="{5262BE15-953D-48D4-8C18-28D675DA57BE}"/>
    <cellStyle name="40% - uthevingsfarge 2 62 3" xfId="36358" xr:uid="{E3F6A386-7CA6-49FB-A281-7189830312B7}"/>
    <cellStyle name="40% - uthevingsfarge 2 62_AVA DVA EL" xfId="16885" xr:uid="{C5A5E3BE-85F2-4783-807D-E0CEA88FD0FE}"/>
    <cellStyle name="40% - uthevingsfarge 2 63" xfId="16886" xr:uid="{08A77CBF-548D-479B-8595-9F22EB47E232}"/>
    <cellStyle name="40% - uthevingsfarge 2 63 2" xfId="36557" xr:uid="{625E6B5E-B52F-49E2-886C-A2C6B0DC705F}"/>
    <cellStyle name="40% - uthevingsfarge 2 64" xfId="16887" xr:uid="{718AC793-0F14-4541-937D-58CD6BD3DB49}"/>
    <cellStyle name="40% - uthevingsfarge 2 64 2" xfId="36636" xr:uid="{6A47721A-F769-472A-AD27-A535A035CA0C}"/>
    <cellStyle name="40% - uthevingsfarge 2 65" xfId="16888" xr:uid="{EED6A3F3-A963-4D8C-9322-D74BB899304F}"/>
    <cellStyle name="40% - uthevingsfarge 2 65 2" xfId="36527" xr:uid="{90A4A93A-0A0F-479A-B628-AEA5B12D4F80}"/>
    <cellStyle name="40% - uthevingsfarge 2 66" xfId="16889" xr:uid="{497BB99E-B26F-40DC-ACF2-8E7B2D85C785}"/>
    <cellStyle name="40% - uthevingsfarge 2 66 2" xfId="36622" xr:uid="{C7C00B26-1609-4F92-819D-62F07B50161C}"/>
    <cellStyle name="40% - uthevingsfarge 2 67" xfId="36496" xr:uid="{FAD947FC-6CD9-4536-9C5E-8C11182E1640}"/>
    <cellStyle name="40% - uthevingsfarge 2 68" xfId="45958" xr:uid="{A0D9F3EE-F893-438D-882A-ACF1A486BB56}"/>
    <cellStyle name="40% - uthevingsfarge 2 69" xfId="45959" xr:uid="{75F88E04-5547-43DD-9B76-4F97BDCFC2B4}"/>
    <cellStyle name="40% - uthevingsfarge 2 7" xfId="4580" xr:uid="{8725FF57-324F-47C5-8524-7A11C4D061A6}"/>
    <cellStyle name="40% - uthevingsfarge 2 7 2" xfId="4581" xr:uid="{DEA6DB78-465F-4A94-9D23-30B79DE8499D}"/>
    <cellStyle name="40% - uthevingsfarge 2 7 2 2" xfId="4582" xr:uid="{9CE7835D-8380-485F-BE68-D41F1A9B72AB}"/>
    <cellStyle name="40% - uthevingsfarge 2 7 2 3" xfId="45960" xr:uid="{E797703C-55FE-4C28-A560-9C9A4A9F1BE9}"/>
    <cellStyle name="40% - uthevingsfarge 2 7 2 4" xfId="45961" xr:uid="{954EA5B2-7052-4877-9699-744FEDA0695C}"/>
    <cellStyle name="40% - uthevingsfarge 2 7 2_4 manuell" xfId="55077" xr:uid="{9A1077DA-2E6F-413D-9575-96134D5693FA}"/>
    <cellStyle name="40% - uthevingsfarge 2 7 3" xfId="4583" xr:uid="{F9C339B6-8587-4661-B7E2-E9B21C519DF6}"/>
    <cellStyle name="40% - uthevingsfarge 2 7 3 2" xfId="16890" xr:uid="{8EED5CDD-80F7-4981-B008-1F1E82873C8E}"/>
    <cellStyle name="40% - uthevingsfarge 2 7 3_AVA DVA EL" xfId="16891" xr:uid="{6A6A119C-414C-4E49-947F-AA901DD3F231}"/>
    <cellStyle name="40% - uthevingsfarge 2 7 4" xfId="16892" xr:uid="{32764A48-B373-48A2-B99D-56275259A919}"/>
    <cellStyle name="40% - uthevingsfarge 2 7 5" xfId="16893" xr:uid="{72DDDC05-FDB3-4340-8430-57BD9787B508}"/>
    <cellStyle name="40% - uthevingsfarge 2 7 6" xfId="45962" xr:uid="{E596339F-674C-4E6E-B3A5-6E6E4EE88E7B}"/>
    <cellStyle name="40% - uthevingsfarge 2 7 7" xfId="45963" xr:uid="{A6C17C90-CEB3-4586-9FDE-0F34C054A821}"/>
    <cellStyle name="40% - uthevingsfarge 2 7 8" xfId="45964" xr:uid="{D645FFD3-7322-48D7-BB8F-4C9B52D2324F}"/>
    <cellStyle name="40% - uthevingsfarge 2 7_3. Chng in credit spreads" xfId="45965" xr:uid="{458D0A89-6B14-466F-9943-799740CAADEE}"/>
    <cellStyle name="40% - uthevingsfarge 2 70" xfId="45966" xr:uid="{85881B7C-24D2-4AF4-9192-17F7C4FE6616}"/>
    <cellStyle name="40% - uthevingsfarge 2 71" xfId="45967" xr:uid="{CDD7BC13-8A5C-4A1B-BAB6-5164391DDD7B}"/>
    <cellStyle name="40% - uthevingsfarge 2 72" xfId="45968" xr:uid="{4FFCF41E-BAE8-4D6F-9139-B4E64AC67D82}"/>
    <cellStyle name="40% - uthevingsfarge 2 73" xfId="45969" xr:uid="{7E9EB3B6-A7BD-4BA4-B9A2-84B3C96939A7}"/>
    <cellStyle name="40% - uthevingsfarge 2 74" xfId="45970" xr:uid="{5159AD77-CA08-4518-9227-1711E8E2F529}"/>
    <cellStyle name="40% - uthevingsfarge 2 8" xfId="4584" xr:uid="{D183A87E-AA7D-447F-9F7E-6174CF152F2A}"/>
    <cellStyle name="40% - uthevingsfarge 2 8 2" xfId="4585" xr:uid="{58801C21-C037-483A-864F-87212936259B}"/>
    <cellStyle name="40% - uthevingsfarge 2 8 2 2" xfId="4586" xr:uid="{022104EF-C9BA-4185-B5B5-DE4CCE6D6F03}"/>
    <cellStyle name="40% - uthevingsfarge 2 8 2 3" xfId="45971" xr:uid="{0C095B70-A8E1-4EB1-94B3-AB0CEFEEE23A}"/>
    <cellStyle name="40% - uthevingsfarge 2 8 2 4" xfId="45972" xr:uid="{A896B9F3-9CD2-4094-9B01-3BBEF4C14DB6}"/>
    <cellStyle name="40% - uthevingsfarge 2 8 2_4 manuell" xfId="55078" xr:uid="{502F7846-D323-4269-A55F-C79FE86DF97A}"/>
    <cellStyle name="40% - uthevingsfarge 2 8 3" xfId="4587" xr:uid="{CC73B39B-B712-4513-80B3-4A30FB724EC2}"/>
    <cellStyle name="40% - uthevingsfarge 2 8 4" xfId="45973" xr:uid="{0971F7BD-EED0-4259-83CF-B9D66692EF6B}"/>
    <cellStyle name="40% - uthevingsfarge 2 8 5" xfId="45974" xr:uid="{4F4D0600-F2FB-4268-9C5C-723605C7E1F4}"/>
    <cellStyle name="40% - uthevingsfarge 2 8_3. Chng in credit spreads" xfId="45975" xr:uid="{3DA7043A-22EE-42BF-BEA5-09A192FBAD51}"/>
    <cellStyle name="40% - uthevingsfarge 2 9" xfId="4588" xr:uid="{52C80F57-2BAA-4F76-AE30-2293ACC92156}"/>
    <cellStyle name="40% - uthevingsfarge 2 9 2" xfId="4589" xr:uid="{CE5443EF-898D-4B9F-82B7-DF916B41E40E}"/>
    <cellStyle name="40% - uthevingsfarge 2 9 2 2" xfId="4590" xr:uid="{EFEE8A20-5EC5-471D-B248-122A51B3496E}"/>
    <cellStyle name="40% - uthevingsfarge 2 9 2 3" xfId="45976" xr:uid="{3B80313D-9F44-4F82-989F-4CE8F08B47E2}"/>
    <cellStyle name="40% - uthevingsfarge 2 9 2_4 manuell" xfId="55079" xr:uid="{56E8B309-2FB6-44B4-91C4-53E6B957A801}"/>
    <cellStyle name="40% - uthevingsfarge 2 9 3" xfId="4591" xr:uid="{EE1064AA-3246-4C1D-B19F-1D50BBAA5B5F}"/>
    <cellStyle name="40% - uthevingsfarge 2 9 4" xfId="45977" xr:uid="{C86AF7F6-1B39-46D7-AA53-DB640829A830}"/>
    <cellStyle name="40% - uthevingsfarge 2 9 5" xfId="45978" xr:uid="{52D948A3-36D6-4B49-A7AF-FD085172A666}"/>
    <cellStyle name="40% - uthevingsfarge 2 9_4 manuell" xfId="55080" xr:uid="{08D6AD23-E0B5-41A2-8496-5804713E9141}"/>
    <cellStyle name="40% - uthevingsfarge 2_4 manuell" xfId="55081" xr:uid="{F334CD89-2997-4ED6-BEEF-6A9AE566C9F4}"/>
    <cellStyle name="40% - uthevingsfarge 3" xfId="36222" xr:uid="{AF0EA8BE-497D-455A-A7E0-3C46E2992869}"/>
    <cellStyle name="40% - uthevingsfarge 3 10" xfId="4592" xr:uid="{F5A173B0-B089-4C07-88B9-41931489D25D}"/>
    <cellStyle name="40% - uthevingsfarge 3 10 2" xfId="4593" xr:uid="{411564B1-05E4-4EC8-BB5C-90EE1C0F60F7}"/>
    <cellStyle name="40% - uthevingsfarge 3 10 2 2" xfId="4594" xr:uid="{92B16794-EA5C-409E-B471-AF698DC1C4E0}"/>
    <cellStyle name="40% - uthevingsfarge 3 10 2 3" xfId="45979" xr:uid="{6438D701-47DA-4B02-9882-99787DF59825}"/>
    <cellStyle name="40% - uthevingsfarge 3 10 2_4 manuell" xfId="55082" xr:uid="{463C05EC-DA97-4B70-A886-FC60048F2D5B}"/>
    <cellStyle name="40% - uthevingsfarge 3 10 3" xfId="4595" xr:uid="{7CD7AF38-01F2-4149-BD5F-B24D88FD95D6}"/>
    <cellStyle name="40% - uthevingsfarge 3 10 4" xfId="45980" xr:uid="{0128E686-4665-44AC-B8C2-C55384558EBA}"/>
    <cellStyle name="40% - uthevingsfarge 3 10 5" xfId="45981" xr:uid="{9607529C-5E0F-4286-939E-F9553D4E6CB6}"/>
    <cellStyle name="40% - uthevingsfarge 3 10_4 manuell" xfId="55083" xr:uid="{9E7B3979-ABA5-44CB-8E4B-989619125898}"/>
    <cellStyle name="40% - uthevingsfarge 3 11" xfId="4596" xr:uid="{9DC88BB7-F4CB-48D4-8052-6ADAC6EDFA9E}"/>
    <cellStyle name="40% - uthevingsfarge 3 11 2" xfId="4597" xr:uid="{6A4B6EDD-1810-40CB-A25E-C49A7ADFFD7D}"/>
    <cellStyle name="40% - uthevingsfarge 3 11 2 2" xfId="4598" xr:uid="{69C7FC80-ABE0-4276-AE67-501AB5ADF366}"/>
    <cellStyle name="40% - uthevingsfarge 3 11 2 3" xfId="45982" xr:uid="{AC987D97-72D6-406B-AE45-7EFECF64DA08}"/>
    <cellStyle name="40% - uthevingsfarge 3 11 2_4 manuell" xfId="55084" xr:uid="{7DC57E44-F0E8-47ED-BE75-1ABD77E5F6D2}"/>
    <cellStyle name="40% - uthevingsfarge 3 11 3" xfId="4599" xr:uid="{5699BFFB-5617-41F0-82C8-E3DFCE8B2F92}"/>
    <cellStyle name="40% - uthevingsfarge 3 11 4" xfId="45983" xr:uid="{31D38A31-6AEC-4480-A5D1-416778AF7DD8}"/>
    <cellStyle name="40% - uthevingsfarge 3 11_4 manuell" xfId="55085" xr:uid="{0C1AB2D3-011B-4982-A564-5BAC53BD2AA8}"/>
    <cellStyle name="40% - uthevingsfarge 3 12" xfId="4600" xr:uid="{F42480D4-B5A8-4B03-B0B1-CA1D05E6ACD6}"/>
    <cellStyle name="40% - uthevingsfarge 3 12 2" xfId="4601" xr:uid="{9FA45DFF-762F-4CB5-9AA5-9F66A823F9F7}"/>
    <cellStyle name="40% - uthevingsfarge 3 12 2 2" xfId="4602" xr:uid="{71582553-C6CC-4AE8-8180-DDAB49D0089C}"/>
    <cellStyle name="40% - uthevingsfarge 3 12 2 3" xfId="45984" xr:uid="{27F38BC5-BE71-4E74-A4E2-48C965213AB1}"/>
    <cellStyle name="40% - uthevingsfarge 3 12 2_4 manuell" xfId="55086" xr:uid="{B8479E67-FF45-4546-8CC4-1B64007D425F}"/>
    <cellStyle name="40% - uthevingsfarge 3 12 3" xfId="4603" xr:uid="{6221B755-18A8-492B-A291-56C45BD86F58}"/>
    <cellStyle name="40% - uthevingsfarge 3 12 4" xfId="45985" xr:uid="{4EC6241E-6197-4181-903D-4F60088698CC}"/>
    <cellStyle name="40% - uthevingsfarge 3 12_4 manuell" xfId="55087" xr:uid="{AB5008C4-25D0-44F2-BBCA-2FDE09E6C7E3}"/>
    <cellStyle name="40% - uthevingsfarge 3 13" xfId="4604" xr:uid="{C32CA306-BAAF-4BBB-BF77-1DCAB25F6EFC}"/>
    <cellStyle name="40% - uthevingsfarge 3 13 2" xfId="4605" xr:uid="{C3B83A6F-B1B7-4E9E-BCEA-9092834B3237}"/>
    <cellStyle name="40% - uthevingsfarge 3 13 2 2" xfId="4606" xr:uid="{6BD8AED5-3E7A-4E0F-BF70-6DD66A0E975A}"/>
    <cellStyle name="40% - uthevingsfarge 3 13 2 3" xfId="45986" xr:uid="{D65C9002-0AA3-4E7E-A9AB-736D6CD2281C}"/>
    <cellStyle name="40% - uthevingsfarge 3 13 2_4 manuell" xfId="55088" xr:uid="{69822E75-FC39-4B46-8890-FE0EA3566186}"/>
    <cellStyle name="40% - uthevingsfarge 3 13 3" xfId="4607" xr:uid="{C7265448-0520-4EC8-BBB8-B3F39DD81395}"/>
    <cellStyle name="40% - uthevingsfarge 3 13 4" xfId="45987" xr:uid="{376975AD-5EEA-4E57-8211-4E5FF7C9BA68}"/>
    <cellStyle name="40% - uthevingsfarge 3 13_4 manuell" xfId="55089" xr:uid="{AFEAB64E-0ACB-41C1-896C-DD8A7179A13F}"/>
    <cellStyle name="40% - uthevingsfarge 3 14" xfId="4608" xr:uid="{F751F64F-9CC4-4022-8245-636A9E24D7DD}"/>
    <cellStyle name="40% - uthevingsfarge 3 14 2" xfId="4609" xr:uid="{187971F8-2A89-4639-BBDC-50AC3E7E2D5A}"/>
    <cellStyle name="40% - uthevingsfarge 3 14 2 2" xfId="4610" xr:uid="{7D7C2953-34C3-41E6-AE3D-9D8B8FF087B3}"/>
    <cellStyle name="40% - uthevingsfarge 3 14 2 3" xfId="45988" xr:uid="{4D879BAF-028A-436E-9F97-0F089613C18D}"/>
    <cellStyle name="40% - uthevingsfarge 3 14 2_4 manuell" xfId="55090" xr:uid="{FD22021B-9D7B-454D-A726-64C13D1326FE}"/>
    <cellStyle name="40% - uthevingsfarge 3 14 3" xfId="4611" xr:uid="{2CF643EB-06F7-4380-AD49-51E48536D228}"/>
    <cellStyle name="40% - uthevingsfarge 3 14 4" xfId="45989" xr:uid="{6339959D-352C-4B81-B8BB-59CA62543915}"/>
    <cellStyle name="40% - uthevingsfarge 3 14_4 manuell" xfId="55091" xr:uid="{492F426E-5221-40D7-8D83-DC4F07B298E4}"/>
    <cellStyle name="40% - uthevingsfarge 3 15" xfId="4612" xr:uid="{6B1B1018-D4A5-4141-87F8-A91C82259AEA}"/>
    <cellStyle name="40% - uthevingsfarge 3 15 2" xfId="4613" xr:uid="{B6CF7981-0A82-4EF2-A812-01608AA6D625}"/>
    <cellStyle name="40% - uthevingsfarge 3 15 2 2" xfId="4614" xr:uid="{37557898-996B-4B2A-B876-2F2F2E5FA580}"/>
    <cellStyle name="40% - uthevingsfarge 3 15 2 3" xfId="45990" xr:uid="{D793926B-93FB-4FF6-9296-F10FC340D90D}"/>
    <cellStyle name="40% - uthevingsfarge 3 15 2_4 manuell" xfId="55092" xr:uid="{FA15556D-D622-41DE-A262-D40D12A615CC}"/>
    <cellStyle name="40% - uthevingsfarge 3 15 3" xfId="4615" xr:uid="{454201BC-081A-4D47-B67A-DB4909723214}"/>
    <cellStyle name="40% - uthevingsfarge 3 15 4" xfId="45991" xr:uid="{B3AF2039-45AF-4289-BB56-14DB16B24B47}"/>
    <cellStyle name="40% - uthevingsfarge 3 15_4 manuell" xfId="55093" xr:uid="{ADA2AB06-CDFC-40E2-91A4-D1BDEAB1CDA7}"/>
    <cellStyle name="40% - uthevingsfarge 3 16" xfId="4616" xr:uid="{21330E6B-5508-4629-B64B-6732C806BB82}"/>
    <cellStyle name="40% - uthevingsfarge 3 16 2" xfId="4617" xr:uid="{0A531749-3388-485B-8CB3-D836767FFB16}"/>
    <cellStyle name="40% - uthevingsfarge 3 16 2 2" xfId="4618" xr:uid="{2EC27F46-BD4F-4993-9B89-4536A4E793CA}"/>
    <cellStyle name="40% - uthevingsfarge 3 16 2 3" xfId="45992" xr:uid="{5079F9BA-FAB3-49A6-B64A-47F03AB1FBAC}"/>
    <cellStyle name="40% - uthevingsfarge 3 16 2_4 manuell" xfId="55094" xr:uid="{E5A92CA3-430F-4BAD-9912-D89E254C7C25}"/>
    <cellStyle name="40% - uthevingsfarge 3 16 3" xfId="4619" xr:uid="{51139218-9B01-4D56-BAAD-7550FEFE363A}"/>
    <cellStyle name="40% - uthevingsfarge 3 16 4" xfId="45993" xr:uid="{0ACB717E-3050-46E3-A86D-21D4BAA3753F}"/>
    <cellStyle name="40% - uthevingsfarge 3 16_4 manuell" xfId="55095" xr:uid="{3CB9DC95-C42E-4F80-A89F-32229F7F5A0A}"/>
    <cellStyle name="40% - uthevingsfarge 3 17" xfId="4620" xr:uid="{F0EB9F37-4975-4C2A-9472-7092A25CB7A6}"/>
    <cellStyle name="40% - uthevingsfarge 3 17 2" xfId="4621" xr:uid="{81B7A47E-AFDE-454C-ACA4-4DAED873309B}"/>
    <cellStyle name="40% - uthevingsfarge 3 17 2 2" xfId="4622" xr:uid="{420CF82A-74D3-45A5-A659-B9345071009D}"/>
    <cellStyle name="40% - uthevingsfarge 3 17 2 3" xfId="45994" xr:uid="{633D5571-385B-44F0-A2A8-62B1CF60C60F}"/>
    <cellStyle name="40% - uthevingsfarge 3 17 2_4 manuell" xfId="55096" xr:uid="{103A9711-B643-4A2F-A0F6-2F6B82D64929}"/>
    <cellStyle name="40% - uthevingsfarge 3 17 3" xfId="4623" xr:uid="{B6628BD7-6969-4219-B014-9936279FCE3C}"/>
    <cellStyle name="40% - uthevingsfarge 3 17 4" xfId="45995" xr:uid="{ADE20B82-66E6-4384-A59A-D9B16FFAA77A}"/>
    <cellStyle name="40% - uthevingsfarge 3 17_4 manuell" xfId="55097" xr:uid="{69FC473A-67E8-4FED-B6FB-DBB97060C16D}"/>
    <cellStyle name="40% - uthevingsfarge 3 18" xfId="4624" xr:uid="{DE515037-F7DB-4F40-908B-C8255D7D9028}"/>
    <cellStyle name="40% - uthevingsfarge 3 18 2" xfId="4625" xr:uid="{7B952891-1E25-406B-BAD9-62A3B42D54D6}"/>
    <cellStyle name="40% - uthevingsfarge 3 18 2 2" xfId="4626" xr:uid="{C9914DFE-2F94-403C-8513-0B2A08668485}"/>
    <cellStyle name="40% - uthevingsfarge 3 18 2 3" xfId="45996" xr:uid="{863FC3C1-D03A-4EBE-9211-4143B1E9E84A}"/>
    <cellStyle name="40% - uthevingsfarge 3 18 2_4 manuell" xfId="55098" xr:uid="{19C36275-9AB3-40BF-8146-532B31A84676}"/>
    <cellStyle name="40% - uthevingsfarge 3 18 3" xfId="4627" xr:uid="{9DEA444F-C0B8-4AA2-8D51-25FA70E503A7}"/>
    <cellStyle name="40% - uthevingsfarge 3 18 4" xfId="45997" xr:uid="{982B6DBC-594A-4760-BD8B-0F4FEDE64B1D}"/>
    <cellStyle name="40% - uthevingsfarge 3 18_4 manuell" xfId="55099" xr:uid="{C4D32E27-406F-474A-9E9F-8F395545A121}"/>
    <cellStyle name="40% - uthevingsfarge 3 19" xfId="4628" xr:uid="{23D9B867-BDF9-4FDD-B7CE-DAD84CAB58F3}"/>
    <cellStyle name="40% - uthevingsfarge 3 19 2" xfId="4629" xr:uid="{6CBFE129-4882-4090-94E5-EFA6DEE4DD5E}"/>
    <cellStyle name="40% - uthevingsfarge 3 19 2 2" xfId="4630" xr:uid="{F3FADD44-A310-430E-BCB4-B737CDFD8E3E}"/>
    <cellStyle name="40% - uthevingsfarge 3 19 2 3" xfId="45998" xr:uid="{DBFB5638-0AE1-475B-90D2-22816A4ACABA}"/>
    <cellStyle name="40% - uthevingsfarge 3 19 2_4 manuell" xfId="55100" xr:uid="{B809E679-FD59-4745-A95C-0B4FC8924192}"/>
    <cellStyle name="40% - uthevingsfarge 3 19 3" xfId="4631" xr:uid="{CA09E743-3C60-45A4-A54C-9D0623E04E5C}"/>
    <cellStyle name="40% - uthevingsfarge 3 19 4" xfId="45999" xr:uid="{51D44AFF-06AC-4AD8-97F3-0B57AB866E4F}"/>
    <cellStyle name="40% - uthevingsfarge 3 19_4 manuell" xfId="55101" xr:uid="{655B3DCD-DBFD-4023-907F-42357073CB00}"/>
    <cellStyle name="40% - uthevingsfarge 3 2" xfId="4632" xr:uid="{D2578743-2037-410C-B02A-E8DEB657C7B5}"/>
    <cellStyle name="40% - uthevingsfarge 3 2 10" xfId="16894" xr:uid="{65A22532-F030-4F81-93FF-956822B986A7}"/>
    <cellStyle name="40% - uthevingsfarge 3 2 10 2" xfId="16895" xr:uid="{7324F4DB-4010-4A4A-9302-EE06349EA107}"/>
    <cellStyle name="40% - uthevingsfarge 3 2 10 3" xfId="16896" xr:uid="{76DBE73F-F8F8-4AF6-9801-64894C1E0C5A}"/>
    <cellStyle name="40% - uthevingsfarge 3 2 10_AVA DVA EL" xfId="16897" xr:uid="{5243581C-FC70-44B6-963C-4494534EBCA5}"/>
    <cellStyle name="40% - uthevingsfarge 3 2 11" xfId="16898" xr:uid="{8A8D24BF-8BBE-4D13-A6D2-2A487A92572D}"/>
    <cellStyle name="40% - uthevingsfarge 3 2 12" xfId="16899" xr:uid="{67146547-B511-4B93-A858-8734DDF19C45}"/>
    <cellStyle name="40% - uthevingsfarge 3 2 13" xfId="46000" xr:uid="{F24502FF-D4DD-40B2-9AA1-9B94A708C8E4}"/>
    <cellStyle name="40% - uthevingsfarge 3 2 14" xfId="46001" xr:uid="{7AF202F2-3090-47EB-88B1-7D1F9620AFB0}"/>
    <cellStyle name="40% - uthevingsfarge 3 2 15" xfId="46002" xr:uid="{B93F4F80-C33C-4914-B860-32044753B6D5}"/>
    <cellStyle name="40% - uthevingsfarge 3 2 16" xfId="46003" xr:uid="{B2C52DF5-C7A5-44C0-B2A3-6C67BA062D39}"/>
    <cellStyle name="40% - uthevingsfarge 3 2 2" xfId="4633" xr:uid="{760B1F19-C5E4-4AE9-91E5-5D0190815648}"/>
    <cellStyle name="40% - uthevingsfarge 3 2 2 10" xfId="46004" xr:uid="{FB8884A7-E058-4B1D-8CBF-29EFD823857B}"/>
    <cellStyle name="40% - uthevingsfarge 3 2 2 11" xfId="46005" xr:uid="{3FC15A4E-2F90-4EEF-8C8F-F48CA6A3D76C}"/>
    <cellStyle name="40% - uthevingsfarge 3 2 2 2" xfId="4634" xr:uid="{D44C06A3-C9D2-4BE2-BA1E-6BEEEA9AE872}"/>
    <cellStyle name="40% - uthevingsfarge 3 2 2 2 10" xfId="46006" xr:uid="{988D4327-7F5B-4E84-ABCC-BBFCB46FFB1D}"/>
    <cellStyle name="40% - uthevingsfarge 3 2 2 2 2" xfId="16900" xr:uid="{19684526-A11D-439A-9FF5-80AF63A3A050}"/>
    <cellStyle name="40% - uthevingsfarge 3 2 2 2 2 2" xfId="16901" xr:uid="{93D3F749-FA92-4E16-96E1-8AE2AF895013}"/>
    <cellStyle name="40% - uthevingsfarge 3 2 2 2 2 2 2" xfId="46007" xr:uid="{606D7963-C1FC-4241-942B-7943A2316ABC}"/>
    <cellStyle name="40% - uthevingsfarge 3 2 2 2 2 2 2 2" xfId="46008" xr:uid="{FE5DA645-A709-4F48-B6C2-FE938AF44B49}"/>
    <cellStyle name="40% - uthevingsfarge 3 2 2 2 2 2 3" xfId="46009" xr:uid="{E4DFE00E-D6C5-436D-AC94-96DD54A96287}"/>
    <cellStyle name="40% - uthevingsfarge 3 2 2 2 2 2_3. Chng in credit spreads" xfId="46010" xr:uid="{5EF514E8-C8BA-43D7-9089-A04C8E90DFCD}"/>
    <cellStyle name="40% - uthevingsfarge 3 2 2 2 2 3" xfId="16902" xr:uid="{6E488E4F-2EBE-4CDF-8564-3493A8CF11BB}"/>
    <cellStyle name="40% - uthevingsfarge 3 2 2 2 2 3 2" xfId="46011" xr:uid="{C87AE13F-3CEC-4443-A34B-90766643CA8E}"/>
    <cellStyle name="40% - uthevingsfarge 3 2 2 2 2 4" xfId="46012" xr:uid="{AED4A4A7-F69F-481D-ABF4-39C11DA619AB}"/>
    <cellStyle name="40% - uthevingsfarge 3 2 2 2 2 5" xfId="46013" xr:uid="{8546EFAE-275E-48A5-8487-A2B4B220D430}"/>
    <cellStyle name="40% - uthevingsfarge 3 2 2 2 2 6" xfId="46014" xr:uid="{726DCB85-D844-44BB-A41B-7CEA3CD1DB01}"/>
    <cellStyle name="40% - uthevingsfarge 3 2 2 2 2_3. Chng in credit spreads" xfId="46015" xr:uid="{951FE0F4-ADB8-4A04-A68F-CB17B697AA55}"/>
    <cellStyle name="40% - uthevingsfarge 3 2 2 2 3" xfId="16903" xr:uid="{E03C53F7-B9AB-41BF-A1F8-70939E9485D8}"/>
    <cellStyle name="40% - uthevingsfarge 3 2 2 2 3 2" xfId="16904" xr:uid="{907BE3E7-6403-4D2A-B7C4-7F82DEBA337C}"/>
    <cellStyle name="40% - uthevingsfarge 3 2 2 2 3 2 2" xfId="46016" xr:uid="{2AFB9B55-FBFD-4947-B6B8-F127A4BB37A0}"/>
    <cellStyle name="40% - uthevingsfarge 3 2 2 2 3 2 2 2" xfId="46017" xr:uid="{BAE984B8-F239-4437-802F-3D18D5F77C7F}"/>
    <cellStyle name="40% - uthevingsfarge 3 2 2 2 3 2 3" xfId="46018" xr:uid="{3046A4A1-33B5-4531-A71F-37541DF3A048}"/>
    <cellStyle name="40% - uthevingsfarge 3 2 2 2 3 2_3. Chng in credit spreads" xfId="46019" xr:uid="{87AB8EA1-D5A5-48A4-8E73-27CD8237ED95}"/>
    <cellStyle name="40% - uthevingsfarge 3 2 2 2 3 3" xfId="16905" xr:uid="{85578943-2677-4821-8E7D-B923542A6EA2}"/>
    <cellStyle name="40% - uthevingsfarge 3 2 2 2 3 3 2" xfId="46020" xr:uid="{00553AB3-226F-4B6E-93EC-D364BC20E282}"/>
    <cellStyle name="40% - uthevingsfarge 3 2 2 2 3 4" xfId="46021" xr:uid="{EAA94121-97BB-4D88-9900-3237836C78C4}"/>
    <cellStyle name="40% - uthevingsfarge 3 2 2 2 3 5" xfId="46022" xr:uid="{5335AC9A-783C-4B47-8F62-36C9945A2585}"/>
    <cellStyle name="40% - uthevingsfarge 3 2 2 2 3 6" xfId="46023" xr:uid="{E07EF39B-1426-4DED-86DE-CD2680600026}"/>
    <cellStyle name="40% - uthevingsfarge 3 2 2 2 3_3. Chng in credit spreads" xfId="46024" xr:uid="{6D7145C2-B0F9-4544-93B9-45E4D9ACC82C}"/>
    <cellStyle name="40% - uthevingsfarge 3 2 2 2 4" xfId="16906" xr:uid="{ADB1CAA2-8ABF-43B9-B3BF-339FA60B43EB}"/>
    <cellStyle name="40% - uthevingsfarge 3 2 2 2 4 2" xfId="16907" xr:uid="{AC8D186F-11E0-4950-A4C7-319C15102963}"/>
    <cellStyle name="40% - uthevingsfarge 3 2 2 2 4 2 2" xfId="46025" xr:uid="{3D6DE819-793A-4F9D-AC7C-0363412F06E5}"/>
    <cellStyle name="40% - uthevingsfarge 3 2 2 2 4 3" xfId="16908" xr:uid="{1D5C6D28-7F0A-4625-8C55-412F3C8349AC}"/>
    <cellStyle name="40% - uthevingsfarge 3 2 2 2 4 4" xfId="46026" xr:uid="{D71385E9-193F-4538-BB51-16C6944A649E}"/>
    <cellStyle name="40% - uthevingsfarge 3 2 2 2 4 5" xfId="46027" xr:uid="{93436EA0-8266-4472-9810-653CB496AEAA}"/>
    <cellStyle name="40% - uthevingsfarge 3 2 2 2 4 6" xfId="46028" xr:uid="{1FB635A5-CEE9-453B-AA7E-41EB50B0AD04}"/>
    <cellStyle name="40% - uthevingsfarge 3 2 2 2 4_3. Chng in credit spreads" xfId="46029" xr:uid="{56913F59-4E2C-4727-8691-C9467D6AFD43}"/>
    <cellStyle name="40% - uthevingsfarge 3 2 2 2 5" xfId="16909" xr:uid="{24898DEB-F3DF-4D64-A232-D04761447426}"/>
    <cellStyle name="40% - uthevingsfarge 3 2 2 2 5 2" xfId="16910" xr:uid="{234BEFF4-F864-4C50-8618-4182838AD6C0}"/>
    <cellStyle name="40% - uthevingsfarge 3 2 2 2 5 2 2" xfId="46030" xr:uid="{D219E03C-6B0A-49D3-B568-A747245B1706}"/>
    <cellStyle name="40% - uthevingsfarge 3 2 2 2 5 3" xfId="16911" xr:uid="{80BFAAD5-0DC9-42B9-A170-97716864AADF}"/>
    <cellStyle name="40% - uthevingsfarge 3 2 2 2 5 4" xfId="46031" xr:uid="{A234143D-C19E-4EA9-B469-4293608C2D6C}"/>
    <cellStyle name="40% - uthevingsfarge 3 2 2 2 5 5" xfId="46032" xr:uid="{63162508-9019-411B-B500-F2313A0FEB05}"/>
    <cellStyle name="40% - uthevingsfarge 3 2 2 2 5_3. Chng in credit spreads" xfId="46033" xr:uid="{E4A97DF6-1034-4269-9CB8-0C2E3075305C}"/>
    <cellStyle name="40% - uthevingsfarge 3 2 2 2 6" xfId="16912" xr:uid="{8276FDAF-1F6E-41EA-900D-3D95B6D94939}"/>
    <cellStyle name="40% - uthevingsfarge 3 2 2 2 6 2" xfId="46034" xr:uid="{843BCE2B-E29B-41AB-9A44-10E3171636A8}"/>
    <cellStyle name="40% - uthevingsfarge 3 2 2 2 7" xfId="16913" xr:uid="{CA4C4392-8CE7-405D-97A2-F7075113C101}"/>
    <cellStyle name="40% - uthevingsfarge 3 2 2 2 8" xfId="46035" xr:uid="{7ABE41DF-9EC2-4BF6-90F9-7D2145672F5F}"/>
    <cellStyle name="40% - uthevingsfarge 3 2 2 2 9" xfId="46036" xr:uid="{97A9C6E8-1CFF-431E-8186-40E3DD8FC105}"/>
    <cellStyle name="40% - uthevingsfarge 3 2 2 2_3. Chng in credit spreads" xfId="46037" xr:uid="{4A1C47AC-EB5C-4072-9AB2-EF78292282FF}"/>
    <cellStyle name="40% - uthevingsfarge 3 2 2 3" xfId="16914" xr:uid="{DD796FB3-06F7-4C9C-8BF2-99B9D8E60D97}"/>
    <cellStyle name="40% - uthevingsfarge 3 2 2 3 2" xfId="16915" xr:uid="{54D256F1-8DA1-4046-968B-A4CA941C81C4}"/>
    <cellStyle name="40% - uthevingsfarge 3 2 2 3 2 2" xfId="46038" xr:uid="{723583AE-321D-4DE3-BCC5-0A8ED73D7F88}"/>
    <cellStyle name="40% - uthevingsfarge 3 2 2 3 2 2 2" xfId="46039" xr:uid="{0E132B17-BE7F-44DF-B438-EC5CED1D3088}"/>
    <cellStyle name="40% - uthevingsfarge 3 2 2 3 2 3" xfId="46040" xr:uid="{CB6DC920-7170-4435-89D7-1D04D39E8D05}"/>
    <cellStyle name="40% - uthevingsfarge 3 2 2 3 2_3. Chng in credit spreads" xfId="46041" xr:uid="{14A87766-DCA3-4D3A-B0A3-499CB102DFF6}"/>
    <cellStyle name="40% - uthevingsfarge 3 2 2 3 3" xfId="16916" xr:uid="{8D1DDD14-8E2E-4D72-AAAA-554CBAE93580}"/>
    <cellStyle name="40% - uthevingsfarge 3 2 2 3 3 2" xfId="46042" xr:uid="{EB74E05F-0302-489D-AF8F-2FD500DEB135}"/>
    <cellStyle name="40% - uthevingsfarge 3 2 2 3 4" xfId="46043" xr:uid="{74D7CE73-7376-471A-8B1C-DC79B8A15CAF}"/>
    <cellStyle name="40% - uthevingsfarge 3 2 2 3 5" xfId="46044" xr:uid="{B3EFF58E-1EFF-488D-9F14-35963DC1B15B}"/>
    <cellStyle name="40% - uthevingsfarge 3 2 2 3 6" xfId="46045" xr:uid="{6B89DB0E-F219-4DC0-B0BC-4306C0C43465}"/>
    <cellStyle name="40% - uthevingsfarge 3 2 2 3_3. Chng in credit spreads" xfId="46046" xr:uid="{EC3ADC3E-F04D-4EBC-95A1-80F33DC8D548}"/>
    <cellStyle name="40% - uthevingsfarge 3 2 2 4" xfId="16917" xr:uid="{0A367C62-7662-47DF-B74C-36CDF577BBAD}"/>
    <cellStyle name="40% - uthevingsfarge 3 2 2 4 2" xfId="16918" xr:uid="{176F86F8-D0E3-4610-B360-BF1826AA2BF9}"/>
    <cellStyle name="40% - uthevingsfarge 3 2 2 4 2 2" xfId="46047" xr:uid="{D2FD691F-D89E-46C1-B8EC-BCC079AA7C9D}"/>
    <cellStyle name="40% - uthevingsfarge 3 2 2 4 2 2 2" xfId="46048" xr:uid="{D31E4B1D-1F96-4F12-BDEE-4809C28C1BBA}"/>
    <cellStyle name="40% - uthevingsfarge 3 2 2 4 2 3" xfId="46049" xr:uid="{C6E5A94A-6AF1-478A-B927-EA0ADE3067D8}"/>
    <cellStyle name="40% - uthevingsfarge 3 2 2 4 2_3. Chng in credit spreads" xfId="46050" xr:uid="{98D08365-9BDD-4780-A77C-2696C10BE302}"/>
    <cellStyle name="40% - uthevingsfarge 3 2 2 4 3" xfId="16919" xr:uid="{315860B0-6BC2-4AB4-8055-20DFA5D4DAF2}"/>
    <cellStyle name="40% - uthevingsfarge 3 2 2 4 3 2" xfId="46051" xr:uid="{3CA30B7A-402E-4698-9FD4-A4A287355F23}"/>
    <cellStyle name="40% - uthevingsfarge 3 2 2 4 4" xfId="46052" xr:uid="{BC56AFBB-159F-44C3-A8EA-292F03F9F4A3}"/>
    <cellStyle name="40% - uthevingsfarge 3 2 2 4 5" xfId="46053" xr:uid="{1090ED59-B95C-48A6-9D14-CE89C7B55559}"/>
    <cellStyle name="40% - uthevingsfarge 3 2 2 4 6" xfId="46054" xr:uid="{335773A7-C113-4A94-9FE9-EEA7640E4680}"/>
    <cellStyle name="40% - uthevingsfarge 3 2 2 4_3. Chng in credit spreads" xfId="46055" xr:uid="{88385A05-7881-40E9-80A6-535CB179074A}"/>
    <cellStyle name="40% - uthevingsfarge 3 2 2 5" xfId="16920" xr:uid="{B27F1FE4-F11B-43E5-A1F5-38FB94479E2F}"/>
    <cellStyle name="40% - uthevingsfarge 3 2 2 5 2" xfId="16921" xr:uid="{2F846920-8EED-4E5C-8894-3295645C06D6}"/>
    <cellStyle name="40% - uthevingsfarge 3 2 2 5 2 2" xfId="46056" xr:uid="{D604837D-3FF3-4786-80B0-B53AAF42A796}"/>
    <cellStyle name="40% - uthevingsfarge 3 2 2 5 2 2 2" xfId="46057" xr:uid="{2C487FE2-B509-4582-ADD1-D870ABBD21E4}"/>
    <cellStyle name="40% - uthevingsfarge 3 2 2 5 2 3" xfId="46058" xr:uid="{E56D3929-E4A2-4B91-9B06-6AFD15E29B30}"/>
    <cellStyle name="40% - uthevingsfarge 3 2 2 5 2_3. Chng in credit spreads" xfId="46059" xr:uid="{AD3CB6D1-8936-4675-9A73-44C56E1D7E79}"/>
    <cellStyle name="40% - uthevingsfarge 3 2 2 5 3" xfId="16922" xr:uid="{EF9D2CC6-BAB0-4092-AC0C-30D018ABB891}"/>
    <cellStyle name="40% - uthevingsfarge 3 2 2 5 3 2" xfId="46060" xr:uid="{8C2F63D7-EBA2-4833-9FAF-2451001DDC76}"/>
    <cellStyle name="40% - uthevingsfarge 3 2 2 5 4" xfId="46061" xr:uid="{CAD2061A-5321-424B-A606-DF9BE7C646CB}"/>
    <cellStyle name="40% - uthevingsfarge 3 2 2 5 5" xfId="46062" xr:uid="{54A1B5BD-6010-4E35-8FD7-D9CE85AA922C}"/>
    <cellStyle name="40% - uthevingsfarge 3 2 2 5 6" xfId="46063" xr:uid="{4DFFADCB-8125-4522-8FAC-6CEACD7AA810}"/>
    <cellStyle name="40% - uthevingsfarge 3 2 2 5_3. Chng in credit spreads" xfId="46064" xr:uid="{24392B6F-2C1C-4367-90E8-CBC724BAE042}"/>
    <cellStyle name="40% - uthevingsfarge 3 2 2 6" xfId="16923" xr:uid="{16320822-E366-4451-BD3A-6E94F16C2487}"/>
    <cellStyle name="40% - uthevingsfarge 3 2 2 6 2" xfId="16924" xr:uid="{E2E7A3A3-C1EC-4F34-8A4C-32872302F8E6}"/>
    <cellStyle name="40% - uthevingsfarge 3 2 2 6 2 2" xfId="46065" xr:uid="{86C392A8-D486-49B4-827F-115353C14AC3}"/>
    <cellStyle name="40% - uthevingsfarge 3 2 2 6 3" xfId="16925" xr:uid="{DF8B1CF5-C4EE-496E-8969-3D0F6BEEEFBE}"/>
    <cellStyle name="40% - uthevingsfarge 3 2 2 6 4" xfId="46066" xr:uid="{E6C2365B-E9A3-4438-94C1-797B5EF811DE}"/>
    <cellStyle name="40% - uthevingsfarge 3 2 2 6 5" xfId="46067" xr:uid="{D1A63FE2-4F93-494C-9720-53D3538B0A5B}"/>
    <cellStyle name="40% - uthevingsfarge 3 2 2 6 6" xfId="46068" xr:uid="{803E54CD-4868-4BD1-86D9-5366502906B5}"/>
    <cellStyle name="40% - uthevingsfarge 3 2 2 6_3. Chng in credit spreads" xfId="46069" xr:uid="{E1C54482-C185-4EDD-82EA-D65DD82E3770}"/>
    <cellStyle name="40% - uthevingsfarge 3 2 2 7" xfId="16926" xr:uid="{25414853-E7DB-4A78-9CF8-7C2C6BDC8DA3}"/>
    <cellStyle name="40% - uthevingsfarge 3 2 2 7 2" xfId="46070" xr:uid="{4439ED67-35B0-4849-BC7E-106A5C19FD1C}"/>
    <cellStyle name="40% - uthevingsfarge 3 2 2 8" xfId="39912" xr:uid="{DC50575C-0E9F-4FCE-AF49-21958AD95945}"/>
    <cellStyle name="40% - uthevingsfarge 3 2 2 9" xfId="46071" xr:uid="{0A670C83-FC10-4B21-B6F8-1FDD58AFB36B}"/>
    <cellStyle name="40% - uthevingsfarge 3 2 2_3. Chng in credit spreads" xfId="46072" xr:uid="{4C511145-1ACA-4229-BF46-302B836AA6A6}"/>
    <cellStyle name="40% - uthevingsfarge 3 2 3" xfId="12464" xr:uid="{3C395D07-3397-4A74-87E0-1729F0952923}"/>
    <cellStyle name="40% - uthevingsfarge 3 2 3 10" xfId="46073" xr:uid="{68F4C882-4226-477B-81BE-BED2D57AF51B}"/>
    <cellStyle name="40% - uthevingsfarge 3 2 3 2" xfId="16927" xr:uid="{354E678A-61E1-4540-A92B-EF7A6F5BFAC8}"/>
    <cellStyle name="40% - uthevingsfarge 3 2 3 2 2" xfId="16928" xr:uid="{AC176267-4AAC-4B9A-AE43-140BE213A271}"/>
    <cellStyle name="40% - uthevingsfarge 3 2 3 2 2 2" xfId="46074" xr:uid="{DEBB92D2-BBC4-4E7A-A858-187CFE38861E}"/>
    <cellStyle name="40% - uthevingsfarge 3 2 3 2 2 2 2" xfId="46075" xr:uid="{EFBF12DA-EAB6-406F-800D-B3CDD0C7FBA7}"/>
    <cellStyle name="40% - uthevingsfarge 3 2 3 2 2 3" xfId="46076" xr:uid="{DFB25065-6C8F-4682-A219-F2F62E1E5560}"/>
    <cellStyle name="40% - uthevingsfarge 3 2 3 2 2_3. Chng in credit spreads" xfId="46077" xr:uid="{BDEBEB40-09F1-484C-A7F1-B93BBEB4BF32}"/>
    <cellStyle name="40% - uthevingsfarge 3 2 3 2 3" xfId="16929" xr:uid="{396F99FF-7DF9-4822-9D4C-B52A1944C338}"/>
    <cellStyle name="40% - uthevingsfarge 3 2 3 2 3 2" xfId="46078" xr:uid="{1ADE1BD0-9617-4694-A10F-182AB830FA18}"/>
    <cellStyle name="40% - uthevingsfarge 3 2 3 2 3 2 2" xfId="46079" xr:uid="{E0B0020F-F644-4F25-9AAC-1621ED919484}"/>
    <cellStyle name="40% - uthevingsfarge 3 2 3 2 3 3" xfId="46080" xr:uid="{1421FB3B-03BF-48BE-9808-CB921D04F199}"/>
    <cellStyle name="40% - uthevingsfarge 3 2 3 2 3_3. Chng in credit spreads" xfId="46081" xr:uid="{6F206E4F-1D9B-43F2-AC1D-1E5D2958148C}"/>
    <cellStyle name="40% - uthevingsfarge 3 2 3 2 4" xfId="46082" xr:uid="{7D5D0162-0162-4C70-9D3B-43A0CAD6664F}"/>
    <cellStyle name="40% - uthevingsfarge 3 2 3 2 4 2" xfId="46083" xr:uid="{C2FA2D9C-A6B5-4174-9642-872CE16D219E}"/>
    <cellStyle name="40% - uthevingsfarge 3 2 3 2 4 2 2" xfId="46084" xr:uid="{77895890-AD36-44C8-9816-F0BD92D0135D}"/>
    <cellStyle name="40% - uthevingsfarge 3 2 3 2 4 3" xfId="46085" xr:uid="{0E228AD7-4C29-440A-9B22-3F03736F816A}"/>
    <cellStyle name="40% - uthevingsfarge 3 2 3 2 4_3. Chng in credit spreads" xfId="46086" xr:uid="{F00BC1F7-FA4F-4304-8D8B-A270B0073727}"/>
    <cellStyle name="40% - uthevingsfarge 3 2 3 2 5" xfId="46087" xr:uid="{C41BDCF2-4F37-47B2-B3E2-3C5FFF32992E}"/>
    <cellStyle name="40% - uthevingsfarge 3 2 3 2 5 2" xfId="46088" xr:uid="{2BF2AEBA-DC75-4C87-B15A-D7BEC34BD664}"/>
    <cellStyle name="40% - uthevingsfarge 3 2 3 2 6" xfId="46089" xr:uid="{1D3BCECE-9FD5-4201-B337-90FCEF745B80}"/>
    <cellStyle name="40% - uthevingsfarge 3 2 3 2_3. Chng in credit spreads" xfId="46090" xr:uid="{233D0799-D6F1-468F-8E6A-1A97507725FC}"/>
    <cellStyle name="40% - uthevingsfarge 3 2 3 3" xfId="16930" xr:uid="{DA8C65A3-947B-45EA-88C9-A7DD2AEB3378}"/>
    <cellStyle name="40% - uthevingsfarge 3 2 3 3 2" xfId="16931" xr:uid="{9956C9B5-6FEA-4D2B-B4DB-A3E3CD79A2A7}"/>
    <cellStyle name="40% - uthevingsfarge 3 2 3 3 2 2" xfId="46091" xr:uid="{9B0793A2-8DCB-434D-8779-ADAF15A249B1}"/>
    <cellStyle name="40% - uthevingsfarge 3 2 3 3 2 2 2" xfId="46092" xr:uid="{C25C5EC2-CE76-4826-B124-0169A56900A9}"/>
    <cellStyle name="40% - uthevingsfarge 3 2 3 3 2 3" xfId="46093" xr:uid="{3D839B5E-28AB-4502-8AA3-C77020485E57}"/>
    <cellStyle name="40% - uthevingsfarge 3 2 3 3 2_3. Chng in credit spreads" xfId="46094" xr:uid="{E10BD8AD-61A2-48B1-B85A-03A06DD04D26}"/>
    <cellStyle name="40% - uthevingsfarge 3 2 3 3 3" xfId="16932" xr:uid="{1E53E946-1ACF-4FC4-BBF3-4AF67E4A6CDC}"/>
    <cellStyle name="40% - uthevingsfarge 3 2 3 3 3 2" xfId="46095" xr:uid="{BE144BB0-B0D7-4C04-9A40-0BBA6BFAC49C}"/>
    <cellStyle name="40% - uthevingsfarge 3 2 3 3 4" xfId="46096" xr:uid="{8DAD8B43-46CB-4401-9A2D-1A6F80388F1A}"/>
    <cellStyle name="40% - uthevingsfarge 3 2 3 3 5" xfId="46097" xr:uid="{BDB400A8-66EF-47A3-8903-70D3F551C39A}"/>
    <cellStyle name="40% - uthevingsfarge 3 2 3 3 6" xfId="46098" xr:uid="{945CD510-82CD-4049-B089-2403F7610031}"/>
    <cellStyle name="40% - uthevingsfarge 3 2 3 3_3. Chng in credit spreads" xfId="46099" xr:uid="{F103B677-1FCE-479A-BB64-119C92D59C08}"/>
    <cellStyle name="40% - uthevingsfarge 3 2 3 4" xfId="16933" xr:uid="{92F9F26B-C8B1-4CA5-B4CE-4EF8BCA5944E}"/>
    <cellStyle name="40% - uthevingsfarge 3 2 3 4 2" xfId="16934" xr:uid="{EDE41924-55AB-42D2-831D-463D3F7C5C90}"/>
    <cellStyle name="40% - uthevingsfarge 3 2 3 4 2 2" xfId="46100" xr:uid="{2F7E608D-ADB9-4873-ADDE-C36C34CC7AE7}"/>
    <cellStyle name="40% - uthevingsfarge 3 2 3 4 3" xfId="16935" xr:uid="{182E2C1B-BB3F-4FA3-B5A9-2B192CD1F7E1}"/>
    <cellStyle name="40% - uthevingsfarge 3 2 3 4 4" xfId="46101" xr:uid="{D4D5837B-B34C-494E-B7D4-A6267722D838}"/>
    <cellStyle name="40% - uthevingsfarge 3 2 3 4 5" xfId="46102" xr:uid="{96F89BAF-C2BB-42B7-88BA-A57E7883FE62}"/>
    <cellStyle name="40% - uthevingsfarge 3 2 3 4 6" xfId="46103" xr:uid="{A4ED4BE3-552E-457B-81A5-E40A0F4A36F3}"/>
    <cellStyle name="40% - uthevingsfarge 3 2 3 4_3. Chng in credit spreads" xfId="46104" xr:uid="{709156CC-2EBA-48B9-9E87-34ED76015A4A}"/>
    <cellStyle name="40% - uthevingsfarge 3 2 3 5" xfId="16936" xr:uid="{D4C3E2C5-DF16-47D3-9229-B7B6D0948C23}"/>
    <cellStyle name="40% - uthevingsfarge 3 2 3 5 2" xfId="16937" xr:uid="{180BB7D7-A313-4DA8-B83C-3CABE6FD9939}"/>
    <cellStyle name="40% - uthevingsfarge 3 2 3 5 2 2" xfId="46105" xr:uid="{FE5C5710-919D-4AEE-ABDC-599D1EA62E74}"/>
    <cellStyle name="40% - uthevingsfarge 3 2 3 5 3" xfId="16938" xr:uid="{B374664F-A688-4CCF-9680-A1B892DDA772}"/>
    <cellStyle name="40% - uthevingsfarge 3 2 3 5 4" xfId="46106" xr:uid="{A766C9E0-7276-4B69-834F-86DCC2AED46B}"/>
    <cellStyle name="40% - uthevingsfarge 3 2 3 5 5" xfId="46107" xr:uid="{9DC0D9DB-0570-4DC9-B910-518696CBAB76}"/>
    <cellStyle name="40% - uthevingsfarge 3 2 3 5 6" xfId="46108" xr:uid="{D52953A1-4935-4605-92D4-4FCBAC1A1778}"/>
    <cellStyle name="40% - uthevingsfarge 3 2 3 5_3. Chng in credit spreads" xfId="46109" xr:uid="{57C2B187-98B7-48D9-8459-55B60A7113AB}"/>
    <cellStyle name="40% - uthevingsfarge 3 2 3 6" xfId="16939" xr:uid="{B3962CEB-7ABC-4B33-BB7C-E6864523BE19}"/>
    <cellStyle name="40% - uthevingsfarge 3 2 3 6 2" xfId="46110" xr:uid="{E584DD61-BCD6-4622-B584-90FFCAC8479C}"/>
    <cellStyle name="40% - uthevingsfarge 3 2 3 6 2 2" xfId="46111" xr:uid="{83ABBA93-F69B-4514-A73C-019A9F061B9E}"/>
    <cellStyle name="40% - uthevingsfarge 3 2 3 6 3" xfId="46112" xr:uid="{2B4971D1-917D-4131-AB4C-E40B0558B178}"/>
    <cellStyle name="40% - uthevingsfarge 3 2 3 6_3. Chng in credit spreads" xfId="46113" xr:uid="{7F741E94-0207-4E21-BCA8-D41472965A6A}"/>
    <cellStyle name="40% - uthevingsfarge 3 2 3 7" xfId="16940" xr:uid="{181A2689-1099-4582-9B5F-765E7187AD0C}"/>
    <cellStyle name="40% - uthevingsfarge 3 2 3 7 2" xfId="46114" xr:uid="{1BDB73DC-89A4-40A2-80F5-8AB25E77FF35}"/>
    <cellStyle name="40% - uthevingsfarge 3 2 3 8" xfId="39913" xr:uid="{E2E7ED72-0CC5-417F-8558-614F35146619}"/>
    <cellStyle name="40% - uthevingsfarge 3 2 3 9" xfId="46115" xr:uid="{3E4D4260-C3D8-4ED1-9462-33DCA82368BE}"/>
    <cellStyle name="40% - uthevingsfarge 3 2 3_3. Chng in credit spreads" xfId="46116" xr:uid="{F8718C26-3494-42C5-AAC6-14360221CFE2}"/>
    <cellStyle name="40% - uthevingsfarge 3 2 4" xfId="16941" xr:uid="{EECF1DA7-6E3D-4186-B64F-35C90C534910}"/>
    <cellStyle name="40% - uthevingsfarge 3 2 4 2" xfId="16942" xr:uid="{7423B4AC-37CA-4E06-8300-A63DEB63BFF5}"/>
    <cellStyle name="40% - uthevingsfarge 3 2 4 2 2" xfId="16943" xr:uid="{0886DA73-D543-4FFA-8593-650E20A8F63F}"/>
    <cellStyle name="40% - uthevingsfarge 3 2 4 2 2 2" xfId="46117" xr:uid="{469C1BB7-2037-4FEF-9E14-5D2A72FFB814}"/>
    <cellStyle name="40% - uthevingsfarge 3 2 4 2 3" xfId="46118" xr:uid="{CAF462BC-3AA3-4D5D-AD34-9BACDDF044F1}"/>
    <cellStyle name="40% - uthevingsfarge 3 2 4 2_3. Chng in credit spreads" xfId="46119" xr:uid="{B5F4E471-D046-4642-B91E-3F16D38B9F06}"/>
    <cellStyle name="40% - uthevingsfarge 3 2 4 3" xfId="16944" xr:uid="{27459E55-1E10-4A13-BB9B-931BDB9B6624}"/>
    <cellStyle name="40% - uthevingsfarge 3 2 4 3 2" xfId="46120" xr:uid="{DFED0FF1-887C-4AD3-B75C-44217712E582}"/>
    <cellStyle name="40% - uthevingsfarge 3 2 4 3 2 2" xfId="46121" xr:uid="{C2D4FD79-6BB8-4573-84C5-E63455E67A76}"/>
    <cellStyle name="40% - uthevingsfarge 3 2 4 3 3" xfId="46122" xr:uid="{1259F3C8-1DC8-405D-8303-DB999659C034}"/>
    <cellStyle name="40% - uthevingsfarge 3 2 4 3_3. Chng in credit spreads" xfId="46123" xr:uid="{25D90A14-805B-47AD-86E3-170CED7CC389}"/>
    <cellStyle name="40% - uthevingsfarge 3 2 4 4" xfId="16945" xr:uid="{4DF081AC-DE84-4B56-AA1E-37822879F0C6}"/>
    <cellStyle name="40% - uthevingsfarge 3 2 4 4 2" xfId="46124" xr:uid="{F830DEC4-2E11-465B-8BB8-CCB148A65ED3}"/>
    <cellStyle name="40% - uthevingsfarge 3 2 4 4 2 2" xfId="46125" xr:uid="{A6D13BA2-1CB4-4E4F-8C07-E290C43E5D32}"/>
    <cellStyle name="40% - uthevingsfarge 3 2 4 4 3" xfId="46126" xr:uid="{79C640E8-9841-4196-8426-E49982B5BE54}"/>
    <cellStyle name="40% - uthevingsfarge 3 2 4 4_3. Chng in credit spreads" xfId="46127" xr:uid="{43253BCF-6B83-4DDA-BF27-8EF8CABC7709}"/>
    <cellStyle name="40% - uthevingsfarge 3 2 4 5" xfId="46128" xr:uid="{2384A893-7324-4D24-8A89-D6F349658C82}"/>
    <cellStyle name="40% - uthevingsfarge 3 2 4 5 2" xfId="46129" xr:uid="{23D5FA35-B0E3-42B4-BC88-5BA24DD3DBC3}"/>
    <cellStyle name="40% - uthevingsfarge 3 2 4 6" xfId="46130" xr:uid="{62B090E5-ADE0-4355-A1E4-A5E361C23A75}"/>
    <cellStyle name="40% - uthevingsfarge 3 2 4 7" xfId="46131" xr:uid="{8215EA64-947B-4A48-BFF0-9B3F408D502A}"/>
    <cellStyle name="40% - uthevingsfarge 3 2 4_3. Chng in credit spreads" xfId="46132" xr:uid="{9F81763E-D900-49ED-9C38-02C95C3201E6}"/>
    <cellStyle name="40% - uthevingsfarge 3 2 5" xfId="16946" xr:uid="{24A578AC-FC1C-4B95-9054-2572585B9A87}"/>
    <cellStyle name="40% - uthevingsfarge 3 2 5 2" xfId="16947" xr:uid="{B97D5DB0-0CF0-45EA-ACE7-7732FFF0D057}"/>
    <cellStyle name="40% - uthevingsfarge 3 2 5 2 2" xfId="16948" xr:uid="{D284879C-DB29-41F2-892C-0D7B55C87A5D}"/>
    <cellStyle name="40% - uthevingsfarge 3 2 5 2 2 2" xfId="46133" xr:uid="{0C2ADCD1-2D76-4FEC-BF89-90E644AC55EF}"/>
    <cellStyle name="40% - uthevingsfarge 3 2 5 2 3" xfId="46134" xr:uid="{1EF039B3-23EA-4B26-9E29-E701599EE3B1}"/>
    <cellStyle name="40% - uthevingsfarge 3 2 5 2_3. Chng in credit spreads" xfId="46135" xr:uid="{BF904542-D4BA-4A5E-A1E3-06B00469D90D}"/>
    <cellStyle name="40% - uthevingsfarge 3 2 5 3" xfId="16949" xr:uid="{BE38DED6-0A70-454B-821B-4B3FED33A667}"/>
    <cellStyle name="40% - uthevingsfarge 3 2 5 3 2" xfId="46136" xr:uid="{8E2770CC-0950-4E23-93B2-EA31281144C2}"/>
    <cellStyle name="40% - uthevingsfarge 3 2 5 4" xfId="16950" xr:uid="{80845BBD-F663-4B1D-AA11-7991CC3F4CE9}"/>
    <cellStyle name="40% - uthevingsfarge 3 2 5 5" xfId="46137" xr:uid="{C39882D6-FDF8-4712-B047-B465742CDDF7}"/>
    <cellStyle name="40% - uthevingsfarge 3 2 5 6" xfId="46138" xr:uid="{F5C86616-6946-4D13-B474-730077ED9673}"/>
    <cellStyle name="40% - uthevingsfarge 3 2 5 7" xfId="46139" xr:uid="{9C40D481-52D1-4C8B-895E-6212B1A0AD7E}"/>
    <cellStyle name="40% - uthevingsfarge 3 2 5_3. Chng in credit spreads" xfId="46140" xr:uid="{E17896C9-8B41-4578-A231-1F39CB3E34E4}"/>
    <cellStyle name="40% - uthevingsfarge 3 2 6" xfId="16951" xr:uid="{7D3C4175-E683-42BA-B4B3-89C82233D818}"/>
    <cellStyle name="40% - uthevingsfarge 3 2 6 2" xfId="16952" xr:uid="{A5E54391-D3D1-4395-8FC6-1B00D12B8D78}"/>
    <cellStyle name="40% - uthevingsfarge 3 2 6 2 2" xfId="16953" xr:uid="{C794DE1E-F85D-44D7-9735-7A1A77A62A24}"/>
    <cellStyle name="40% - uthevingsfarge 3 2 6 2 2 2" xfId="46141" xr:uid="{D2FC27EB-A551-41D6-83DC-A81886F7A595}"/>
    <cellStyle name="40% - uthevingsfarge 3 2 6 2 3" xfId="46142" xr:uid="{2B7CE7DE-A108-46E5-93CE-AF3CEB9ACCEB}"/>
    <cellStyle name="40% - uthevingsfarge 3 2 6 2_3. Chng in credit spreads" xfId="46143" xr:uid="{5774E0D0-FCC8-4416-B690-375CE6CD6622}"/>
    <cellStyle name="40% - uthevingsfarge 3 2 6 3" xfId="16954" xr:uid="{AD635A5A-483B-42D4-96E6-11185C67A7A2}"/>
    <cellStyle name="40% - uthevingsfarge 3 2 6 3 2" xfId="46144" xr:uid="{5BA6B34A-0A79-4060-B198-4607A2361D86}"/>
    <cellStyle name="40% - uthevingsfarge 3 2 6 4" xfId="16955" xr:uid="{F0B0D1F9-CCEB-4751-BAEC-D25424008153}"/>
    <cellStyle name="40% - uthevingsfarge 3 2 6 5" xfId="46145" xr:uid="{B79A0611-181A-454E-9278-8D8BCEE241AC}"/>
    <cellStyle name="40% - uthevingsfarge 3 2 6 6" xfId="46146" xr:uid="{32DA41FD-FA2A-4769-9F6C-8892B0A69FD6}"/>
    <cellStyle name="40% - uthevingsfarge 3 2 6 7" xfId="46147" xr:uid="{F5520BC1-437B-421D-B4C7-C10FA37E6D70}"/>
    <cellStyle name="40% - uthevingsfarge 3 2 6_3. Chng in credit spreads" xfId="46148" xr:uid="{370D74FC-5752-4F2B-B9D6-11BD4EC3CDB0}"/>
    <cellStyle name="40% - uthevingsfarge 3 2 7" xfId="16956" xr:uid="{89A3179C-F39A-46D2-B41E-4A4219406E51}"/>
    <cellStyle name="40% - uthevingsfarge 3 2 7 2" xfId="16957" xr:uid="{3DF30565-3EA1-4BD0-B413-8086739A7E9D}"/>
    <cellStyle name="40% - uthevingsfarge 3 2 7 2 2" xfId="16958" xr:uid="{07A80172-7DA7-4108-9E3D-F20D14424B58}"/>
    <cellStyle name="40% - uthevingsfarge 3 2 7 2 3" xfId="46149" xr:uid="{32FA3634-CA14-419B-86F9-9CA4B175C747}"/>
    <cellStyle name="40% - uthevingsfarge 3 2 7 2_AVA DVA EL" xfId="16959" xr:uid="{D7103530-A31B-4F7C-B0D5-AB0749A3557C}"/>
    <cellStyle name="40% - uthevingsfarge 3 2 7 3" xfId="16960" xr:uid="{287A8F21-B6AF-4842-9CBC-B641D93AE787}"/>
    <cellStyle name="40% - uthevingsfarge 3 2 7 4" xfId="16961" xr:uid="{2B788EBD-76C4-40B5-94C4-4CA5E5F7D7E3}"/>
    <cellStyle name="40% - uthevingsfarge 3 2 7 5" xfId="46150" xr:uid="{B7C84AFD-F037-4980-B3A9-20B4A401FF33}"/>
    <cellStyle name="40% - uthevingsfarge 3 2 7 6" xfId="46151" xr:uid="{B3338867-56A0-4145-8408-32ACA122E70A}"/>
    <cellStyle name="40% - uthevingsfarge 3 2 7_3. Chng in credit spreads" xfId="46152" xr:uid="{4EC76A1B-A9AA-4E97-B60B-B35D6D6D55A5}"/>
    <cellStyle name="40% - uthevingsfarge 3 2 8" xfId="16962" xr:uid="{16F4FFB5-0FD8-4369-BFFA-165F7E278E0C}"/>
    <cellStyle name="40% - uthevingsfarge 3 2 8 2" xfId="16963" xr:uid="{A02ADD5D-300B-48F9-AB3C-4E5135F03B0F}"/>
    <cellStyle name="40% - uthevingsfarge 3 2 8 2 2" xfId="46153" xr:uid="{9E4A50A5-42B8-4833-AB7C-AC871CBA5640}"/>
    <cellStyle name="40% - uthevingsfarge 3 2 8 3" xfId="16964" xr:uid="{B70E10F6-7221-46BD-BE59-E8D5445BAA62}"/>
    <cellStyle name="40% - uthevingsfarge 3 2 8 4" xfId="46154" xr:uid="{29E8A882-CD4E-44E7-9306-57CA1089B639}"/>
    <cellStyle name="40% - uthevingsfarge 3 2 8_3. Chng in credit spreads" xfId="46155" xr:uid="{2C4517A6-C2D3-44A4-B595-8F9DF85BAB1E}"/>
    <cellStyle name="40% - uthevingsfarge 3 2 9" xfId="16965" xr:uid="{3069F262-C123-44E2-8F59-F7BBB75ED03B}"/>
    <cellStyle name="40% - uthevingsfarge 3 2 9 2" xfId="16966" xr:uid="{2ACF9DCA-5A5A-44AE-AB96-F71EFE930003}"/>
    <cellStyle name="40% - uthevingsfarge 3 2 9 3" xfId="16967" xr:uid="{3A50A6E6-ABCC-4AC3-A72C-96B3662A9AF2}"/>
    <cellStyle name="40% - uthevingsfarge 3 2 9_AVA DVA EL" xfId="16968" xr:uid="{495BB3F3-F501-4D97-B4D9-348740E98905}"/>
    <cellStyle name="40% - uthevingsfarge 3 2_11" xfId="4635" xr:uid="{E0D33C5E-4DDC-4C09-A909-5368FBB62F56}"/>
    <cellStyle name="40% - uthevingsfarge 3 20" xfId="4636" xr:uid="{3AAFE90A-FCB3-4710-81AD-68780DAB7C5C}"/>
    <cellStyle name="40% - uthevingsfarge 3 20 2" xfId="4637" xr:uid="{C4E529ED-0358-44FF-9A91-309FC38F0FF9}"/>
    <cellStyle name="40% - uthevingsfarge 3 20 2 2" xfId="4638" xr:uid="{14A14CD6-193C-45E0-9329-EAF66B63F713}"/>
    <cellStyle name="40% - uthevingsfarge 3 20 2 3" xfId="46156" xr:uid="{BF57A136-516E-4936-B7FA-90A5B4F71F07}"/>
    <cellStyle name="40% - uthevingsfarge 3 20 2_4 manuell" xfId="55102" xr:uid="{006F4D8E-9E7D-4372-9D08-97A6B6FC41FD}"/>
    <cellStyle name="40% - uthevingsfarge 3 20 3" xfId="4639" xr:uid="{C06A5C87-97B5-4112-8498-CA338ED3FD49}"/>
    <cellStyle name="40% - uthevingsfarge 3 20 4" xfId="46157" xr:uid="{D18D9C0F-C842-4ECA-8785-4E2142AD2B42}"/>
    <cellStyle name="40% - uthevingsfarge 3 20_4 manuell" xfId="55103" xr:uid="{D2B6A7F5-BFA5-4662-B69C-14CAC9E71413}"/>
    <cellStyle name="40% - uthevingsfarge 3 21" xfId="4640" xr:uid="{49638D0F-916A-42D7-8423-D95A9740063D}"/>
    <cellStyle name="40% - uthevingsfarge 3 21 2" xfId="4641" xr:uid="{B4EF1279-76AC-482C-90E3-88EF9860E3B6}"/>
    <cellStyle name="40% - uthevingsfarge 3 21 2 2" xfId="4642" xr:uid="{436B212C-C418-4261-8894-F0A26BEE89A0}"/>
    <cellStyle name="40% - uthevingsfarge 3 21 2 3" xfId="46158" xr:uid="{6BC1AA76-2C9C-4593-A68B-DA4F7E5032AD}"/>
    <cellStyle name="40% - uthevingsfarge 3 21 2_4 manuell" xfId="55104" xr:uid="{4E52E182-D3DF-4E61-80BF-9D3A02301117}"/>
    <cellStyle name="40% - uthevingsfarge 3 21 3" xfId="4643" xr:uid="{5768066E-7484-4486-A698-A2AB5E3CE711}"/>
    <cellStyle name="40% - uthevingsfarge 3 21 4" xfId="46159" xr:uid="{594404D2-53B8-4DC0-A971-3A2AFCBAF373}"/>
    <cellStyle name="40% - uthevingsfarge 3 21_4 manuell" xfId="55105" xr:uid="{E5D6DC10-187B-4473-BA2A-1F9D2FFF1867}"/>
    <cellStyle name="40% - uthevingsfarge 3 22" xfId="4644" xr:uid="{D321A2C5-244B-4731-ADD5-C9C7AEE38E2E}"/>
    <cellStyle name="40% - uthevingsfarge 3 22 2" xfId="4645" xr:uid="{5BE4B11B-02AC-4712-BFE3-28D34C1893E6}"/>
    <cellStyle name="40% - uthevingsfarge 3 22 2 2" xfId="4646" xr:uid="{6FB49F92-900D-4D6A-B8DB-9FACB4B36D36}"/>
    <cellStyle name="40% - uthevingsfarge 3 22 2 3" xfId="46160" xr:uid="{B7C7E6CE-F377-4138-997C-05957EAB1ABD}"/>
    <cellStyle name="40% - uthevingsfarge 3 22 2_4 manuell" xfId="55106" xr:uid="{BCBAA130-1663-40CB-8937-CDEFE086BA3B}"/>
    <cellStyle name="40% - uthevingsfarge 3 22 3" xfId="4647" xr:uid="{F1F16500-5DCF-491D-9B16-BCE0FABB81C2}"/>
    <cellStyle name="40% - uthevingsfarge 3 22 4" xfId="46161" xr:uid="{3CFFFC7B-2E9F-412C-AA18-3063AEF3F4AA}"/>
    <cellStyle name="40% - uthevingsfarge 3 22_4 manuell" xfId="55107" xr:uid="{9B6EFDD3-B8F7-42EB-AA37-ECDA12C6B0FC}"/>
    <cellStyle name="40% - uthevingsfarge 3 23" xfId="4648" xr:uid="{A95FF669-A7D5-4E44-85C4-812B7554CDF3}"/>
    <cellStyle name="40% - uthevingsfarge 3 23 2" xfId="4649" xr:uid="{FF3FC0AE-D612-42B7-9843-2BFAB16A58F0}"/>
    <cellStyle name="40% - uthevingsfarge 3 23 2 2" xfId="4650" xr:uid="{92FF1E2A-1D58-4750-85E2-969A14F05AE3}"/>
    <cellStyle name="40% - uthevingsfarge 3 23 2 3" xfId="46162" xr:uid="{C0177C86-C6CA-4C8E-B627-B4296A920BA8}"/>
    <cellStyle name="40% - uthevingsfarge 3 23 2_4 manuell" xfId="55108" xr:uid="{DFD56DC8-58FA-426B-9E8B-8E3D62394559}"/>
    <cellStyle name="40% - uthevingsfarge 3 23 3" xfId="4651" xr:uid="{AA5BCB38-66EC-4149-BC33-7A15CEF51CD2}"/>
    <cellStyle name="40% - uthevingsfarge 3 23 4" xfId="46163" xr:uid="{DD2063F6-C07D-42E3-9DE7-D096B68ACB9F}"/>
    <cellStyle name="40% - uthevingsfarge 3 23_4 manuell" xfId="55109" xr:uid="{66DC0A3E-226E-4AAA-9CBD-760290F46625}"/>
    <cellStyle name="40% - uthevingsfarge 3 24" xfId="4652" xr:uid="{E0EBAAA4-255E-43C7-B12B-2A341B9E7A6B}"/>
    <cellStyle name="40% - uthevingsfarge 3 24 2" xfId="4653" xr:uid="{E55B1D43-2327-4F33-AE97-CEB27AE3261B}"/>
    <cellStyle name="40% - uthevingsfarge 3 24 2 2" xfId="4654" xr:uid="{3286007D-53D2-4AED-96BB-0DC0A47E3E4C}"/>
    <cellStyle name="40% - uthevingsfarge 3 24 2 3" xfId="46164" xr:uid="{5886F4C5-EC33-48E0-9299-06F26C9F284F}"/>
    <cellStyle name="40% - uthevingsfarge 3 24 2_4 manuell" xfId="55110" xr:uid="{A0070777-3364-4800-8CEF-37CA6C59A108}"/>
    <cellStyle name="40% - uthevingsfarge 3 24 3" xfId="4655" xr:uid="{75625D32-9150-4D3E-B3B6-EF9048C6FD6B}"/>
    <cellStyle name="40% - uthevingsfarge 3 24 4" xfId="46165" xr:uid="{21E891FD-79A4-413A-9B09-B529A296864A}"/>
    <cellStyle name="40% - uthevingsfarge 3 24_4 manuell" xfId="55111" xr:uid="{CD6F4321-3326-4357-B43A-6EBD8ABEB0A5}"/>
    <cellStyle name="40% - uthevingsfarge 3 25" xfId="4656" xr:uid="{28883A59-F517-4A10-9431-66D98B10BFF5}"/>
    <cellStyle name="40% - uthevingsfarge 3 25 2" xfId="4657" xr:uid="{6CF8EB08-65A9-4941-B458-14A077C4DF0E}"/>
    <cellStyle name="40% - uthevingsfarge 3 25 2 2" xfId="4658" xr:uid="{B2DB2B8C-BB68-45BA-B16C-0245E420342C}"/>
    <cellStyle name="40% - uthevingsfarge 3 25 2 3" xfId="46166" xr:uid="{9AC52DA7-8A8E-47A4-B21F-E9EECC4F08E0}"/>
    <cellStyle name="40% - uthevingsfarge 3 25 2_4 manuell" xfId="55112" xr:uid="{FD93FC4B-C317-44AC-B925-0ED591CFCFED}"/>
    <cellStyle name="40% - uthevingsfarge 3 25 3" xfId="4659" xr:uid="{A2C823B4-3A79-4494-A35A-67F2561FED85}"/>
    <cellStyle name="40% - uthevingsfarge 3 25 4" xfId="46167" xr:uid="{AF9B070E-2ADD-4D29-8289-F3B300E178DF}"/>
    <cellStyle name="40% - uthevingsfarge 3 25_4 manuell" xfId="55113" xr:uid="{C4875ED3-71E4-4B0D-8B5E-11EBEE6252F8}"/>
    <cellStyle name="40% - uthevingsfarge 3 26" xfId="4660" xr:uid="{76180DC5-7CE1-4D64-8DF0-4FA416323CD3}"/>
    <cellStyle name="40% - uthevingsfarge 3 26 2" xfId="4661" xr:uid="{CB516329-5227-4B58-AA9A-39699DA5D742}"/>
    <cellStyle name="40% - uthevingsfarge 3 26 2 2" xfId="4662" xr:uid="{BC130FCC-475F-4005-A355-EDAE8E566EF4}"/>
    <cellStyle name="40% - uthevingsfarge 3 26 2 3" xfId="46168" xr:uid="{13C6EFEF-E56F-4023-A043-1565AAA2EE0B}"/>
    <cellStyle name="40% - uthevingsfarge 3 26 2_4 manuell" xfId="55114" xr:uid="{92D2A091-A069-40D0-AA15-F801EFF0A9D3}"/>
    <cellStyle name="40% - uthevingsfarge 3 26 3" xfId="4663" xr:uid="{F35358DA-B980-4D18-BE4C-0D8E8A44F18E}"/>
    <cellStyle name="40% - uthevingsfarge 3 26 4" xfId="46169" xr:uid="{A4BADC07-0B60-408E-B355-4779C8DD6508}"/>
    <cellStyle name="40% - uthevingsfarge 3 26_4 manuell" xfId="55115" xr:uid="{7311F5E9-C1A7-4052-A841-F95264B36519}"/>
    <cellStyle name="40% - uthevingsfarge 3 27" xfId="4664" xr:uid="{0F690E08-8A0B-4E29-8F79-6CE0FA488332}"/>
    <cellStyle name="40% - uthevingsfarge 3 27 2" xfId="4665" xr:uid="{AE8C69DA-ED25-4964-B35B-246D79389C0A}"/>
    <cellStyle name="40% - uthevingsfarge 3 27 2 2" xfId="4666" xr:uid="{72CFB679-B590-4309-A815-A1A313E201D5}"/>
    <cellStyle name="40% - uthevingsfarge 3 27 2 3" xfId="46170" xr:uid="{4B992D82-5098-4611-BDF1-41EF06895E5D}"/>
    <cellStyle name="40% - uthevingsfarge 3 27 2_4 manuell" xfId="55116" xr:uid="{6F5B2DCA-9D21-4067-BADB-8371A17070FE}"/>
    <cellStyle name="40% - uthevingsfarge 3 27 3" xfId="4667" xr:uid="{7CA708C0-ACA3-44F8-985C-DCC4A59D8F95}"/>
    <cellStyle name="40% - uthevingsfarge 3 27 4" xfId="46171" xr:uid="{7CFF7CD7-1B34-42C7-A4F7-4739E74E8A58}"/>
    <cellStyle name="40% - uthevingsfarge 3 27_4 manuell" xfId="55117" xr:uid="{D2FA3C48-E8CA-4731-88E2-3527D6713F03}"/>
    <cellStyle name="40% - uthevingsfarge 3 28" xfId="4668" xr:uid="{D4B4769D-EE06-4B31-B08F-E4B4622A52E8}"/>
    <cellStyle name="40% - uthevingsfarge 3 28 2" xfId="4669" xr:uid="{5C20AD99-0D04-4BEE-9E94-311ACBB37E90}"/>
    <cellStyle name="40% - uthevingsfarge 3 28 2 2" xfId="4670" xr:uid="{6819A6A5-EA31-40BA-82EC-C4695B5C45BA}"/>
    <cellStyle name="40% - uthevingsfarge 3 28 2 3" xfId="46172" xr:uid="{4A4BA3F5-51F6-45AD-B54B-B286BED27C51}"/>
    <cellStyle name="40% - uthevingsfarge 3 28 2_4 manuell" xfId="55118" xr:uid="{4D6E40BD-5A17-4578-A6E4-BAA82FF5F8A2}"/>
    <cellStyle name="40% - uthevingsfarge 3 28 3" xfId="4671" xr:uid="{2956CEF1-53C9-4DD3-A6A1-DD458C516F3A}"/>
    <cellStyle name="40% - uthevingsfarge 3 28 4" xfId="46173" xr:uid="{FFF447FB-47C4-426C-8C0E-DFBF92C2F8B4}"/>
    <cellStyle name="40% - uthevingsfarge 3 28_4 manuell" xfId="55119" xr:uid="{2250D730-6245-419C-A8DE-94B1C3007D8A}"/>
    <cellStyle name="40% - uthevingsfarge 3 29" xfId="4672" xr:uid="{5734BE68-5807-4012-9F30-5964B0FEAAF0}"/>
    <cellStyle name="40% - uthevingsfarge 3 29 2" xfId="4673" xr:uid="{D8E945D8-07DB-4735-BCDA-22676DA31C94}"/>
    <cellStyle name="40% - uthevingsfarge 3 29 2 2" xfId="4674" xr:uid="{0070B5EC-52BB-4B55-80F2-32D9B50482C4}"/>
    <cellStyle name="40% - uthevingsfarge 3 29 2 3" xfId="46174" xr:uid="{3A36B714-4DD5-4CE1-828F-F122FF8A39E3}"/>
    <cellStyle name="40% - uthevingsfarge 3 29 2_4 manuell" xfId="55120" xr:uid="{8250B52F-99C9-4AA2-8EDC-4A7106D9C05E}"/>
    <cellStyle name="40% - uthevingsfarge 3 29 3" xfId="4675" xr:uid="{2C7EBCD2-1E78-4159-9EB9-4A02A04DE187}"/>
    <cellStyle name="40% - uthevingsfarge 3 29 4" xfId="46175" xr:uid="{D495B953-D437-493A-96D2-F1A8B43ABE95}"/>
    <cellStyle name="40% - uthevingsfarge 3 29_4 manuell" xfId="55121" xr:uid="{1E602A76-41F0-400B-AF4A-48E1F7FB4B88}"/>
    <cellStyle name="40% - uthevingsfarge 3 3" xfId="4676" xr:uid="{51AA2CE8-5244-4FA1-8604-3563F9CBF91A}"/>
    <cellStyle name="40% - uthevingsfarge 3 3 10" xfId="46176" xr:uid="{69173EAC-58F9-46B7-A41F-25E8960462D4}"/>
    <cellStyle name="40% - uthevingsfarge 3 3 11" xfId="46177" xr:uid="{3D3CF85B-BA02-49B8-AF47-6B7D121278BE}"/>
    <cellStyle name="40% - uthevingsfarge 3 3 2" xfId="4677" xr:uid="{CB20AD2D-C2CE-41B4-94CA-D794D529B8C9}"/>
    <cellStyle name="40% - uthevingsfarge 3 3 2 10" xfId="46178" xr:uid="{64E88373-30DA-449E-A364-B401D7449196}"/>
    <cellStyle name="40% - uthevingsfarge 3 3 2 2" xfId="4678" xr:uid="{865F10AF-CB78-445D-B8F9-7FD9B17AF71A}"/>
    <cellStyle name="40% - uthevingsfarge 3 3 2 2 2" xfId="16969" xr:uid="{85B24920-F677-4D4D-B2A9-3F3CDAD06D47}"/>
    <cellStyle name="40% - uthevingsfarge 3 3 2 2 2 2" xfId="46179" xr:uid="{0CAF36CE-C8F3-4593-9B77-2252EF329348}"/>
    <cellStyle name="40% - uthevingsfarge 3 3 2 2 2 2 2" xfId="46180" xr:uid="{0D662E87-9D6B-4078-BEF7-6B70DE78C68A}"/>
    <cellStyle name="40% - uthevingsfarge 3 3 2 2 2 3" xfId="46181" xr:uid="{DFFA9AE5-7A5D-47F7-AE50-F46F38119326}"/>
    <cellStyle name="40% - uthevingsfarge 3 3 2 2 2_3. Chng in credit spreads" xfId="46182" xr:uid="{24AC565D-79BB-46CE-9E9D-42EBC28F31DA}"/>
    <cellStyle name="40% - uthevingsfarge 3 3 2 2 3" xfId="16970" xr:uid="{67EB201C-8242-4C75-BFF0-E9FC0AFA89CB}"/>
    <cellStyle name="40% - uthevingsfarge 3 3 2 2 3 2" xfId="46183" xr:uid="{8A37C6A0-38F3-4EFE-A597-AE1B2B63A7EA}"/>
    <cellStyle name="40% - uthevingsfarge 3 3 2 2 3 2 2" xfId="46184" xr:uid="{033E1C54-714E-4089-86CA-2C00E1A0724A}"/>
    <cellStyle name="40% - uthevingsfarge 3 3 2 2 3 3" xfId="46185" xr:uid="{EDA8F54E-3B5E-4C3C-ABB8-53F13C894DB5}"/>
    <cellStyle name="40% - uthevingsfarge 3 3 2 2 3_3. Chng in credit spreads" xfId="46186" xr:uid="{AC37A6B4-F86F-411F-98FD-6A1CFD322917}"/>
    <cellStyle name="40% - uthevingsfarge 3 3 2 2 4" xfId="46187" xr:uid="{CB3C296E-6718-4A0F-AF58-096A0070585B}"/>
    <cellStyle name="40% - uthevingsfarge 3 3 2 2 4 2" xfId="46188" xr:uid="{44D76A25-47E4-4ABA-A6D2-135D98D8B6A8}"/>
    <cellStyle name="40% - uthevingsfarge 3 3 2 2 5" xfId="46189" xr:uid="{2FB3D627-ED2B-405D-9719-3065F1D36A58}"/>
    <cellStyle name="40% - uthevingsfarge 3 3 2 2 6" xfId="46190" xr:uid="{A8C0FEC3-C44A-485C-A140-F7E8E462DD7F}"/>
    <cellStyle name="40% - uthevingsfarge 3 3 2 2_3. Chng in credit spreads" xfId="46191" xr:uid="{4EAE449B-58C8-440E-A2FC-AEF0DC9E8C9C}"/>
    <cellStyle name="40% - uthevingsfarge 3 3 2 3" xfId="16971" xr:uid="{B2A5EB39-CF60-44B2-807D-7D033476223A}"/>
    <cellStyle name="40% - uthevingsfarge 3 3 2 3 2" xfId="16972" xr:uid="{AF329AB9-A928-416F-A85D-0DCF4E260939}"/>
    <cellStyle name="40% - uthevingsfarge 3 3 2 3 2 2" xfId="46192" xr:uid="{55E7CFC1-9AF7-418D-B236-E55631792FF9}"/>
    <cellStyle name="40% - uthevingsfarge 3 3 2 3 3" xfId="16973" xr:uid="{B5926181-6DE9-449E-B312-837C9E78A4E2}"/>
    <cellStyle name="40% - uthevingsfarge 3 3 2 3 4" xfId="46193" xr:uid="{6B8C7E0F-A5FA-4F0C-A4D8-19CE01794293}"/>
    <cellStyle name="40% - uthevingsfarge 3 3 2 3 5" xfId="46194" xr:uid="{8591398F-1145-4662-AF3B-34C25FFCA17C}"/>
    <cellStyle name="40% - uthevingsfarge 3 3 2 3 6" xfId="46195" xr:uid="{06793668-57E9-4903-B325-F8C500E51CEF}"/>
    <cellStyle name="40% - uthevingsfarge 3 3 2 3_3. Chng in credit spreads" xfId="46196" xr:uid="{7323D63F-DE45-4FA5-BC3C-7F0767EEC065}"/>
    <cellStyle name="40% - uthevingsfarge 3 3 2 4" xfId="16974" xr:uid="{5995FAEA-B12A-4825-80AC-4589B9BB86D7}"/>
    <cellStyle name="40% - uthevingsfarge 3 3 2 4 2" xfId="16975" xr:uid="{92965466-D5F1-45A5-96CA-D0E79CC66FAA}"/>
    <cellStyle name="40% - uthevingsfarge 3 3 2 4 2 2" xfId="46197" xr:uid="{3F282025-A32D-4E46-8BC6-04D51067FA6E}"/>
    <cellStyle name="40% - uthevingsfarge 3 3 2 4 3" xfId="16976" xr:uid="{2E93368C-4EE4-4A93-92A1-16C481162D78}"/>
    <cellStyle name="40% - uthevingsfarge 3 3 2 4 4" xfId="46198" xr:uid="{29A9545D-6792-4AAC-9185-843E9A9C075B}"/>
    <cellStyle name="40% - uthevingsfarge 3 3 2 4 5" xfId="46199" xr:uid="{B4C3ED3D-BB2B-4334-8738-798A17D2A8E3}"/>
    <cellStyle name="40% - uthevingsfarge 3 3 2 4 6" xfId="46200" xr:uid="{8873D42C-F545-4CD2-9FBA-BF66034AD6D1}"/>
    <cellStyle name="40% - uthevingsfarge 3 3 2 4_3. Chng in credit spreads" xfId="46201" xr:uid="{C4FA4218-94A4-4384-BF3B-40F1CBDFC19E}"/>
    <cellStyle name="40% - uthevingsfarge 3 3 2 5" xfId="16977" xr:uid="{22A35AD5-7630-47C5-BA48-880A4C6679C2}"/>
    <cellStyle name="40% - uthevingsfarge 3 3 2 5 2" xfId="16978" xr:uid="{0AB51BB2-4FB5-492F-BF90-88255E52739C}"/>
    <cellStyle name="40% - uthevingsfarge 3 3 2 5 3" xfId="16979" xr:uid="{BFED65D6-EDE7-4203-8A86-CC9D56C813E5}"/>
    <cellStyle name="40% - uthevingsfarge 3 3 2 5 4" xfId="46202" xr:uid="{C62FA115-460E-4201-BE77-8BBC40A4FBF2}"/>
    <cellStyle name="40% - uthevingsfarge 3 3 2 5 5" xfId="46203" xr:uid="{63140382-40AE-45F2-AA24-71C762EB0572}"/>
    <cellStyle name="40% - uthevingsfarge 3 3 2 5 6" xfId="46204" xr:uid="{DC8038C2-5D9D-45EF-848F-6CA3CC13970B}"/>
    <cellStyle name="40% - uthevingsfarge 3 3 2 5_AVA DVA EL" xfId="16980" xr:uid="{D5175A99-CB6E-4923-8D33-3A409376645B}"/>
    <cellStyle name="40% - uthevingsfarge 3 3 2 6" xfId="16981" xr:uid="{8B48A2A2-C2CD-4AA3-8D46-5D156EFC5C9C}"/>
    <cellStyle name="40% - uthevingsfarge 3 3 2 6 2" xfId="16982" xr:uid="{311CEA29-23C2-409D-93BD-45241BDD7537}"/>
    <cellStyle name="40% - uthevingsfarge 3 3 2 6_AVA DVA EL" xfId="16983" xr:uid="{6945B533-B816-4DE2-A0C3-F24F975A0D65}"/>
    <cellStyle name="40% - uthevingsfarge 3 3 2 7" xfId="16984" xr:uid="{C0E964D2-1034-4132-A6B0-0BCDA4411404}"/>
    <cellStyle name="40% - uthevingsfarge 3 3 2 8" xfId="46205" xr:uid="{79984BCF-6667-464E-85AF-A04CAB9E2E29}"/>
    <cellStyle name="40% - uthevingsfarge 3 3 2 9" xfId="46206" xr:uid="{02A40244-75D5-43A6-BF38-EE0F6CC8EB1F}"/>
    <cellStyle name="40% - uthevingsfarge 3 3 2_3. Chng in credit spreads" xfId="46207" xr:uid="{6A6C6C05-47D0-47D2-A446-29155C568064}"/>
    <cellStyle name="40% - uthevingsfarge 3 3 3" xfId="4679" xr:uid="{545AF7C3-E928-413C-8BAF-76D221CFD7F0}"/>
    <cellStyle name="40% - uthevingsfarge 3 3 3 2" xfId="16985" xr:uid="{F29F9DE1-997B-4E82-8685-F6783581F01F}"/>
    <cellStyle name="40% - uthevingsfarge 3 3 3 2 2" xfId="46208" xr:uid="{55A027AD-FC21-41DF-9757-5249049FC55B}"/>
    <cellStyle name="40% - uthevingsfarge 3 3 3 2 2 2" xfId="46209" xr:uid="{81218150-EE4C-4B10-83F7-F5974C76A387}"/>
    <cellStyle name="40% - uthevingsfarge 3 3 3 2 2 2 2" xfId="46210" xr:uid="{1B02100D-899A-498E-B390-F2A6DE8A5496}"/>
    <cellStyle name="40% - uthevingsfarge 3 3 3 2 2 3" xfId="46211" xr:uid="{A87B5ABE-642F-4959-9E7D-DA7A92B88BEA}"/>
    <cellStyle name="40% - uthevingsfarge 3 3 3 2 2_3. Chng in credit spreads" xfId="46212" xr:uid="{7A111E13-C92B-4F89-A8A4-AC1C06DF35D4}"/>
    <cellStyle name="40% - uthevingsfarge 3 3 3 2 3" xfId="46213" xr:uid="{6EA3D7E7-6C27-474B-8888-AD0FF0FF0D75}"/>
    <cellStyle name="40% - uthevingsfarge 3 3 3 2 3 2" xfId="46214" xr:uid="{748978A5-194F-4FD6-84E2-8F70D205B06B}"/>
    <cellStyle name="40% - uthevingsfarge 3 3 3 2 3 2 2" xfId="46215" xr:uid="{0BB1D83F-55B8-45FF-A66E-BDB5BB67CD24}"/>
    <cellStyle name="40% - uthevingsfarge 3 3 3 2 3 3" xfId="46216" xr:uid="{C3820A07-2EAB-43B2-9A5A-535D97051DCE}"/>
    <cellStyle name="40% - uthevingsfarge 3 3 3 2 3_3. Chng in credit spreads" xfId="46217" xr:uid="{D5E221AC-9932-48FA-8ABF-D267D5D62B04}"/>
    <cellStyle name="40% - uthevingsfarge 3 3 3 2 4" xfId="46218" xr:uid="{A11D5554-F9DF-4873-8EDB-9C3C63400687}"/>
    <cellStyle name="40% - uthevingsfarge 3 3 3 2 4 2" xfId="46219" xr:uid="{0949D4AB-24E6-4AB1-AC8E-051D7C8956AE}"/>
    <cellStyle name="40% - uthevingsfarge 3 3 3 2 5" xfId="46220" xr:uid="{227C4FA8-36AE-4167-A524-B4FAA269A1B5}"/>
    <cellStyle name="40% - uthevingsfarge 3 3 3 2_3. Chng in credit spreads" xfId="46221" xr:uid="{FA5F9BF3-68A7-420A-B398-77D6C859910A}"/>
    <cellStyle name="40% - uthevingsfarge 3 3 3 3" xfId="16986" xr:uid="{37B9F6F2-5377-4644-AD40-339DDF52ED9E}"/>
    <cellStyle name="40% - uthevingsfarge 3 3 3 3 2" xfId="46222" xr:uid="{E4F609D6-F269-4F31-A4F2-47E81AB5D302}"/>
    <cellStyle name="40% - uthevingsfarge 3 3 3 3 2 2" xfId="46223" xr:uid="{96FA5BA5-9915-4F03-92C6-DE9DE0EC4A83}"/>
    <cellStyle name="40% - uthevingsfarge 3 3 3 3 3" xfId="46224" xr:uid="{7F6BD6BF-AC94-4A18-AFEC-7CFC78BE15F9}"/>
    <cellStyle name="40% - uthevingsfarge 3 3 3 3_3. Chng in credit spreads" xfId="46225" xr:uid="{CC292B67-D164-49A6-9002-8A2B5D7B477E}"/>
    <cellStyle name="40% - uthevingsfarge 3 3 3 4" xfId="46226" xr:uid="{A3CCA914-1007-4FFD-AAAF-9165F518DC25}"/>
    <cellStyle name="40% - uthevingsfarge 3 3 3 4 2" xfId="46227" xr:uid="{137159BB-B7AD-4028-BF43-1EFE83984BBE}"/>
    <cellStyle name="40% - uthevingsfarge 3 3 3 4 2 2" xfId="46228" xr:uid="{4642A6D8-ADA2-42A5-948D-E36717F41FD1}"/>
    <cellStyle name="40% - uthevingsfarge 3 3 3 4 3" xfId="46229" xr:uid="{6B584BC2-F4E4-45CB-9559-4829428C98BC}"/>
    <cellStyle name="40% - uthevingsfarge 3 3 3 4_3. Chng in credit spreads" xfId="46230" xr:uid="{80DB6896-C599-4E8C-A928-253E7A557809}"/>
    <cellStyle name="40% - uthevingsfarge 3 3 3 5" xfId="46231" xr:uid="{B880320E-3345-45B6-8BF2-B6CC6C56FF42}"/>
    <cellStyle name="40% - uthevingsfarge 3 3 3 5 2" xfId="46232" xr:uid="{22E0347B-07CF-41C4-B1A2-F7DA783F31B7}"/>
    <cellStyle name="40% - uthevingsfarge 3 3 3 6" xfId="46233" xr:uid="{A7AEEAD3-698E-4696-A508-9ED48CFDA0D0}"/>
    <cellStyle name="40% - uthevingsfarge 3 3 3_3. Chng in credit spreads" xfId="46234" xr:uid="{A0ACB2AC-C151-4A77-9B8E-6B5C2A41AE17}"/>
    <cellStyle name="40% - uthevingsfarge 3 3 4" xfId="16987" xr:uid="{810DBB70-3487-4A79-92CA-95C73384127E}"/>
    <cellStyle name="40% - uthevingsfarge 3 3 4 2" xfId="16988" xr:uid="{B092FE5B-FDBF-4888-AC8F-99D82946DD7E}"/>
    <cellStyle name="40% - uthevingsfarge 3 3 4 2 2" xfId="46235" xr:uid="{99D8CC09-0054-4533-914C-5AB7D31082E9}"/>
    <cellStyle name="40% - uthevingsfarge 3 3 4 2 2 2" xfId="46236" xr:uid="{A5F31D31-FE75-4C4B-A227-D4B75612F7A8}"/>
    <cellStyle name="40% - uthevingsfarge 3 3 4 2 3" xfId="46237" xr:uid="{096E98B8-FC82-4368-BC67-4E898AEDABE1}"/>
    <cellStyle name="40% - uthevingsfarge 3 3 4 2_3. Chng in credit spreads" xfId="46238" xr:uid="{67F6BC6F-08A3-4621-BC98-7817DFCB5B86}"/>
    <cellStyle name="40% - uthevingsfarge 3 3 4 3" xfId="16989" xr:uid="{F7DFD21B-CD06-470E-A7E8-65780D411EC0}"/>
    <cellStyle name="40% - uthevingsfarge 3 3 4 3 2" xfId="46239" xr:uid="{9F2F1150-9F04-40AA-A116-ED2DC41D5637}"/>
    <cellStyle name="40% - uthevingsfarge 3 3 4 3 2 2" xfId="46240" xr:uid="{B340FEE9-F79B-499B-90F9-4C248E31FF9C}"/>
    <cellStyle name="40% - uthevingsfarge 3 3 4 3 3" xfId="46241" xr:uid="{9E0376DD-49ED-4CD1-9273-A74FD6F36BD2}"/>
    <cellStyle name="40% - uthevingsfarge 3 3 4 3_3. Chng in credit spreads" xfId="46242" xr:uid="{9831EDDF-FE44-44CD-9CC3-5B065DEC4912}"/>
    <cellStyle name="40% - uthevingsfarge 3 3 4 4" xfId="46243" xr:uid="{C6BBAB8F-F770-4412-843F-A0F24FEB6C1E}"/>
    <cellStyle name="40% - uthevingsfarge 3 3 4 4 2" xfId="46244" xr:uid="{B5FAD5DA-6DB0-41A8-8731-BF5E9B3091AB}"/>
    <cellStyle name="40% - uthevingsfarge 3 3 4 5" xfId="46245" xr:uid="{4091C5CE-573D-4900-8B00-83E6B829626B}"/>
    <cellStyle name="40% - uthevingsfarge 3 3 4 6" xfId="46246" xr:uid="{B1CCFD43-FD3A-4B6A-8CBF-5028D80C5676}"/>
    <cellStyle name="40% - uthevingsfarge 3 3 4_3. Chng in credit spreads" xfId="46247" xr:uid="{B6681715-F7BE-4204-A697-642A4B65A2FE}"/>
    <cellStyle name="40% - uthevingsfarge 3 3 5" xfId="16990" xr:uid="{2AAC3D88-29A2-448D-9D9B-58A1261C0A36}"/>
    <cellStyle name="40% - uthevingsfarge 3 3 5 2" xfId="16991" xr:uid="{F642ACC4-943D-4D96-B5A9-B1370464C62A}"/>
    <cellStyle name="40% - uthevingsfarge 3 3 5 2 2" xfId="46248" xr:uid="{7508BF8E-E36E-4CE5-B004-555B0D16C54D}"/>
    <cellStyle name="40% - uthevingsfarge 3 3 5 3" xfId="16992" xr:uid="{877F9007-6EF7-4156-A499-30A592579FDE}"/>
    <cellStyle name="40% - uthevingsfarge 3 3 5 4" xfId="46249" xr:uid="{AF73939B-6DB8-4464-97EC-DD8484183834}"/>
    <cellStyle name="40% - uthevingsfarge 3 3 5 5" xfId="46250" xr:uid="{B24AC34C-CD7F-45E0-9A50-14257CBA0BEC}"/>
    <cellStyle name="40% - uthevingsfarge 3 3 5 6" xfId="46251" xr:uid="{AC83337A-42D2-445B-9128-2D1948E1D173}"/>
    <cellStyle name="40% - uthevingsfarge 3 3 5_3. Chng in credit spreads" xfId="46252" xr:uid="{EE8E14F3-542C-42EC-8ED5-D1E058A8A9F4}"/>
    <cellStyle name="40% - uthevingsfarge 3 3 6" xfId="16993" xr:uid="{A1EB2258-5882-45FF-A1D4-643C5A937147}"/>
    <cellStyle name="40% - uthevingsfarge 3 3 6 2" xfId="16994" xr:uid="{8C2975E2-7DA9-4421-A4B8-1C97F2E80ACE}"/>
    <cellStyle name="40% - uthevingsfarge 3 3 6 2 2" xfId="46253" xr:uid="{FCD5684B-B158-465A-A243-5EC8D8A39B2D}"/>
    <cellStyle name="40% - uthevingsfarge 3 3 6 3" xfId="16995" xr:uid="{572A967C-F04C-45AA-B5E2-DBCC58358586}"/>
    <cellStyle name="40% - uthevingsfarge 3 3 6 4" xfId="46254" xr:uid="{FB1D25F7-0123-4B04-B913-9E72B6C06E5B}"/>
    <cellStyle name="40% - uthevingsfarge 3 3 6 5" xfId="46255" xr:uid="{A89980E1-5909-4E57-BD74-F20BEF6DABB4}"/>
    <cellStyle name="40% - uthevingsfarge 3 3 6 6" xfId="46256" xr:uid="{A3C0322B-9011-4864-9637-2A32D67F0D54}"/>
    <cellStyle name="40% - uthevingsfarge 3 3 6_3. Chng in credit spreads" xfId="46257" xr:uid="{8EBA0E0C-F505-404E-8EB2-170A6762E268}"/>
    <cellStyle name="40% - uthevingsfarge 3 3 7" xfId="16996" xr:uid="{0A1F14DA-6DCB-483C-9028-6C8037D9FE4A}"/>
    <cellStyle name="40% - uthevingsfarge 3 3 7 2" xfId="16997" xr:uid="{0E27F7ED-179F-4169-AE87-85E418AE056A}"/>
    <cellStyle name="40% - uthevingsfarge 3 3 7 2 2" xfId="46258" xr:uid="{C38F6AD7-005D-4438-AFBA-D5B7A18A9016}"/>
    <cellStyle name="40% - uthevingsfarge 3 3 7 3" xfId="46259" xr:uid="{A389CAE0-7D10-4E9B-BDE9-3F8C138BC002}"/>
    <cellStyle name="40% - uthevingsfarge 3 3 7_3. Chng in credit spreads" xfId="46260" xr:uid="{2F60A775-6866-452F-AABD-7D984C182B0A}"/>
    <cellStyle name="40% - uthevingsfarge 3 3 8" xfId="16998" xr:uid="{F60FE502-8D94-4D5B-AE29-A2AAA8165D85}"/>
    <cellStyle name="40% - uthevingsfarge 3 3 9" xfId="39914" xr:uid="{BF9D652B-4663-478E-8854-C7BC431A0AEC}"/>
    <cellStyle name="40% - uthevingsfarge 3 3_4 manuell" xfId="55122" xr:uid="{FC302660-928A-45DE-998E-44D48D8AD2C1}"/>
    <cellStyle name="40% - uthevingsfarge 3 30" xfId="4680" xr:uid="{59F0E594-C3EA-44E1-8B23-C85BFBAF20C0}"/>
    <cellStyle name="40% - uthevingsfarge 3 30 2" xfId="4681" xr:uid="{08A90DF2-5913-431A-BAB2-A49A33C945F8}"/>
    <cellStyle name="40% - uthevingsfarge 3 30 2 2" xfId="4682" xr:uid="{D6BB72A9-C9E9-478C-8B59-2FD50AF9BBA4}"/>
    <cellStyle name="40% - uthevingsfarge 3 30 2 3" xfId="46261" xr:uid="{31ACDED4-3574-4D19-B2CF-895EDB6060B9}"/>
    <cellStyle name="40% - uthevingsfarge 3 30 2_4 manuell" xfId="55123" xr:uid="{681AF47C-71E5-4FC2-B8A4-CF744FEB661A}"/>
    <cellStyle name="40% - uthevingsfarge 3 30 3" xfId="4683" xr:uid="{0899EBD0-1B7C-4AFE-80DB-9F8914047C05}"/>
    <cellStyle name="40% - uthevingsfarge 3 30 4" xfId="46262" xr:uid="{663070BF-0792-4E16-A1B4-D95671A5E672}"/>
    <cellStyle name="40% - uthevingsfarge 3 30_4 manuell" xfId="55124" xr:uid="{20C471B5-67CD-4BAE-841C-EF103F1F0668}"/>
    <cellStyle name="40% - uthevingsfarge 3 31" xfId="4684" xr:uid="{F3288E4F-83CC-4AE0-85C8-C1973D275613}"/>
    <cellStyle name="40% - uthevingsfarge 3 31 2" xfId="4685" xr:uid="{05B9D03A-4DD7-4AA2-96D3-EFE47C1D3EEC}"/>
    <cellStyle name="40% - uthevingsfarge 3 31 2 2" xfId="4686" xr:uid="{315B861A-1532-4951-8BCB-DE5DAE88EBF8}"/>
    <cellStyle name="40% - uthevingsfarge 3 31 2 3" xfId="46263" xr:uid="{E9F4AE68-61A4-417D-8448-E5CCB6D5164B}"/>
    <cellStyle name="40% - uthevingsfarge 3 31 2_4 manuell" xfId="55125" xr:uid="{9788F11D-7D6A-4930-BD36-DF500F02AC83}"/>
    <cellStyle name="40% - uthevingsfarge 3 31 3" xfId="4687" xr:uid="{DE5F6D4E-154B-4435-922F-5D22E52CADA3}"/>
    <cellStyle name="40% - uthevingsfarge 3 31 4" xfId="46264" xr:uid="{6E0A6361-6EE1-431C-8929-DD839E749D6F}"/>
    <cellStyle name="40% - uthevingsfarge 3 31_4 manuell" xfId="55126" xr:uid="{D78E36C1-2DAE-4E90-BD2A-0CA704F4521D}"/>
    <cellStyle name="40% - uthevingsfarge 3 32" xfId="4688" xr:uid="{28A06EC7-5C69-4A3E-AE3B-0917F8B60143}"/>
    <cellStyle name="40% - uthevingsfarge 3 32 2" xfId="4689" xr:uid="{999E2138-C7CB-460D-9422-B94264D5861F}"/>
    <cellStyle name="40% - uthevingsfarge 3 32 2 2" xfId="4690" xr:uid="{D1308DD3-61EA-44C8-AB75-B3EB77F47EF7}"/>
    <cellStyle name="40% - uthevingsfarge 3 32 2 3" xfId="46265" xr:uid="{72DB6085-18F2-404D-A7AF-D0080CA28B2F}"/>
    <cellStyle name="40% - uthevingsfarge 3 32 2_4 manuell" xfId="55127" xr:uid="{F46C69A8-3873-4035-B49F-E8E42A27FEEC}"/>
    <cellStyle name="40% - uthevingsfarge 3 32 3" xfId="4691" xr:uid="{7D08F493-D4DE-470B-B3D3-764D109DC8F1}"/>
    <cellStyle name="40% - uthevingsfarge 3 32 4" xfId="46266" xr:uid="{C7A95352-68FD-49D4-81A2-3E06EB156F1C}"/>
    <cellStyle name="40% - uthevingsfarge 3 32_4 manuell" xfId="55128" xr:uid="{733165CB-2336-4D87-B41E-BB0EA0F32694}"/>
    <cellStyle name="40% - uthevingsfarge 3 33" xfId="4692" xr:uid="{BBA1F16F-4B4E-4FBD-9273-7B1B06E7D0CF}"/>
    <cellStyle name="40% - uthevingsfarge 3 33 2" xfId="4693" xr:uid="{CD3FAFA9-B0ED-4057-A655-E084B1352825}"/>
    <cellStyle name="40% - uthevingsfarge 3 33 2 2" xfId="4694" xr:uid="{295C0CC4-19D8-42AD-8227-5862FC353048}"/>
    <cellStyle name="40% - uthevingsfarge 3 33 2 3" xfId="46267" xr:uid="{B06256F0-01FA-4443-9364-30151C367D8B}"/>
    <cellStyle name="40% - uthevingsfarge 3 33 2_4 manuell" xfId="55129" xr:uid="{125A5C7C-FC95-4511-862A-40E77C592212}"/>
    <cellStyle name="40% - uthevingsfarge 3 33 3" xfId="4695" xr:uid="{CCB2C1BD-E70C-4C84-9E00-5854CB530E80}"/>
    <cellStyle name="40% - uthevingsfarge 3 33 4" xfId="46268" xr:uid="{BE48DA54-52F7-40D0-88D2-D4B9768694EF}"/>
    <cellStyle name="40% - uthevingsfarge 3 33_4 manuell" xfId="55130" xr:uid="{9891391D-ECBF-45C7-835A-1A02B80E4A1B}"/>
    <cellStyle name="40% - uthevingsfarge 3 34" xfId="4696" xr:uid="{A3C759A6-7EA7-4AFA-830A-96D2837454C2}"/>
    <cellStyle name="40% - uthevingsfarge 3 34 2" xfId="4697" xr:uid="{26AC4589-A453-4386-ABFE-3B078443CF8F}"/>
    <cellStyle name="40% - uthevingsfarge 3 34 2 2" xfId="4698" xr:uid="{28D761A2-9EE8-4E01-980C-4458A5CE43E7}"/>
    <cellStyle name="40% - uthevingsfarge 3 34 2 3" xfId="46269" xr:uid="{6B45D2EC-396A-4608-90C3-3CBD7A4F5504}"/>
    <cellStyle name="40% - uthevingsfarge 3 34 2_4 manuell" xfId="55131" xr:uid="{6AB905A0-09D5-46E1-A11D-380D96C7819D}"/>
    <cellStyle name="40% - uthevingsfarge 3 34 3" xfId="4699" xr:uid="{A15B7BA9-78E4-42DF-9E11-9429AAC4522A}"/>
    <cellStyle name="40% - uthevingsfarge 3 34 4" xfId="46270" xr:uid="{B244F57F-C9D4-437D-8189-9EF014213341}"/>
    <cellStyle name="40% - uthevingsfarge 3 34_4 manuell" xfId="55132" xr:uid="{38D36DD1-C357-4E29-BFE0-0C80EFDCA1E0}"/>
    <cellStyle name="40% - uthevingsfarge 3 35" xfId="4700" xr:uid="{950F5131-3B45-48D8-B65B-1684AD47A82A}"/>
    <cellStyle name="40% - uthevingsfarge 3 35 2" xfId="4701" xr:uid="{4F0D2A1D-33B5-41D7-926B-8D17F48CA339}"/>
    <cellStyle name="40% - uthevingsfarge 3 35 2 2" xfId="4702" xr:uid="{BA14BF42-426D-4DDC-8EC0-DFBA189E30B9}"/>
    <cellStyle name="40% - uthevingsfarge 3 35 2 3" xfId="46271" xr:uid="{F1CDD200-85E7-46CF-990F-F865A8AEADFA}"/>
    <cellStyle name="40% - uthevingsfarge 3 35 2_4 manuell" xfId="55133" xr:uid="{1B0FF353-3498-4400-8B56-D8573548830D}"/>
    <cellStyle name="40% - uthevingsfarge 3 35 3" xfId="4703" xr:uid="{8BB7634F-8BE4-4854-BD93-F17D396E6621}"/>
    <cellStyle name="40% - uthevingsfarge 3 35 4" xfId="46272" xr:uid="{C560887B-AA7A-4165-86CD-26A0EC34A88D}"/>
    <cellStyle name="40% - uthevingsfarge 3 35_4 manuell" xfId="55134" xr:uid="{81475D31-B0A6-4945-BDB8-4141D010742F}"/>
    <cellStyle name="40% - uthevingsfarge 3 36" xfId="4704" xr:uid="{AC954B02-D29C-40F9-861F-045A31AE1C1D}"/>
    <cellStyle name="40% - uthevingsfarge 3 36 2" xfId="4705" xr:uid="{61E8C88D-3929-4F0F-84FF-8F72A5CDF675}"/>
    <cellStyle name="40% - uthevingsfarge 3 36 2 2" xfId="4706" xr:uid="{D6475A7B-F110-4981-8C16-F040AA550749}"/>
    <cellStyle name="40% - uthevingsfarge 3 36 2 3" xfId="46273" xr:uid="{04C66CDE-D79E-4587-AF01-08C9775591CE}"/>
    <cellStyle name="40% - uthevingsfarge 3 36 2_4 manuell" xfId="55135" xr:uid="{11946FD5-17A5-4CCA-BBB8-48DDB89933B8}"/>
    <cellStyle name="40% - uthevingsfarge 3 36 3" xfId="4707" xr:uid="{9025C9A3-CDF6-4CC6-A613-ABCF5596C52A}"/>
    <cellStyle name="40% - uthevingsfarge 3 36 4" xfId="46274" xr:uid="{33A7DEB1-E55F-4AF9-93F5-A99C285F4BAB}"/>
    <cellStyle name="40% - uthevingsfarge 3 36_4 manuell" xfId="55136" xr:uid="{20527A2F-BA91-4EA2-BBBE-456F37BB2B27}"/>
    <cellStyle name="40% - uthevingsfarge 3 37" xfId="4708" xr:uid="{6E0B31E7-C43E-4985-8281-8181E3A0B09C}"/>
    <cellStyle name="40% - uthevingsfarge 3 37 2" xfId="4709" xr:uid="{285E7312-043A-4F35-BFD2-51CF2BD16287}"/>
    <cellStyle name="40% - uthevingsfarge 3 37 2 2" xfId="4710" xr:uid="{CD855078-AA51-4C19-B8C9-6E34038BCE2B}"/>
    <cellStyle name="40% - uthevingsfarge 3 37 2 3" xfId="46275" xr:uid="{5A0E3EC2-627C-49BF-9D1B-BD80367B0D47}"/>
    <cellStyle name="40% - uthevingsfarge 3 37 2_4 manuell" xfId="55137" xr:uid="{9F4AB450-FA69-4FFB-923C-7FC3D4776E12}"/>
    <cellStyle name="40% - uthevingsfarge 3 37 3" xfId="4711" xr:uid="{B08B8C62-A062-4D0D-9BBD-A9F881CAE270}"/>
    <cellStyle name="40% - uthevingsfarge 3 37 4" xfId="46276" xr:uid="{81D7927A-6FEC-43F5-8363-B909404418E5}"/>
    <cellStyle name="40% - uthevingsfarge 3 37_4 manuell" xfId="55138" xr:uid="{E7546927-0966-4420-8BF5-6A74EAC7249A}"/>
    <cellStyle name="40% - uthevingsfarge 3 38" xfId="4712" xr:uid="{9069FFDE-DF6D-4344-B916-0AD45573F95E}"/>
    <cellStyle name="40% - uthevingsfarge 3 38 2" xfId="4713" xr:uid="{70DEC963-3EA5-4CE7-952E-A1402E8CCEA5}"/>
    <cellStyle name="40% - uthevingsfarge 3 38 2 2" xfId="4714" xr:uid="{43280E7B-1EA0-4BDF-9B09-6C63A063E3C9}"/>
    <cellStyle name="40% - uthevingsfarge 3 38 2 3" xfId="46277" xr:uid="{DB010C01-CD97-4E76-A139-8DFA2D990CBA}"/>
    <cellStyle name="40% - uthevingsfarge 3 38 2_4 manuell" xfId="55139" xr:uid="{15F1A98D-2D17-48D1-A77F-64A5610A9E9D}"/>
    <cellStyle name="40% - uthevingsfarge 3 38 3" xfId="4715" xr:uid="{A82031D8-EDB3-435B-A034-2F28FA035411}"/>
    <cellStyle name="40% - uthevingsfarge 3 38 4" xfId="46278" xr:uid="{24BA1A69-882E-4E61-B9FC-A309B0EC7F5E}"/>
    <cellStyle name="40% - uthevingsfarge 3 38_4 manuell" xfId="55140" xr:uid="{3E04FD9D-1A1B-41E0-A418-C227618BA040}"/>
    <cellStyle name="40% - uthevingsfarge 3 39" xfId="4716" xr:uid="{0259DD61-3191-497D-9F5B-964FEDD26249}"/>
    <cellStyle name="40% - uthevingsfarge 3 39 2" xfId="4717" xr:uid="{35CC7E9F-3F06-466D-806B-671B58479B00}"/>
    <cellStyle name="40% - uthevingsfarge 3 39 2 2" xfId="4718" xr:uid="{74CE2BC2-7CB7-4855-AD39-A8BF1F6249F0}"/>
    <cellStyle name="40% - uthevingsfarge 3 39 2 3" xfId="46279" xr:uid="{E36CF459-8D7E-41A5-BA92-0630F5A65D0C}"/>
    <cellStyle name="40% - uthevingsfarge 3 39 2_4 manuell" xfId="55141" xr:uid="{9224E7BA-C24D-40AF-8CD1-F14936E37A23}"/>
    <cellStyle name="40% - uthevingsfarge 3 39 3" xfId="4719" xr:uid="{66315C10-D3AD-4914-9D7F-AA64E822C90A}"/>
    <cellStyle name="40% - uthevingsfarge 3 39 4" xfId="46280" xr:uid="{C7AF403D-C185-431D-9C79-57CD3FC97E37}"/>
    <cellStyle name="40% - uthevingsfarge 3 39_4 manuell" xfId="55142" xr:uid="{92A1E4BF-A9FB-480A-BE87-D2A424CB00F9}"/>
    <cellStyle name="40% - uthevingsfarge 3 4" xfId="4720" xr:uid="{806B9D48-6546-4A49-A691-20A8F9638F05}"/>
    <cellStyle name="40% - uthevingsfarge 3 4 10" xfId="46281" xr:uid="{6140B4FD-176E-4F63-A231-11A3867CECE3}"/>
    <cellStyle name="40% - uthevingsfarge 3 4 2" xfId="4721" xr:uid="{750C2DC0-6DDD-404D-B91E-37BC25DCAC26}"/>
    <cellStyle name="40% - uthevingsfarge 3 4 2 2" xfId="4722" xr:uid="{9B207C71-A8A1-4F50-A5DE-BED48AB43C50}"/>
    <cellStyle name="40% - uthevingsfarge 3 4 2 2 2" xfId="16999" xr:uid="{565E26B9-FB03-469E-A88B-1DB5B13B2CE1}"/>
    <cellStyle name="40% - uthevingsfarge 3 4 2 2 2 2" xfId="46282" xr:uid="{EA66B46D-ED7E-499E-BF8A-A0D285074311}"/>
    <cellStyle name="40% - uthevingsfarge 3 4 2 2 3" xfId="46283" xr:uid="{56720542-4360-4DD8-BC5A-75F7516077FF}"/>
    <cellStyle name="40% - uthevingsfarge 3 4 2 2_3. Chng in credit spreads" xfId="46284" xr:uid="{95389653-F60B-4565-8676-998F0F71756B}"/>
    <cellStyle name="40% - uthevingsfarge 3 4 2 3" xfId="17000" xr:uid="{45227EA2-B6A6-415B-8D3C-54E61E2BC39E}"/>
    <cellStyle name="40% - uthevingsfarge 3 4 2 3 2" xfId="46285" xr:uid="{28C80D1F-2D0B-4143-95D7-EDEB7DBF51A8}"/>
    <cellStyle name="40% - uthevingsfarge 3 4 2 3 2 2" xfId="46286" xr:uid="{B70636D8-4772-460A-B496-73A9B6D11C36}"/>
    <cellStyle name="40% - uthevingsfarge 3 4 2 3 3" xfId="46287" xr:uid="{4F575EAC-5CD2-42F2-9E5F-62763D96F6FA}"/>
    <cellStyle name="40% - uthevingsfarge 3 4 2 3_3. Chng in credit spreads" xfId="46288" xr:uid="{FACC9D1B-E407-4D83-8927-319C19348ED5}"/>
    <cellStyle name="40% - uthevingsfarge 3 4 2 4" xfId="46289" xr:uid="{F7C1DBF3-294C-4D8B-B30F-57C33F9F4DA9}"/>
    <cellStyle name="40% - uthevingsfarge 3 4 2 4 2" xfId="46290" xr:uid="{B5592A15-00FF-4672-94E7-D677E518A305}"/>
    <cellStyle name="40% - uthevingsfarge 3 4 2 5" xfId="46291" xr:uid="{65FAB1FD-43DA-43DF-BE16-4C5B2A1FC853}"/>
    <cellStyle name="40% - uthevingsfarge 3 4 2 6" xfId="46292" xr:uid="{9727BAE9-A4E2-406F-9BFD-D81C90A1616B}"/>
    <cellStyle name="40% - uthevingsfarge 3 4 2 7" xfId="46293" xr:uid="{8F8C52FC-94E3-4CCE-90B7-FF7057B5FBF4}"/>
    <cellStyle name="40% - uthevingsfarge 3 4 2 8" xfId="46294" xr:uid="{B8DE1CF7-B22C-4880-B49E-7BBB603DAC80}"/>
    <cellStyle name="40% - uthevingsfarge 3 4 2_3. Chng in credit spreads" xfId="46295" xr:uid="{F93650E0-C216-40AE-88C8-EA9687BC5249}"/>
    <cellStyle name="40% - uthevingsfarge 3 4 3" xfId="4723" xr:uid="{7245754E-89A3-47D6-B820-8E90C6EEF359}"/>
    <cellStyle name="40% - uthevingsfarge 3 4 3 2" xfId="17001" xr:uid="{0FA20C1F-D3C4-444B-9F2C-35E71967C909}"/>
    <cellStyle name="40% - uthevingsfarge 3 4 3 2 2" xfId="46296" xr:uid="{D521BD86-2CA3-4645-88F8-FCD375ECF4A1}"/>
    <cellStyle name="40% - uthevingsfarge 3 4 3 3" xfId="17002" xr:uid="{32F03B92-DB3C-453C-ACF3-44A073123238}"/>
    <cellStyle name="40% - uthevingsfarge 3 4 3 4" xfId="46297" xr:uid="{6D53882E-4619-4821-8067-F6A5718A1A77}"/>
    <cellStyle name="40% - uthevingsfarge 3 4 3 5" xfId="46298" xr:uid="{F7B0BF8E-461B-4592-9210-A014C616E61B}"/>
    <cellStyle name="40% - uthevingsfarge 3 4 3 6" xfId="46299" xr:uid="{B0710DEA-FC1B-4938-A670-34BE5FC4AF36}"/>
    <cellStyle name="40% - uthevingsfarge 3 4 3_3. Chng in credit spreads" xfId="46300" xr:uid="{CB834EC2-9C53-4C93-94D0-27FAE0C9FAA3}"/>
    <cellStyle name="40% - uthevingsfarge 3 4 4" xfId="17003" xr:uid="{5C990E4C-DAFE-4394-A5F9-F3CE54D2FADD}"/>
    <cellStyle name="40% - uthevingsfarge 3 4 4 2" xfId="17004" xr:uid="{D24315EE-62DF-4F6C-B0AB-AC2625A244C4}"/>
    <cellStyle name="40% - uthevingsfarge 3 4 4 2 2" xfId="46301" xr:uid="{C0DC00D4-8EA2-4B30-BFA0-47D31C2C5A3C}"/>
    <cellStyle name="40% - uthevingsfarge 3 4 4 3" xfId="17005" xr:uid="{EFD3D7C5-5A2B-4A5D-AA7C-9B23E11CFAAA}"/>
    <cellStyle name="40% - uthevingsfarge 3 4 4 4" xfId="46302" xr:uid="{BBBF1B97-571F-4452-A244-B22EE15C72DB}"/>
    <cellStyle name="40% - uthevingsfarge 3 4 4 5" xfId="46303" xr:uid="{86DC2031-311A-4630-9877-DBEB4C24945C}"/>
    <cellStyle name="40% - uthevingsfarge 3 4 4 6" xfId="46304" xr:uid="{5F80F278-A522-4BD0-A3BE-249E7A69DF2E}"/>
    <cellStyle name="40% - uthevingsfarge 3 4 4_3. Chng in credit spreads" xfId="46305" xr:uid="{B2553FB6-FBB1-4986-9B63-6DA242FF3C3D}"/>
    <cellStyle name="40% - uthevingsfarge 3 4 5" xfId="17006" xr:uid="{8BC71FBC-2783-4458-BCE5-6D0B21F7E15F}"/>
    <cellStyle name="40% - uthevingsfarge 3 4 5 2" xfId="17007" xr:uid="{7EB7D7E5-DCA9-4317-86C7-F694B3B529D0}"/>
    <cellStyle name="40% - uthevingsfarge 3 4 5 3" xfId="17008" xr:uid="{D97D2686-FD7A-4C2F-909F-816BF338FC01}"/>
    <cellStyle name="40% - uthevingsfarge 3 4 5 4" xfId="46306" xr:uid="{8E487A0F-E320-41FC-B2AC-9D9E4E9D9C2D}"/>
    <cellStyle name="40% - uthevingsfarge 3 4 5 5" xfId="46307" xr:uid="{46027299-A8EE-4FE7-B5B5-98AD14F6F0D3}"/>
    <cellStyle name="40% - uthevingsfarge 3 4 5 6" xfId="46308" xr:uid="{C2C44FFF-75DA-413A-BDE1-FDC02861E746}"/>
    <cellStyle name="40% - uthevingsfarge 3 4 5_AVA DVA EL" xfId="17009" xr:uid="{6837E507-1465-4D41-8600-F1B21A1EEED2}"/>
    <cellStyle name="40% - uthevingsfarge 3 4 6" xfId="17010" xr:uid="{4FE3592C-3432-4742-B3CE-AE15AFD20DA8}"/>
    <cellStyle name="40% - uthevingsfarge 3 4 6 2" xfId="17011" xr:uid="{D4AD6D67-F692-4E40-947C-F998DB0B02BB}"/>
    <cellStyle name="40% - uthevingsfarge 3 4 6_AVA DVA EL" xfId="17012" xr:uid="{B7233865-CE75-4ADC-9122-A517E9BDE943}"/>
    <cellStyle name="40% - uthevingsfarge 3 4 7" xfId="17013" xr:uid="{E3CA1498-CC95-45DA-8E25-80695943BD0C}"/>
    <cellStyle name="40% - uthevingsfarge 3 4 8" xfId="39915" xr:uid="{F0FA11AD-73D7-4248-94D8-AFF69D285A38}"/>
    <cellStyle name="40% - uthevingsfarge 3 4 9" xfId="46309" xr:uid="{BDF6091B-25F4-4ED2-8491-A8F5C08B61BF}"/>
    <cellStyle name="40% - uthevingsfarge 3 4_3. Chng in credit spreads" xfId="46310" xr:uid="{79B24544-5AED-469E-8B42-9D2477A12424}"/>
    <cellStyle name="40% - uthevingsfarge 3 40" xfId="4724" xr:uid="{5AB4F4AC-DA33-450D-8C45-2B7435E0C465}"/>
    <cellStyle name="40% - uthevingsfarge 3 40 2" xfId="4725" xr:uid="{ABB12530-9058-4C38-962F-67D0B39436E4}"/>
    <cellStyle name="40% - uthevingsfarge 3 40 2 2" xfId="4726" xr:uid="{8D7E7182-68C1-4E0E-80F2-06DCB0591554}"/>
    <cellStyle name="40% - uthevingsfarge 3 40 2 3" xfId="46311" xr:uid="{9C93B423-B472-4ED0-B76D-A4600EC522FD}"/>
    <cellStyle name="40% - uthevingsfarge 3 40 2_4 manuell" xfId="55143" xr:uid="{CCC0E5D9-6721-42C7-89C7-A12EF7D49821}"/>
    <cellStyle name="40% - uthevingsfarge 3 40 3" xfId="4727" xr:uid="{A55B7E7A-6DA7-4E52-A250-04A69356D2FE}"/>
    <cellStyle name="40% - uthevingsfarge 3 40 4" xfId="46312" xr:uid="{7026D9CF-4336-4F03-87E6-069AE073E10C}"/>
    <cellStyle name="40% - uthevingsfarge 3 40_4 manuell" xfId="55144" xr:uid="{39335765-E40A-4634-9B33-1555D307601E}"/>
    <cellStyle name="40% - uthevingsfarge 3 41" xfId="4728" xr:uid="{D0F0C789-C668-4322-ACB0-BF60B1329C2D}"/>
    <cellStyle name="40% - uthevingsfarge 3 41 2" xfId="4729" xr:uid="{E4A63478-5665-4A8E-AFFF-A389D07A1536}"/>
    <cellStyle name="40% - uthevingsfarge 3 41 2 2" xfId="4730" xr:uid="{50D43F4C-BFEB-43D6-BF01-82C084367226}"/>
    <cellStyle name="40% - uthevingsfarge 3 41 2 3" xfId="46313" xr:uid="{C39543BD-E841-4764-B28D-311D382897E6}"/>
    <cellStyle name="40% - uthevingsfarge 3 41 2_4 manuell" xfId="55145" xr:uid="{E0399253-0B6A-4585-97D9-3BC1AFBCAA6A}"/>
    <cellStyle name="40% - uthevingsfarge 3 41 3" xfId="4731" xr:uid="{62E7F043-7CC8-447C-BC0F-3566FEA0C9D8}"/>
    <cellStyle name="40% - uthevingsfarge 3 41 4" xfId="46314" xr:uid="{927FE986-736B-42D8-9159-A9C5E11C8981}"/>
    <cellStyle name="40% - uthevingsfarge 3 41_4 manuell" xfId="55146" xr:uid="{15BEA1AE-D45D-4359-B1D0-9D6428BFA937}"/>
    <cellStyle name="40% - uthevingsfarge 3 42" xfId="4732" xr:uid="{F92B80F6-FEF3-4C01-BF20-5898CDE4FAD8}"/>
    <cellStyle name="40% - uthevingsfarge 3 42 2" xfId="4733" xr:uid="{7EE0AA24-7322-4412-8DB6-8CA8658CD157}"/>
    <cellStyle name="40% - uthevingsfarge 3 42 2 2" xfId="4734" xr:uid="{313F0151-0599-40DA-A254-73D336A79704}"/>
    <cellStyle name="40% - uthevingsfarge 3 42 2 3" xfId="46315" xr:uid="{752844C5-40C3-4A3A-8DA7-D1E3F5619E32}"/>
    <cellStyle name="40% - uthevingsfarge 3 42 2_4 manuell" xfId="55147" xr:uid="{72AB149A-5D9F-4612-ACD0-48ECFDA79BF4}"/>
    <cellStyle name="40% - uthevingsfarge 3 42 3" xfId="4735" xr:uid="{75F22308-1425-40DC-A055-1B6778039269}"/>
    <cellStyle name="40% - uthevingsfarge 3 42 4" xfId="46316" xr:uid="{B917E865-0B89-4B42-9C92-657F54271A55}"/>
    <cellStyle name="40% - uthevingsfarge 3 42_4 manuell" xfId="55148" xr:uid="{30ECC562-84AD-491C-99FE-21BE1503FC6F}"/>
    <cellStyle name="40% - uthevingsfarge 3 43" xfId="4736" xr:uid="{5ADE93CB-25F8-4BA8-9D92-470190CF0390}"/>
    <cellStyle name="40% - uthevingsfarge 3 43 2" xfId="4737" xr:uid="{C6438445-6832-4C7C-8A90-7AD2682A9B1F}"/>
    <cellStyle name="40% - uthevingsfarge 3 43 2 2" xfId="4738" xr:uid="{EB519D30-7D5D-4EF1-9531-98ED2F1C6548}"/>
    <cellStyle name="40% - uthevingsfarge 3 43 2 3" xfId="46317" xr:uid="{FFF7DEB4-3417-4914-893F-FD0E8813F270}"/>
    <cellStyle name="40% - uthevingsfarge 3 43 2_4 manuell" xfId="55149" xr:uid="{7770B946-407A-48B5-963F-2EB561A6D288}"/>
    <cellStyle name="40% - uthevingsfarge 3 43 3" xfId="4739" xr:uid="{FBB8CED2-FDED-42F9-A9A7-BCC038D78DDF}"/>
    <cellStyle name="40% - uthevingsfarge 3 43 4" xfId="46318" xr:uid="{41A1CBFA-F378-4E38-B321-8D1A5A43FE22}"/>
    <cellStyle name="40% - uthevingsfarge 3 43_4 manuell" xfId="55150" xr:uid="{E34FC4F9-DE84-4999-9021-AEE367C9CDF6}"/>
    <cellStyle name="40% - uthevingsfarge 3 44" xfId="4740" xr:uid="{CDF626BB-0879-4A33-9FE9-89667E75DD9A}"/>
    <cellStyle name="40% - uthevingsfarge 3 44 2" xfId="4741" xr:uid="{72624682-BDF6-4D37-B269-9E8CC38D510E}"/>
    <cellStyle name="40% - uthevingsfarge 3 44 2 2" xfId="4742" xr:uid="{972A4E50-EA25-424F-9F22-B47AE3654CFE}"/>
    <cellStyle name="40% - uthevingsfarge 3 44 2 3" xfId="46319" xr:uid="{DB4C67DF-0362-45CA-B8D9-E76CA4C34660}"/>
    <cellStyle name="40% - uthevingsfarge 3 44 2_4 manuell" xfId="55151" xr:uid="{D54A2216-327A-4581-A052-980FACFCDE19}"/>
    <cellStyle name="40% - uthevingsfarge 3 44 3" xfId="4743" xr:uid="{11A57C8E-7DAD-4460-9ED9-5F3B6707A22F}"/>
    <cellStyle name="40% - uthevingsfarge 3 44 4" xfId="46320" xr:uid="{D7B43799-CB5E-4EB3-9356-2D742EF0F577}"/>
    <cellStyle name="40% - uthevingsfarge 3 44_4 manuell" xfId="55152" xr:uid="{91A98097-9C8A-4ECC-9CF3-F4665E1D53F7}"/>
    <cellStyle name="40% - uthevingsfarge 3 45" xfId="4744" xr:uid="{D16EE853-AF9E-4978-88B5-1850782452A9}"/>
    <cellStyle name="40% - uthevingsfarge 3 45 2" xfId="4745" xr:uid="{5860A8CC-525C-4A2F-9BED-3215FBE88B53}"/>
    <cellStyle name="40% - uthevingsfarge 3 45 2 2" xfId="4746" xr:uid="{CA94A2E6-8B50-4A5B-9094-74634DF35548}"/>
    <cellStyle name="40% - uthevingsfarge 3 45 2 3" xfId="46321" xr:uid="{EFAE66DC-CCC5-46E6-8860-94B4DD814243}"/>
    <cellStyle name="40% - uthevingsfarge 3 45 2_4 manuell" xfId="55153" xr:uid="{79CBDFD7-2950-45BA-AC23-AC7CC9609C75}"/>
    <cellStyle name="40% - uthevingsfarge 3 45 3" xfId="4747" xr:uid="{D835D37E-0AF7-41F7-B12C-F4404E9E6139}"/>
    <cellStyle name="40% - uthevingsfarge 3 45 4" xfId="46322" xr:uid="{EAA66506-9D6E-4DF6-A3DA-BDC0C50B88A6}"/>
    <cellStyle name="40% - uthevingsfarge 3 45_4 manuell" xfId="55154" xr:uid="{D5D7E97C-2065-4ADD-8F9B-A5B104E271EA}"/>
    <cellStyle name="40% - uthevingsfarge 3 46" xfId="4748" xr:uid="{CF3F4BE6-BD14-4F3F-B8A9-F64A04DB41FD}"/>
    <cellStyle name="40% - uthevingsfarge 3 46 2" xfId="4749" xr:uid="{E9C374D8-9605-4946-85E5-0F6DA7D8A472}"/>
    <cellStyle name="40% - uthevingsfarge 3 46 2 2" xfId="4750" xr:uid="{59FB7370-C841-4D8A-A8FD-8CF48FCB8574}"/>
    <cellStyle name="40% - uthevingsfarge 3 46 2 3" xfId="46323" xr:uid="{0665E0A5-78F3-4505-979B-CC6F6A6CC397}"/>
    <cellStyle name="40% - uthevingsfarge 3 46 2_4 manuell" xfId="55155" xr:uid="{11D20BCE-D2AD-466A-B23A-DE8EAA14DAF1}"/>
    <cellStyle name="40% - uthevingsfarge 3 46 3" xfId="4751" xr:uid="{884DE445-31C7-45A3-AB2B-68AB8843D319}"/>
    <cellStyle name="40% - uthevingsfarge 3 46 4" xfId="46324" xr:uid="{BF5779B2-9294-405A-B742-C73A53BCE00E}"/>
    <cellStyle name="40% - uthevingsfarge 3 46_4 manuell" xfId="55156" xr:uid="{6BCAA690-3EC2-4CFE-A4AC-3164D7CD5650}"/>
    <cellStyle name="40% - uthevingsfarge 3 47" xfId="4752" xr:uid="{33E66428-407D-4D62-9989-176D648B65FA}"/>
    <cellStyle name="40% - uthevingsfarge 3 47 2" xfId="4753" xr:uid="{9A6CD62A-745E-4E85-97D9-FEBB7A61579D}"/>
    <cellStyle name="40% - uthevingsfarge 3 47 2 2" xfId="4754" xr:uid="{5B5054ED-8D98-4F9B-A0D6-7F49AFD25417}"/>
    <cellStyle name="40% - uthevingsfarge 3 47 2 3" xfId="46325" xr:uid="{21C4368A-5CC9-48E2-9CC1-5D0AF341AFF8}"/>
    <cellStyle name="40% - uthevingsfarge 3 47 2_4 manuell" xfId="55157" xr:uid="{4BC269C2-8BD3-4A18-AE3C-4652F03EBD31}"/>
    <cellStyle name="40% - uthevingsfarge 3 47 3" xfId="4755" xr:uid="{7EBFB777-279B-4EB5-9477-6165995C6029}"/>
    <cellStyle name="40% - uthevingsfarge 3 47 4" xfId="46326" xr:uid="{DE2B4917-8AB9-48AD-8EDB-1620FBFA86D4}"/>
    <cellStyle name="40% - uthevingsfarge 3 47_4 manuell" xfId="55158" xr:uid="{823B085E-8A25-4DFE-85AA-6F63AF83D6E4}"/>
    <cellStyle name="40% - uthevingsfarge 3 48" xfId="4756" xr:uid="{BA9F6D6A-7E64-43C7-93BD-9C870EA33B83}"/>
    <cellStyle name="40% - uthevingsfarge 3 48 2" xfId="4757" xr:uid="{09BCFF42-0CD1-45A1-9375-673FB02AF35A}"/>
    <cellStyle name="40% - uthevingsfarge 3 48 2 2" xfId="4758" xr:uid="{3BFC5B5F-215A-4F27-AD0D-9217BA10D27D}"/>
    <cellStyle name="40% - uthevingsfarge 3 48 2 3" xfId="46327" xr:uid="{4879C7F2-76EC-48C0-8189-158AEF6EDD6D}"/>
    <cellStyle name="40% - uthevingsfarge 3 48 2_4 manuell" xfId="55159" xr:uid="{F175F397-8D8A-4E0A-97A2-09C9C257EED2}"/>
    <cellStyle name="40% - uthevingsfarge 3 48 3" xfId="4759" xr:uid="{E5FB5553-9D6E-45D5-9A1A-832877264DDF}"/>
    <cellStyle name="40% - uthevingsfarge 3 48 4" xfId="46328" xr:uid="{215E698A-EFBD-4429-9841-A74E26A9CD10}"/>
    <cellStyle name="40% - uthevingsfarge 3 48_4 manuell" xfId="55160" xr:uid="{C17450B5-CD98-4D39-B5B4-1BF4AB383635}"/>
    <cellStyle name="40% - uthevingsfarge 3 49" xfId="4760" xr:uid="{82A506A3-CB2A-4B83-96B9-675A64DA8274}"/>
    <cellStyle name="40% - uthevingsfarge 3 49 2" xfId="4761" xr:uid="{FC9D454C-3FF6-4821-9D5D-52C19F4C2276}"/>
    <cellStyle name="40% - uthevingsfarge 3 49 2 2" xfId="4762" xr:uid="{A0695BC0-F05E-4B11-89F5-5ED4DCD7B4DE}"/>
    <cellStyle name="40% - uthevingsfarge 3 49 2 3" xfId="46329" xr:uid="{A5B87F14-CC22-40AA-AAF5-7F39A34B57DF}"/>
    <cellStyle name="40% - uthevingsfarge 3 49 2_4 manuell" xfId="55161" xr:uid="{E96C4D6C-FD2F-455C-95A7-3772E25FDDF3}"/>
    <cellStyle name="40% - uthevingsfarge 3 49 3" xfId="4763" xr:uid="{78D7BB2E-04AE-4E8E-AF27-28997BF282A5}"/>
    <cellStyle name="40% - uthevingsfarge 3 49 4" xfId="46330" xr:uid="{ACC06C5B-D6D4-41B3-AEEB-E64DA55FE355}"/>
    <cellStyle name="40% - uthevingsfarge 3 49_4 manuell" xfId="55162" xr:uid="{5A9FBE4E-15B4-41FB-841B-562FDC264763}"/>
    <cellStyle name="40% - uthevingsfarge 3 5" xfId="4764" xr:uid="{AAE753E5-8D90-483D-9208-A30FBDB4B6D3}"/>
    <cellStyle name="40% - uthevingsfarge 3 5 2" xfId="4765" xr:uid="{BEC71974-6C00-4D7C-9A1D-B8A4B88B91D1}"/>
    <cellStyle name="40% - uthevingsfarge 3 5 2 2" xfId="4766" xr:uid="{7DBD3118-2EAC-4EE2-8EA5-8DD05ABB9659}"/>
    <cellStyle name="40% - uthevingsfarge 3 5 2 2 2" xfId="46331" xr:uid="{A71A0638-BD8C-42B8-836F-6E68ACE09FB5}"/>
    <cellStyle name="40% - uthevingsfarge 3 5 2 2 2 2" xfId="46332" xr:uid="{778F7929-65CF-4AD8-87C1-7436CF5A1E8D}"/>
    <cellStyle name="40% - uthevingsfarge 3 5 2 2 3" xfId="46333" xr:uid="{422F68B1-9C51-4479-99AC-709AC6F40C66}"/>
    <cellStyle name="40% - uthevingsfarge 3 5 2 2_3. Chng in credit spreads" xfId="46334" xr:uid="{8D4C3C95-C026-4EC4-BEEF-4D9CEA7721CB}"/>
    <cellStyle name="40% - uthevingsfarge 3 5 2 3" xfId="46335" xr:uid="{2E03A0CE-730F-40DC-8B58-941837A2B7CD}"/>
    <cellStyle name="40% - uthevingsfarge 3 5 2 3 2" xfId="46336" xr:uid="{E6152765-A0C4-43F1-A3FF-A5B678E484F8}"/>
    <cellStyle name="40% - uthevingsfarge 3 5 2 3 2 2" xfId="46337" xr:uid="{0B74F933-88DA-4700-8E7F-31B575CFBC8E}"/>
    <cellStyle name="40% - uthevingsfarge 3 5 2 3 3" xfId="46338" xr:uid="{C0885B81-0486-488C-9558-527998A4AD0F}"/>
    <cellStyle name="40% - uthevingsfarge 3 5 2 3_3. Chng in credit spreads" xfId="46339" xr:uid="{240692DB-A645-40BA-9084-F817C92AF44E}"/>
    <cellStyle name="40% - uthevingsfarge 3 5 2 4" xfId="46340" xr:uid="{69E83DB0-0F01-486C-9BD6-DCB567B18925}"/>
    <cellStyle name="40% - uthevingsfarge 3 5 2 4 2" xfId="46341" xr:uid="{F365A9F7-159F-4505-8636-EE35C7C36700}"/>
    <cellStyle name="40% - uthevingsfarge 3 5 2 5" xfId="46342" xr:uid="{59CA5A5F-83DB-4811-9033-37C819C07BE7}"/>
    <cellStyle name="40% - uthevingsfarge 3 5 2_3. Chng in credit spreads" xfId="46343" xr:uid="{CF772208-9621-44D3-8054-E910EDF0AB65}"/>
    <cellStyle name="40% - uthevingsfarge 3 5 3" xfId="4767" xr:uid="{596EF439-8FC1-4F35-B192-1E5DD899E3D9}"/>
    <cellStyle name="40% - uthevingsfarge 3 5 3 2" xfId="17014" xr:uid="{40F06943-6CD1-4567-94FC-ADF421C7AC20}"/>
    <cellStyle name="40% - uthevingsfarge 3 5 3 2 2" xfId="46344" xr:uid="{435BD251-4DFE-4755-8EE3-9115F97AC2B1}"/>
    <cellStyle name="40% - uthevingsfarge 3 5 3 3" xfId="46345" xr:uid="{130E2D69-4C10-43E2-A682-DD2376940115}"/>
    <cellStyle name="40% - uthevingsfarge 3 5 3_3. Chng in credit spreads" xfId="46346" xr:uid="{44E3FE2A-A135-464C-8B55-A0D22C9B1F0D}"/>
    <cellStyle name="40% - uthevingsfarge 3 5 4" xfId="17015" xr:uid="{73217E5F-73F1-48F1-88E6-54E2DF2125EB}"/>
    <cellStyle name="40% - uthevingsfarge 3 5 4 2" xfId="46347" xr:uid="{3294673B-A2A5-40B4-99B7-DC0B9CD13DEF}"/>
    <cellStyle name="40% - uthevingsfarge 3 5 4 2 2" xfId="46348" xr:uid="{7370F7B7-2B77-4293-9470-4755197548BE}"/>
    <cellStyle name="40% - uthevingsfarge 3 5 4 3" xfId="46349" xr:uid="{0D86542D-4344-422F-9B89-B02BE0E96491}"/>
    <cellStyle name="40% - uthevingsfarge 3 5 4_3. Chng in credit spreads" xfId="46350" xr:uid="{CC5C8288-D3DA-4852-81F5-A1D71058ADEB}"/>
    <cellStyle name="40% - uthevingsfarge 3 5 5" xfId="17016" xr:uid="{A2EE6CFE-FAD3-4A8B-ACD7-46DB152BDF08}"/>
    <cellStyle name="40% - uthevingsfarge 3 5 5 2" xfId="46351" xr:uid="{C8CD692C-0B47-46D2-8886-F8FE762CA1F7}"/>
    <cellStyle name="40% - uthevingsfarge 3 5 6" xfId="39916" xr:uid="{7C64C457-D888-43D2-8CA7-81217B8664DB}"/>
    <cellStyle name="40% - uthevingsfarge 3 5 7" xfId="46352" xr:uid="{C0C46A11-A9DA-420B-8F44-553989A17FF3}"/>
    <cellStyle name="40% - uthevingsfarge 3 5 8" xfId="46353" xr:uid="{A35A3700-7974-4C7D-B3C5-05FCD49FA75E}"/>
    <cellStyle name="40% - uthevingsfarge 3 5 9" xfId="46354" xr:uid="{CD150D42-4142-4B4C-990A-14FABECE58B0}"/>
    <cellStyle name="40% - uthevingsfarge 3 5_3. Chng in credit spreads" xfId="46355" xr:uid="{F9CF1D68-FD5F-4248-8D26-D781646B58A8}"/>
    <cellStyle name="40% - uthevingsfarge 3 50" xfId="4768" xr:uid="{9BABC94A-333F-40C0-83E1-A8BD37C2292C}"/>
    <cellStyle name="40% - uthevingsfarge 3 50 2" xfId="4769" xr:uid="{C554D86B-AB2E-4B08-844B-F61BC7C7EC79}"/>
    <cellStyle name="40% - uthevingsfarge 3 50 2 2" xfId="4770" xr:uid="{5AB5584C-69B5-4AC7-9A73-D66CEB354688}"/>
    <cellStyle name="40% - uthevingsfarge 3 50 2 3" xfId="46356" xr:uid="{8E012797-F968-4139-BB83-B99B21F07746}"/>
    <cellStyle name="40% - uthevingsfarge 3 50 2_4 manuell" xfId="55163" xr:uid="{B70BE3EE-0FAF-4144-9C6A-97DF8489DC19}"/>
    <cellStyle name="40% - uthevingsfarge 3 50 3" xfId="4771" xr:uid="{E3F2F8E7-16F3-4A1A-9D29-EEE5B27B1756}"/>
    <cellStyle name="40% - uthevingsfarge 3 50 4" xfId="46357" xr:uid="{69E09CC3-AB8C-41EE-A0AE-853B979D5DC4}"/>
    <cellStyle name="40% - uthevingsfarge 3 50_4 manuell" xfId="55164" xr:uid="{E8C97F1F-B34C-4B28-9F0A-58540FC4852E}"/>
    <cellStyle name="40% - uthevingsfarge 3 51" xfId="4772" xr:uid="{D7C8923D-C683-4BC1-AAE2-CDF1C1663B56}"/>
    <cellStyle name="40% - uthevingsfarge 3 51 2" xfId="4773" xr:uid="{06FE37C5-E13E-45EF-94A9-77DC3704E43D}"/>
    <cellStyle name="40% - uthevingsfarge 3 51 2 2" xfId="4774" xr:uid="{38824D6D-0786-4834-8DD3-F010EA38205F}"/>
    <cellStyle name="40% - uthevingsfarge 3 51 2 3" xfId="46358" xr:uid="{9284C60B-C9D7-4F03-8C29-409BA095F451}"/>
    <cellStyle name="40% - uthevingsfarge 3 51 2_4 manuell" xfId="55165" xr:uid="{A242C4D4-EFEB-466F-ACF5-8137FB89F362}"/>
    <cellStyle name="40% - uthevingsfarge 3 51 3" xfId="4775" xr:uid="{DD362B9D-A377-4D73-92DC-D92DD21D2A7F}"/>
    <cellStyle name="40% - uthevingsfarge 3 51 4" xfId="46359" xr:uid="{CA3F34AC-FBCF-4EBD-845E-1BF95AC3570D}"/>
    <cellStyle name="40% - uthevingsfarge 3 51_4 manuell" xfId="55166" xr:uid="{0D17C9DE-F46C-4CC4-B03B-AFB7FF39E372}"/>
    <cellStyle name="40% - uthevingsfarge 3 52" xfId="4776" xr:uid="{37AA6B03-3441-4956-9D3F-907F5FA0B31F}"/>
    <cellStyle name="40% - uthevingsfarge 3 52 2" xfId="4777" xr:uid="{035B23FA-1187-4F2B-B63F-965B144BF068}"/>
    <cellStyle name="40% - uthevingsfarge 3 52 2 2" xfId="4778" xr:uid="{4E73475C-99DB-4DE2-9583-D764571E9618}"/>
    <cellStyle name="40% - uthevingsfarge 3 52 2 3" xfId="46360" xr:uid="{F525846B-5A8D-4136-961A-D905AB89C974}"/>
    <cellStyle name="40% - uthevingsfarge 3 52 2_4 manuell" xfId="55167" xr:uid="{F35A35B0-792F-4D76-B5DE-FCA416D9C52C}"/>
    <cellStyle name="40% - uthevingsfarge 3 52 3" xfId="4779" xr:uid="{76BE406F-963B-4D2C-81FD-E5BDE291FA37}"/>
    <cellStyle name="40% - uthevingsfarge 3 52 4" xfId="46361" xr:uid="{F86B02EF-E023-4224-B5F3-3F7DB6C5040A}"/>
    <cellStyle name="40% - uthevingsfarge 3 52_4 manuell" xfId="55168" xr:uid="{BB143F6E-1C89-41ED-9EDB-DAE285556A42}"/>
    <cellStyle name="40% - uthevingsfarge 3 53" xfId="4780" xr:uid="{E1D79638-3C27-4B9A-9DF1-2416E291EE40}"/>
    <cellStyle name="40% - uthevingsfarge 3 53 2" xfId="4781" xr:uid="{763222CB-EA88-4CF9-92CC-E3D99178E91C}"/>
    <cellStyle name="40% - uthevingsfarge 3 53 2 2" xfId="4782" xr:uid="{AC035DA6-FA17-4AE8-AD17-8F09B964F3C2}"/>
    <cellStyle name="40% - uthevingsfarge 3 53 2 3" xfId="46362" xr:uid="{E156CBB3-631D-40E1-91FE-7A0100131AA5}"/>
    <cellStyle name="40% - uthevingsfarge 3 53 2_4 manuell" xfId="55169" xr:uid="{7F2E2755-24F4-4284-AE4F-0698DF42E0C3}"/>
    <cellStyle name="40% - uthevingsfarge 3 53 3" xfId="4783" xr:uid="{BFE4325D-162C-4B77-85DA-EA2F8DD86FFA}"/>
    <cellStyle name="40% - uthevingsfarge 3 53 4" xfId="46363" xr:uid="{237DCD1C-7C6E-49D5-AC5E-29E4E6CCA6BA}"/>
    <cellStyle name="40% - uthevingsfarge 3 53_4 manuell" xfId="55170" xr:uid="{B005E40F-5750-4417-9EAF-A8A639615EAA}"/>
    <cellStyle name="40% - uthevingsfarge 3 54" xfId="4784" xr:uid="{C6020652-DF14-460E-8586-B4D92AD917C7}"/>
    <cellStyle name="40% - uthevingsfarge 3 54 2" xfId="4785" xr:uid="{CC3C62CC-40F1-43C7-9356-7AB925542D00}"/>
    <cellStyle name="40% - uthevingsfarge 3 54 2 2" xfId="4786" xr:uid="{88D7C671-39BC-4503-8BC2-A154725E64C3}"/>
    <cellStyle name="40% - uthevingsfarge 3 54 2 3" xfId="46364" xr:uid="{7AAF7204-4FBB-462D-82B3-441A3B2FBC4E}"/>
    <cellStyle name="40% - uthevingsfarge 3 54 2_4 manuell" xfId="55171" xr:uid="{24599434-909A-4DF3-A3D5-991510CC3FED}"/>
    <cellStyle name="40% - uthevingsfarge 3 54 3" xfId="4787" xr:uid="{298E7396-2230-4263-B508-2BF8604267CF}"/>
    <cellStyle name="40% - uthevingsfarge 3 54 4" xfId="46365" xr:uid="{87337407-F600-4E8E-A3EE-B28BC7A2D39C}"/>
    <cellStyle name="40% - uthevingsfarge 3 54_4 manuell" xfId="55172" xr:uid="{ACAFED86-B78D-42F8-9053-E50AE75D6FEE}"/>
    <cellStyle name="40% - uthevingsfarge 3 55" xfId="4788" xr:uid="{7EDAA395-F270-4055-B365-D3937A317C73}"/>
    <cellStyle name="40% - uthevingsfarge 3 55 2" xfId="4789" xr:uid="{C3F5E6D0-413A-44B4-B448-6299E66EA52A}"/>
    <cellStyle name="40% - uthevingsfarge 3 55 2 2" xfId="4790" xr:uid="{DD67A7A2-45BB-422F-AF51-035D46213EBA}"/>
    <cellStyle name="40% - uthevingsfarge 3 55 2 3" xfId="46366" xr:uid="{9DD4A311-CC69-4AB5-BE71-C08111F88F24}"/>
    <cellStyle name="40% - uthevingsfarge 3 55 2_4 manuell" xfId="55173" xr:uid="{74FC0FF1-3A42-4218-8622-6B43D1273D52}"/>
    <cellStyle name="40% - uthevingsfarge 3 55 3" xfId="4791" xr:uid="{7782B9B6-5AA9-496E-AE6D-16F75A96FC2C}"/>
    <cellStyle name="40% - uthevingsfarge 3 55 4" xfId="46367" xr:uid="{D815CEFD-DC97-48D8-B860-21E8086F372D}"/>
    <cellStyle name="40% - uthevingsfarge 3 55_4 manuell" xfId="55174" xr:uid="{931FE1E7-669A-4A91-A49B-90361459D4D1}"/>
    <cellStyle name="40% - uthevingsfarge 3 56" xfId="4792" xr:uid="{6CD12BF0-2B04-41E8-B519-5B06975D9C40}"/>
    <cellStyle name="40% - uthevingsfarge 3 56 2" xfId="4793" xr:uid="{944A8EC9-1F47-451B-AC5E-EB7E97C70C5B}"/>
    <cellStyle name="40% - uthevingsfarge 3 56 2 2" xfId="4794" xr:uid="{E79693F2-FDA7-4C9A-981F-20FD373E59B4}"/>
    <cellStyle name="40% - uthevingsfarge 3 56 2 3" xfId="46368" xr:uid="{06E01EEC-857B-467C-9741-DEA3D1B6DE3D}"/>
    <cellStyle name="40% - uthevingsfarge 3 56 2_4 manuell" xfId="55175" xr:uid="{0A714CC2-2529-4822-BD30-A0BA9796FE6E}"/>
    <cellStyle name="40% - uthevingsfarge 3 56 3" xfId="4795" xr:uid="{C537266D-2592-4F65-B779-84D8FBE1222B}"/>
    <cellStyle name="40% - uthevingsfarge 3 56 4" xfId="46369" xr:uid="{BDDAEAD8-2EBA-4344-A042-3DBF538DAFBF}"/>
    <cellStyle name="40% - uthevingsfarge 3 56_4 manuell" xfId="55176" xr:uid="{5BA06D66-30A5-4CE0-A8F1-466C6467F417}"/>
    <cellStyle name="40% - uthevingsfarge 3 57" xfId="4796" xr:uid="{6733F447-7E9E-443C-A6DA-849575C4B293}"/>
    <cellStyle name="40% - uthevingsfarge 3 57 2" xfId="4797" xr:uid="{A35C8D1C-D9CD-4471-9D21-A160D663EFF8}"/>
    <cellStyle name="40% - uthevingsfarge 3 57 2 2" xfId="4798" xr:uid="{9EBD2331-7A90-477A-863D-24BBE001B4C2}"/>
    <cellStyle name="40% - uthevingsfarge 3 57 2 3" xfId="46370" xr:uid="{647C0572-83ED-434D-A960-1D7D21AACA7A}"/>
    <cellStyle name="40% - uthevingsfarge 3 57 2_4 manuell" xfId="55177" xr:uid="{55731CF6-AE3B-45C7-AFA8-9C7D17D276E7}"/>
    <cellStyle name="40% - uthevingsfarge 3 57 3" xfId="4799" xr:uid="{2D4B67DC-139B-4B6D-A261-54779D4992E8}"/>
    <cellStyle name="40% - uthevingsfarge 3 57 4" xfId="46371" xr:uid="{835A3816-D9EE-45B0-862D-764963FB9403}"/>
    <cellStyle name="40% - uthevingsfarge 3 57_4 manuell" xfId="55178" xr:uid="{44E5190B-E1AF-41D6-9AE1-C8B22B1EC86C}"/>
    <cellStyle name="40% - uthevingsfarge 3 58" xfId="4800" xr:uid="{4047C8D9-7127-41C0-B57C-D0D40BE1491E}"/>
    <cellStyle name="40% - uthevingsfarge 3 58 2" xfId="4801" xr:uid="{D6768142-2E60-43E1-A4EB-AC67D20F5094}"/>
    <cellStyle name="40% - uthevingsfarge 3 58 2 2" xfId="4802" xr:uid="{1341A391-0E40-41B8-8866-E743A5C86C7C}"/>
    <cellStyle name="40% - uthevingsfarge 3 58 2 3" xfId="46372" xr:uid="{AE70AC1C-B3D8-442F-88F7-33B0D50F158F}"/>
    <cellStyle name="40% - uthevingsfarge 3 58 2_4 manuell" xfId="55179" xr:uid="{93DC3AF3-3553-4814-A3C8-C468E5D14476}"/>
    <cellStyle name="40% - uthevingsfarge 3 58 3" xfId="4803" xr:uid="{ADA382E6-943C-4B1A-9221-8528F1D0D35E}"/>
    <cellStyle name="40% - uthevingsfarge 3 58 4" xfId="46373" xr:uid="{3E1DBFF5-83A1-4C3F-BFD8-783732788DD2}"/>
    <cellStyle name="40% - uthevingsfarge 3 58_4 manuell" xfId="55180" xr:uid="{6F7A0B95-3D62-4202-BEEC-BD66462F7E95}"/>
    <cellStyle name="40% - uthevingsfarge 3 59" xfId="4804" xr:uid="{F5DC9CB9-1B95-4D90-B70D-8B081D5D9306}"/>
    <cellStyle name="40% - uthevingsfarge 3 59 2" xfId="4805" xr:uid="{EC27078B-8752-4074-B719-CFC330394F2C}"/>
    <cellStyle name="40% - uthevingsfarge 3 59 2 2" xfId="4806" xr:uid="{825ED9C3-5031-497C-9CDE-6AA069DB291A}"/>
    <cellStyle name="40% - uthevingsfarge 3 59 2 3" xfId="46374" xr:uid="{21E74948-36EF-40B4-8E32-3142BDBFE8D9}"/>
    <cellStyle name="40% - uthevingsfarge 3 59 2_4 manuell" xfId="55181" xr:uid="{DDF2A182-40BB-4163-BCD4-BDB3D5DDA23E}"/>
    <cellStyle name="40% - uthevingsfarge 3 59 3" xfId="4807" xr:uid="{2B032993-48AC-4AC0-A080-6BA04BAB62AA}"/>
    <cellStyle name="40% - uthevingsfarge 3 59 4" xfId="46375" xr:uid="{D8A73867-AD98-484C-93BE-E7606EC28773}"/>
    <cellStyle name="40% - uthevingsfarge 3 59_4 manuell" xfId="55182" xr:uid="{0266EBFB-4D97-4B4B-80FE-8A6C0BD3EFAC}"/>
    <cellStyle name="40% - uthevingsfarge 3 6" xfId="4808" xr:uid="{5C560BBC-5439-4747-B777-4068FEC72761}"/>
    <cellStyle name="40% - uthevingsfarge 3 6 2" xfId="4809" xr:uid="{88114F95-7FA9-420C-A78F-2C7FCF697717}"/>
    <cellStyle name="40% - uthevingsfarge 3 6 2 2" xfId="4810" xr:uid="{4B2A5B67-96CB-473C-A0A9-851E57E1A063}"/>
    <cellStyle name="40% - uthevingsfarge 3 6 2 2 2" xfId="46376" xr:uid="{92528DAD-33A6-4B2A-9C86-738EA2F372C9}"/>
    <cellStyle name="40% - uthevingsfarge 3 6 2 2_CC1" xfId="55183" xr:uid="{D57F1A63-8C83-43A8-838B-358CD9BC8E66}"/>
    <cellStyle name="40% - uthevingsfarge 3 6 2 3" xfId="46377" xr:uid="{EFFC7C08-DA1A-4CD0-AD3D-2212867110FA}"/>
    <cellStyle name="40% - uthevingsfarge 3 6 2 4" xfId="46378" xr:uid="{41578EFC-FDE0-4F1C-83B2-47D99712C597}"/>
    <cellStyle name="40% - uthevingsfarge 3 6 2_3. Chng in credit spreads" xfId="46379" xr:uid="{6D854EE5-A1ED-492D-AAFE-F633F7B0DA7A}"/>
    <cellStyle name="40% - uthevingsfarge 3 6 3" xfId="4811" xr:uid="{A347EE7F-21FC-471B-AC95-D5C851E4F06B}"/>
    <cellStyle name="40% - uthevingsfarge 3 6 3 2" xfId="17017" xr:uid="{9D598719-BCEF-4C1D-96D9-30C87C11C802}"/>
    <cellStyle name="40% - uthevingsfarge 3 6 3 2 2" xfId="46380" xr:uid="{16328677-69BA-4BFB-8DA5-1F42A31F6504}"/>
    <cellStyle name="40% - uthevingsfarge 3 6 3 3" xfId="46381" xr:uid="{D0319A69-CB8A-4A60-9EC0-6AF05D75307E}"/>
    <cellStyle name="40% - uthevingsfarge 3 6 3_3. Chng in credit spreads" xfId="46382" xr:uid="{AD8E0BE9-7C41-4192-BF9C-B7128FA99328}"/>
    <cellStyle name="40% - uthevingsfarge 3 6 4" xfId="17018" xr:uid="{CB5EFF71-894C-4AFD-BA76-7DC48E98832C}"/>
    <cellStyle name="40% - uthevingsfarge 3 6 4 2" xfId="46383" xr:uid="{1FA189D4-2729-4D57-9FC1-EBCD46C228F6}"/>
    <cellStyle name="40% - uthevingsfarge 3 6 5" xfId="17019" xr:uid="{6DCBD767-BB67-4C76-A06A-CBAA6BB61671}"/>
    <cellStyle name="40% - uthevingsfarge 3 6 6" xfId="39917" xr:uid="{DE4B2AA1-F1CB-4A95-8F3A-6EC88D66A5E9}"/>
    <cellStyle name="40% - uthevingsfarge 3 6 7" xfId="46384" xr:uid="{8E3C7807-1388-4068-B3A0-D2C2D201CDCD}"/>
    <cellStyle name="40% - uthevingsfarge 3 6 8" xfId="46385" xr:uid="{A7653CC2-56A9-48E8-98E2-B3BDF4F6D164}"/>
    <cellStyle name="40% - uthevingsfarge 3 6 9" xfId="46386" xr:uid="{CFC437DB-3413-4168-B21B-C77B89AC29A3}"/>
    <cellStyle name="40% - uthevingsfarge 3 6_3. Chng in credit spreads" xfId="46387" xr:uid="{44065B95-CE36-478D-BB41-0705821A71BE}"/>
    <cellStyle name="40% - uthevingsfarge 3 60" xfId="17020" xr:uid="{D9120CB1-4B91-43B2-A764-0D8C83CA5823}"/>
    <cellStyle name="40% - uthevingsfarge 3 60 2" xfId="17021" xr:uid="{4719158E-F690-4C71-85EB-2D5F9DAA69C7}"/>
    <cellStyle name="40% - uthevingsfarge 3 60 2 2" xfId="36584" xr:uid="{B208CFE0-787B-47F1-8E2E-3218319AE62A}"/>
    <cellStyle name="40% - uthevingsfarge 3 60 3" xfId="17022" xr:uid="{66778577-E57D-47ED-80E6-D68FFEDD474A}"/>
    <cellStyle name="40% - uthevingsfarge 3 60 4" xfId="36348" xr:uid="{5899603A-8250-4ABD-81FA-BC0813352B99}"/>
    <cellStyle name="40% - uthevingsfarge 3 60_AVA DVA EL" xfId="17023" xr:uid="{BAC25E23-A599-4854-A685-3B18944DF5DE}"/>
    <cellStyle name="40% - uthevingsfarge 3 61" xfId="17024" xr:uid="{DD79AAAB-270C-41DB-9F2D-F85C39FE1C9B}"/>
    <cellStyle name="40% - uthevingsfarge 3 61 2" xfId="17025" xr:uid="{002810FA-6FD0-4932-BC5C-8D3321BF66C5}"/>
    <cellStyle name="40% - uthevingsfarge 3 61 2 2" xfId="36605" xr:uid="{9D2C1673-1146-4002-9688-2888C6D73B89}"/>
    <cellStyle name="40% - uthevingsfarge 3 61 3" xfId="17026" xr:uid="{19522776-1832-4620-8356-6E87B95C3EF5}"/>
    <cellStyle name="40% - uthevingsfarge 3 61 4" xfId="36374" xr:uid="{0A65399F-A9E2-4FB5-B4AC-B0757EC0C4F6}"/>
    <cellStyle name="40% - uthevingsfarge 3 61_AVA DVA EL" xfId="17027" xr:uid="{243B155A-77D6-4A46-BA39-866995B42807}"/>
    <cellStyle name="40% - uthevingsfarge 3 62" xfId="17028" xr:uid="{990E9676-66D6-43FC-9B91-C5A429CB5ECB}"/>
    <cellStyle name="40% - uthevingsfarge 3 62 2" xfId="17029" xr:uid="{48CFD01E-1BD8-41DA-97A3-C796B16CF3FD}"/>
    <cellStyle name="40% - uthevingsfarge 3 62 2 2" xfId="36567" xr:uid="{2C67335A-FED6-4F6E-B65A-27FB4D3911AC}"/>
    <cellStyle name="40% - uthevingsfarge 3 62 3" xfId="36259" xr:uid="{FD2BD7A6-EA8C-4ABF-9012-3E3492767812}"/>
    <cellStyle name="40% - uthevingsfarge 3 62_AVA DVA EL" xfId="17030" xr:uid="{2298AAC0-1872-4A97-BB93-C5E9DB96B749}"/>
    <cellStyle name="40% - uthevingsfarge 3 63" xfId="17031" xr:uid="{D6BE64F4-2E93-4664-89AF-F138C420AAFE}"/>
    <cellStyle name="40% - uthevingsfarge 3 63 2" xfId="36558" xr:uid="{73BBF1C8-BA16-43A4-A630-A85E54DC0D4F}"/>
    <cellStyle name="40% - uthevingsfarge 3 64" xfId="17032" xr:uid="{5459E849-3D40-4C13-B074-CD18DE84B0EB}"/>
    <cellStyle name="40% - uthevingsfarge 3 64 2" xfId="36637" xr:uid="{C569F359-E7BD-4E0F-B72D-73AAE53DC6F5}"/>
    <cellStyle name="40% - uthevingsfarge 3 65" xfId="17033" xr:uid="{258BBEBF-B806-4955-855E-0B7593BF499C}"/>
    <cellStyle name="40% - uthevingsfarge 3 65 2" xfId="36528" xr:uid="{75CA25F0-0B3E-41EF-BD46-AF414191C8F8}"/>
    <cellStyle name="40% - uthevingsfarge 3 66" xfId="17034" xr:uid="{97F0D4BF-C373-4DD1-9CE4-461B7B48804A}"/>
    <cellStyle name="40% - uthevingsfarge 3 66 2" xfId="36623" xr:uid="{BBA2857B-BA0E-44D1-84D9-71DA72561F8F}"/>
    <cellStyle name="40% - uthevingsfarge 3 67" xfId="36497" xr:uid="{5866B07F-FB34-45C2-A47E-D11EFE41E044}"/>
    <cellStyle name="40% - uthevingsfarge 3 68" xfId="46388" xr:uid="{4F2EC243-9024-4325-B356-854BB4CA3A54}"/>
    <cellStyle name="40% - uthevingsfarge 3 69" xfId="46389" xr:uid="{7975F8BA-E44B-40E4-A881-78C6F7099AB2}"/>
    <cellStyle name="40% - uthevingsfarge 3 7" xfId="4812" xr:uid="{B9D161E0-7DDE-43BB-99C5-55D36948DAF0}"/>
    <cellStyle name="40% - uthevingsfarge 3 7 2" xfId="4813" xr:uid="{381B4936-A7A6-4E81-9DB5-2820A3EB069E}"/>
    <cellStyle name="40% - uthevingsfarge 3 7 2 2" xfId="4814" xr:uid="{BFEF8845-CB70-4B84-8972-42FD5F772BFF}"/>
    <cellStyle name="40% - uthevingsfarge 3 7 2 3" xfId="46390" xr:uid="{BC7704DB-C33D-4821-AD19-2189E8C908E5}"/>
    <cellStyle name="40% - uthevingsfarge 3 7 2 4" xfId="46391" xr:uid="{0C6E3A5A-8043-40A8-9015-8491E7FB0387}"/>
    <cellStyle name="40% - uthevingsfarge 3 7 2_4 manuell" xfId="55184" xr:uid="{CB18322A-F08E-45FC-AF96-F30C630E6EFF}"/>
    <cellStyle name="40% - uthevingsfarge 3 7 3" xfId="4815" xr:uid="{51DCFE32-59BB-4430-AAB5-2F50A6B262AE}"/>
    <cellStyle name="40% - uthevingsfarge 3 7 3 2" xfId="17035" xr:uid="{7BBC975C-15C2-42F1-91B7-85D6727D1BE2}"/>
    <cellStyle name="40% - uthevingsfarge 3 7 3_AVA DVA EL" xfId="17036" xr:uid="{1FE95A78-8BD6-47C4-B596-B6EC277689ED}"/>
    <cellStyle name="40% - uthevingsfarge 3 7 4" xfId="17037" xr:uid="{300D5E21-C97C-4823-B93F-EEA4F81F0336}"/>
    <cellStyle name="40% - uthevingsfarge 3 7 5" xfId="17038" xr:uid="{CCD6968B-C4FC-4ABF-A1D3-123B5E3037D8}"/>
    <cellStyle name="40% - uthevingsfarge 3 7 6" xfId="46392" xr:uid="{EA8CF71F-F902-4998-975B-0AA5A95A1141}"/>
    <cellStyle name="40% - uthevingsfarge 3 7 7" xfId="46393" xr:uid="{F1F3B337-348A-4D7D-971E-2D3E0D1DD948}"/>
    <cellStyle name="40% - uthevingsfarge 3 7 8" xfId="46394" xr:uid="{2C7B2553-7842-43E5-AA79-4936B7948BBD}"/>
    <cellStyle name="40% - uthevingsfarge 3 7_3. Chng in credit spreads" xfId="46395" xr:uid="{A3945E05-6E7F-45F7-9A38-E8A1F44BFF34}"/>
    <cellStyle name="40% - uthevingsfarge 3 70" xfId="46396" xr:uid="{00658F34-EBDC-4159-8A9F-AE8A3B448F12}"/>
    <cellStyle name="40% - uthevingsfarge 3 71" xfId="46397" xr:uid="{65434FDB-5CE8-4378-8087-B329DA8D23A1}"/>
    <cellStyle name="40% - uthevingsfarge 3 72" xfId="46398" xr:uid="{DE00C494-016D-4AB9-9FFC-AC17E121AF53}"/>
    <cellStyle name="40% - uthevingsfarge 3 73" xfId="46399" xr:uid="{4C7B754E-F03A-45B0-8BC9-950D323AC7B8}"/>
    <cellStyle name="40% - uthevingsfarge 3 74" xfId="46400" xr:uid="{9D41D790-38E6-4EDF-99D6-608302CE031B}"/>
    <cellStyle name="40% - uthevingsfarge 3 8" xfId="4816" xr:uid="{D53AF887-71ED-44B3-A432-90DDAF3BF6BE}"/>
    <cellStyle name="40% - uthevingsfarge 3 8 2" xfId="4817" xr:uid="{4C9095AD-41DD-4E94-96E0-E6C1DF95FA0E}"/>
    <cellStyle name="40% - uthevingsfarge 3 8 2 2" xfId="4818" xr:uid="{6FBC6DBC-BA15-476A-BA7E-3797A626B459}"/>
    <cellStyle name="40% - uthevingsfarge 3 8 2 3" xfId="46401" xr:uid="{F2DB38DA-6F98-4312-BE05-88778A8CE41D}"/>
    <cellStyle name="40% - uthevingsfarge 3 8 2 4" xfId="46402" xr:uid="{4A2E3E03-F8C6-4102-A87E-DACD6A0B0FD9}"/>
    <cellStyle name="40% - uthevingsfarge 3 8 2_4 manuell" xfId="55185" xr:uid="{40AB6408-774C-4A79-B6EB-119AF81B76DC}"/>
    <cellStyle name="40% - uthevingsfarge 3 8 3" xfId="4819" xr:uid="{F2912C49-FAC1-46C4-A191-901DEC24513C}"/>
    <cellStyle name="40% - uthevingsfarge 3 8 4" xfId="46403" xr:uid="{9A9E242F-CC16-49F3-AA55-5DAB3BB88AA2}"/>
    <cellStyle name="40% - uthevingsfarge 3 8 5" xfId="46404" xr:uid="{EA04167B-E9E5-4043-A29A-EB5068FA01DD}"/>
    <cellStyle name="40% - uthevingsfarge 3 8_3. Chng in credit spreads" xfId="46405" xr:uid="{B921BED7-B63D-454C-B9E3-CBFE0B55AAA2}"/>
    <cellStyle name="40% - uthevingsfarge 3 9" xfId="4820" xr:uid="{D450C313-0F6C-443D-A4EB-5418E23A02D7}"/>
    <cellStyle name="40% - uthevingsfarge 3 9 2" xfId="4821" xr:uid="{80414A16-F140-4A2C-A6E4-6C9C2C094C54}"/>
    <cellStyle name="40% - uthevingsfarge 3 9 2 2" xfId="4822" xr:uid="{39017B57-290F-4772-824B-995E60E70AD0}"/>
    <cellStyle name="40% - uthevingsfarge 3 9 2 3" xfId="46406" xr:uid="{8F584C37-0070-4300-A87F-9712BC0C3E56}"/>
    <cellStyle name="40% - uthevingsfarge 3 9 2_4 manuell" xfId="55186" xr:uid="{99E317FD-8678-4A8C-8A8B-4C244AB73205}"/>
    <cellStyle name="40% - uthevingsfarge 3 9 3" xfId="4823" xr:uid="{9EAB74C8-ED72-4626-9D1D-794EF06C9596}"/>
    <cellStyle name="40% - uthevingsfarge 3 9 4" xfId="46407" xr:uid="{76E28817-5349-4284-B3EB-FE08A52DA18A}"/>
    <cellStyle name="40% - uthevingsfarge 3 9 5" xfId="46408" xr:uid="{2D588792-F5CE-47FC-8DDE-8931BFE1ADD4}"/>
    <cellStyle name="40% - uthevingsfarge 3 9_4 manuell" xfId="55187" xr:uid="{889C7B45-B80A-4625-92A7-19885BBCDD10}"/>
    <cellStyle name="40% - uthevingsfarge 3_4 manuell" xfId="55188" xr:uid="{36D2301B-09B4-4429-AC80-FB520F038984}"/>
    <cellStyle name="40% - uthevingsfarge 4" xfId="36223" xr:uid="{07614F3C-B388-446C-A168-D5C000B8F302}"/>
    <cellStyle name="40% - uthevingsfarge 4 10" xfId="4824" xr:uid="{8BD7E505-89D2-4BDB-9F7D-88BAC5C08AC5}"/>
    <cellStyle name="40% - uthevingsfarge 4 10 2" xfId="4825" xr:uid="{674AE2C9-9FC0-4F4A-8F4E-6423B869E145}"/>
    <cellStyle name="40% - uthevingsfarge 4 10 2 2" xfId="4826" xr:uid="{2048E07F-C282-4A37-AC87-0217197BDE02}"/>
    <cellStyle name="40% - uthevingsfarge 4 10 2 3" xfId="46409" xr:uid="{6CC76C64-6A36-4028-A91A-9392F380D20C}"/>
    <cellStyle name="40% - uthevingsfarge 4 10 2_4 manuell" xfId="55189" xr:uid="{928F7F20-B0B2-452B-883B-548B43DD5DA5}"/>
    <cellStyle name="40% - uthevingsfarge 4 10 3" xfId="4827" xr:uid="{32CFF8F9-0353-43CE-9994-58C953DA9983}"/>
    <cellStyle name="40% - uthevingsfarge 4 10 4" xfId="46410" xr:uid="{0A4605F3-F9C1-4350-8CCD-5819D2D2A885}"/>
    <cellStyle name="40% - uthevingsfarge 4 10 5" xfId="46411" xr:uid="{3B33B1E7-DFAC-4657-9895-B001EF775C01}"/>
    <cellStyle name="40% - uthevingsfarge 4 10_4 manuell" xfId="55190" xr:uid="{1FFDA458-CC36-4827-BA2A-541D7936A181}"/>
    <cellStyle name="40% - uthevingsfarge 4 11" xfId="4828" xr:uid="{E968E7B3-F799-4416-8960-BF839D47307B}"/>
    <cellStyle name="40% - uthevingsfarge 4 11 2" xfId="4829" xr:uid="{1E276358-7FC6-45E8-9E10-E4E5007868D0}"/>
    <cellStyle name="40% - uthevingsfarge 4 11 2 2" xfId="4830" xr:uid="{9C2C5859-1AF6-41FF-B252-B84926A1C57D}"/>
    <cellStyle name="40% - uthevingsfarge 4 11 2 3" xfId="46412" xr:uid="{F9D36824-38AD-4D3C-B4A8-5E0DCB85AC34}"/>
    <cellStyle name="40% - uthevingsfarge 4 11 2_4 manuell" xfId="55191" xr:uid="{EEF256A0-8F52-47B9-A5B2-F928BC023192}"/>
    <cellStyle name="40% - uthevingsfarge 4 11 3" xfId="4831" xr:uid="{B6328597-C7A3-4877-A65F-AE17192FEB5A}"/>
    <cellStyle name="40% - uthevingsfarge 4 11 4" xfId="46413" xr:uid="{F87C18B2-108A-42C7-B685-507140F0E84A}"/>
    <cellStyle name="40% - uthevingsfarge 4 11_4 manuell" xfId="55192" xr:uid="{E95AB943-3D7B-462A-A6CA-BFA6AF0B7E68}"/>
    <cellStyle name="40% - uthevingsfarge 4 12" xfId="4832" xr:uid="{29AC6B84-CF5B-4EC3-BA0A-AEC482708F09}"/>
    <cellStyle name="40% - uthevingsfarge 4 12 2" xfId="4833" xr:uid="{162AD8F7-D9D7-49F1-98DE-BE32C0E4791B}"/>
    <cellStyle name="40% - uthevingsfarge 4 12 2 2" xfId="4834" xr:uid="{FFD53715-BA02-4DE3-B570-C0685B3887B6}"/>
    <cellStyle name="40% - uthevingsfarge 4 12 2 3" xfId="46414" xr:uid="{1F832E2B-397E-4F1F-B66D-4C3B89B14628}"/>
    <cellStyle name="40% - uthevingsfarge 4 12 2_4 manuell" xfId="55193" xr:uid="{9E09606D-84B7-41EE-AFBA-48FA2BBC2B3B}"/>
    <cellStyle name="40% - uthevingsfarge 4 12 3" xfId="4835" xr:uid="{D966A23E-2F63-4A57-9FB4-9C58EA3A3A2C}"/>
    <cellStyle name="40% - uthevingsfarge 4 12 4" xfId="46415" xr:uid="{B3AB5D56-7236-46D9-A4A0-A72AACAAA175}"/>
    <cellStyle name="40% - uthevingsfarge 4 12_4 manuell" xfId="55194" xr:uid="{1DBED007-96BC-4E18-AD76-E96E94A2C577}"/>
    <cellStyle name="40% - uthevingsfarge 4 13" xfId="4836" xr:uid="{7D992A53-6AF9-4579-B362-4DBA60F135A4}"/>
    <cellStyle name="40% - uthevingsfarge 4 13 2" xfId="4837" xr:uid="{3D603166-ECCF-4888-9229-D1C71D8D5A3F}"/>
    <cellStyle name="40% - uthevingsfarge 4 13 2 2" xfId="4838" xr:uid="{9EF05B17-1B4F-4D96-AE4A-8A89FEBDC1E5}"/>
    <cellStyle name="40% - uthevingsfarge 4 13 2 3" xfId="46416" xr:uid="{13975FBA-863F-4358-AC6A-2418B7D01374}"/>
    <cellStyle name="40% - uthevingsfarge 4 13 2_4 manuell" xfId="55195" xr:uid="{3F0D082E-EBF6-444A-9D60-D42670D5372C}"/>
    <cellStyle name="40% - uthevingsfarge 4 13 3" xfId="4839" xr:uid="{00BA722E-DBE0-48D2-AEEF-68A596552A49}"/>
    <cellStyle name="40% - uthevingsfarge 4 13 4" xfId="46417" xr:uid="{5C583DA3-4999-45F9-8CEA-BD0302BF7ABB}"/>
    <cellStyle name="40% - uthevingsfarge 4 13_4 manuell" xfId="55196" xr:uid="{25DBD169-8702-4357-8CC9-C1B68D46B356}"/>
    <cellStyle name="40% - uthevingsfarge 4 14" xfId="4840" xr:uid="{5346272E-5885-44CB-91EC-5B1753A147D2}"/>
    <cellStyle name="40% - uthevingsfarge 4 14 2" xfId="4841" xr:uid="{92B4F623-BE7A-4A90-BD45-E3CE6431C3A3}"/>
    <cellStyle name="40% - uthevingsfarge 4 14 2 2" xfId="4842" xr:uid="{C4DBDADD-98D2-43FD-A041-2CF207B2FEBE}"/>
    <cellStyle name="40% - uthevingsfarge 4 14 2 3" xfId="46418" xr:uid="{04A98410-BDCF-4890-8AF7-C9FF72446C9E}"/>
    <cellStyle name="40% - uthevingsfarge 4 14 2_4 manuell" xfId="55197" xr:uid="{21D61176-C59A-49A7-BD97-23D8340D1A4B}"/>
    <cellStyle name="40% - uthevingsfarge 4 14 3" xfId="4843" xr:uid="{D64DFD12-48A7-4276-B573-6CE0F244F13A}"/>
    <cellStyle name="40% - uthevingsfarge 4 14 4" xfId="46419" xr:uid="{D6131B58-9C03-4C8E-9E1F-D51CA026DC1E}"/>
    <cellStyle name="40% - uthevingsfarge 4 14_4 manuell" xfId="55198" xr:uid="{3FF6520F-D4D0-4B5A-A088-ECE08D95AA7B}"/>
    <cellStyle name="40% - uthevingsfarge 4 15" xfId="4844" xr:uid="{5D4EE74F-024B-4A12-9F20-C437F577E7BD}"/>
    <cellStyle name="40% - uthevingsfarge 4 15 2" xfId="4845" xr:uid="{EB3C3F87-7502-4E35-B915-ABE4B2F993E7}"/>
    <cellStyle name="40% - uthevingsfarge 4 15 2 2" xfId="4846" xr:uid="{A1303BA3-0041-4DC7-81D5-F1D9773B9B1D}"/>
    <cellStyle name="40% - uthevingsfarge 4 15 2 3" xfId="46420" xr:uid="{9E30A29C-3AB2-4FBB-AA2D-6524B8212406}"/>
    <cellStyle name="40% - uthevingsfarge 4 15 2_4 manuell" xfId="55199" xr:uid="{A4B5EB38-8C7E-442C-9210-B090BF8B1B38}"/>
    <cellStyle name="40% - uthevingsfarge 4 15 3" xfId="4847" xr:uid="{EB06F523-9905-469A-98EF-3526A35CECE2}"/>
    <cellStyle name="40% - uthevingsfarge 4 15 4" xfId="46421" xr:uid="{B3DA038F-FD0C-49C2-A1D6-D4CA4330243B}"/>
    <cellStyle name="40% - uthevingsfarge 4 15_4 manuell" xfId="55200" xr:uid="{76A3E4E2-554D-43BA-837F-C225806FF328}"/>
    <cellStyle name="40% - uthevingsfarge 4 16" xfId="4848" xr:uid="{BD8181B4-FBF1-4545-95FD-C7754D4663B3}"/>
    <cellStyle name="40% - uthevingsfarge 4 16 2" xfId="4849" xr:uid="{2E6D9128-F2F1-47AC-97F5-78F574BAFBA8}"/>
    <cellStyle name="40% - uthevingsfarge 4 16 2 2" xfId="4850" xr:uid="{052D0F54-CB2F-4D3E-B302-C93B74994AA8}"/>
    <cellStyle name="40% - uthevingsfarge 4 16 2 3" xfId="46422" xr:uid="{49FF9468-5F2E-47EE-84C9-5DAF5EF949D7}"/>
    <cellStyle name="40% - uthevingsfarge 4 16 2_4 manuell" xfId="55201" xr:uid="{992CD5AD-FC4B-4180-9249-0A96994A4D8D}"/>
    <cellStyle name="40% - uthevingsfarge 4 16 3" xfId="4851" xr:uid="{2B6B7706-544D-4233-9EEC-B7EB960CD3BD}"/>
    <cellStyle name="40% - uthevingsfarge 4 16 4" xfId="46423" xr:uid="{44B01A10-DCA9-41F5-8731-ECD0FFECE783}"/>
    <cellStyle name="40% - uthevingsfarge 4 16_4 manuell" xfId="55202" xr:uid="{78327DF6-4291-43C3-BB21-9B6D2450744A}"/>
    <cellStyle name="40% - uthevingsfarge 4 17" xfId="4852" xr:uid="{FFB78929-E6C2-4E66-88D5-ECC427F88DFB}"/>
    <cellStyle name="40% - uthevingsfarge 4 17 2" xfId="4853" xr:uid="{19934A09-7378-47FE-8DF0-7BB37C3D38ED}"/>
    <cellStyle name="40% - uthevingsfarge 4 17 2 2" xfId="4854" xr:uid="{D6591E8C-DC1C-4611-9ED7-EBACB498E1E9}"/>
    <cellStyle name="40% - uthevingsfarge 4 17 2 3" xfId="46424" xr:uid="{DE82FCD0-56AF-40FD-81A1-0CEDB58852BC}"/>
    <cellStyle name="40% - uthevingsfarge 4 17 2_4 manuell" xfId="55203" xr:uid="{11A1A03E-442D-467D-B9EA-BF88115CA0FE}"/>
    <cellStyle name="40% - uthevingsfarge 4 17 3" xfId="4855" xr:uid="{C6D71C2F-48E4-42F3-AF46-F351DD6E87E2}"/>
    <cellStyle name="40% - uthevingsfarge 4 17 4" xfId="46425" xr:uid="{EC716603-474E-4D7D-BA47-051818D842FA}"/>
    <cellStyle name="40% - uthevingsfarge 4 17_4 manuell" xfId="55204" xr:uid="{B8D18A71-3877-4D30-9EDF-E8D3326E7542}"/>
    <cellStyle name="40% - uthevingsfarge 4 18" xfId="4856" xr:uid="{F6FD0C62-8584-4EF1-8ABF-F55D0002AE63}"/>
    <cellStyle name="40% - uthevingsfarge 4 18 2" xfId="4857" xr:uid="{2032E404-1FC5-41C5-82F6-5CDF4364BCE6}"/>
    <cellStyle name="40% - uthevingsfarge 4 18 2 2" xfId="4858" xr:uid="{504F1D3F-9AD0-40B0-A6DF-EC8F4E9705C6}"/>
    <cellStyle name="40% - uthevingsfarge 4 18 2 3" xfId="46426" xr:uid="{1FEC965C-771A-4B6F-87AF-714443F171EC}"/>
    <cellStyle name="40% - uthevingsfarge 4 18 2_4 manuell" xfId="55205" xr:uid="{2E26E1FE-ABBD-42C7-B803-0B591547569D}"/>
    <cellStyle name="40% - uthevingsfarge 4 18 3" xfId="4859" xr:uid="{4D15B401-63A0-48BA-9B7B-43A07F0514BE}"/>
    <cellStyle name="40% - uthevingsfarge 4 18 4" xfId="46427" xr:uid="{369C210D-61FC-489E-ACAE-B64E655969C9}"/>
    <cellStyle name="40% - uthevingsfarge 4 18_4 manuell" xfId="55206" xr:uid="{5C5C744F-4304-49E1-A63F-38A115BEDD35}"/>
    <cellStyle name="40% - uthevingsfarge 4 19" xfId="4860" xr:uid="{E1CC76E7-FD1D-42F3-838F-1584586B8331}"/>
    <cellStyle name="40% - uthevingsfarge 4 19 2" xfId="4861" xr:uid="{D7A8CE57-8B86-4822-AE2D-0732C7FE3913}"/>
    <cellStyle name="40% - uthevingsfarge 4 19 2 2" xfId="4862" xr:uid="{541B32E1-9380-4B9A-B742-D2F59BF2C26F}"/>
    <cellStyle name="40% - uthevingsfarge 4 19 2 3" xfId="46428" xr:uid="{8DD220E1-5785-46C2-AE80-0C30F6E38CE6}"/>
    <cellStyle name="40% - uthevingsfarge 4 19 2_4 manuell" xfId="55207" xr:uid="{5F40CEF2-7EF0-41B4-A05F-F3ED03FF8E17}"/>
    <cellStyle name="40% - uthevingsfarge 4 19 3" xfId="4863" xr:uid="{19F5820C-A3B2-4FBC-85F4-A492B3379EDF}"/>
    <cellStyle name="40% - uthevingsfarge 4 19 4" xfId="46429" xr:uid="{18269CE2-F643-4BA9-8D6C-2BA9A389ABC8}"/>
    <cellStyle name="40% - uthevingsfarge 4 19_4 manuell" xfId="55208" xr:uid="{9D14BD41-99A8-4B53-A740-01333151F4E4}"/>
    <cellStyle name="40% - uthevingsfarge 4 2" xfId="4864" xr:uid="{AC166D2C-D397-418D-A2E7-5CCEA6DCD4D1}"/>
    <cellStyle name="40% - uthevingsfarge 4 2 10" xfId="17039" xr:uid="{846C770C-C98C-46C8-BA6D-A77FD029BDE1}"/>
    <cellStyle name="40% - uthevingsfarge 4 2 10 2" xfId="17040" xr:uid="{68BCA948-D2F9-43F7-A033-ABDE84FE7C7A}"/>
    <cellStyle name="40% - uthevingsfarge 4 2 10 3" xfId="17041" xr:uid="{62961380-0CD6-4493-AEA5-72D48D908D19}"/>
    <cellStyle name="40% - uthevingsfarge 4 2 10_AVA DVA EL" xfId="17042" xr:uid="{6B117164-7194-4B0E-ACA5-8429F89CAA58}"/>
    <cellStyle name="40% - uthevingsfarge 4 2 11" xfId="17043" xr:uid="{FD9CD0FD-AC43-4ED0-8518-290925FF33CF}"/>
    <cellStyle name="40% - uthevingsfarge 4 2 12" xfId="17044" xr:uid="{459E81BB-E37A-42C9-BB2C-B4035A08E0EC}"/>
    <cellStyle name="40% - uthevingsfarge 4 2 13" xfId="46430" xr:uid="{C33173AE-096F-427C-81C1-878CE36B40EC}"/>
    <cellStyle name="40% - uthevingsfarge 4 2 14" xfId="46431" xr:uid="{39CB1E8E-E3FE-45E4-AA37-446EE54B9FF0}"/>
    <cellStyle name="40% - uthevingsfarge 4 2 15" xfId="46432" xr:uid="{9F630082-2594-4F62-9C68-6EACEBF6AC46}"/>
    <cellStyle name="40% - uthevingsfarge 4 2 16" xfId="46433" xr:uid="{662B0649-6E66-49A9-B950-5C514EF946D2}"/>
    <cellStyle name="40% - uthevingsfarge 4 2 2" xfId="4865" xr:uid="{B350E6BF-B77D-4854-8F12-090CF05EBA7C}"/>
    <cellStyle name="40% - uthevingsfarge 4 2 2 10" xfId="46434" xr:uid="{BD062A8D-7A2E-46F9-BCE7-D129F52500D6}"/>
    <cellStyle name="40% - uthevingsfarge 4 2 2 11" xfId="46435" xr:uid="{6FBA55FF-A665-4F38-B8FA-986029EA4878}"/>
    <cellStyle name="40% - uthevingsfarge 4 2 2 2" xfId="4866" xr:uid="{BC140E9A-7ABB-4C60-87FF-0B5C31E89DBF}"/>
    <cellStyle name="40% - uthevingsfarge 4 2 2 2 10" xfId="46436" xr:uid="{0DD53283-AA36-493D-9163-202D711EC08D}"/>
    <cellStyle name="40% - uthevingsfarge 4 2 2 2 2" xfId="17045" xr:uid="{D057BC43-5116-418C-BD87-7BAAA5E8AE48}"/>
    <cellStyle name="40% - uthevingsfarge 4 2 2 2 2 2" xfId="17046" xr:uid="{6A0AF483-82E7-484F-9C52-15CE2B958C76}"/>
    <cellStyle name="40% - uthevingsfarge 4 2 2 2 2 2 2" xfId="46437" xr:uid="{69C8A07D-C0A4-4C01-A99B-DBC3D6F4EFB7}"/>
    <cellStyle name="40% - uthevingsfarge 4 2 2 2 2 2 2 2" xfId="46438" xr:uid="{1287E4AD-E100-4F25-A88D-F34E95CF26FE}"/>
    <cellStyle name="40% - uthevingsfarge 4 2 2 2 2 2 3" xfId="46439" xr:uid="{C398D83E-E0DE-4251-BBCD-804A5DBDB6BC}"/>
    <cellStyle name="40% - uthevingsfarge 4 2 2 2 2 2_3. Chng in credit spreads" xfId="46440" xr:uid="{2B28C47C-AE1A-4747-B752-2FB9F6C7DB86}"/>
    <cellStyle name="40% - uthevingsfarge 4 2 2 2 2 3" xfId="17047" xr:uid="{A03770A8-8149-425B-A892-80ABD5879D35}"/>
    <cellStyle name="40% - uthevingsfarge 4 2 2 2 2 3 2" xfId="46441" xr:uid="{E74CAEF1-3238-419B-97A2-D8A8A45A9230}"/>
    <cellStyle name="40% - uthevingsfarge 4 2 2 2 2 4" xfId="46442" xr:uid="{1A76FEB0-26CE-4014-A187-8AEB93DCBFC2}"/>
    <cellStyle name="40% - uthevingsfarge 4 2 2 2 2 5" xfId="46443" xr:uid="{654F9C08-6D7A-4D74-8400-BA567CD3D4B7}"/>
    <cellStyle name="40% - uthevingsfarge 4 2 2 2 2 6" xfId="46444" xr:uid="{FC98A7A2-90AB-4374-9F62-7035A5EE85C2}"/>
    <cellStyle name="40% - uthevingsfarge 4 2 2 2 2_3. Chng in credit spreads" xfId="46445" xr:uid="{6ECC842D-99C0-4B27-942D-279FAA6D7B07}"/>
    <cellStyle name="40% - uthevingsfarge 4 2 2 2 3" xfId="17048" xr:uid="{284CA396-1ECB-4C56-A0DA-4715EE6670C5}"/>
    <cellStyle name="40% - uthevingsfarge 4 2 2 2 3 2" xfId="17049" xr:uid="{96C9C84F-55D1-4F3C-BFB7-C794193387A4}"/>
    <cellStyle name="40% - uthevingsfarge 4 2 2 2 3 2 2" xfId="46446" xr:uid="{BB6F5B77-11EA-4B19-A20A-CDD2BD8641E0}"/>
    <cellStyle name="40% - uthevingsfarge 4 2 2 2 3 2 2 2" xfId="46447" xr:uid="{95C1455B-48C1-4046-B466-9AD868917D8A}"/>
    <cellStyle name="40% - uthevingsfarge 4 2 2 2 3 2 3" xfId="46448" xr:uid="{C43E6EEB-A859-4888-8DAA-A2F37D6A0919}"/>
    <cellStyle name="40% - uthevingsfarge 4 2 2 2 3 2_3. Chng in credit spreads" xfId="46449" xr:uid="{585B102E-65E1-4365-80CE-D4DB888DBCE6}"/>
    <cellStyle name="40% - uthevingsfarge 4 2 2 2 3 3" xfId="17050" xr:uid="{380237A6-A599-4CF3-A2DD-23CC430FCA36}"/>
    <cellStyle name="40% - uthevingsfarge 4 2 2 2 3 3 2" xfId="46450" xr:uid="{69766AA3-7DAF-44A9-80C3-5389A1202E03}"/>
    <cellStyle name="40% - uthevingsfarge 4 2 2 2 3 4" xfId="46451" xr:uid="{420BB127-B102-41C1-9469-AB0F72D858C1}"/>
    <cellStyle name="40% - uthevingsfarge 4 2 2 2 3 5" xfId="46452" xr:uid="{FB683082-4900-4578-908F-89A44E490D30}"/>
    <cellStyle name="40% - uthevingsfarge 4 2 2 2 3 6" xfId="46453" xr:uid="{2DBA8689-9D9F-4B86-9222-E9448C03A92C}"/>
    <cellStyle name="40% - uthevingsfarge 4 2 2 2 3_3. Chng in credit spreads" xfId="46454" xr:uid="{7240C1FF-1E2F-4D70-ABAD-225EDEC5675E}"/>
    <cellStyle name="40% - uthevingsfarge 4 2 2 2 4" xfId="17051" xr:uid="{54547748-DD21-450B-88C1-4E32776E5BCC}"/>
    <cellStyle name="40% - uthevingsfarge 4 2 2 2 4 2" xfId="17052" xr:uid="{838AAA5E-C439-4883-880D-D463F0E68A30}"/>
    <cellStyle name="40% - uthevingsfarge 4 2 2 2 4 2 2" xfId="46455" xr:uid="{FA7BA947-7D8A-47E1-9D09-DAD03DA0A143}"/>
    <cellStyle name="40% - uthevingsfarge 4 2 2 2 4 3" xfId="17053" xr:uid="{5C12B2C3-39EA-49BD-9E05-9A975E17B0A2}"/>
    <cellStyle name="40% - uthevingsfarge 4 2 2 2 4 4" xfId="46456" xr:uid="{D3141D26-97DF-4288-A11A-25186F454AB8}"/>
    <cellStyle name="40% - uthevingsfarge 4 2 2 2 4 5" xfId="46457" xr:uid="{17B28ADC-6959-47E8-8735-3F664A4A54A2}"/>
    <cellStyle name="40% - uthevingsfarge 4 2 2 2 4 6" xfId="46458" xr:uid="{B0A409C2-890F-4D81-AE33-41A8019786F1}"/>
    <cellStyle name="40% - uthevingsfarge 4 2 2 2 4_3. Chng in credit spreads" xfId="46459" xr:uid="{D75F81A0-6F74-4B38-95BA-3D24650CFA59}"/>
    <cellStyle name="40% - uthevingsfarge 4 2 2 2 5" xfId="17054" xr:uid="{846F6507-143F-425F-A4B4-8C3223097B10}"/>
    <cellStyle name="40% - uthevingsfarge 4 2 2 2 5 2" xfId="17055" xr:uid="{63C7E3C0-94B0-494E-B323-3A6227F38D66}"/>
    <cellStyle name="40% - uthevingsfarge 4 2 2 2 5 2 2" xfId="46460" xr:uid="{155A5005-52D9-4D5F-8A1C-FF1B9AA54B11}"/>
    <cellStyle name="40% - uthevingsfarge 4 2 2 2 5 3" xfId="17056" xr:uid="{6C3D1561-DAD7-4162-86A3-7746CF16E36F}"/>
    <cellStyle name="40% - uthevingsfarge 4 2 2 2 5 4" xfId="46461" xr:uid="{943FCB14-0F73-42BF-BFCA-F8B4F76DC229}"/>
    <cellStyle name="40% - uthevingsfarge 4 2 2 2 5 5" xfId="46462" xr:uid="{FE888004-8B3B-4953-9262-711E21906B3C}"/>
    <cellStyle name="40% - uthevingsfarge 4 2 2 2 5_3. Chng in credit spreads" xfId="46463" xr:uid="{B4D861C5-FE80-46AD-8DA3-7F25971AF8EF}"/>
    <cellStyle name="40% - uthevingsfarge 4 2 2 2 6" xfId="17057" xr:uid="{E4E2A376-2029-4C84-9606-AA532A814E65}"/>
    <cellStyle name="40% - uthevingsfarge 4 2 2 2 6 2" xfId="46464" xr:uid="{C92792AB-AEDB-47D8-9F31-078F19AAA709}"/>
    <cellStyle name="40% - uthevingsfarge 4 2 2 2 7" xfId="17058" xr:uid="{003049FD-C11D-44D1-918D-B990081FBE3C}"/>
    <cellStyle name="40% - uthevingsfarge 4 2 2 2 8" xfId="46465" xr:uid="{E1326C77-A8C7-405B-95F5-143F9E8AA442}"/>
    <cellStyle name="40% - uthevingsfarge 4 2 2 2 9" xfId="46466" xr:uid="{9D1EAEE2-AB12-4660-93B9-EDBF82A026AA}"/>
    <cellStyle name="40% - uthevingsfarge 4 2 2 2_3. Chng in credit spreads" xfId="46467" xr:uid="{62BD83D4-9BCD-41DF-8A2F-D56208A31FBC}"/>
    <cellStyle name="40% - uthevingsfarge 4 2 2 3" xfId="17059" xr:uid="{66A1B0BE-AC40-4AA2-93B0-6FAA5688A27A}"/>
    <cellStyle name="40% - uthevingsfarge 4 2 2 3 2" xfId="17060" xr:uid="{B8E76A0A-DA28-478C-A80D-D596E62E4FCD}"/>
    <cellStyle name="40% - uthevingsfarge 4 2 2 3 2 2" xfId="46468" xr:uid="{747C5321-127B-48B6-83E8-83536DC7E4C2}"/>
    <cellStyle name="40% - uthevingsfarge 4 2 2 3 2 2 2" xfId="46469" xr:uid="{8B33D8CF-ACF9-4C43-AE2D-487871304A15}"/>
    <cellStyle name="40% - uthevingsfarge 4 2 2 3 2 3" xfId="46470" xr:uid="{E38144DF-3C10-45C1-A93C-63917EEDD138}"/>
    <cellStyle name="40% - uthevingsfarge 4 2 2 3 2_3. Chng in credit spreads" xfId="46471" xr:uid="{0A21B250-70AA-4CD4-95B7-984A138D9B0D}"/>
    <cellStyle name="40% - uthevingsfarge 4 2 2 3 3" xfId="17061" xr:uid="{77A5F7E7-D0A5-458D-A0F2-DB097C9F580A}"/>
    <cellStyle name="40% - uthevingsfarge 4 2 2 3 3 2" xfId="46472" xr:uid="{C6F855A6-DFB6-4E2A-A783-4A7CB45FC7AF}"/>
    <cellStyle name="40% - uthevingsfarge 4 2 2 3 4" xfId="46473" xr:uid="{962C73E4-0EC9-4743-83DD-64CC5F8D22E5}"/>
    <cellStyle name="40% - uthevingsfarge 4 2 2 3 5" xfId="46474" xr:uid="{2FDBD414-11D2-4458-83B1-DF3D44F4C6D3}"/>
    <cellStyle name="40% - uthevingsfarge 4 2 2 3 6" xfId="46475" xr:uid="{53AC575E-26B2-4178-8500-58778857D4D3}"/>
    <cellStyle name="40% - uthevingsfarge 4 2 2 3_3. Chng in credit spreads" xfId="46476" xr:uid="{DA2BF804-934A-47F4-8C7C-495F8776571C}"/>
    <cellStyle name="40% - uthevingsfarge 4 2 2 4" xfId="17062" xr:uid="{AE9F1EF3-4D0D-469F-B43E-6BCFDF70F7F6}"/>
    <cellStyle name="40% - uthevingsfarge 4 2 2 4 2" xfId="17063" xr:uid="{1207EFA6-1343-43FE-8602-5000E86FD508}"/>
    <cellStyle name="40% - uthevingsfarge 4 2 2 4 2 2" xfId="46477" xr:uid="{DA895623-6424-405A-B43A-BD550E377658}"/>
    <cellStyle name="40% - uthevingsfarge 4 2 2 4 2 2 2" xfId="46478" xr:uid="{535E936F-AC93-427C-B254-12FC0668EDAA}"/>
    <cellStyle name="40% - uthevingsfarge 4 2 2 4 2 3" xfId="46479" xr:uid="{C861013B-DD98-4452-90C5-BF81DB640C0E}"/>
    <cellStyle name="40% - uthevingsfarge 4 2 2 4 2_3. Chng in credit spreads" xfId="46480" xr:uid="{021B7D17-0F01-425B-88A7-4F7E32F6E2D7}"/>
    <cellStyle name="40% - uthevingsfarge 4 2 2 4 3" xfId="17064" xr:uid="{5FA3D983-86BC-499F-BE6B-147EC09637B7}"/>
    <cellStyle name="40% - uthevingsfarge 4 2 2 4 3 2" xfId="46481" xr:uid="{56731700-5CBD-4FA4-9C02-AF7196DEB60E}"/>
    <cellStyle name="40% - uthevingsfarge 4 2 2 4 4" xfId="46482" xr:uid="{74369A6B-0B73-4ACF-840A-822FBB44C48B}"/>
    <cellStyle name="40% - uthevingsfarge 4 2 2 4 5" xfId="46483" xr:uid="{38F2077B-DAC7-4D9F-BD9D-5CB81824CC11}"/>
    <cellStyle name="40% - uthevingsfarge 4 2 2 4 6" xfId="46484" xr:uid="{50C95F0A-EA4A-4F24-BBE9-73ABF004FB39}"/>
    <cellStyle name="40% - uthevingsfarge 4 2 2 4_3. Chng in credit spreads" xfId="46485" xr:uid="{79D2D61B-0C48-4B86-9A8B-C7937CB8AFF1}"/>
    <cellStyle name="40% - uthevingsfarge 4 2 2 5" xfId="17065" xr:uid="{793B737B-9F2F-4A4B-B81B-07E1B47A2EEF}"/>
    <cellStyle name="40% - uthevingsfarge 4 2 2 5 2" xfId="17066" xr:uid="{4D5F5B62-F740-4206-8C06-AACED4B51634}"/>
    <cellStyle name="40% - uthevingsfarge 4 2 2 5 2 2" xfId="46486" xr:uid="{D3BBFCFD-EED4-4EB6-AF91-3BDB7AB51B06}"/>
    <cellStyle name="40% - uthevingsfarge 4 2 2 5 2 2 2" xfId="46487" xr:uid="{8E39AAD0-461A-4914-BC8C-39F93EE8F81D}"/>
    <cellStyle name="40% - uthevingsfarge 4 2 2 5 2 3" xfId="46488" xr:uid="{8CF39053-27A2-4E0C-9EF3-BCFD196E2014}"/>
    <cellStyle name="40% - uthevingsfarge 4 2 2 5 2_3. Chng in credit spreads" xfId="46489" xr:uid="{6CAEDD8F-497C-4324-8342-5D0CD987D2DA}"/>
    <cellStyle name="40% - uthevingsfarge 4 2 2 5 3" xfId="17067" xr:uid="{5082D419-5EA8-4A07-88E6-F8C994D00574}"/>
    <cellStyle name="40% - uthevingsfarge 4 2 2 5 3 2" xfId="46490" xr:uid="{0A7EAE62-2133-441D-8F58-73706F025AFE}"/>
    <cellStyle name="40% - uthevingsfarge 4 2 2 5 4" xfId="46491" xr:uid="{4C849E36-034C-4291-966A-B3B8BBD3655C}"/>
    <cellStyle name="40% - uthevingsfarge 4 2 2 5 5" xfId="46492" xr:uid="{6CDAF620-F6E3-439C-8751-DE31A91DD5ED}"/>
    <cellStyle name="40% - uthevingsfarge 4 2 2 5 6" xfId="46493" xr:uid="{8B358314-51ED-4203-A850-2AE0DDFCC5BA}"/>
    <cellStyle name="40% - uthevingsfarge 4 2 2 5_3. Chng in credit spreads" xfId="46494" xr:uid="{547AB6A3-6076-4DF9-B2BF-43E4AC046521}"/>
    <cellStyle name="40% - uthevingsfarge 4 2 2 6" xfId="17068" xr:uid="{4AA0F828-9FA3-4D72-93EA-44D7BEDC7E2C}"/>
    <cellStyle name="40% - uthevingsfarge 4 2 2 6 2" xfId="17069" xr:uid="{475BA899-9E1F-465F-8348-2396D3FF2C89}"/>
    <cellStyle name="40% - uthevingsfarge 4 2 2 6 2 2" xfId="46495" xr:uid="{157C34E3-E701-42FE-A872-0FB55990C746}"/>
    <cellStyle name="40% - uthevingsfarge 4 2 2 6 3" xfId="17070" xr:uid="{68513BE8-F25A-4437-8FA9-250B6DC0F0F1}"/>
    <cellStyle name="40% - uthevingsfarge 4 2 2 6 4" xfId="46496" xr:uid="{2EB3A536-3937-404E-8954-3DBE9728DB12}"/>
    <cellStyle name="40% - uthevingsfarge 4 2 2 6 5" xfId="46497" xr:uid="{C72CED0A-08B7-4E74-B71E-E08281E245D8}"/>
    <cellStyle name="40% - uthevingsfarge 4 2 2 6 6" xfId="46498" xr:uid="{D898A8EA-7375-4FE9-8097-047B5A9235FB}"/>
    <cellStyle name="40% - uthevingsfarge 4 2 2 6_3. Chng in credit spreads" xfId="46499" xr:uid="{EC0DBCE8-67D1-4479-B0C0-F8BFFC631179}"/>
    <cellStyle name="40% - uthevingsfarge 4 2 2 7" xfId="17071" xr:uid="{2C4F7079-8C9E-411F-9389-D866173AAE2F}"/>
    <cellStyle name="40% - uthevingsfarge 4 2 2 7 2" xfId="46500" xr:uid="{C8421201-56FB-4B8E-85CA-EC63C264A99F}"/>
    <cellStyle name="40% - uthevingsfarge 4 2 2 8" xfId="39918" xr:uid="{AC678501-D65B-4CD8-97D3-CBAE81C605E8}"/>
    <cellStyle name="40% - uthevingsfarge 4 2 2 9" xfId="46501" xr:uid="{C8D4AE66-9BB9-4991-B755-AACA9738A10E}"/>
    <cellStyle name="40% - uthevingsfarge 4 2 2_3. Chng in credit spreads" xfId="46502" xr:uid="{15352767-C527-418A-AE55-88C436BBE0D1}"/>
    <cellStyle name="40% - uthevingsfarge 4 2 3" xfId="12465" xr:uid="{E9A59364-5647-420F-B816-7EECAA053490}"/>
    <cellStyle name="40% - uthevingsfarge 4 2 3 10" xfId="46503" xr:uid="{F458561F-46D0-405C-91BE-B93BA9D1AD0C}"/>
    <cellStyle name="40% - uthevingsfarge 4 2 3 2" xfId="17072" xr:uid="{BA0776A7-9060-4F63-9B11-2989B874DBBF}"/>
    <cellStyle name="40% - uthevingsfarge 4 2 3 2 2" xfId="17073" xr:uid="{78C8F512-2EF8-4DB0-B661-BB8A331047A9}"/>
    <cellStyle name="40% - uthevingsfarge 4 2 3 2 2 2" xfId="46504" xr:uid="{B098D85A-42A1-4F9E-8A06-F8F607D580F6}"/>
    <cellStyle name="40% - uthevingsfarge 4 2 3 2 2 2 2" xfId="46505" xr:uid="{0804FB7E-E4D2-498E-A2B7-A7B2AC5DA8F4}"/>
    <cellStyle name="40% - uthevingsfarge 4 2 3 2 2 3" xfId="46506" xr:uid="{468E6BAB-6D65-4F60-8363-717456106C8E}"/>
    <cellStyle name="40% - uthevingsfarge 4 2 3 2 2_3. Chng in credit spreads" xfId="46507" xr:uid="{C9A3A4A2-9ED1-4CC3-946B-809CC34150C4}"/>
    <cellStyle name="40% - uthevingsfarge 4 2 3 2 3" xfId="17074" xr:uid="{CF01DE98-7C6A-44BB-8809-C984120710EC}"/>
    <cellStyle name="40% - uthevingsfarge 4 2 3 2 3 2" xfId="46508" xr:uid="{ABF3C480-DB7E-403A-8B12-E606B4D451C2}"/>
    <cellStyle name="40% - uthevingsfarge 4 2 3 2 3 2 2" xfId="46509" xr:uid="{16AC4C7B-E4AA-48A3-AE05-1531EBC6ABEF}"/>
    <cellStyle name="40% - uthevingsfarge 4 2 3 2 3 3" xfId="46510" xr:uid="{DE3157A5-E3B7-480F-AD73-4FCB16E36634}"/>
    <cellStyle name="40% - uthevingsfarge 4 2 3 2 3_3. Chng in credit spreads" xfId="46511" xr:uid="{A23644E8-3C0A-4ABF-95B5-B149D2C51DE5}"/>
    <cellStyle name="40% - uthevingsfarge 4 2 3 2 4" xfId="46512" xr:uid="{407111DD-D8FF-4D09-987F-4BF5A7760EC1}"/>
    <cellStyle name="40% - uthevingsfarge 4 2 3 2 4 2" xfId="46513" xr:uid="{F08E58B3-2A85-448D-B96C-2F4C0A8550BE}"/>
    <cellStyle name="40% - uthevingsfarge 4 2 3 2 4 2 2" xfId="46514" xr:uid="{03C6E189-7DBC-4EC0-8BED-B9128F3F9A7E}"/>
    <cellStyle name="40% - uthevingsfarge 4 2 3 2 4 3" xfId="46515" xr:uid="{186DB7B1-1454-471D-918A-3CB3EF6AA073}"/>
    <cellStyle name="40% - uthevingsfarge 4 2 3 2 4_3. Chng in credit spreads" xfId="46516" xr:uid="{C43E3ED5-49B1-4FA2-AEC2-20900BD9068C}"/>
    <cellStyle name="40% - uthevingsfarge 4 2 3 2 5" xfId="46517" xr:uid="{6063A56F-0BCF-447F-9AB2-E79D2371640B}"/>
    <cellStyle name="40% - uthevingsfarge 4 2 3 2 5 2" xfId="46518" xr:uid="{C5270527-C509-4137-B5C9-EFBC0D38B992}"/>
    <cellStyle name="40% - uthevingsfarge 4 2 3 2 6" xfId="46519" xr:uid="{21CEA615-D364-4DC3-8849-B4191651224C}"/>
    <cellStyle name="40% - uthevingsfarge 4 2 3 2_3. Chng in credit spreads" xfId="46520" xr:uid="{49C7D96F-1CB5-4C69-80BD-4C4BEED9D57B}"/>
    <cellStyle name="40% - uthevingsfarge 4 2 3 3" xfId="17075" xr:uid="{29786B83-ED0A-4A04-AE25-85F6342DBA5F}"/>
    <cellStyle name="40% - uthevingsfarge 4 2 3 3 2" xfId="17076" xr:uid="{80654419-76A8-4781-B00F-FAE85A65CDF9}"/>
    <cellStyle name="40% - uthevingsfarge 4 2 3 3 2 2" xfId="46521" xr:uid="{8CAA15DE-744D-40F0-AE1F-D4AE83357F57}"/>
    <cellStyle name="40% - uthevingsfarge 4 2 3 3 2 2 2" xfId="46522" xr:uid="{47467869-FA83-48F5-ACDC-A0F8F8380A88}"/>
    <cellStyle name="40% - uthevingsfarge 4 2 3 3 2 3" xfId="46523" xr:uid="{E1868FAA-D388-4940-A57B-E20048A3EAE2}"/>
    <cellStyle name="40% - uthevingsfarge 4 2 3 3 2_3. Chng in credit spreads" xfId="46524" xr:uid="{200B9F84-FE28-42CA-91FA-F590D55BE731}"/>
    <cellStyle name="40% - uthevingsfarge 4 2 3 3 3" xfId="17077" xr:uid="{709EF6F2-6B2E-4C4F-A200-F25B4DBE8942}"/>
    <cellStyle name="40% - uthevingsfarge 4 2 3 3 3 2" xfId="46525" xr:uid="{D188266D-98A0-4307-ADF9-AF8A8C2E5C30}"/>
    <cellStyle name="40% - uthevingsfarge 4 2 3 3 4" xfId="46526" xr:uid="{9385A0DF-7519-4077-9A8A-2E35EBD7EDF8}"/>
    <cellStyle name="40% - uthevingsfarge 4 2 3 3 5" xfId="46527" xr:uid="{FE14F34A-B860-4A9F-8D66-80ADD1081F23}"/>
    <cellStyle name="40% - uthevingsfarge 4 2 3 3 6" xfId="46528" xr:uid="{C84978A1-138B-4488-AC7D-59486BDA2D47}"/>
    <cellStyle name="40% - uthevingsfarge 4 2 3 3_3. Chng in credit spreads" xfId="46529" xr:uid="{CECB8B9C-91BB-4861-9610-1B3E28D87AC8}"/>
    <cellStyle name="40% - uthevingsfarge 4 2 3 4" xfId="17078" xr:uid="{7B734C0A-5F07-488C-8C5D-B9CFCB17C631}"/>
    <cellStyle name="40% - uthevingsfarge 4 2 3 4 2" xfId="17079" xr:uid="{A14BD93B-CFF6-4DE0-8AA8-76ED993CEF0F}"/>
    <cellStyle name="40% - uthevingsfarge 4 2 3 4 2 2" xfId="46530" xr:uid="{6F6AC53E-4B19-4823-9972-6653E46B4274}"/>
    <cellStyle name="40% - uthevingsfarge 4 2 3 4 3" xfId="17080" xr:uid="{3DBDA203-A200-4178-8DE9-301C0D501573}"/>
    <cellStyle name="40% - uthevingsfarge 4 2 3 4 4" xfId="46531" xr:uid="{43B1DA6E-EEE4-4F90-A798-FE0EBFC8446D}"/>
    <cellStyle name="40% - uthevingsfarge 4 2 3 4 5" xfId="46532" xr:uid="{0ACACC98-30D1-42FF-B6E0-5D74AF379CD8}"/>
    <cellStyle name="40% - uthevingsfarge 4 2 3 4 6" xfId="46533" xr:uid="{E62E7C9C-73E7-472F-B01B-293F7C326C77}"/>
    <cellStyle name="40% - uthevingsfarge 4 2 3 4_3. Chng in credit spreads" xfId="46534" xr:uid="{4B3DF5C7-C8E6-4F76-B7E2-FFA3F4DBED37}"/>
    <cellStyle name="40% - uthevingsfarge 4 2 3 5" xfId="17081" xr:uid="{38104DDC-63BC-4FFF-A321-4F7DA3102CDB}"/>
    <cellStyle name="40% - uthevingsfarge 4 2 3 5 2" xfId="17082" xr:uid="{DCEDB4A5-C1ED-40FC-AD95-A95B91F2D87D}"/>
    <cellStyle name="40% - uthevingsfarge 4 2 3 5 2 2" xfId="46535" xr:uid="{03DA78FC-984F-4B13-ACD0-2F22F25CF619}"/>
    <cellStyle name="40% - uthevingsfarge 4 2 3 5 3" xfId="17083" xr:uid="{9D687428-651F-47F2-8706-C77607697D23}"/>
    <cellStyle name="40% - uthevingsfarge 4 2 3 5 4" xfId="46536" xr:uid="{6A50DD33-C351-43FB-9E8B-98A72299088B}"/>
    <cellStyle name="40% - uthevingsfarge 4 2 3 5 5" xfId="46537" xr:uid="{05CD7EB7-7C83-4EB5-B2A6-F6E11132E775}"/>
    <cellStyle name="40% - uthevingsfarge 4 2 3 5 6" xfId="46538" xr:uid="{FFD97DAC-EC65-4EE3-A559-F3ECB8FD0640}"/>
    <cellStyle name="40% - uthevingsfarge 4 2 3 5_3. Chng in credit spreads" xfId="46539" xr:uid="{40CA7B71-5ED2-439A-A534-DFF757B0B707}"/>
    <cellStyle name="40% - uthevingsfarge 4 2 3 6" xfId="17084" xr:uid="{BEDE31A9-6E88-45CF-A748-E0A912BB59B0}"/>
    <cellStyle name="40% - uthevingsfarge 4 2 3 6 2" xfId="46540" xr:uid="{DC7A5B3C-CE1E-46CB-BD6C-B35563730BB2}"/>
    <cellStyle name="40% - uthevingsfarge 4 2 3 6 2 2" xfId="46541" xr:uid="{7DD95E5D-0E76-4B92-AFA0-6BE1873913AE}"/>
    <cellStyle name="40% - uthevingsfarge 4 2 3 6 3" xfId="46542" xr:uid="{52DF478A-BF2D-4022-8645-692ED9231AFF}"/>
    <cellStyle name="40% - uthevingsfarge 4 2 3 6_3. Chng in credit spreads" xfId="46543" xr:uid="{940966B0-83F2-48AA-9025-A6323ABB773B}"/>
    <cellStyle name="40% - uthevingsfarge 4 2 3 7" xfId="17085" xr:uid="{3C389E3A-1D22-4799-A323-2D03D3DC291C}"/>
    <cellStyle name="40% - uthevingsfarge 4 2 3 7 2" xfId="46544" xr:uid="{BC664EB8-1448-4C80-B6C1-923FEBCB2B1C}"/>
    <cellStyle name="40% - uthevingsfarge 4 2 3 8" xfId="39919" xr:uid="{2D49EFA4-FE37-4AE3-A97C-24DE657E3F3C}"/>
    <cellStyle name="40% - uthevingsfarge 4 2 3 9" xfId="46545" xr:uid="{CA74ED64-6C36-45DE-9406-B9C5BD4F6105}"/>
    <cellStyle name="40% - uthevingsfarge 4 2 3_3. Chng in credit spreads" xfId="46546" xr:uid="{73DA40FD-2F65-43C7-A4DC-9E5050F86026}"/>
    <cellStyle name="40% - uthevingsfarge 4 2 4" xfId="17086" xr:uid="{C20A11D2-C30E-478C-AAC4-1223A2B1D183}"/>
    <cellStyle name="40% - uthevingsfarge 4 2 4 2" xfId="17087" xr:uid="{37E82BDF-9543-4FC1-9BDE-BCE878B23BF6}"/>
    <cellStyle name="40% - uthevingsfarge 4 2 4 2 2" xfId="17088" xr:uid="{19ADE2EC-5CC0-431D-8ADE-40E37B4C0F0F}"/>
    <cellStyle name="40% - uthevingsfarge 4 2 4 2 2 2" xfId="46547" xr:uid="{47667301-366B-460F-8431-A9C8FCC7C859}"/>
    <cellStyle name="40% - uthevingsfarge 4 2 4 2 3" xfId="46548" xr:uid="{7ADE9CBB-1126-471C-A454-6BFBE6BA4028}"/>
    <cellStyle name="40% - uthevingsfarge 4 2 4 2_3. Chng in credit spreads" xfId="46549" xr:uid="{00624D40-3A45-4352-99E7-DFE75C768569}"/>
    <cellStyle name="40% - uthevingsfarge 4 2 4 3" xfId="17089" xr:uid="{58DB1987-AA88-489F-B0CC-0EDD4EF3837A}"/>
    <cellStyle name="40% - uthevingsfarge 4 2 4 3 2" xfId="46550" xr:uid="{A8E301F4-4221-4D9B-9592-5BAFFD4B2521}"/>
    <cellStyle name="40% - uthevingsfarge 4 2 4 3 2 2" xfId="46551" xr:uid="{5E676825-A427-4A3A-80EF-7E522FBE0074}"/>
    <cellStyle name="40% - uthevingsfarge 4 2 4 3 3" xfId="46552" xr:uid="{90163A37-DDE0-46C4-991C-3C703047F12A}"/>
    <cellStyle name="40% - uthevingsfarge 4 2 4 3_3. Chng in credit spreads" xfId="46553" xr:uid="{0474FACA-E918-40D5-AB4C-9BB4D19AD165}"/>
    <cellStyle name="40% - uthevingsfarge 4 2 4 4" xfId="17090" xr:uid="{BF795C6D-5A14-402D-AA9F-AECB81F11EEE}"/>
    <cellStyle name="40% - uthevingsfarge 4 2 4 4 2" xfId="46554" xr:uid="{EF041260-52BF-4B01-9C45-43AF7187A955}"/>
    <cellStyle name="40% - uthevingsfarge 4 2 4 4 2 2" xfId="46555" xr:uid="{D0482E7D-2011-4857-9F84-C17B1EF638E7}"/>
    <cellStyle name="40% - uthevingsfarge 4 2 4 4 3" xfId="46556" xr:uid="{AE81FA7B-B3D4-4403-900A-18465007F268}"/>
    <cellStyle name="40% - uthevingsfarge 4 2 4 4_3. Chng in credit spreads" xfId="46557" xr:uid="{7C7162F1-541C-48BA-8F4B-078CC5C359C9}"/>
    <cellStyle name="40% - uthevingsfarge 4 2 4 5" xfId="46558" xr:uid="{4923E23E-127B-4347-8D62-FFCEC902A53C}"/>
    <cellStyle name="40% - uthevingsfarge 4 2 4 5 2" xfId="46559" xr:uid="{B8D3638E-8071-4AAE-A7C6-8C0535279CC0}"/>
    <cellStyle name="40% - uthevingsfarge 4 2 4 6" xfId="46560" xr:uid="{FCEDEEDC-833C-4A0D-A0CC-8416B593E38A}"/>
    <cellStyle name="40% - uthevingsfarge 4 2 4 7" xfId="46561" xr:uid="{402620EE-BC2E-4D72-A98D-1F9028E3A29D}"/>
    <cellStyle name="40% - uthevingsfarge 4 2 4_3. Chng in credit spreads" xfId="46562" xr:uid="{A696B852-9DA9-48DE-B534-F599705D9218}"/>
    <cellStyle name="40% - uthevingsfarge 4 2 5" xfId="17091" xr:uid="{10AB2583-09CB-45B7-859C-8AE616E2EE66}"/>
    <cellStyle name="40% - uthevingsfarge 4 2 5 2" xfId="17092" xr:uid="{D4A66152-8352-468D-9541-A80B1854960E}"/>
    <cellStyle name="40% - uthevingsfarge 4 2 5 2 2" xfId="17093" xr:uid="{42009E0A-9978-427B-AF5E-D808EE121E5F}"/>
    <cellStyle name="40% - uthevingsfarge 4 2 5 2 2 2" xfId="46563" xr:uid="{2BC77100-8A74-4955-B5D1-053070EDAB8B}"/>
    <cellStyle name="40% - uthevingsfarge 4 2 5 2 3" xfId="46564" xr:uid="{C0C2A515-C3FB-4D7A-8195-5D5E76DAF65D}"/>
    <cellStyle name="40% - uthevingsfarge 4 2 5 2_3. Chng in credit spreads" xfId="46565" xr:uid="{53C0FE83-98EA-42DA-85F6-E817E45C4ED9}"/>
    <cellStyle name="40% - uthevingsfarge 4 2 5 3" xfId="17094" xr:uid="{8AB8703F-C036-4B4E-958F-1FA218037AD8}"/>
    <cellStyle name="40% - uthevingsfarge 4 2 5 3 2" xfId="46566" xr:uid="{B9EC7171-05A6-49B4-AC51-2DE82B743B05}"/>
    <cellStyle name="40% - uthevingsfarge 4 2 5 4" xfId="17095" xr:uid="{08B7198A-D3B1-4013-A5E6-C0AB8AE7F61C}"/>
    <cellStyle name="40% - uthevingsfarge 4 2 5 5" xfId="46567" xr:uid="{A4A4F57C-6CAB-4E2C-B9C3-8AAE469246B2}"/>
    <cellStyle name="40% - uthevingsfarge 4 2 5 6" xfId="46568" xr:uid="{0550E025-D2B1-4103-BB3D-BE214A0DE9B5}"/>
    <cellStyle name="40% - uthevingsfarge 4 2 5 7" xfId="46569" xr:uid="{A2DE884F-C938-4EC9-AF40-EAE0D63D97A5}"/>
    <cellStyle name="40% - uthevingsfarge 4 2 5_3. Chng in credit spreads" xfId="46570" xr:uid="{9E704016-CA22-4956-8FF5-2A3BB83D5349}"/>
    <cellStyle name="40% - uthevingsfarge 4 2 6" xfId="17096" xr:uid="{5E9D92D9-1FBB-4164-9863-8DAF60065D92}"/>
    <cellStyle name="40% - uthevingsfarge 4 2 6 2" xfId="17097" xr:uid="{F3AAE5B9-F3CC-457E-A965-1081B00E1F1F}"/>
    <cellStyle name="40% - uthevingsfarge 4 2 6 2 2" xfId="17098" xr:uid="{4CBF0472-F7CF-4475-91F8-B3747B37FA46}"/>
    <cellStyle name="40% - uthevingsfarge 4 2 6 2 2 2" xfId="46571" xr:uid="{9BBB0D34-9069-419D-BCBB-922A2BE74C0D}"/>
    <cellStyle name="40% - uthevingsfarge 4 2 6 2 3" xfId="46572" xr:uid="{85AF4213-FF12-4662-94A4-0716FB048795}"/>
    <cellStyle name="40% - uthevingsfarge 4 2 6 2_3. Chng in credit spreads" xfId="46573" xr:uid="{F7C9A51D-AAA1-4E55-9B5E-40F9D217B706}"/>
    <cellStyle name="40% - uthevingsfarge 4 2 6 3" xfId="17099" xr:uid="{07C4C6E3-737B-4360-AA48-33F2E163734B}"/>
    <cellStyle name="40% - uthevingsfarge 4 2 6 3 2" xfId="46574" xr:uid="{EB81A4E9-6D97-4692-A628-91B560606E44}"/>
    <cellStyle name="40% - uthevingsfarge 4 2 6 4" xfId="17100" xr:uid="{52C20CBD-AAE1-4776-92F4-C03053F25209}"/>
    <cellStyle name="40% - uthevingsfarge 4 2 6 5" xfId="46575" xr:uid="{8FA12EEE-229F-4D76-BDF0-E263220A8900}"/>
    <cellStyle name="40% - uthevingsfarge 4 2 6 6" xfId="46576" xr:uid="{3D2D068E-FEF2-4DED-87E7-ACBFCFE6F0F2}"/>
    <cellStyle name="40% - uthevingsfarge 4 2 6 7" xfId="46577" xr:uid="{29C43A17-88A4-4534-BD2F-ACA3676CD33C}"/>
    <cellStyle name="40% - uthevingsfarge 4 2 6_3. Chng in credit spreads" xfId="46578" xr:uid="{A644FFB2-45E2-490B-B79E-5863CA001C9A}"/>
    <cellStyle name="40% - uthevingsfarge 4 2 7" xfId="17101" xr:uid="{A6EC37A5-CB4D-4CF3-B1CD-840DFB1F8BA9}"/>
    <cellStyle name="40% - uthevingsfarge 4 2 7 2" xfId="17102" xr:uid="{583F9946-F550-4FAD-84BE-D3B3532916C4}"/>
    <cellStyle name="40% - uthevingsfarge 4 2 7 2 2" xfId="17103" xr:uid="{DC5D1614-3BE4-438E-BF1F-F9D9DAA6C565}"/>
    <cellStyle name="40% - uthevingsfarge 4 2 7 2 3" xfId="46579" xr:uid="{8778B8B1-BB0F-427A-B6C9-FE2DF8F736AC}"/>
    <cellStyle name="40% - uthevingsfarge 4 2 7 2_AVA DVA EL" xfId="17104" xr:uid="{B071FE07-F9A2-41CB-8513-40CE914A4BD8}"/>
    <cellStyle name="40% - uthevingsfarge 4 2 7 3" xfId="17105" xr:uid="{480B1410-6AAC-4887-BE49-4D4BB09D8369}"/>
    <cellStyle name="40% - uthevingsfarge 4 2 7 4" xfId="17106" xr:uid="{1E62DF31-7C31-411A-8225-8E069A5018EC}"/>
    <cellStyle name="40% - uthevingsfarge 4 2 7 5" xfId="46580" xr:uid="{76680D5C-17B3-4E9C-A29E-18AE54CED37C}"/>
    <cellStyle name="40% - uthevingsfarge 4 2 7 6" xfId="46581" xr:uid="{1B0CA793-AB92-47A6-A687-5C5F9B53FC37}"/>
    <cellStyle name="40% - uthevingsfarge 4 2 7_3. Chng in credit spreads" xfId="46582" xr:uid="{56D845BF-09BB-4BBE-9EF4-14F05BD71BEB}"/>
    <cellStyle name="40% - uthevingsfarge 4 2 8" xfId="17107" xr:uid="{2E6C5CA4-B9A3-4C60-9E41-0A7805F592EA}"/>
    <cellStyle name="40% - uthevingsfarge 4 2 8 2" xfId="17108" xr:uid="{928E72FA-0415-4DE1-A999-41F54638C1B6}"/>
    <cellStyle name="40% - uthevingsfarge 4 2 8 2 2" xfId="46583" xr:uid="{81EEDA87-F64D-4AD0-94F8-688530CE6709}"/>
    <cellStyle name="40% - uthevingsfarge 4 2 8 3" xfId="17109" xr:uid="{1DC03B6A-3BB2-4804-BD03-19CC3B129996}"/>
    <cellStyle name="40% - uthevingsfarge 4 2 8 4" xfId="46584" xr:uid="{8ADC6632-AAE6-4009-A0C2-2749CB8AC4AB}"/>
    <cellStyle name="40% - uthevingsfarge 4 2 8_3. Chng in credit spreads" xfId="46585" xr:uid="{8119A972-3D2C-418B-8641-E573D1FE4CBB}"/>
    <cellStyle name="40% - uthevingsfarge 4 2 9" xfId="17110" xr:uid="{413C8A83-F2D0-4E24-9D73-0B75A6A45D9F}"/>
    <cellStyle name="40% - uthevingsfarge 4 2 9 2" xfId="17111" xr:uid="{6231F813-1A02-4FE3-9A52-387201F9E755}"/>
    <cellStyle name="40% - uthevingsfarge 4 2 9 3" xfId="17112" xr:uid="{4F9817BF-5767-482A-BA2B-B121DC3B3F96}"/>
    <cellStyle name="40% - uthevingsfarge 4 2 9_AVA DVA EL" xfId="17113" xr:uid="{A7F604D2-E7B2-4486-954D-8D447AD180F3}"/>
    <cellStyle name="40% - uthevingsfarge 4 2_11" xfId="4867" xr:uid="{FD8DD04C-11B2-49D9-BFED-E48199C27E20}"/>
    <cellStyle name="40% - uthevingsfarge 4 20" xfId="4868" xr:uid="{C8F462BC-02E6-4D81-A0C7-A035EFA51650}"/>
    <cellStyle name="40% - uthevingsfarge 4 20 2" xfId="4869" xr:uid="{88CB8221-0E17-44AB-A085-7B49F8D93A37}"/>
    <cellStyle name="40% - uthevingsfarge 4 20 2 2" xfId="4870" xr:uid="{F734C019-1592-4AEF-A0C6-D2CB0ED0D97F}"/>
    <cellStyle name="40% - uthevingsfarge 4 20 2 3" xfId="46586" xr:uid="{D6F5971D-9878-471F-ADD0-374F482B526F}"/>
    <cellStyle name="40% - uthevingsfarge 4 20 2_4 manuell" xfId="55209" xr:uid="{9ECBB9A6-0126-4937-896A-43EE6B01DFE3}"/>
    <cellStyle name="40% - uthevingsfarge 4 20 3" xfId="4871" xr:uid="{9842FE7B-C5A2-4A9F-A564-FC552C952914}"/>
    <cellStyle name="40% - uthevingsfarge 4 20 4" xfId="46587" xr:uid="{67C27F33-6336-49B7-B918-E3DDF222146E}"/>
    <cellStyle name="40% - uthevingsfarge 4 20_4 manuell" xfId="55210" xr:uid="{F7078A73-1446-4F1B-80BF-A28D90840183}"/>
    <cellStyle name="40% - uthevingsfarge 4 21" xfId="4872" xr:uid="{C3E4B862-8D63-46A4-8B4E-F367FE941BBB}"/>
    <cellStyle name="40% - uthevingsfarge 4 21 2" xfId="4873" xr:uid="{339DADAF-6BE6-4078-80D8-3B88D4DC7350}"/>
    <cellStyle name="40% - uthevingsfarge 4 21 2 2" xfId="4874" xr:uid="{4912768D-3E26-4898-B776-089DB19A684D}"/>
    <cellStyle name="40% - uthevingsfarge 4 21 2 3" xfId="46588" xr:uid="{270CD578-5AF1-438F-B68F-677AFB22473F}"/>
    <cellStyle name="40% - uthevingsfarge 4 21 2_4 manuell" xfId="55211" xr:uid="{2C27D33E-A065-47F7-B1D5-6A5BFBA57EF1}"/>
    <cellStyle name="40% - uthevingsfarge 4 21 3" xfId="4875" xr:uid="{4C2AEDC0-7515-43C0-BD7D-283587E32926}"/>
    <cellStyle name="40% - uthevingsfarge 4 21 4" xfId="46589" xr:uid="{AAC7FEB3-92AA-4F45-9AD7-C8F171D6DE5D}"/>
    <cellStyle name="40% - uthevingsfarge 4 21_4 manuell" xfId="55212" xr:uid="{9091362F-DBE4-4F51-ADB2-28468BDD3965}"/>
    <cellStyle name="40% - uthevingsfarge 4 22" xfId="4876" xr:uid="{2CA73792-DA9D-4618-A235-3579F8D5E337}"/>
    <cellStyle name="40% - uthevingsfarge 4 22 2" xfId="4877" xr:uid="{0976BDC2-2EC1-43C5-98F1-C08F7D6F44A6}"/>
    <cellStyle name="40% - uthevingsfarge 4 22 2 2" xfId="4878" xr:uid="{EA37FECA-C5C7-4F91-A8B5-10E1F78BE901}"/>
    <cellStyle name="40% - uthevingsfarge 4 22 2 3" xfId="46590" xr:uid="{C69D4E98-D75F-44B0-9F5F-E840E9F2E43E}"/>
    <cellStyle name="40% - uthevingsfarge 4 22 2_4 manuell" xfId="55213" xr:uid="{83095517-D324-42A2-BDED-B24E80BC3E5D}"/>
    <cellStyle name="40% - uthevingsfarge 4 22 3" xfId="4879" xr:uid="{D08F1B0C-CFB0-48C2-B6DA-655CF52A3809}"/>
    <cellStyle name="40% - uthevingsfarge 4 22 4" xfId="46591" xr:uid="{0912BDA6-E36F-43EF-B19C-CB675FA3C91F}"/>
    <cellStyle name="40% - uthevingsfarge 4 22_4 manuell" xfId="55214" xr:uid="{866E6E44-88C5-4699-BE16-BC7A77CE1E0B}"/>
    <cellStyle name="40% - uthevingsfarge 4 23" xfId="4880" xr:uid="{187CFA94-1EF4-4A02-8DBC-B5DB9B85085F}"/>
    <cellStyle name="40% - uthevingsfarge 4 23 2" xfId="4881" xr:uid="{89DF7B8F-0A00-4816-B7E0-1645903D096D}"/>
    <cellStyle name="40% - uthevingsfarge 4 23 2 2" xfId="4882" xr:uid="{01F44D68-310D-4771-A113-4414C41F1530}"/>
    <cellStyle name="40% - uthevingsfarge 4 23 2 3" xfId="46592" xr:uid="{C2FD23CC-571D-4BCC-84F9-15796A111006}"/>
    <cellStyle name="40% - uthevingsfarge 4 23 2_4 manuell" xfId="55215" xr:uid="{410F8561-7156-4724-A555-B10635BE62E2}"/>
    <cellStyle name="40% - uthevingsfarge 4 23 3" xfId="4883" xr:uid="{BA9813C7-1B1A-4D74-8DD7-90B61B195AC0}"/>
    <cellStyle name="40% - uthevingsfarge 4 23 4" xfId="46593" xr:uid="{544F119F-49CE-48DE-8931-6F3D9B215764}"/>
    <cellStyle name="40% - uthevingsfarge 4 23_4 manuell" xfId="55216" xr:uid="{FBE56295-0283-444E-ABF2-B9612C83BF9A}"/>
    <cellStyle name="40% - uthevingsfarge 4 24" xfId="4884" xr:uid="{1658FD55-B842-46DB-BB7A-468053639A5F}"/>
    <cellStyle name="40% - uthevingsfarge 4 24 2" xfId="4885" xr:uid="{5D61FC84-6759-4915-B201-A3DA8D713458}"/>
    <cellStyle name="40% - uthevingsfarge 4 24 2 2" xfId="4886" xr:uid="{1F4B58F6-C960-4967-8710-DAFA0D7F1F5C}"/>
    <cellStyle name="40% - uthevingsfarge 4 24 2 3" xfId="46594" xr:uid="{897B510E-12F8-4824-ADAB-CB950BEBECAB}"/>
    <cellStyle name="40% - uthevingsfarge 4 24 2_4 manuell" xfId="55217" xr:uid="{821CE654-8F46-45C1-ADE0-8007696C1D9A}"/>
    <cellStyle name="40% - uthevingsfarge 4 24 3" xfId="4887" xr:uid="{46FD9E8F-538A-4FA7-8408-99BB1F77F32B}"/>
    <cellStyle name="40% - uthevingsfarge 4 24 4" xfId="46595" xr:uid="{16074154-ECB3-4DC7-853E-6E6830C30C59}"/>
    <cellStyle name="40% - uthevingsfarge 4 24_4 manuell" xfId="55218" xr:uid="{ADE2130F-11FB-4A8C-9BE0-519FEFFDE9F2}"/>
    <cellStyle name="40% - uthevingsfarge 4 25" xfId="4888" xr:uid="{BD34432A-C54C-453F-8F17-079904F27474}"/>
    <cellStyle name="40% - uthevingsfarge 4 25 2" xfId="4889" xr:uid="{2EAF0A96-7B2A-4322-8F8D-01E417805D3E}"/>
    <cellStyle name="40% - uthevingsfarge 4 25 2 2" xfId="4890" xr:uid="{90C70AA6-EBBB-47F4-9C74-1204864BA2B0}"/>
    <cellStyle name="40% - uthevingsfarge 4 25 2 3" xfId="46596" xr:uid="{DEB15B87-41F3-4D98-8E75-B939B9052631}"/>
    <cellStyle name="40% - uthevingsfarge 4 25 2_4 manuell" xfId="55219" xr:uid="{4E97AEA5-BA89-4951-95FB-C5A92CDFD113}"/>
    <cellStyle name="40% - uthevingsfarge 4 25 3" xfId="4891" xr:uid="{F4A05662-1EF1-4B9A-986C-A4D638C5FBC7}"/>
    <cellStyle name="40% - uthevingsfarge 4 25 4" xfId="46597" xr:uid="{349BBD8E-22FA-4158-A0F7-53FB2C1FCC4D}"/>
    <cellStyle name="40% - uthevingsfarge 4 25_4 manuell" xfId="55220" xr:uid="{081B1826-13F9-4A0D-AB58-1F7002ABB09A}"/>
    <cellStyle name="40% - uthevingsfarge 4 26" xfId="4892" xr:uid="{D97CBFF2-3263-4F15-8142-3FA092296A98}"/>
    <cellStyle name="40% - uthevingsfarge 4 26 2" xfId="4893" xr:uid="{BBA6A697-80C6-4490-92FE-E9FA3E60B18B}"/>
    <cellStyle name="40% - uthevingsfarge 4 26 2 2" xfId="4894" xr:uid="{D5869C5E-AC82-4005-A6D2-02766BE25150}"/>
    <cellStyle name="40% - uthevingsfarge 4 26 2 3" xfId="46598" xr:uid="{E235ECAF-CFF4-4F38-83EF-58C1FE931308}"/>
    <cellStyle name="40% - uthevingsfarge 4 26 2_4 manuell" xfId="55221" xr:uid="{3EE40A01-7C24-460D-87D6-CE6D3EE22209}"/>
    <cellStyle name="40% - uthevingsfarge 4 26 3" xfId="4895" xr:uid="{A273EFAF-4051-4AE5-8CAD-033F52107097}"/>
    <cellStyle name="40% - uthevingsfarge 4 26 4" xfId="46599" xr:uid="{0CF07923-6166-4E8E-B7A1-FAE39305DC26}"/>
    <cellStyle name="40% - uthevingsfarge 4 26_4 manuell" xfId="55222" xr:uid="{06861154-385D-402F-8A17-043B8A6CC2C4}"/>
    <cellStyle name="40% - uthevingsfarge 4 27" xfId="4896" xr:uid="{9BD627BF-9AAB-469E-BE6B-362FA503F0FF}"/>
    <cellStyle name="40% - uthevingsfarge 4 27 2" xfId="4897" xr:uid="{928F264E-1398-437D-80D4-9A87CD516900}"/>
    <cellStyle name="40% - uthevingsfarge 4 27 2 2" xfId="4898" xr:uid="{64A44268-24BC-4386-8185-A8AF6754FEFF}"/>
    <cellStyle name="40% - uthevingsfarge 4 27 2 3" xfId="46600" xr:uid="{912F3FB0-EFC7-4293-A886-27159F4E7166}"/>
    <cellStyle name="40% - uthevingsfarge 4 27 2_4 manuell" xfId="55223" xr:uid="{61655E21-5E6C-4A41-BD27-E67F12EB943D}"/>
    <cellStyle name="40% - uthevingsfarge 4 27 3" xfId="4899" xr:uid="{5C708BFC-141F-4EF8-8C85-79B0C17A9BAF}"/>
    <cellStyle name="40% - uthevingsfarge 4 27 4" xfId="46601" xr:uid="{9F7A0817-9504-4019-B7E8-F83F8280F92C}"/>
    <cellStyle name="40% - uthevingsfarge 4 27_4 manuell" xfId="55224" xr:uid="{02C65EBA-A979-49F3-A9D5-E353073CE141}"/>
    <cellStyle name="40% - uthevingsfarge 4 28" xfId="4900" xr:uid="{12014B8A-314F-4924-BE77-AD54A6F7AE3D}"/>
    <cellStyle name="40% - uthevingsfarge 4 28 2" xfId="4901" xr:uid="{78D3A478-941D-4BB7-89E4-2BA0A322BA16}"/>
    <cellStyle name="40% - uthevingsfarge 4 28 2 2" xfId="4902" xr:uid="{E981E1E5-E3C1-48AD-9895-81AD71B9234B}"/>
    <cellStyle name="40% - uthevingsfarge 4 28 2 3" xfId="46602" xr:uid="{2D5A6674-3F8C-4571-9E51-E1673626D8D0}"/>
    <cellStyle name="40% - uthevingsfarge 4 28 2_4 manuell" xfId="55225" xr:uid="{E882E668-C4AB-48D0-956C-25322B4FC254}"/>
    <cellStyle name="40% - uthevingsfarge 4 28 3" xfId="4903" xr:uid="{CD3866E2-8A60-4879-B2A5-41E7D1BC21C3}"/>
    <cellStyle name="40% - uthevingsfarge 4 28 4" xfId="46603" xr:uid="{5FED9A47-54AA-4638-9C9F-CD270EEDE690}"/>
    <cellStyle name="40% - uthevingsfarge 4 28_4 manuell" xfId="55226" xr:uid="{F21FEA93-C441-4436-BD97-259F9E85C2AB}"/>
    <cellStyle name="40% - uthevingsfarge 4 29" xfId="4904" xr:uid="{9D75E04E-325E-4351-9809-B2E923877A1E}"/>
    <cellStyle name="40% - uthevingsfarge 4 29 2" xfId="4905" xr:uid="{3A6B2417-1D8E-49C3-B27A-501A58D3F991}"/>
    <cellStyle name="40% - uthevingsfarge 4 29 2 2" xfId="4906" xr:uid="{40077FD2-44DC-4BA9-8198-15D5EE19E4CF}"/>
    <cellStyle name="40% - uthevingsfarge 4 29 2 3" xfId="46604" xr:uid="{F519D9D5-E46B-4D84-9813-561D8EFA8665}"/>
    <cellStyle name="40% - uthevingsfarge 4 29 2_4 manuell" xfId="55227" xr:uid="{3D8B6BC9-195C-4D5B-B261-FCB581CA1298}"/>
    <cellStyle name="40% - uthevingsfarge 4 29 3" xfId="4907" xr:uid="{77FBF3BE-3BA5-4C19-98AA-94C4C7ADE353}"/>
    <cellStyle name="40% - uthevingsfarge 4 29 4" xfId="46605" xr:uid="{EB7D6762-DE7F-4E69-96A4-48F7F946C32D}"/>
    <cellStyle name="40% - uthevingsfarge 4 29_4 manuell" xfId="55228" xr:uid="{C9A1D83D-97AD-48AE-9326-78A04960BA87}"/>
    <cellStyle name="40% - uthevingsfarge 4 3" xfId="4908" xr:uid="{17F261FB-D938-47CB-B5D9-61521D99FE25}"/>
    <cellStyle name="40% - uthevingsfarge 4 3 10" xfId="46606" xr:uid="{649CBE98-09EF-4BEB-BE3C-5B037EB49EDF}"/>
    <cellStyle name="40% - uthevingsfarge 4 3 11" xfId="46607" xr:uid="{C0050E49-5D11-433F-9E59-CAB3765D8B42}"/>
    <cellStyle name="40% - uthevingsfarge 4 3 2" xfId="4909" xr:uid="{1EA5B5FD-703F-4BAF-98B9-76545BA0A5C0}"/>
    <cellStyle name="40% - uthevingsfarge 4 3 2 10" xfId="46608" xr:uid="{C5E88209-5DEF-4381-9FA3-13F0A9E54FF4}"/>
    <cellStyle name="40% - uthevingsfarge 4 3 2 2" xfId="4910" xr:uid="{012BD922-E6BE-43AC-A8D0-1A25F0B21FA3}"/>
    <cellStyle name="40% - uthevingsfarge 4 3 2 2 2" xfId="17114" xr:uid="{3E340F15-4AC5-4A4E-B9E6-7819C9C1A47F}"/>
    <cellStyle name="40% - uthevingsfarge 4 3 2 2 2 2" xfId="46609" xr:uid="{F5D406DF-D2C8-4652-A481-8E8733457060}"/>
    <cellStyle name="40% - uthevingsfarge 4 3 2 2 2 2 2" xfId="46610" xr:uid="{0246A142-7A89-4EA0-9810-A3D97EA20B83}"/>
    <cellStyle name="40% - uthevingsfarge 4 3 2 2 2 3" xfId="46611" xr:uid="{690A6357-6962-4666-ADC5-B7DD13D26075}"/>
    <cellStyle name="40% - uthevingsfarge 4 3 2 2 2_3. Chng in credit spreads" xfId="46612" xr:uid="{691B3F3E-B77E-4074-9CEF-1C8D4F72A50E}"/>
    <cellStyle name="40% - uthevingsfarge 4 3 2 2 3" xfId="17115" xr:uid="{3D5CBA6A-4F5F-4EC3-AEE8-03FCF19ACE0A}"/>
    <cellStyle name="40% - uthevingsfarge 4 3 2 2 3 2" xfId="46613" xr:uid="{69CEC10B-376B-4A30-9C53-383FA3C2D2A7}"/>
    <cellStyle name="40% - uthevingsfarge 4 3 2 2 3 2 2" xfId="46614" xr:uid="{BBE7B362-F328-4CCF-8B68-942970E4824A}"/>
    <cellStyle name="40% - uthevingsfarge 4 3 2 2 3 3" xfId="46615" xr:uid="{B6C6E43D-DEB4-4C53-8176-B7AE6A342210}"/>
    <cellStyle name="40% - uthevingsfarge 4 3 2 2 3_3. Chng in credit spreads" xfId="46616" xr:uid="{F7B57C39-0DF6-4A77-A4B9-44D14A70B7BC}"/>
    <cellStyle name="40% - uthevingsfarge 4 3 2 2 4" xfId="46617" xr:uid="{9CEF7BEC-4125-4DCF-887B-E0224C5F1CD4}"/>
    <cellStyle name="40% - uthevingsfarge 4 3 2 2 4 2" xfId="46618" xr:uid="{3B9DEDB3-FD95-4CA0-8B36-53BED68C05F4}"/>
    <cellStyle name="40% - uthevingsfarge 4 3 2 2 5" xfId="46619" xr:uid="{9F31953E-3A71-4774-ABB2-B6F0EEA7EF40}"/>
    <cellStyle name="40% - uthevingsfarge 4 3 2 2 6" xfId="46620" xr:uid="{4333E474-0571-4031-AED5-B8AC382BCD71}"/>
    <cellStyle name="40% - uthevingsfarge 4 3 2 2_3. Chng in credit spreads" xfId="46621" xr:uid="{062A1D16-5F7F-4F66-B0E9-7B56326648FF}"/>
    <cellStyle name="40% - uthevingsfarge 4 3 2 3" xfId="17116" xr:uid="{41BEB79F-76CE-496F-8379-1938C2CCC987}"/>
    <cellStyle name="40% - uthevingsfarge 4 3 2 3 2" xfId="17117" xr:uid="{761DEE6B-C24D-42E1-8D33-30CDDCDB6E40}"/>
    <cellStyle name="40% - uthevingsfarge 4 3 2 3 2 2" xfId="46622" xr:uid="{79ECE655-3D90-4A33-9832-0D96B58C3561}"/>
    <cellStyle name="40% - uthevingsfarge 4 3 2 3 3" xfId="17118" xr:uid="{F47BA40B-D0FA-40E0-A234-1C79294D0684}"/>
    <cellStyle name="40% - uthevingsfarge 4 3 2 3 4" xfId="46623" xr:uid="{1F2E29C8-C644-407E-A95E-17E4111214A2}"/>
    <cellStyle name="40% - uthevingsfarge 4 3 2 3 5" xfId="46624" xr:uid="{D5B524A0-D6F3-4378-9714-4E17C6178F36}"/>
    <cellStyle name="40% - uthevingsfarge 4 3 2 3 6" xfId="46625" xr:uid="{AF83F2F5-5DCE-44CC-8ADD-C226C5C349DC}"/>
    <cellStyle name="40% - uthevingsfarge 4 3 2 3_3. Chng in credit spreads" xfId="46626" xr:uid="{DE7C2D66-BBCC-4109-B744-687B093E5242}"/>
    <cellStyle name="40% - uthevingsfarge 4 3 2 4" xfId="17119" xr:uid="{1417ED34-6FB1-47BA-A917-20D76BEF58A8}"/>
    <cellStyle name="40% - uthevingsfarge 4 3 2 4 2" xfId="17120" xr:uid="{D8B49E6E-F389-48C4-AF76-48CBF228B119}"/>
    <cellStyle name="40% - uthevingsfarge 4 3 2 4 2 2" xfId="46627" xr:uid="{786FB3DC-F81B-4C20-A104-16CB2E466E8D}"/>
    <cellStyle name="40% - uthevingsfarge 4 3 2 4 3" xfId="17121" xr:uid="{4311767F-3E1D-43D1-9A39-B682920E8510}"/>
    <cellStyle name="40% - uthevingsfarge 4 3 2 4 4" xfId="46628" xr:uid="{45E7FF56-7C3F-4E93-8B90-7F6C5E168F61}"/>
    <cellStyle name="40% - uthevingsfarge 4 3 2 4 5" xfId="46629" xr:uid="{1917BC4B-9644-4A70-AD2E-7F1F38E08A3F}"/>
    <cellStyle name="40% - uthevingsfarge 4 3 2 4 6" xfId="46630" xr:uid="{B3377B8E-B1CF-4675-96C2-1AF44B1194DE}"/>
    <cellStyle name="40% - uthevingsfarge 4 3 2 4_3. Chng in credit spreads" xfId="46631" xr:uid="{7D5EF05A-9A62-460B-A8BE-9EBF2C32E453}"/>
    <cellStyle name="40% - uthevingsfarge 4 3 2 5" xfId="17122" xr:uid="{1DA47A08-70B5-4BA1-BCA6-E6D403EE357C}"/>
    <cellStyle name="40% - uthevingsfarge 4 3 2 5 2" xfId="17123" xr:uid="{71457F85-960D-47A0-9395-4702A3B09A88}"/>
    <cellStyle name="40% - uthevingsfarge 4 3 2 5 3" xfId="17124" xr:uid="{B42AF1EF-D44F-4769-9981-C828B947E9E7}"/>
    <cellStyle name="40% - uthevingsfarge 4 3 2 5 4" xfId="46632" xr:uid="{7CAD637A-000F-42D7-8BEB-108FF87C0DA1}"/>
    <cellStyle name="40% - uthevingsfarge 4 3 2 5 5" xfId="46633" xr:uid="{64E16758-914E-4FFC-A33B-D4876E17CB4C}"/>
    <cellStyle name="40% - uthevingsfarge 4 3 2 5 6" xfId="46634" xr:uid="{3BDE7BEE-8ABD-41DC-92D3-C15938CBAAF0}"/>
    <cellStyle name="40% - uthevingsfarge 4 3 2 5_AVA DVA EL" xfId="17125" xr:uid="{0E17CA38-E612-481C-AD76-9CA5149F97F9}"/>
    <cellStyle name="40% - uthevingsfarge 4 3 2 6" xfId="17126" xr:uid="{369FE09A-296B-427F-83E0-B6F22B06AEF1}"/>
    <cellStyle name="40% - uthevingsfarge 4 3 2 6 2" xfId="17127" xr:uid="{A112C585-BA3F-4FE7-BEC3-355F637B43B8}"/>
    <cellStyle name="40% - uthevingsfarge 4 3 2 6_AVA DVA EL" xfId="17128" xr:uid="{D55B5199-DBD3-4D7E-B66C-4D3FFB5A7B2E}"/>
    <cellStyle name="40% - uthevingsfarge 4 3 2 7" xfId="17129" xr:uid="{30B57B74-D721-4F7C-B37C-F84C073F6573}"/>
    <cellStyle name="40% - uthevingsfarge 4 3 2 8" xfId="46635" xr:uid="{71B7A37F-7561-4671-828C-142F2DAD7BE5}"/>
    <cellStyle name="40% - uthevingsfarge 4 3 2 9" xfId="46636" xr:uid="{064F771B-5F91-4EEE-BE46-F5CAD927ABD5}"/>
    <cellStyle name="40% - uthevingsfarge 4 3 2_3. Chng in credit spreads" xfId="46637" xr:uid="{D5BAD3CB-6F4C-4798-8665-16B40A971A82}"/>
    <cellStyle name="40% - uthevingsfarge 4 3 3" xfId="4911" xr:uid="{13DEB2D5-ABDF-446F-A742-DD7B0B3641C3}"/>
    <cellStyle name="40% - uthevingsfarge 4 3 3 2" xfId="17130" xr:uid="{6C650274-847A-48A7-A459-B16CA3252A05}"/>
    <cellStyle name="40% - uthevingsfarge 4 3 3 2 2" xfId="46638" xr:uid="{FF72C08F-5379-4E16-B26C-C4F44AC4E2D1}"/>
    <cellStyle name="40% - uthevingsfarge 4 3 3 2 2 2" xfId="46639" xr:uid="{B5762A76-761A-4920-B6AE-1287B4A06B0C}"/>
    <cellStyle name="40% - uthevingsfarge 4 3 3 2 2 2 2" xfId="46640" xr:uid="{76A30EF1-724F-4086-9A3A-CD5C0F0C1A40}"/>
    <cellStyle name="40% - uthevingsfarge 4 3 3 2 2 3" xfId="46641" xr:uid="{EF72C02C-5BFA-40FC-B937-25F43141CAA1}"/>
    <cellStyle name="40% - uthevingsfarge 4 3 3 2 2_3. Chng in credit spreads" xfId="46642" xr:uid="{765409B9-F6B8-4977-85CD-661280DB4D0A}"/>
    <cellStyle name="40% - uthevingsfarge 4 3 3 2 3" xfId="46643" xr:uid="{0C6E4FAA-6379-4EE8-AB08-4910C92C8BA3}"/>
    <cellStyle name="40% - uthevingsfarge 4 3 3 2 3 2" xfId="46644" xr:uid="{26D42661-9615-4E9B-9FFF-52560CAA26A5}"/>
    <cellStyle name="40% - uthevingsfarge 4 3 3 2 3 2 2" xfId="46645" xr:uid="{D5D5FB6A-84E8-4803-991C-D5E6C674F753}"/>
    <cellStyle name="40% - uthevingsfarge 4 3 3 2 3 3" xfId="46646" xr:uid="{2BB0CE7D-C39F-4922-8BC8-AA16E23F68E2}"/>
    <cellStyle name="40% - uthevingsfarge 4 3 3 2 3_3. Chng in credit spreads" xfId="46647" xr:uid="{FEE7CE7B-F7F0-49F3-9087-02777E10802B}"/>
    <cellStyle name="40% - uthevingsfarge 4 3 3 2 4" xfId="46648" xr:uid="{A4EE4C2F-ADC3-4009-942A-75B12C2554C3}"/>
    <cellStyle name="40% - uthevingsfarge 4 3 3 2 4 2" xfId="46649" xr:uid="{079B7F51-3DCC-4C9B-B68B-B351AC592618}"/>
    <cellStyle name="40% - uthevingsfarge 4 3 3 2 5" xfId="46650" xr:uid="{9808760C-CA86-4EBA-9E33-70F683191833}"/>
    <cellStyle name="40% - uthevingsfarge 4 3 3 2_3. Chng in credit spreads" xfId="46651" xr:uid="{6F4EF535-AAF6-4A2A-AE1E-9B840904C563}"/>
    <cellStyle name="40% - uthevingsfarge 4 3 3 3" xfId="17131" xr:uid="{7269EB43-138E-434D-A66A-8749C7FA8926}"/>
    <cellStyle name="40% - uthevingsfarge 4 3 3 3 2" xfId="46652" xr:uid="{081A37BA-16D7-4E37-8DDD-8170B5356D58}"/>
    <cellStyle name="40% - uthevingsfarge 4 3 3 3 2 2" xfId="46653" xr:uid="{A3B32CDC-B137-4DE8-B95C-EE8744104479}"/>
    <cellStyle name="40% - uthevingsfarge 4 3 3 3 3" xfId="46654" xr:uid="{B79B70F3-3952-4A65-9B0E-858C65B50B86}"/>
    <cellStyle name="40% - uthevingsfarge 4 3 3 3_3. Chng in credit spreads" xfId="46655" xr:uid="{6612582B-34B5-4DCD-8E9C-8094C22D6DD0}"/>
    <cellStyle name="40% - uthevingsfarge 4 3 3 4" xfId="46656" xr:uid="{73613E84-C02E-4106-A598-49F1BE3D5C98}"/>
    <cellStyle name="40% - uthevingsfarge 4 3 3 4 2" xfId="46657" xr:uid="{429C70FC-0C29-41BD-8C06-A72AD04931DC}"/>
    <cellStyle name="40% - uthevingsfarge 4 3 3 4 2 2" xfId="46658" xr:uid="{6399E1CF-86C4-4479-960E-B9C6EE4A1108}"/>
    <cellStyle name="40% - uthevingsfarge 4 3 3 4 3" xfId="46659" xr:uid="{BA658520-4E14-4019-BF2A-C8879F54BC1D}"/>
    <cellStyle name="40% - uthevingsfarge 4 3 3 4_3. Chng in credit spreads" xfId="46660" xr:uid="{701B568C-6EEB-4A59-8E8D-11D6845D5891}"/>
    <cellStyle name="40% - uthevingsfarge 4 3 3 5" xfId="46661" xr:uid="{7465D77E-088C-47A7-A9AD-4A98432C9BAB}"/>
    <cellStyle name="40% - uthevingsfarge 4 3 3 5 2" xfId="46662" xr:uid="{3F4F5E4B-9C3E-4DE7-86F7-16CF733314D8}"/>
    <cellStyle name="40% - uthevingsfarge 4 3 3 6" xfId="46663" xr:uid="{EC03B32E-78D8-4DD1-9BCB-1ABA0B0F4AD2}"/>
    <cellStyle name="40% - uthevingsfarge 4 3 3_3. Chng in credit spreads" xfId="46664" xr:uid="{C597619A-031E-4BF9-883D-B80CFE4F7081}"/>
    <cellStyle name="40% - uthevingsfarge 4 3 4" xfId="17132" xr:uid="{A5814B68-356A-431A-845C-619CB03506CD}"/>
    <cellStyle name="40% - uthevingsfarge 4 3 4 2" xfId="17133" xr:uid="{E3A24B56-5FC1-4CD5-A95F-77A90F138E07}"/>
    <cellStyle name="40% - uthevingsfarge 4 3 4 2 2" xfId="46665" xr:uid="{81FEDA5B-F993-4E5F-874A-22DB049949D6}"/>
    <cellStyle name="40% - uthevingsfarge 4 3 4 2 2 2" xfId="46666" xr:uid="{03B7097E-608C-4E5A-93A1-F5A3319A6A90}"/>
    <cellStyle name="40% - uthevingsfarge 4 3 4 2 3" xfId="46667" xr:uid="{6BA60668-9D62-47E0-A9EA-051E6D86909C}"/>
    <cellStyle name="40% - uthevingsfarge 4 3 4 2_3. Chng in credit spreads" xfId="46668" xr:uid="{29784221-CB64-47CE-AFE4-B9E930982723}"/>
    <cellStyle name="40% - uthevingsfarge 4 3 4 3" xfId="17134" xr:uid="{B2BDBF0E-2808-496E-8F98-93256851389E}"/>
    <cellStyle name="40% - uthevingsfarge 4 3 4 3 2" xfId="46669" xr:uid="{4F06AC4A-6F16-483B-9E9F-55847FE45DDE}"/>
    <cellStyle name="40% - uthevingsfarge 4 3 4 3 2 2" xfId="46670" xr:uid="{A795C95D-C2FB-4746-AB0F-BCF55A9E3E63}"/>
    <cellStyle name="40% - uthevingsfarge 4 3 4 3 3" xfId="46671" xr:uid="{BD493994-2A45-4FFC-B3A6-4D103CB69042}"/>
    <cellStyle name="40% - uthevingsfarge 4 3 4 3_3. Chng in credit spreads" xfId="46672" xr:uid="{43851102-D2AD-46CC-B2F2-5842DA0DBBBB}"/>
    <cellStyle name="40% - uthevingsfarge 4 3 4 4" xfId="46673" xr:uid="{6BECCBEF-38F7-4E43-A3BA-0A4BC8E6C7D4}"/>
    <cellStyle name="40% - uthevingsfarge 4 3 4 4 2" xfId="46674" xr:uid="{07025C8A-5F53-4A43-BD5A-CC104E4480F2}"/>
    <cellStyle name="40% - uthevingsfarge 4 3 4 5" xfId="46675" xr:uid="{ED5A14BF-F339-415D-856A-BE0AA3B005DC}"/>
    <cellStyle name="40% - uthevingsfarge 4 3 4 6" xfId="46676" xr:uid="{843B3129-5645-4D69-A700-13B20A2A1809}"/>
    <cellStyle name="40% - uthevingsfarge 4 3 4_3. Chng in credit spreads" xfId="46677" xr:uid="{984292EA-5233-4E1F-B4C4-473B787D751B}"/>
    <cellStyle name="40% - uthevingsfarge 4 3 5" xfId="17135" xr:uid="{B3668E8F-2CBF-4FD6-92E9-EED3AB4AF807}"/>
    <cellStyle name="40% - uthevingsfarge 4 3 5 2" xfId="17136" xr:uid="{C971D006-D7D0-4DBA-BC94-ADDC14508620}"/>
    <cellStyle name="40% - uthevingsfarge 4 3 5 2 2" xfId="46678" xr:uid="{FC1D0D7E-C878-4246-89B3-3DE98C27B6C8}"/>
    <cellStyle name="40% - uthevingsfarge 4 3 5 3" xfId="17137" xr:uid="{BBD73615-8E76-4AD3-A6C1-79D3B4D3D8A5}"/>
    <cellStyle name="40% - uthevingsfarge 4 3 5 4" xfId="46679" xr:uid="{256FD646-A4CF-42F1-AFDC-70D093727740}"/>
    <cellStyle name="40% - uthevingsfarge 4 3 5 5" xfId="46680" xr:uid="{A42F0852-532F-4A1E-B00D-B28945A6D663}"/>
    <cellStyle name="40% - uthevingsfarge 4 3 5 6" xfId="46681" xr:uid="{432618B8-5DBB-4E8B-A712-307163D1D7C2}"/>
    <cellStyle name="40% - uthevingsfarge 4 3 5_3. Chng in credit spreads" xfId="46682" xr:uid="{E7AA21ED-37DA-4633-ADDC-C8B360A8159F}"/>
    <cellStyle name="40% - uthevingsfarge 4 3 6" xfId="17138" xr:uid="{2A103737-9506-48B5-BD2A-E72F901F01B4}"/>
    <cellStyle name="40% - uthevingsfarge 4 3 6 2" xfId="17139" xr:uid="{3D7BEE87-50A1-4894-A49F-512F8BD1185D}"/>
    <cellStyle name="40% - uthevingsfarge 4 3 6 2 2" xfId="46683" xr:uid="{D426E240-B0B8-4E81-B614-6F73E765328E}"/>
    <cellStyle name="40% - uthevingsfarge 4 3 6 3" xfId="17140" xr:uid="{A6B16A98-39C7-41F1-9212-01C65C25D0C9}"/>
    <cellStyle name="40% - uthevingsfarge 4 3 6 4" xfId="46684" xr:uid="{18ECEE93-454B-4383-8D2B-C8C34307DA7D}"/>
    <cellStyle name="40% - uthevingsfarge 4 3 6 5" xfId="46685" xr:uid="{6BCBD641-8AA1-4239-8DCE-68C97C45009A}"/>
    <cellStyle name="40% - uthevingsfarge 4 3 6 6" xfId="46686" xr:uid="{124BB6EC-3F7B-4F17-8967-28445C668C58}"/>
    <cellStyle name="40% - uthevingsfarge 4 3 6_3. Chng in credit spreads" xfId="46687" xr:uid="{30B6A948-F50D-41FB-A9AF-48E92E1C9088}"/>
    <cellStyle name="40% - uthevingsfarge 4 3 7" xfId="17141" xr:uid="{4138DAFC-A5C5-486D-8E65-1C3A1EEF4CAD}"/>
    <cellStyle name="40% - uthevingsfarge 4 3 7 2" xfId="17142" xr:uid="{999F09DB-DBA2-4F2B-B15F-64B7E719D1AF}"/>
    <cellStyle name="40% - uthevingsfarge 4 3 7 2 2" xfId="46688" xr:uid="{F858CAE5-E2EF-450E-B725-AA6B5A37BE69}"/>
    <cellStyle name="40% - uthevingsfarge 4 3 7 3" xfId="46689" xr:uid="{04B35864-DC28-466B-A9B1-394B7A4E82BC}"/>
    <cellStyle name="40% - uthevingsfarge 4 3 7_3. Chng in credit spreads" xfId="46690" xr:uid="{35284AF9-0B3F-4C72-83B8-8C854B7E82B2}"/>
    <cellStyle name="40% - uthevingsfarge 4 3 8" xfId="17143" xr:uid="{55FF84AE-05EA-4C29-A731-69E989E925B4}"/>
    <cellStyle name="40% - uthevingsfarge 4 3 9" xfId="39920" xr:uid="{B5DA51A2-16C2-4726-8BE1-2E85412078DB}"/>
    <cellStyle name="40% - uthevingsfarge 4 3_4 manuell" xfId="55229" xr:uid="{33A28FEE-9694-4DAF-A6F2-677742090C52}"/>
    <cellStyle name="40% - uthevingsfarge 4 30" xfId="4912" xr:uid="{B8B4E7D9-7518-4867-A092-9837B6E6E103}"/>
    <cellStyle name="40% - uthevingsfarge 4 30 2" xfId="4913" xr:uid="{483709C9-96D1-4AB1-BD68-ADF296638034}"/>
    <cellStyle name="40% - uthevingsfarge 4 30 2 2" xfId="4914" xr:uid="{06BF3E3D-F30A-434E-AE68-D2E77C0E1D65}"/>
    <cellStyle name="40% - uthevingsfarge 4 30 2 3" xfId="46691" xr:uid="{A709ED10-7DCE-45B5-AAE7-B54998C00901}"/>
    <cellStyle name="40% - uthevingsfarge 4 30 2_4 manuell" xfId="55230" xr:uid="{CA5B5E9C-D62E-475A-8A0A-FE0E6F1D4F36}"/>
    <cellStyle name="40% - uthevingsfarge 4 30 3" xfId="4915" xr:uid="{6F66A8D4-55F5-4B47-BAE3-F3E292E39A92}"/>
    <cellStyle name="40% - uthevingsfarge 4 30 4" xfId="46692" xr:uid="{65CD1DC2-E136-4334-B0FD-15C79415F413}"/>
    <cellStyle name="40% - uthevingsfarge 4 30_4 manuell" xfId="55231" xr:uid="{FA3340B3-0874-478B-8507-3F15A729C05D}"/>
    <cellStyle name="40% - uthevingsfarge 4 31" xfId="4916" xr:uid="{01BDBB90-8BC1-4A7F-8DF9-D6600EAE1132}"/>
    <cellStyle name="40% - uthevingsfarge 4 31 2" xfId="4917" xr:uid="{82207357-7603-4905-9568-F783D7AA655D}"/>
    <cellStyle name="40% - uthevingsfarge 4 31 2 2" xfId="4918" xr:uid="{4FD3BC39-5B3B-474D-9E25-F9972615A337}"/>
    <cellStyle name="40% - uthevingsfarge 4 31 2 3" xfId="46693" xr:uid="{17007A99-8E8A-42F6-9C68-94C60003C5CA}"/>
    <cellStyle name="40% - uthevingsfarge 4 31 2_4 manuell" xfId="55232" xr:uid="{D6C7194C-379B-418D-B9C9-E53BAB8A20A8}"/>
    <cellStyle name="40% - uthevingsfarge 4 31 3" xfId="4919" xr:uid="{FCCA6D21-C852-4353-9617-30D001006A0B}"/>
    <cellStyle name="40% - uthevingsfarge 4 31 4" xfId="46694" xr:uid="{3C90B258-A3B3-4A78-88B2-98D2A402C061}"/>
    <cellStyle name="40% - uthevingsfarge 4 31_4 manuell" xfId="55233" xr:uid="{F0634D0D-F30D-4F8B-BDC7-02DA1BE54DE0}"/>
    <cellStyle name="40% - uthevingsfarge 4 32" xfId="4920" xr:uid="{C8130AE0-37B7-4D77-B120-922114128E7D}"/>
    <cellStyle name="40% - uthevingsfarge 4 32 2" xfId="4921" xr:uid="{A633A531-DB3E-4B16-AEFC-39BC2320E207}"/>
    <cellStyle name="40% - uthevingsfarge 4 32 2 2" xfId="4922" xr:uid="{56D11479-E28E-4006-8661-293730B29F31}"/>
    <cellStyle name="40% - uthevingsfarge 4 32 2 3" xfId="46695" xr:uid="{432E5CB0-C845-418B-904E-06D832B507EC}"/>
    <cellStyle name="40% - uthevingsfarge 4 32 2_4 manuell" xfId="55234" xr:uid="{B82C841F-AD44-4131-B7E6-FFDE2FC060EF}"/>
    <cellStyle name="40% - uthevingsfarge 4 32 3" xfId="4923" xr:uid="{71F7CF5D-52F3-432F-8091-BCBE0D2F4D37}"/>
    <cellStyle name="40% - uthevingsfarge 4 32 4" xfId="46696" xr:uid="{8DBD2D2A-3194-486D-A591-E0965F37B67B}"/>
    <cellStyle name="40% - uthevingsfarge 4 32_4 manuell" xfId="55235" xr:uid="{69E98E18-D2CB-445A-91A8-E8D61658CD41}"/>
    <cellStyle name="40% - uthevingsfarge 4 33" xfId="4924" xr:uid="{B579BCFD-B88D-4E84-918E-A2ECB7A0AAE7}"/>
    <cellStyle name="40% - uthevingsfarge 4 33 2" xfId="4925" xr:uid="{55F1165B-DF29-4ADE-82AA-941979A54700}"/>
    <cellStyle name="40% - uthevingsfarge 4 33 2 2" xfId="4926" xr:uid="{86FD320B-BB3D-45A7-AAB2-A8D80BF7C1DD}"/>
    <cellStyle name="40% - uthevingsfarge 4 33 2 3" xfId="46697" xr:uid="{D3441233-B4C8-41F5-8100-DE8EFA1E386D}"/>
    <cellStyle name="40% - uthevingsfarge 4 33 2_4 manuell" xfId="55236" xr:uid="{81F22D42-E7D1-4D83-87B0-9D2C8ABA8426}"/>
    <cellStyle name="40% - uthevingsfarge 4 33 3" xfId="4927" xr:uid="{ACDA901C-5EC9-46F8-8943-8F11A1A861A4}"/>
    <cellStyle name="40% - uthevingsfarge 4 33 4" xfId="46698" xr:uid="{F3A7785C-25A2-4C78-9BF4-DD7DD7468345}"/>
    <cellStyle name="40% - uthevingsfarge 4 33_4 manuell" xfId="55237" xr:uid="{DE96C5F7-0601-4B65-8536-841472E0C53C}"/>
    <cellStyle name="40% - uthevingsfarge 4 34" xfId="4928" xr:uid="{130203EC-E5D7-4009-A4D6-FBC2620C430D}"/>
    <cellStyle name="40% - uthevingsfarge 4 34 2" xfId="4929" xr:uid="{72F52D5D-0061-4C03-A04A-463F8BC12360}"/>
    <cellStyle name="40% - uthevingsfarge 4 34 2 2" xfId="4930" xr:uid="{210258EB-E4B7-4227-AE8E-9B1FFCBB0652}"/>
    <cellStyle name="40% - uthevingsfarge 4 34 2 3" xfId="46699" xr:uid="{58A1B009-4D9E-41CF-95CD-1D81B7271662}"/>
    <cellStyle name="40% - uthevingsfarge 4 34 2_4 manuell" xfId="55238" xr:uid="{8CC33E34-BEE8-4E57-9F20-5760A09BF378}"/>
    <cellStyle name="40% - uthevingsfarge 4 34 3" xfId="4931" xr:uid="{66F843F8-5E4B-4A4E-A295-03F20207F8A5}"/>
    <cellStyle name="40% - uthevingsfarge 4 34 4" xfId="46700" xr:uid="{F8EE42E9-E98F-41F8-AEFF-A505715746D9}"/>
    <cellStyle name="40% - uthevingsfarge 4 34_4 manuell" xfId="55239" xr:uid="{D97ADAFA-F59C-4CA4-B9ED-ED50ACD72F5F}"/>
    <cellStyle name="40% - uthevingsfarge 4 35" xfId="4932" xr:uid="{239B8D31-B4F6-451E-8B24-0A1EAFD0E622}"/>
    <cellStyle name="40% - uthevingsfarge 4 35 2" xfId="4933" xr:uid="{BA700383-9991-46AC-8B26-A5C52DB51C81}"/>
    <cellStyle name="40% - uthevingsfarge 4 35 2 2" xfId="4934" xr:uid="{AD5EEFFE-7B61-4227-9C43-3450968EAC48}"/>
    <cellStyle name="40% - uthevingsfarge 4 35 2 3" xfId="46701" xr:uid="{70C1C616-9644-486F-9F99-247C71C48E53}"/>
    <cellStyle name="40% - uthevingsfarge 4 35 2_4 manuell" xfId="55240" xr:uid="{3DEDF234-A7BF-44FC-A237-91F98B49CD1C}"/>
    <cellStyle name="40% - uthevingsfarge 4 35 3" xfId="4935" xr:uid="{3E0C5BC4-2F44-4A35-9376-ED171A9E5E70}"/>
    <cellStyle name="40% - uthevingsfarge 4 35 4" xfId="46702" xr:uid="{1F99EDFD-6C8E-4830-9F4B-DC88DCF4C0C1}"/>
    <cellStyle name="40% - uthevingsfarge 4 35_4 manuell" xfId="55241" xr:uid="{F9F395BC-4126-4978-A0AF-0F386EBDB9BD}"/>
    <cellStyle name="40% - uthevingsfarge 4 36" xfId="4936" xr:uid="{2F0B9C1B-510F-4BFA-9691-C45C88928FBC}"/>
    <cellStyle name="40% - uthevingsfarge 4 36 2" xfId="4937" xr:uid="{3B0A1CB7-558D-44B2-874F-A02B4CB31C8F}"/>
    <cellStyle name="40% - uthevingsfarge 4 36 2 2" xfId="4938" xr:uid="{1F0F6FEC-4086-4E53-8300-8931F8A32257}"/>
    <cellStyle name="40% - uthevingsfarge 4 36 2 3" xfId="46703" xr:uid="{E123193D-40D7-437C-9EFD-8B57ED4E8099}"/>
    <cellStyle name="40% - uthevingsfarge 4 36 2_4 manuell" xfId="55242" xr:uid="{7841FBDD-C834-45BA-9C9A-30374E20EAE8}"/>
    <cellStyle name="40% - uthevingsfarge 4 36 3" xfId="4939" xr:uid="{B6B5E004-0C68-4BC2-A0B4-3187C660E191}"/>
    <cellStyle name="40% - uthevingsfarge 4 36 4" xfId="46704" xr:uid="{68062B12-57A8-40B0-A878-2EB2D682A108}"/>
    <cellStyle name="40% - uthevingsfarge 4 36_4 manuell" xfId="55243" xr:uid="{24ADBE20-F5F4-43CA-9A51-963C30F86FE5}"/>
    <cellStyle name="40% - uthevingsfarge 4 37" xfId="4940" xr:uid="{11F76A04-0888-4EA3-9E9A-83B72C427F14}"/>
    <cellStyle name="40% - uthevingsfarge 4 37 2" xfId="4941" xr:uid="{E86F6E14-ED22-4227-ACFA-E614D6696932}"/>
    <cellStyle name="40% - uthevingsfarge 4 37 2 2" xfId="4942" xr:uid="{E8FB715D-167C-4E02-B78C-D8CA0497AC3C}"/>
    <cellStyle name="40% - uthevingsfarge 4 37 2 3" xfId="46705" xr:uid="{7E6D156B-BA6C-4D93-9162-F2ECE2F82E63}"/>
    <cellStyle name="40% - uthevingsfarge 4 37 2_4 manuell" xfId="55244" xr:uid="{48CD6ADB-E1E9-46D1-8C38-7C02399926EB}"/>
    <cellStyle name="40% - uthevingsfarge 4 37 3" xfId="4943" xr:uid="{EF291197-758C-4D7B-88B7-032C6A139026}"/>
    <cellStyle name="40% - uthevingsfarge 4 37 4" xfId="46706" xr:uid="{207D4DAB-5766-4A36-B9EA-F242692D8636}"/>
    <cellStyle name="40% - uthevingsfarge 4 37_4 manuell" xfId="55245" xr:uid="{07163E74-9057-41CA-AEAB-454C4F43CF5E}"/>
    <cellStyle name="40% - uthevingsfarge 4 38" xfId="4944" xr:uid="{ED1D4CAC-4C3D-49EA-B7B3-E91FC855A511}"/>
    <cellStyle name="40% - uthevingsfarge 4 38 2" xfId="4945" xr:uid="{EDC6D977-E823-4867-B736-8F3BD8094F92}"/>
    <cellStyle name="40% - uthevingsfarge 4 38 2 2" xfId="4946" xr:uid="{B77CCEC5-8A14-4F68-BB48-D61E7DEC6605}"/>
    <cellStyle name="40% - uthevingsfarge 4 38 2 3" xfId="46707" xr:uid="{08CC608C-8029-41CB-A7BD-62089A3DC803}"/>
    <cellStyle name="40% - uthevingsfarge 4 38 2_4 manuell" xfId="55246" xr:uid="{F7461629-964B-44A8-9D89-29494C72D84F}"/>
    <cellStyle name="40% - uthevingsfarge 4 38 3" xfId="4947" xr:uid="{2D89460A-CF9C-4C5D-8D14-EAB4939C8A16}"/>
    <cellStyle name="40% - uthevingsfarge 4 38 4" xfId="46708" xr:uid="{941B791A-0BB7-4F28-8496-209A501C5339}"/>
    <cellStyle name="40% - uthevingsfarge 4 38_4 manuell" xfId="55247" xr:uid="{A3BADB38-06B5-4EF5-AF37-1BE6FDFECC5D}"/>
    <cellStyle name="40% - uthevingsfarge 4 39" xfId="4948" xr:uid="{E0F1A847-0228-4136-9E16-08D0A933EE8F}"/>
    <cellStyle name="40% - uthevingsfarge 4 39 2" xfId="4949" xr:uid="{594B412A-F4A7-4B8A-91E8-54CB5C95F2E0}"/>
    <cellStyle name="40% - uthevingsfarge 4 39 2 2" xfId="4950" xr:uid="{B737E2D6-D99F-4513-A402-E87EA14EB579}"/>
    <cellStyle name="40% - uthevingsfarge 4 39 2 3" xfId="46709" xr:uid="{550C26F4-07DB-494F-92B1-0FDC88AC4947}"/>
    <cellStyle name="40% - uthevingsfarge 4 39 2_4 manuell" xfId="55248" xr:uid="{B7F65388-D359-4739-80D0-1834B2AA9ABA}"/>
    <cellStyle name="40% - uthevingsfarge 4 39 3" xfId="4951" xr:uid="{B18DE448-F74B-4013-AF34-51F4FA90990A}"/>
    <cellStyle name="40% - uthevingsfarge 4 39 4" xfId="46710" xr:uid="{34D04903-124E-477E-830F-6D6945E4FA44}"/>
    <cellStyle name="40% - uthevingsfarge 4 39_4 manuell" xfId="55249" xr:uid="{F3C3A862-2136-47C0-AA9A-7E1710A8C6CC}"/>
    <cellStyle name="40% - uthevingsfarge 4 4" xfId="4952" xr:uid="{3B893AAB-AF03-437C-8F64-4A996091F43C}"/>
    <cellStyle name="40% - uthevingsfarge 4 4 10" xfId="46711" xr:uid="{969E9096-B61D-469A-A9F6-B2EB8EA3125A}"/>
    <cellStyle name="40% - uthevingsfarge 4 4 2" xfId="4953" xr:uid="{D2656AB0-78E9-46AD-A137-959694FD4774}"/>
    <cellStyle name="40% - uthevingsfarge 4 4 2 2" xfId="4954" xr:uid="{6AAFD0FE-A76F-4AA4-BD2A-98EF6FC298B7}"/>
    <cellStyle name="40% - uthevingsfarge 4 4 2 2 2" xfId="17144" xr:uid="{836E8E2D-0AFD-4295-81DC-AAA4D1B84D8D}"/>
    <cellStyle name="40% - uthevingsfarge 4 4 2 2 2 2" xfId="46712" xr:uid="{D67DCE4D-D32E-445A-BA0E-2339CEA33C5E}"/>
    <cellStyle name="40% - uthevingsfarge 4 4 2 2 3" xfId="46713" xr:uid="{E3DE0B19-72DE-42DE-92C7-FE42F995AFB2}"/>
    <cellStyle name="40% - uthevingsfarge 4 4 2 2_3. Chng in credit spreads" xfId="46714" xr:uid="{F0C0B1BF-8BFF-4454-9844-E923051CCDD4}"/>
    <cellStyle name="40% - uthevingsfarge 4 4 2 3" xfId="17145" xr:uid="{E2EB55FC-A694-4E03-B4C0-83E2E099E337}"/>
    <cellStyle name="40% - uthevingsfarge 4 4 2 3 2" xfId="46715" xr:uid="{405D19D1-A7E7-4C40-96E8-D8C3EF29CDB7}"/>
    <cellStyle name="40% - uthevingsfarge 4 4 2 3 2 2" xfId="46716" xr:uid="{231D6732-B3EA-4C96-821F-9A91663C764D}"/>
    <cellStyle name="40% - uthevingsfarge 4 4 2 3 3" xfId="46717" xr:uid="{DFC95A65-5182-43F2-A884-4559D17E50E0}"/>
    <cellStyle name="40% - uthevingsfarge 4 4 2 3_3. Chng in credit spreads" xfId="46718" xr:uid="{C0F65F7D-2CBB-4807-AEE1-59F8897FCF44}"/>
    <cellStyle name="40% - uthevingsfarge 4 4 2 4" xfId="46719" xr:uid="{C2EBDA71-4DAF-4DD5-8E4F-1300B8DAD3FB}"/>
    <cellStyle name="40% - uthevingsfarge 4 4 2 4 2" xfId="46720" xr:uid="{E5460ECB-3818-4678-B4A7-2597FAA2F1BA}"/>
    <cellStyle name="40% - uthevingsfarge 4 4 2 5" xfId="46721" xr:uid="{48A18679-132E-4C6A-B183-4EEF7ACA5ACD}"/>
    <cellStyle name="40% - uthevingsfarge 4 4 2 6" xfId="46722" xr:uid="{53251D72-D43A-433C-9622-9ADA0EFB9588}"/>
    <cellStyle name="40% - uthevingsfarge 4 4 2 7" xfId="46723" xr:uid="{19C20489-3F4F-4CBD-AA1C-AD23235517D6}"/>
    <cellStyle name="40% - uthevingsfarge 4 4 2 8" xfId="46724" xr:uid="{2E45783C-9E78-46E0-B5D6-E6A6AB012042}"/>
    <cellStyle name="40% - uthevingsfarge 4 4 2_3. Chng in credit spreads" xfId="46725" xr:uid="{2F59EB45-EE6A-4270-A3A2-1C310ACF73D1}"/>
    <cellStyle name="40% - uthevingsfarge 4 4 3" xfId="4955" xr:uid="{814A9B4B-01F1-4D1C-8D40-7209AD58CF1C}"/>
    <cellStyle name="40% - uthevingsfarge 4 4 3 2" xfId="17146" xr:uid="{FEBCA0CE-7FCB-454F-AF11-476309A4D745}"/>
    <cellStyle name="40% - uthevingsfarge 4 4 3 2 2" xfId="46726" xr:uid="{551F9913-64D0-45EC-ACB7-5E3678CB0BDD}"/>
    <cellStyle name="40% - uthevingsfarge 4 4 3 3" xfId="17147" xr:uid="{DF61480D-C0EA-495E-BF73-C292764668CA}"/>
    <cellStyle name="40% - uthevingsfarge 4 4 3 4" xfId="46727" xr:uid="{7AC196A7-A1A4-4794-A9DA-B875C6AEE000}"/>
    <cellStyle name="40% - uthevingsfarge 4 4 3 5" xfId="46728" xr:uid="{0D4E7271-36A8-46D1-9E98-EF59AAC92F7E}"/>
    <cellStyle name="40% - uthevingsfarge 4 4 3 6" xfId="46729" xr:uid="{A5700368-39FB-4D6A-BFA8-7571D0D59A5D}"/>
    <cellStyle name="40% - uthevingsfarge 4 4 3_3. Chng in credit spreads" xfId="46730" xr:uid="{4001FE06-F12C-4898-89CA-EBD0F9716B47}"/>
    <cellStyle name="40% - uthevingsfarge 4 4 4" xfId="17148" xr:uid="{1FECBCA4-E4FC-458F-B35F-706D67C43810}"/>
    <cellStyle name="40% - uthevingsfarge 4 4 4 2" xfId="17149" xr:uid="{4976F449-02B6-4D8F-A077-34D5A047D511}"/>
    <cellStyle name="40% - uthevingsfarge 4 4 4 2 2" xfId="46731" xr:uid="{A94F5A11-D5AB-4789-A33F-77DF0777B325}"/>
    <cellStyle name="40% - uthevingsfarge 4 4 4 3" xfId="17150" xr:uid="{4A47DDD3-929B-4DDB-8A41-1552561CE0E1}"/>
    <cellStyle name="40% - uthevingsfarge 4 4 4 4" xfId="46732" xr:uid="{C708EF72-5EE3-4B97-9A79-718FF1B87AEC}"/>
    <cellStyle name="40% - uthevingsfarge 4 4 4 5" xfId="46733" xr:uid="{6D6997DD-5D7E-4C46-AAEC-97777507DDEA}"/>
    <cellStyle name="40% - uthevingsfarge 4 4 4 6" xfId="46734" xr:uid="{94304B4F-447B-41DD-9862-C10BC7D2E457}"/>
    <cellStyle name="40% - uthevingsfarge 4 4 4_3. Chng in credit spreads" xfId="46735" xr:uid="{88F95CFC-84E4-4E1E-A43A-F16A130358A5}"/>
    <cellStyle name="40% - uthevingsfarge 4 4 5" xfId="17151" xr:uid="{61CF075A-61A6-4437-AC0A-0A8AA1730B8E}"/>
    <cellStyle name="40% - uthevingsfarge 4 4 5 2" xfId="17152" xr:uid="{105B977B-03F1-406B-ADF9-76DBE5DDA53B}"/>
    <cellStyle name="40% - uthevingsfarge 4 4 5 3" xfId="17153" xr:uid="{B60511D8-CB05-4BE1-98B6-7A3D30D073E0}"/>
    <cellStyle name="40% - uthevingsfarge 4 4 5 4" xfId="46736" xr:uid="{146FD145-7844-40A8-8FCD-4C8520786B9F}"/>
    <cellStyle name="40% - uthevingsfarge 4 4 5 5" xfId="46737" xr:uid="{898DBAF4-F1FD-452D-93B2-560568E0001C}"/>
    <cellStyle name="40% - uthevingsfarge 4 4 5 6" xfId="46738" xr:uid="{A8DD68AF-8D0D-47E5-AD50-C5A405C34CAE}"/>
    <cellStyle name="40% - uthevingsfarge 4 4 5_AVA DVA EL" xfId="17154" xr:uid="{4D6E9E12-E27E-4AC6-846A-AE934A8B0873}"/>
    <cellStyle name="40% - uthevingsfarge 4 4 6" xfId="17155" xr:uid="{667556B0-53E0-494B-8BFF-4823262C716B}"/>
    <cellStyle name="40% - uthevingsfarge 4 4 6 2" xfId="17156" xr:uid="{8411F7C0-5CE0-4C1A-B44F-8AEEF226232E}"/>
    <cellStyle name="40% - uthevingsfarge 4 4 6_AVA DVA EL" xfId="17157" xr:uid="{25110542-6414-488C-A8B8-16AFFB4C151C}"/>
    <cellStyle name="40% - uthevingsfarge 4 4 7" xfId="17158" xr:uid="{D6604B8D-B8C1-4E2C-AECD-33B25809F2A4}"/>
    <cellStyle name="40% - uthevingsfarge 4 4 8" xfId="39921" xr:uid="{A7424F12-EA4F-4C05-A595-973753B41F74}"/>
    <cellStyle name="40% - uthevingsfarge 4 4 9" xfId="46739" xr:uid="{83E315D0-E87B-451C-A990-AFFF7EEF2196}"/>
    <cellStyle name="40% - uthevingsfarge 4 4_3. Chng in credit spreads" xfId="46740" xr:uid="{9FB83901-7EC1-42F2-8E46-65F2157DB26D}"/>
    <cellStyle name="40% - uthevingsfarge 4 40" xfId="4956" xr:uid="{82FAF362-8D87-403B-BF02-5BB1C244E531}"/>
    <cellStyle name="40% - uthevingsfarge 4 40 2" xfId="4957" xr:uid="{A35B650B-8895-44AC-8166-297C0D334DFE}"/>
    <cellStyle name="40% - uthevingsfarge 4 40 2 2" xfId="4958" xr:uid="{FE82FB8A-9204-476E-87FA-70499DAA057E}"/>
    <cellStyle name="40% - uthevingsfarge 4 40 2 3" xfId="46741" xr:uid="{1963FBC8-897E-41BD-9E7F-D0B9F995311F}"/>
    <cellStyle name="40% - uthevingsfarge 4 40 2_4 manuell" xfId="55250" xr:uid="{5088786E-FFDA-4D2C-8DF9-F13AD5710E22}"/>
    <cellStyle name="40% - uthevingsfarge 4 40 3" xfId="4959" xr:uid="{5CF28D69-B0AC-48DB-BEA6-2ECD2D6CA2EB}"/>
    <cellStyle name="40% - uthevingsfarge 4 40 4" xfId="46742" xr:uid="{F044723F-3C9C-4C32-911D-B0E5771D1AB5}"/>
    <cellStyle name="40% - uthevingsfarge 4 40_4 manuell" xfId="55251" xr:uid="{D8A8870C-6446-4FEB-AF54-72256333B8DB}"/>
    <cellStyle name="40% - uthevingsfarge 4 41" xfId="4960" xr:uid="{2746AFCA-0BF5-406D-A47E-A239E07EB2CE}"/>
    <cellStyle name="40% - uthevingsfarge 4 41 2" xfId="4961" xr:uid="{3AA6A110-07DF-45E9-80CA-2B8E3E602EA2}"/>
    <cellStyle name="40% - uthevingsfarge 4 41 2 2" xfId="4962" xr:uid="{2383AE04-C84E-4577-B8C5-4D1386279473}"/>
    <cellStyle name="40% - uthevingsfarge 4 41 2 3" xfId="46743" xr:uid="{8FAE51DE-1E34-42C5-8C8F-02A37D20F5D4}"/>
    <cellStyle name="40% - uthevingsfarge 4 41 2_4 manuell" xfId="55252" xr:uid="{93C50DCC-03C3-4023-9222-98F09925831C}"/>
    <cellStyle name="40% - uthevingsfarge 4 41 3" xfId="4963" xr:uid="{9C3527DD-6892-4FA0-9A36-4987D6BF24FD}"/>
    <cellStyle name="40% - uthevingsfarge 4 41 4" xfId="46744" xr:uid="{B81F8A83-4791-4A62-9AA0-A4EE023830E1}"/>
    <cellStyle name="40% - uthevingsfarge 4 41_4 manuell" xfId="55253" xr:uid="{2F7F13F6-F97D-473C-B2B8-74F7B6FD4B68}"/>
    <cellStyle name="40% - uthevingsfarge 4 42" xfId="4964" xr:uid="{BB7C0DD1-9606-434D-B2D2-0F297A6543F9}"/>
    <cellStyle name="40% - uthevingsfarge 4 42 2" xfId="4965" xr:uid="{17BF9356-485B-4063-B512-4BD595783C98}"/>
    <cellStyle name="40% - uthevingsfarge 4 42 2 2" xfId="4966" xr:uid="{EEBFD17F-AC2E-4B94-B586-6768C6A92DF9}"/>
    <cellStyle name="40% - uthevingsfarge 4 42 2 3" xfId="46745" xr:uid="{4D823657-B590-4812-8289-39FB246A4F94}"/>
    <cellStyle name="40% - uthevingsfarge 4 42 2_4 manuell" xfId="55254" xr:uid="{85E960F4-8CEA-416F-B96C-676A4CFF2F18}"/>
    <cellStyle name="40% - uthevingsfarge 4 42 3" xfId="4967" xr:uid="{9F3F8DE6-A379-4A54-8C8E-DCAFBDAC90DF}"/>
    <cellStyle name="40% - uthevingsfarge 4 42 4" xfId="46746" xr:uid="{8F199134-0454-46E1-A976-E02139B8FE2D}"/>
    <cellStyle name="40% - uthevingsfarge 4 42_4 manuell" xfId="55255" xr:uid="{58805C8B-9A6E-4AFB-AC48-0387AC69B210}"/>
    <cellStyle name="40% - uthevingsfarge 4 43" xfId="4968" xr:uid="{43B93F20-FA6C-4602-B5C2-2D761F1EA28E}"/>
    <cellStyle name="40% - uthevingsfarge 4 43 2" xfId="4969" xr:uid="{4E5F43BA-0AB6-4AA3-9A6A-375C52048E8C}"/>
    <cellStyle name="40% - uthevingsfarge 4 43 2 2" xfId="4970" xr:uid="{8BF5789B-0C00-4F07-9FF5-9BD9294DBD5F}"/>
    <cellStyle name="40% - uthevingsfarge 4 43 2 3" xfId="46747" xr:uid="{045A2ABC-301B-430A-A0F8-EF5D6D5E599E}"/>
    <cellStyle name="40% - uthevingsfarge 4 43 2_4 manuell" xfId="55256" xr:uid="{EEED520B-B5E3-45D4-A67D-1BF7B7210622}"/>
    <cellStyle name="40% - uthevingsfarge 4 43 3" xfId="4971" xr:uid="{33D1079B-378B-494D-9C1B-40DC9A7232B5}"/>
    <cellStyle name="40% - uthevingsfarge 4 43 4" xfId="46748" xr:uid="{1550F403-ACBC-4A0F-9F15-D74B380F695C}"/>
    <cellStyle name="40% - uthevingsfarge 4 43_4 manuell" xfId="55257" xr:uid="{EA579D9D-62D2-4410-B786-DA8D1E05E962}"/>
    <cellStyle name="40% - uthevingsfarge 4 44" xfId="4972" xr:uid="{A3E989D0-A370-49E0-A94B-F05AE5D7B576}"/>
    <cellStyle name="40% - uthevingsfarge 4 44 2" xfId="4973" xr:uid="{2B031949-8C26-4067-BC66-912E9F56EB17}"/>
    <cellStyle name="40% - uthevingsfarge 4 44 2 2" xfId="4974" xr:uid="{B037288C-7A35-44A1-A30C-422D31DA785B}"/>
    <cellStyle name="40% - uthevingsfarge 4 44 2 3" xfId="46749" xr:uid="{90A6D7C3-030B-46C9-A901-0EF593122BEA}"/>
    <cellStyle name="40% - uthevingsfarge 4 44 2_4 manuell" xfId="55258" xr:uid="{7AF08400-B36A-442A-A6CC-CC1830611EA6}"/>
    <cellStyle name="40% - uthevingsfarge 4 44 3" xfId="4975" xr:uid="{2CCBBDE6-40FA-4BE5-9682-079DD062E2B1}"/>
    <cellStyle name="40% - uthevingsfarge 4 44 4" xfId="46750" xr:uid="{A24085BD-3E87-407F-97A8-4998B6A64174}"/>
    <cellStyle name="40% - uthevingsfarge 4 44_4 manuell" xfId="55259" xr:uid="{FA3C074A-55E4-4A65-A326-7BFEB0F77684}"/>
    <cellStyle name="40% - uthevingsfarge 4 45" xfId="4976" xr:uid="{F769A9EE-3D01-4735-8C97-2EC99E8E34C4}"/>
    <cellStyle name="40% - uthevingsfarge 4 45 2" xfId="4977" xr:uid="{AC9CDDEE-671A-4B58-A4C4-DFC8E88123B7}"/>
    <cellStyle name="40% - uthevingsfarge 4 45 2 2" xfId="4978" xr:uid="{682B72A1-53CC-4E73-9B21-923A7B6E921A}"/>
    <cellStyle name="40% - uthevingsfarge 4 45 2 3" xfId="46751" xr:uid="{35997829-CF78-48D8-B635-C84D4595B548}"/>
    <cellStyle name="40% - uthevingsfarge 4 45 2_4 manuell" xfId="55260" xr:uid="{FB228A48-9E93-44C2-92AE-66F1A7C36882}"/>
    <cellStyle name="40% - uthevingsfarge 4 45 3" xfId="4979" xr:uid="{EBD6B2AE-ADAB-49F7-88D8-5757D9887F6B}"/>
    <cellStyle name="40% - uthevingsfarge 4 45 4" xfId="46752" xr:uid="{55104BF8-877C-48B3-A7C7-5BD41BBEA347}"/>
    <cellStyle name="40% - uthevingsfarge 4 45_4 manuell" xfId="55261" xr:uid="{9EE0A973-8418-4B5F-851F-3C74710EAD83}"/>
    <cellStyle name="40% - uthevingsfarge 4 46" xfId="4980" xr:uid="{F88ED506-5779-40D1-B60F-BC9D33E53742}"/>
    <cellStyle name="40% - uthevingsfarge 4 46 2" xfId="4981" xr:uid="{227736F1-5DD8-45D8-A4D0-2D3862FDAD1C}"/>
    <cellStyle name="40% - uthevingsfarge 4 46 2 2" xfId="4982" xr:uid="{DE29DA54-8C5F-40D5-8A82-9C33E90FB616}"/>
    <cellStyle name="40% - uthevingsfarge 4 46 2 3" xfId="46753" xr:uid="{AAFCE755-1B75-4BF1-9207-E22F9061E955}"/>
    <cellStyle name="40% - uthevingsfarge 4 46 2_4 manuell" xfId="55262" xr:uid="{A2D8C584-5A20-4E57-9A4E-3944BE7E7EC2}"/>
    <cellStyle name="40% - uthevingsfarge 4 46 3" xfId="4983" xr:uid="{91C8BE6F-2B2A-4EAA-B8EA-36BA378AEFBD}"/>
    <cellStyle name="40% - uthevingsfarge 4 46 4" xfId="46754" xr:uid="{FE865B6F-7BD9-4986-A675-0FE2F7C0975D}"/>
    <cellStyle name="40% - uthevingsfarge 4 46_4 manuell" xfId="55263" xr:uid="{CBE6B3B3-43D1-4842-883E-A097593143C0}"/>
    <cellStyle name="40% - uthevingsfarge 4 47" xfId="4984" xr:uid="{1E6B2922-BE5B-4C72-893D-4A3622AE32E5}"/>
    <cellStyle name="40% - uthevingsfarge 4 47 2" xfId="4985" xr:uid="{C152ACF4-79A5-4795-A981-310960D051C6}"/>
    <cellStyle name="40% - uthevingsfarge 4 47 2 2" xfId="4986" xr:uid="{17CDDC6B-3502-4847-A777-3F30DC3DFEA5}"/>
    <cellStyle name="40% - uthevingsfarge 4 47 2 3" xfId="46755" xr:uid="{32CC4B66-226F-414F-8F64-0A8DC12A4068}"/>
    <cellStyle name="40% - uthevingsfarge 4 47 2_4 manuell" xfId="55264" xr:uid="{4C9A321F-E97D-4742-A881-51245E870C39}"/>
    <cellStyle name="40% - uthevingsfarge 4 47 3" xfId="4987" xr:uid="{5B7CEB19-8470-43D7-8777-0F1984D3EA0A}"/>
    <cellStyle name="40% - uthevingsfarge 4 47 4" xfId="46756" xr:uid="{7A51498F-7A43-4F3D-87DB-98EDEF060994}"/>
    <cellStyle name="40% - uthevingsfarge 4 47_4 manuell" xfId="55265" xr:uid="{F6C3F7EE-B1DE-4FB3-92EC-E81465BB584D}"/>
    <cellStyle name="40% - uthevingsfarge 4 48" xfId="4988" xr:uid="{FF6B03F9-6435-449E-A449-471D1E93256C}"/>
    <cellStyle name="40% - uthevingsfarge 4 48 2" xfId="4989" xr:uid="{AEB0078B-DE85-4E54-99A8-4B8BF3EEBBC2}"/>
    <cellStyle name="40% - uthevingsfarge 4 48 2 2" xfId="4990" xr:uid="{C5276C8D-B492-4207-8EDB-D4DAD72A0FA2}"/>
    <cellStyle name="40% - uthevingsfarge 4 48 2 3" xfId="46757" xr:uid="{6A186877-4764-486B-AF4E-4F292268BFC5}"/>
    <cellStyle name="40% - uthevingsfarge 4 48 2_4 manuell" xfId="55266" xr:uid="{BCFB2C0C-AC9E-4D9F-A655-28B1DA9EDD34}"/>
    <cellStyle name="40% - uthevingsfarge 4 48 3" xfId="4991" xr:uid="{4BC09A42-8EEA-4750-8A34-72BDADD8AA14}"/>
    <cellStyle name="40% - uthevingsfarge 4 48 4" xfId="46758" xr:uid="{2326F45D-9803-4772-AF42-418DD2344018}"/>
    <cellStyle name="40% - uthevingsfarge 4 48_4 manuell" xfId="55267" xr:uid="{18491573-7C10-46AC-A603-6D1C1FCF5FDB}"/>
    <cellStyle name="40% - uthevingsfarge 4 49" xfId="4992" xr:uid="{ABD767BF-CEC8-4A0A-BE54-94E5184112EE}"/>
    <cellStyle name="40% - uthevingsfarge 4 49 2" xfId="4993" xr:uid="{0C090EE4-D41E-4232-9B49-78FC730DA286}"/>
    <cellStyle name="40% - uthevingsfarge 4 49 2 2" xfId="4994" xr:uid="{A96575FB-2867-4C07-A59C-CB606A019939}"/>
    <cellStyle name="40% - uthevingsfarge 4 49 2 3" xfId="46759" xr:uid="{D2E421E1-9968-40F4-B170-3F9896C9A0F5}"/>
    <cellStyle name="40% - uthevingsfarge 4 49 2_4 manuell" xfId="55268" xr:uid="{0018E182-D533-44C5-8048-549804E29B13}"/>
    <cellStyle name="40% - uthevingsfarge 4 49 3" xfId="4995" xr:uid="{A74D1D9D-A48A-4E95-B207-36C0B0186F3E}"/>
    <cellStyle name="40% - uthevingsfarge 4 49 4" xfId="46760" xr:uid="{9624BC94-3CFD-4683-A8B4-3FAABB2003EF}"/>
    <cellStyle name="40% - uthevingsfarge 4 49_4 manuell" xfId="55269" xr:uid="{85E586E8-5DDD-42B6-8BBA-35DB21A61CE6}"/>
    <cellStyle name="40% - uthevingsfarge 4 5" xfId="4996" xr:uid="{C8ECFED7-26AA-420F-906A-030AF477AC32}"/>
    <cellStyle name="40% - uthevingsfarge 4 5 2" xfId="4997" xr:uid="{FC0DF795-023D-4824-AA87-2AFF222A4C6E}"/>
    <cellStyle name="40% - uthevingsfarge 4 5 2 2" xfId="4998" xr:uid="{7B5A3B84-F02D-4E59-836A-26648E5DB283}"/>
    <cellStyle name="40% - uthevingsfarge 4 5 2 2 2" xfId="46761" xr:uid="{05752453-4566-4604-BD42-AE6A99A522DF}"/>
    <cellStyle name="40% - uthevingsfarge 4 5 2 2 2 2" xfId="46762" xr:uid="{174CBB74-AAF5-41C7-8B32-2AA912AC1025}"/>
    <cellStyle name="40% - uthevingsfarge 4 5 2 2 3" xfId="46763" xr:uid="{A8EB7E9C-3E74-4E02-8E90-C7CBAC8D89EC}"/>
    <cellStyle name="40% - uthevingsfarge 4 5 2 2_3. Chng in credit spreads" xfId="46764" xr:uid="{39C91873-7089-4264-B040-B1AA3535E265}"/>
    <cellStyle name="40% - uthevingsfarge 4 5 2 3" xfId="46765" xr:uid="{F67532C9-81BB-432F-9D83-3A6E58091398}"/>
    <cellStyle name="40% - uthevingsfarge 4 5 2 3 2" xfId="46766" xr:uid="{13DF02E1-AF82-4A06-80C8-1F1530400A7B}"/>
    <cellStyle name="40% - uthevingsfarge 4 5 2 3 2 2" xfId="46767" xr:uid="{8A2ACD53-D9CE-42AC-815F-547FBBEFD522}"/>
    <cellStyle name="40% - uthevingsfarge 4 5 2 3 3" xfId="46768" xr:uid="{DD19D992-CE35-4316-B1A1-C792C55EB73F}"/>
    <cellStyle name="40% - uthevingsfarge 4 5 2 3_3. Chng in credit spreads" xfId="46769" xr:uid="{8CCDFAEA-ECAE-4199-8728-6C22950AA041}"/>
    <cellStyle name="40% - uthevingsfarge 4 5 2 4" xfId="46770" xr:uid="{AB08A8C3-C3E7-44D3-B109-B74540E9FC1F}"/>
    <cellStyle name="40% - uthevingsfarge 4 5 2 4 2" xfId="46771" xr:uid="{15396372-04D5-4F0D-9F39-17F24E817D09}"/>
    <cellStyle name="40% - uthevingsfarge 4 5 2 5" xfId="46772" xr:uid="{9FD5ED9E-64BD-491B-8BB1-685FD67BD765}"/>
    <cellStyle name="40% - uthevingsfarge 4 5 2_3. Chng in credit spreads" xfId="46773" xr:uid="{0C30F4FE-F3BD-406D-86E8-121662AF0308}"/>
    <cellStyle name="40% - uthevingsfarge 4 5 3" xfId="4999" xr:uid="{06B1559D-E9A2-4F93-BECF-971E9037BA63}"/>
    <cellStyle name="40% - uthevingsfarge 4 5 3 2" xfId="17159" xr:uid="{6FD1D7C0-97C0-4547-B0C1-C7BC501B147B}"/>
    <cellStyle name="40% - uthevingsfarge 4 5 3 2 2" xfId="46774" xr:uid="{58D5F28B-21AC-4D32-9158-C49EF5F4A6D3}"/>
    <cellStyle name="40% - uthevingsfarge 4 5 3 3" xfId="46775" xr:uid="{8B331183-0B46-40A2-B499-CF52FE031CDC}"/>
    <cellStyle name="40% - uthevingsfarge 4 5 3_3. Chng in credit spreads" xfId="46776" xr:uid="{76A59F2D-5312-41E7-84BE-2ED692DE25F0}"/>
    <cellStyle name="40% - uthevingsfarge 4 5 4" xfId="17160" xr:uid="{4AE68CE8-1B20-495F-B43D-F8654FFDD278}"/>
    <cellStyle name="40% - uthevingsfarge 4 5 4 2" xfId="46777" xr:uid="{70C29A7E-DC89-4F37-8EF9-AFB0D8650ED4}"/>
    <cellStyle name="40% - uthevingsfarge 4 5 4 2 2" xfId="46778" xr:uid="{89A6D914-EC75-4A7C-A8E6-FBBC8BE0E0CB}"/>
    <cellStyle name="40% - uthevingsfarge 4 5 4 3" xfId="46779" xr:uid="{9C74F131-87B5-43C0-B7DC-ED7917917119}"/>
    <cellStyle name="40% - uthevingsfarge 4 5 4_3. Chng in credit spreads" xfId="46780" xr:uid="{0594B264-E6A7-47B5-BFBA-D0156B81B51D}"/>
    <cellStyle name="40% - uthevingsfarge 4 5 5" xfId="17161" xr:uid="{9CDCFBFB-455F-479D-BE0E-FDB83E2B5F2B}"/>
    <cellStyle name="40% - uthevingsfarge 4 5 5 2" xfId="46781" xr:uid="{54061660-89E7-4D77-A126-8AC4AF0E3B5E}"/>
    <cellStyle name="40% - uthevingsfarge 4 5 6" xfId="39922" xr:uid="{88A208C5-9C10-4ACA-A6A1-C0F62DB0FDC0}"/>
    <cellStyle name="40% - uthevingsfarge 4 5 7" xfId="46782" xr:uid="{4AEF8816-96B8-4F56-8D4A-09A7717F539F}"/>
    <cellStyle name="40% - uthevingsfarge 4 5 8" xfId="46783" xr:uid="{140F3A6B-2AF1-4C1D-96FD-3043A22B21E4}"/>
    <cellStyle name="40% - uthevingsfarge 4 5 9" xfId="46784" xr:uid="{0879E6AB-C6B2-4EA9-B73C-354929690D9C}"/>
    <cellStyle name="40% - uthevingsfarge 4 5_3. Chng in credit spreads" xfId="46785" xr:uid="{ECD272B8-145B-4B31-B45F-AF0D903C524C}"/>
    <cellStyle name="40% - uthevingsfarge 4 50" xfId="5000" xr:uid="{48FC23BA-6D92-4BB2-9512-B6A8F56D995E}"/>
    <cellStyle name="40% - uthevingsfarge 4 50 2" xfId="5001" xr:uid="{7D41939C-CD51-40DC-8DD0-F163C251BCFA}"/>
    <cellStyle name="40% - uthevingsfarge 4 50 2 2" xfId="5002" xr:uid="{BAD8A8F4-A2C5-4B63-B767-18D8C11A07CB}"/>
    <cellStyle name="40% - uthevingsfarge 4 50 2 3" xfId="46786" xr:uid="{0FD4B49F-9D3F-4330-AD41-170C7F315F00}"/>
    <cellStyle name="40% - uthevingsfarge 4 50 2_4 manuell" xfId="55270" xr:uid="{5DAFF0F0-0A6E-40CE-B422-94EB0B3DD156}"/>
    <cellStyle name="40% - uthevingsfarge 4 50 3" xfId="5003" xr:uid="{41195592-296C-4252-87A6-1051F706D6B2}"/>
    <cellStyle name="40% - uthevingsfarge 4 50 4" xfId="46787" xr:uid="{1D476D71-FED9-4BB8-972B-BD22D987076E}"/>
    <cellStyle name="40% - uthevingsfarge 4 50_4 manuell" xfId="55271" xr:uid="{5FF1D835-9C91-4F26-BBD9-51D400045EC2}"/>
    <cellStyle name="40% - uthevingsfarge 4 51" xfId="5004" xr:uid="{820A3FD0-F17D-4BAD-9CEE-1AC59E687BEA}"/>
    <cellStyle name="40% - uthevingsfarge 4 51 2" xfId="5005" xr:uid="{4169968A-2A61-4906-A385-D6128B547ABF}"/>
    <cellStyle name="40% - uthevingsfarge 4 51 2 2" xfId="5006" xr:uid="{2B30BE14-3442-43E1-B784-12563713BE04}"/>
    <cellStyle name="40% - uthevingsfarge 4 51 2 3" xfId="46788" xr:uid="{56038704-2C81-4FAC-BB69-33F906EB9F41}"/>
    <cellStyle name="40% - uthevingsfarge 4 51 2_4 manuell" xfId="55272" xr:uid="{A90D03BD-FDF3-4260-8F4E-BC62871545FB}"/>
    <cellStyle name="40% - uthevingsfarge 4 51 3" xfId="5007" xr:uid="{8999C246-8D14-471F-8F86-9949D2A96F22}"/>
    <cellStyle name="40% - uthevingsfarge 4 51 4" xfId="46789" xr:uid="{757F9E44-A9C0-4704-B32B-480C4CDB1C20}"/>
    <cellStyle name="40% - uthevingsfarge 4 51_4 manuell" xfId="55273" xr:uid="{4DF176E0-AE2F-4EB1-B151-A2B66CF6BD51}"/>
    <cellStyle name="40% - uthevingsfarge 4 52" xfId="5008" xr:uid="{DBB21F8B-2EA8-4335-9969-0F2F9B7E809F}"/>
    <cellStyle name="40% - uthevingsfarge 4 52 2" xfId="5009" xr:uid="{0FF91F5F-0564-4A45-A271-7001B6ED2CE2}"/>
    <cellStyle name="40% - uthevingsfarge 4 52 2 2" xfId="5010" xr:uid="{3B0C2502-B6D0-427C-B103-635B2B70EBAA}"/>
    <cellStyle name="40% - uthevingsfarge 4 52 2 3" xfId="46790" xr:uid="{78AD8203-F1B3-4D06-BFA6-DAFC63C7288D}"/>
    <cellStyle name="40% - uthevingsfarge 4 52 2_4 manuell" xfId="55274" xr:uid="{295CDEA6-EF2F-4F65-ABB9-41CEDA1AA7F1}"/>
    <cellStyle name="40% - uthevingsfarge 4 52 3" xfId="5011" xr:uid="{013A9691-4B1A-497A-A206-B43FAE724EBB}"/>
    <cellStyle name="40% - uthevingsfarge 4 52 4" xfId="46791" xr:uid="{5C52BB35-CF17-47A2-B8B1-E6870807F492}"/>
    <cellStyle name="40% - uthevingsfarge 4 52_4 manuell" xfId="55275" xr:uid="{6A7359E5-6F6A-4B6C-97CF-D3D4773FC7FC}"/>
    <cellStyle name="40% - uthevingsfarge 4 53" xfId="5012" xr:uid="{6FAF9FC3-0117-414E-84CC-D248E514615F}"/>
    <cellStyle name="40% - uthevingsfarge 4 53 2" xfId="5013" xr:uid="{21BD4F35-70F0-4D54-BAF5-007F445C19D3}"/>
    <cellStyle name="40% - uthevingsfarge 4 53 2 2" xfId="5014" xr:uid="{5AB09364-1CA6-4F75-ABC9-16011795A9AF}"/>
    <cellStyle name="40% - uthevingsfarge 4 53 2 3" xfId="46792" xr:uid="{41CCA715-9B13-4735-B1D8-03EADDDE78A3}"/>
    <cellStyle name="40% - uthevingsfarge 4 53 2_4 manuell" xfId="55276" xr:uid="{AF5267E7-FC97-4AFE-9E81-69E5B251D78E}"/>
    <cellStyle name="40% - uthevingsfarge 4 53 3" xfId="5015" xr:uid="{4E30565E-CCF4-4B18-A433-684A45B7A51E}"/>
    <cellStyle name="40% - uthevingsfarge 4 53 4" xfId="46793" xr:uid="{11DB1B84-CFB0-4040-8DEE-FE40022E8BED}"/>
    <cellStyle name="40% - uthevingsfarge 4 53_4 manuell" xfId="55277" xr:uid="{F2D2073B-0114-4441-A279-644F28D1B178}"/>
    <cellStyle name="40% - uthevingsfarge 4 54" xfId="5016" xr:uid="{163E279D-89FD-4217-8242-8F401BA2A2EE}"/>
    <cellStyle name="40% - uthevingsfarge 4 54 2" xfId="5017" xr:uid="{28FD226F-1FAC-4CDE-925A-2ACF5021D2ED}"/>
    <cellStyle name="40% - uthevingsfarge 4 54 2 2" xfId="5018" xr:uid="{8F425487-0265-4758-A292-26E320EDABC7}"/>
    <cellStyle name="40% - uthevingsfarge 4 54 2 3" xfId="46794" xr:uid="{51B69E3C-3C2E-42A6-86C8-B158CE526562}"/>
    <cellStyle name="40% - uthevingsfarge 4 54 2_4 manuell" xfId="55278" xr:uid="{099272B7-2B35-4800-ABD6-D7A73D3E9BCD}"/>
    <cellStyle name="40% - uthevingsfarge 4 54 3" xfId="5019" xr:uid="{D45055E8-281E-4184-A9D0-ADA8157F67A6}"/>
    <cellStyle name="40% - uthevingsfarge 4 54 4" xfId="46795" xr:uid="{E2E75AF6-CC6C-4CF7-BF2A-8778B7ABEB12}"/>
    <cellStyle name="40% - uthevingsfarge 4 54_4 manuell" xfId="55279" xr:uid="{082E79BF-B79F-4024-B53A-E0E28B5A71DD}"/>
    <cellStyle name="40% - uthevingsfarge 4 55" xfId="5020" xr:uid="{C2369EAC-FB66-4DE7-8D71-1275292CCF10}"/>
    <cellStyle name="40% - uthevingsfarge 4 55 2" xfId="5021" xr:uid="{40D1E9E1-AEB9-48FE-9BA8-4C08BBAB2226}"/>
    <cellStyle name="40% - uthevingsfarge 4 55 2 2" xfId="5022" xr:uid="{38F9B356-CB5E-4516-8176-E32954BC97E4}"/>
    <cellStyle name="40% - uthevingsfarge 4 55 2 3" xfId="46796" xr:uid="{9A272183-8144-4E0C-BB23-2C3C4DF7A54A}"/>
    <cellStyle name="40% - uthevingsfarge 4 55 2_4 manuell" xfId="55280" xr:uid="{C52F8FB1-B2AE-465E-80B4-E46AE4F90A45}"/>
    <cellStyle name="40% - uthevingsfarge 4 55 3" xfId="5023" xr:uid="{059DD80D-9003-4758-8EC7-C9422AF41582}"/>
    <cellStyle name="40% - uthevingsfarge 4 55 4" xfId="46797" xr:uid="{5F3191AA-7422-4CB0-926F-7AE5C8496D48}"/>
    <cellStyle name="40% - uthevingsfarge 4 55_4 manuell" xfId="55281" xr:uid="{9842D940-752C-4151-8721-B326A3DD1FA6}"/>
    <cellStyle name="40% - uthevingsfarge 4 56" xfId="5024" xr:uid="{8D0309F3-AABB-4078-9650-36FEFC08871F}"/>
    <cellStyle name="40% - uthevingsfarge 4 56 2" xfId="5025" xr:uid="{12D14EB2-F130-49AC-902D-E6AB1FA4EDCB}"/>
    <cellStyle name="40% - uthevingsfarge 4 56 2 2" xfId="5026" xr:uid="{240C2422-3C99-4D5E-B32C-9C50A76C8A83}"/>
    <cellStyle name="40% - uthevingsfarge 4 56 2 3" xfId="46798" xr:uid="{646790D8-FB0C-4EF9-A7A9-727F62DB2143}"/>
    <cellStyle name="40% - uthevingsfarge 4 56 2_4 manuell" xfId="55282" xr:uid="{634D8EBC-5E05-48A8-AF92-AECF71B85C96}"/>
    <cellStyle name="40% - uthevingsfarge 4 56 3" xfId="5027" xr:uid="{A541009B-6AE4-4973-8465-06D8FF660387}"/>
    <cellStyle name="40% - uthevingsfarge 4 56 4" xfId="46799" xr:uid="{F4A81E19-FDA3-4173-975D-BAC34CA94868}"/>
    <cellStyle name="40% - uthevingsfarge 4 56_4 manuell" xfId="55283" xr:uid="{A2DCD837-ADF5-426F-B275-F1833A86342C}"/>
    <cellStyle name="40% - uthevingsfarge 4 57" xfId="5028" xr:uid="{A79C6147-600D-476B-9CB1-510A1DF140A0}"/>
    <cellStyle name="40% - uthevingsfarge 4 57 2" xfId="5029" xr:uid="{62EB0A0D-70B3-4240-AA55-5406FBCBA46D}"/>
    <cellStyle name="40% - uthevingsfarge 4 57 2 2" xfId="5030" xr:uid="{A50FAB42-B3F1-40C7-AA62-C53E9076D0B5}"/>
    <cellStyle name="40% - uthevingsfarge 4 57 2 3" xfId="46800" xr:uid="{0AAADACD-7750-4583-AB5E-B80F11577A5E}"/>
    <cellStyle name="40% - uthevingsfarge 4 57 2_4 manuell" xfId="55284" xr:uid="{8E8888CF-C2B0-41FA-BD84-2CFA14F2F313}"/>
    <cellStyle name="40% - uthevingsfarge 4 57 3" xfId="5031" xr:uid="{003E610C-3DA8-4437-9B16-0553690F9F58}"/>
    <cellStyle name="40% - uthevingsfarge 4 57 4" xfId="46801" xr:uid="{2EDF5EAD-B69B-43A3-B212-631AD5CAB199}"/>
    <cellStyle name="40% - uthevingsfarge 4 57_4 manuell" xfId="55285" xr:uid="{4587CAF4-35A8-4A15-8050-2C8FA6E20ECB}"/>
    <cellStyle name="40% - uthevingsfarge 4 58" xfId="5032" xr:uid="{7D69A538-03E9-486B-8520-AA77F5CEF556}"/>
    <cellStyle name="40% - uthevingsfarge 4 58 2" xfId="5033" xr:uid="{55138322-25D0-4565-B83D-3F3D3C6EED1B}"/>
    <cellStyle name="40% - uthevingsfarge 4 58 2 2" xfId="5034" xr:uid="{8FF3473F-52CA-48ED-A7BC-B1E23A75F5AA}"/>
    <cellStyle name="40% - uthevingsfarge 4 58 2 3" xfId="46802" xr:uid="{B912AE76-0D03-49C8-9FE9-10384A1DDCC6}"/>
    <cellStyle name="40% - uthevingsfarge 4 58 2_4 manuell" xfId="55286" xr:uid="{39931EFD-63DA-4270-A305-85A1C54B2722}"/>
    <cellStyle name="40% - uthevingsfarge 4 58 3" xfId="5035" xr:uid="{B45C2C76-D33E-461A-8C4A-0EA765BA76D5}"/>
    <cellStyle name="40% - uthevingsfarge 4 58 4" xfId="46803" xr:uid="{869D0177-3E58-4B4E-A4EF-0164D90C096C}"/>
    <cellStyle name="40% - uthevingsfarge 4 58_4 manuell" xfId="55287" xr:uid="{A91C3739-BE9B-452F-859C-BF1B2E8F31C6}"/>
    <cellStyle name="40% - uthevingsfarge 4 59" xfId="5036" xr:uid="{36526627-76C1-4AA4-AAE4-4E4BD71A50B4}"/>
    <cellStyle name="40% - uthevingsfarge 4 59 2" xfId="5037" xr:uid="{175ED6AB-297C-49F7-8BB2-8A8F7E5C97E9}"/>
    <cellStyle name="40% - uthevingsfarge 4 59 2 2" xfId="5038" xr:uid="{79667034-24C5-4E89-8500-E1097DCA800E}"/>
    <cellStyle name="40% - uthevingsfarge 4 59 2 3" xfId="46804" xr:uid="{78D00B7B-3380-4B63-AC97-7C8776421F3E}"/>
    <cellStyle name="40% - uthevingsfarge 4 59 2_4 manuell" xfId="55288" xr:uid="{AFA0BE01-27D0-48F3-BFB3-872CB96B8B35}"/>
    <cellStyle name="40% - uthevingsfarge 4 59 3" xfId="5039" xr:uid="{6BE672D0-920D-4EB8-BD89-B7E34A2372F2}"/>
    <cellStyle name="40% - uthevingsfarge 4 59 4" xfId="46805" xr:uid="{7BDAC7B3-685B-491C-9B54-5F963C57D5E4}"/>
    <cellStyle name="40% - uthevingsfarge 4 59_4 manuell" xfId="55289" xr:uid="{A95E30B8-49F9-4216-89E4-CD94BD843679}"/>
    <cellStyle name="40% - uthevingsfarge 4 6" xfId="5040" xr:uid="{01F8FC93-0666-42D8-A02B-8DED8082E327}"/>
    <cellStyle name="40% - uthevingsfarge 4 6 2" xfId="5041" xr:uid="{602DEF97-0868-44CE-9CC1-9AC439EB9806}"/>
    <cellStyle name="40% - uthevingsfarge 4 6 2 2" xfId="5042" xr:uid="{3107F28F-8D29-4AC5-B911-28919B5E217C}"/>
    <cellStyle name="40% - uthevingsfarge 4 6 2 2 2" xfId="46806" xr:uid="{81011965-9FCF-4CAD-B681-CE13373B0701}"/>
    <cellStyle name="40% - uthevingsfarge 4 6 2 2_CC1" xfId="55290" xr:uid="{283A0664-8E3E-4266-8BB6-4D9739827206}"/>
    <cellStyle name="40% - uthevingsfarge 4 6 2 3" xfId="46807" xr:uid="{CD9FCF9C-CD6A-4B40-B322-5BC97F437C9B}"/>
    <cellStyle name="40% - uthevingsfarge 4 6 2 4" xfId="46808" xr:uid="{90B610DA-26B1-4F6D-82A2-58ACD81F035E}"/>
    <cellStyle name="40% - uthevingsfarge 4 6 2_3. Chng in credit spreads" xfId="46809" xr:uid="{6C6FAEB4-7DE3-4C14-B465-944F2AA63F21}"/>
    <cellStyle name="40% - uthevingsfarge 4 6 3" xfId="5043" xr:uid="{99AF3BB8-B6DF-4615-8EC0-94D651BFE921}"/>
    <cellStyle name="40% - uthevingsfarge 4 6 3 2" xfId="17162" xr:uid="{806B77C2-F60D-410A-9D99-BF63559E03FC}"/>
    <cellStyle name="40% - uthevingsfarge 4 6 3 2 2" xfId="46810" xr:uid="{A57A57DB-3C02-4D2E-AC16-444CEAA98DD8}"/>
    <cellStyle name="40% - uthevingsfarge 4 6 3 3" xfId="46811" xr:uid="{6E1A39DB-B334-47DC-8212-DA3820D962D4}"/>
    <cellStyle name="40% - uthevingsfarge 4 6 3_3. Chng in credit spreads" xfId="46812" xr:uid="{3F39465C-AA9C-4228-84D4-5CDF727697D9}"/>
    <cellStyle name="40% - uthevingsfarge 4 6 4" xfId="17163" xr:uid="{B077F58B-EE53-4022-A392-19BF7D0AAF9B}"/>
    <cellStyle name="40% - uthevingsfarge 4 6 4 2" xfId="46813" xr:uid="{BA6F4495-0DFE-46FA-9203-C3B00B2322C9}"/>
    <cellStyle name="40% - uthevingsfarge 4 6 5" xfId="17164" xr:uid="{2F0C8A90-B25E-4E76-9EE8-EBAED0697A1D}"/>
    <cellStyle name="40% - uthevingsfarge 4 6 6" xfId="39923" xr:uid="{AF09597E-E203-4F96-A540-6E7F76752A85}"/>
    <cellStyle name="40% - uthevingsfarge 4 6 7" xfId="46814" xr:uid="{66DA5854-DF4F-4BC6-8332-7DE3D7BA73A2}"/>
    <cellStyle name="40% - uthevingsfarge 4 6 8" xfId="46815" xr:uid="{8ABE4849-E00A-4220-82B1-62A198339110}"/>
    <cellStyle name="40% - uthevingsfarge 4 6 9" xfId="46816" xr:uid="{81A262F7-0C1F-40DA-B99D-D2AC1BE44CFE}"/>
    <cellStyle name="40% - uthevingsfarge 4 6_3. Chng in credit spreads" xfId="46817" xr:uid="{7330FAFC-0EA3-463E-9FB5-E81E4F215ACD}"/>
    <cellStyle name="40% - uthevingsfarge 4 60" xfId="17165" xr:uid="{A15961B5-1E88-474A-BEAA-9D834F8ECBAF}"/>
    <cellStyle name="40% - uthevingsfarge 4 60 2" xfId="17166" xr:uid="{A8E059C3-91EB-4D97-BC40-0C2FE949EF5B}"/>
    <cellStyle name="40% - uthevingsfarge 4 60 2 2" xfId="36585" xr:uid="{CCE78B2D-6297-46FC-9A6E-525C26E2FD7A}"/>
    <cellStyle name="40% - uthevingsfarge 4 60 3" xfId="17167" xr:uid="{6A16D185-FFDA-406F-B453-55A969E40CC6}"/>
    <cellStyle name="40% - uthevingsfarge 4 60 4" xfId="36349" xr:uid="{4732B626-D669-4AB3-ACAB-A3E4EFFE8492}"/>
    <cellStyle name="40% - uthevingsfarge 4 60_AVA DVA EL" xfId="17168" xr:uid="{F779144F-F986-4106-944F-958A4C1DCF70}"/>
    <cellStyle name="40% - uthevingsfarge 4 61" xfId="17169" xr:uid="{B19BE3B0-89EC-447B-A61B-5C1C71A7818F}"/>
    <cellStyle name="40% - uthevingsfarge 4 61 2" xfId="17170" xr:uid="{E6C68912-576B-4687-873C-56D46B5EF011}"/>
    <cellStyle name="40% - uthevingsfarge 4 61 2 2" xfId="36606" xr:uid="{60494EE2-4B1A-43EF-821F-788DCBED2AD1}"/>
    <cellStyle name="40% - uthevingsfarge 4 61 3" xfId="17171" xr:uid="{360C0FA0-A726-4AAC-8E42-42C11FC78101}"/>
    <cellStyle name="40% - uthevingsfarge 4 61 4" xfId="36375" xr:uid="{7877A948-A8EC-4180-B58D-795773574EA9}"/>
    <cellStyle name="40% - uthevingsfarge 4 61_AVA DVA EL" xfId="17172" xr:uid="{FEB95084-5759-4F18-B14B-A8CD1C900B21}"/>
    <cellStyle name="40% - uthevingsfarge 4 62" xfId="17173" xr:uid="{A2F63BD0-6CEC-4E1B-9EA4-D3C29477A1A2}"/>
    <cellStyle name="40% - uthevingsfarge 4 62 2" xfId="17174" xr:uid="{4E4F0128-042B-407E-A5CC-7A1806DC1537}"/>
    <cellStyle name="40% - uthevingsfarge 4 62 2 2" xfId="36573" xr:uid="{292B8AA9-20B9-45D7-A6D4-7A6FD3426331}"/>
    <cellStyle name="40% - uthevingsfarge 4 62 3" xfId="36283" xr:uid="{AE46C8C1-D0E1-4D36-8D05-8F55E76AAE4C}"/>
    <cellStyle name="40% - uthevingsfarge 4 62_AVA DVA EL" xfId="17175" xr:uid="{6FEC822A-E1A9-4D70-8855-39EE534A93DB}"/>
    <cellStyle name="40% - uthevingsfarge 4 63" xfId="17176" xr:uid="{287F41F4-3B4C-49CA-AD30-1EAA0ED42FAC}"/>
    <cellStyle name="40% - uthevingsfarge 4 63 2" xfId="36559" xr:uid="{44E25725-63F9-4C2E-BF83-7C10A924336E}"/>
    <cellStyle name="40% - uthevingsfarge 4 64" xfId="17177" xr:uid="{454413A8-2659-4054-AA36-DFCAEF4E0B0A}"/>
    <cellStyle name="40% - uthevingsfarge 4 64 2" xfId="36638" xr:uid="{3004B877-E97C-4A88-93F0-FD12AB258C5D}"/>
    <cellStyle name="40% - uthevingsfarge 4 65" xfId="17178" xr:uid="{96A1791C-CF3D-4B44-B9AD-2CC833A04C5E}"/>
    <cellStyle name="40% - uthevingsfarge 4 65 2" xfId="36529" xr:uid="{F4E67691-64A2-48AC-A073-5F79858957F6}"/>
    <cellStyle name="40% - uthevingsfarge 4 66" xfId="17179" xr:uid="{8DB7E8F5-B5FF-44D8-8EA0-303D75CB1802}"/>
    <cellStyle name="40% - uthevingsfarge 4 66 2" xfId="36624" xr:uid="{855C7E3D-9962-420D-A71A-426548CE5FB1}"/>
    <cellStyle name="40% - uthevingsfarge 4 67" xfId="36498" xr:uid="{8C0EB838-4ADA-4C41-88C2-0FB7D3DEEFE6}"/>
    <cellStyle name="40% - uthevingsfarge 4 68" xfId="46818" xr:uid="{E967911C-B9BA-41C4-8593-A8B6FBB01461}"/>
    <cellStyle name="40% - uthevingsfarge 4 69" xfId="46819" xr:uid="{39CE0CAE-2749-4A1D-AEDC-7C41E4B6BBE1}"/>
    <cellStyle name="40% - uthevingsfarge 4 7" xfId="5044" xr:uid="{061DA06C-635C-4EEC-A3A4-6A67407F812E}"/>
    <cellStyle name="40% - uthevingsfarge 4 7 2" xfId="5045" xr:uid="{BF7C7731-44F6-485C-A54F-09BF4C158D07}"/>
    <cellStyle name="40% - uthevingsfarge 4 7 2 2" xfId="5046" xr:uid="{C69229CC-76D5-41E0-B466-7EA3C9F89688}"/>
    <cellStyle name="40% - uthevingsfarge 4 7 2 3" xfId="46820" xr:uid="{76A47F77-9816-4280-884C-DD7C8844A4FA}"/>
    <cellStyle name="40% - uthevingsfarge 4 7 2 4" xfId="46821" xr:uid="{1BE35C37-6592-4508-9DFB-1D03D6B3C869}"/>
    <cellStyle name="40% - uthevingsfarge 4 7 2_4 manuell" xfId="55291" xr:uid="{E76440A1-0F23-493B-93FD-A6075434624E}"/>
    <cellStyle name="40% - uthevingsfarge 4 7 3" xfId="5047" xr:uid="{E8119F3D-3E0B-454D-985B-291C6042FABE}"/>
    <cellStyle name="40% - uthevingsfarge 4 7 3 2" xfId="17180" xr:uid="{9B6459B4-E6C6-400A-AED2-73DB322C4702}"/>
    <cellStyle name="40% - uthevingsfarge 4 7 3_AVA DVA EL" xfId="17181" xr:uid="{EC266028-540C-4E1E-9276-FCDF40A3D58B}"/>
    <cellStyle name="40% - uthevingsfarge 4 7 4" xfId="17182" xr:uid="{F8184258-2646-4A46-9EFA-5DBB7B318832}"/>
    <cellStyle name="40% - uthevingsfarge 4 7 5" xfId="17183" xr:uid="{F7B5E054-5464-4A1B-94D3-86098B39360E}"/>
    <cellStyle name="40% - uthevingsfarge 4 7 6" xfId="46822" xr:uid="{859CCB60-81A7-412F-9AFB-F4A5732FC896}"/>
    <cellStyle name="40% - uthevingsfarge 4 7 7" xfId="46823" xr:uid="{75E159DD-E1E2-4AF0-8575-49326E6460F7}"/>
    <cellStyle name="40% - uthevingsfarge 4 7 8" xfId="46824" xr:uid="{34FCCBD3-746C-4D42-B684-59AC068B1728}"/>
    <cellStyle name="40% - uthevingsfarge 4 7_3. Chng in credit spreads" xfId="46825" xr:uid="{53F31798-A828-49E1-A236-E79FF25DEFAE}"/>
    <cellStyle name="40% - uthevingsfarge 4 70" xfId="46826" xr:uid="{CAAC1703-95A2-46A5-9D7A-643A38E3D3E3}"/>
    <cellStyle name="40% - uthevingsfarge 4 71" xfId="46827" xr:uid="{8369DA16-1554-47E8-9A03-E3CE4F2D51D8}"/>
    <cellStyle name="40% - uthevingsfarge 4 72" xfId="46828" xr:uid="{CEFAA898-5CA5-4D87-BE08-87F2F50AF641}"/>
    <cellStyle name="40% - uthevingsfarge 4 73" xfId="46829" xr:uid="{09CD71CF-4825-4629-87A2-601FFC556674}"/>
    <cellStyle name="40% - uthevingsfarge 4 74" xfId="46830" xr:uid="{740E2096-8169-4EAB-A7DC-465136DC58CE}"/>
    <cellStyle name="40% - uthevingsfarge 4 8" xfId="5048" xr:uid="{3A50272D-E5AC-4A3A-BC50-E1D063859530}"/>
    <cellStyle name="40% - uthevingsfarge 4 8 2" xfId="5049" xr:uid="{444DBF36-23DD-40FB-A6FD-409F04E6BE4E}"/>
    <cellStyle name="40% - uthevingsfarge 4 8 2 2" xfId="5050" xr:uid="{2F2D9105-9E2B-4362-8D26-B4547C8663E0}"/>
    <cellStyle name="40% - uthevingsfarge 4 8 2 3" xfId="46831" xr:uid="{3D2BFA25-3656-4459-8A2E-0F2843E401B2}"/>
    <cellStyle name="40% - uthevingsfarge 4 8 2 4" xfId="46832" xr:uid="{59614C80-2D79-4011-932A-C2B227C2E9ED}"/>
    <cellStyle name="40% - uthevingsfarge 4 8 2_4 manuell" xfId="55292" xr:uid="{4E0CD4D7-85B3-45C1-B8CA-28BE158FB214}"/>
    <cellStyle name="40% - uthevingsfarge 4 8 3" xfId="5051" xr:uid="{9265C65A-57BF-4ED5-B3DC-843374CDF219}"/>
    <cellStyle name="40% - uthevingsfarge 4 8 4" xfId="46833" xr:uid="{45F6B755-E6F9-4FE0-AFEC-AF8C41271178}"/>
    <cellStyle name="40% - uthevingsfarge 4 8 5" xfId="46834" xr:uid="{0E9176D6-8FF2-4E3D-B44E-B93ACDB61F7B}"/>
    <cellStyle name="40% - uthevingsfarge 4 8_3. Chng in credit spreads" xfId="46835" xr:uid="{0BFDFEC1-ABF4-4B94-BD97-28B796452348}"/>
    <cellStyle name="40% - uthevingsfarge 4 9" xfId="5052" xr:uid="{5B07071B-AF32-4CE7-AC43-A10A45D9806B}"/>
    <cellStyle name="40% - uthevingsfarge 4 9 2" xfId="5053" xr:uid="{3F47CEFA-51BE-424F-9CDA-FB90E8EF1F6E}"/>
    <cellStyle name="40% - uthevingsfarge 4 9 2 2" xfId="5054" xr:uid="{71B8AA61-2C7B-4886-AC11-930B54DDDC78}"/>
    <cellStyle name="40% - uthevingsfarge 4 9 2 3" xfId="46836" xr:uid="{597E8FE3-D81E-4408-9408-7EB3769EE5AF}"/>
    <cellStyle name="40% - uthevingsfarge 4 9 2_4 manuell" xfId="55293" xr:uid="{F99C87D0-6994-4FF3-94DD-A91E74BF8E9E}"/>
    <cellStyle name="40% - uthevingsfarge 4 9 3" xfId="5055" xr:uid="{3C4EC38A-4A00-4DDB-B729-0DE305570E8A}"/>
    <cellStyle name="40% - uthevingsfarge 4 9 4" xfId="46837" xr:uid="{D3369BD6-C50A-49DD-B038-D1A793D71E4A}"/>
    <cellStyle name="40% - uthevingsfarge 4 9 5" xfId="46838" xr:uid="{64517128-5EA1-4D9E-AE84-5D9CA9DDBE0C}"/>
    <cellStyle name="40% - uthevingsfarge 4 9_4 manuell" xfId="55294" xr:uid="{42B0020E-BB11-4693-8899-1E2F61CA1556}"/>
    <cellStyle name="40% - uthevingsfarge 4_4 manuell" xfId="55295" xr:uid="{237F3E34-FBBB-428B-9317-E463C2F4CB21}"/>
    <cellStyle name="40% - uthevingsfarge 5" xfId="36224" xr:uid="{C9B412F7-B723-4453-A5E2-F7294CBD7142}"/>
    <cellStyle name="40% - uthevingsfarge 5 10" xfId="5056" xr:uid="{2E4CB7D8-8D6B-414F-94AC-CBA745F2B0FE}"/>
    <cellStyle name="40% - uthevingsfarge 5 10 2" xfId="5057" xr:uid="{E393FF05-AF5F-46BB-81DF-35C0414CC2F0}"/>
    <cellStyle name="40% - uthevingsfarge 5 10 2 2" xfId="5058" xr:uid="{9C8488B9-5EF6-40F2-9C13-D629B4AA7208}"/>
    <cellStyle name="40% - uthevingsfarge 5 10 2 3" xfId="46839" xr:uid="{0CCDFD72-BB33-4295-BA01-6A11512C37A4}"/>
    <cellStyle name="40% - uthevingsfarge 5 10 2_4 manuell" xfId="55296" xr:uid="{9793891E-63A3-4ED3-9905-15D2C1B1106B}"/>
    <cellStyle name="40% - uthevingsfarge 5 10 3" xfId="5059" xr:uid="{6594D5F2-EFFB-4A01-B802-650344F7EB13}"/>
    <cellStyle name="40% - uthevingsfarge 5 10 4" xfId="46840" xr:uid="{BDBFD59C-1D51-451A-9BC3-64996CE2D6EC}"/>
    <cellStyle name="40% - uthevingsfarge 5 10 5" xfId="46841" xr:uid="{676E05F5-5BA8-4EC3-8B52-6DFDF5241F79}"/>
    <cellStyle name="40% - uthevingsfarge 5 10_4 manuell" xfId="55297" xr:uid="{1BD028C4-10D4-48F4-A391-1AF1DCED4926}"/>
    <cellStyle name="40% - uthevingsfarge 5 11" xfId="5060" xr:uid="{846D8756-5088-4F2A-A6F7-4A58315EB00D}"/>
    <cellStyle name="40% - uthevingsfarge 5 11 2" xfId="5061" xr:uid="{D6816888-FB07-4675-B661-F874CBF76527}"/>
    <cellStyle name="40% - uthevingsfarge 5 11 2 2" xfId="5062" xr:uid="{598BEBBF-30A4-4A62-BC55-27A25013E31C}"/>
    <cellStyle name="40% - uthevingsfarge 5 11 2 3" xfId="46842" xr:uid="{563D4677-4E47-4120-B568-3D7BA0E3399C}"/>
    <cellStyle name="40% - uthevingsfarge 5 11 2_4 manuell" xfId="55298" xr:uid="{8D5A2806-D433-428E-B583-0E20E259FD0A}"/>
    <cellStyle name="40% - uthevingsfarge 5 11 3" xfId="5063" xr:uid="{1EB5FCF1-45D2-4945-93BE-E222CE5FB572}"/>
    <cellStyle name="40% - uthevingsfarge 5 11 4" xfId="46843" xr:uid="{6A24FF68-22B2-436B-B246-705DC913C595}"/>
    <cellStyle name="40% - uthevingsfarge 5 11_4 manuell" xfId="55299" xr:uid="{85B8C86D-EE8E-4029-A266-97C6BDFE10F3}"/>
    <cellStyle name="40% - uthevingsfarge 5 12" xfId="5064" xr:uid="{0AFF2781-FBEC-424F-8A83-1FD07ED8544B}"/>
    <cellStyle name="40% - uthevingsfarge 5 12 2" xfId="5065" xr:uid="{F5BECCAB-4767-4EA8-94D2-5250F8A3AE88}"/>
    <cellStyle name="40% - uthevingsfarge 5 12 2 2" xfId="5066" xr:uid="{94AA42C3-B469-4AF6-ABAC-29AE45673B7F}"/>
    <cellStyle name="40% - uthevingsfarge 5 12 2 3" xfId="46844" xr:uid="{6A61B53C-C611-4DD5-919C-38DBA5D8349A}"/>
    <cellStyle name="40% - uthevingsfarge 5 12 2_4 manuell" xfId="55300" xr:uid="{148F71B8-9E9B-47CE-A454-BCFBC606B5F8}"/>
    <cellStyle name="40% - uthevingsfarge 5 12 3" xfId="5067" xr:uid="{FBF0CE7D-F786-441D-88AC-744C47048DA0}"/>
    <cellStyle name="40% - uthevingsfarge 5 12 4" xfId="46845" xr:uid="{69959981-6419-46EB-B59B-5FA8EDE612CB}"/>
    <cellStyle name="40% - uthevingsfarge 5 12_4 manuell" xfId="55301" xr:uid="{3ACA85A2-B8FB-46E4-AA63-DECE7625A4B3}"/>
    <cellStyle name="40% - uthevingsfarge 5 13" xfId="5068" xr:uid="{BC944BC7-D6DA-4FB7-87BC-99598B70B510}"/>
    <cellStyle name="40% - uthevingsfarge 5 13 2" xfId="5069" xr:uid="{66D8F67C-4816-4FE9-A0B0-7111626A1381}"/>
    <cellStyle name="40% - uthevingsfarge 5 13 2 2" xfId="5070" xr:uid="{F157818C-57D0-42E4-933B-012A69ED63FE}"/>
    <cellStyle name="40% - uthevingsfarge 5 13 2 3" xfId="46846" xr:uid="{B7B6C053-7C5B-4E98-B808-E50288AB08EE}"/>
    <cellStyle name="40% - uthevingsfarge 5 13 2_4 manuell" xfId="55302" xr:uid="{DB773BD5-3917-4D7D-8D82-5FB8D8B94F1B}"/>
    <cellStyle name="40% - uthevingsfarge 5 13 3" xfId="5071" xr:uid="{56EF4ECB-1955-478F-9178-91C34890DF1E}"/>
    <cellStyle name="40% - uthevingsfarge 5 13 4" xfId="46847" xr:uid="{3386B476-D60F-4BCB-885E-54EB2FAD949E}"/>
    <cellStyle name="40% - uthevingsfarge 5 13_4 manuell" xfId="55303" xr:uid="{56BAB3FE-50BD-4D90-9BFA-1EE3CA2F13B5}"/>
    <cellStyle name="40% - uthevingsfarge 5 14" xfId="5072" xr:uid="{A4D5E012-AB42-4E5D-9C16-C1F793F2C189}"/>
    <cellStyle name="40% - uthevingsfarge 5 14 2" xfId="5073" xr:uid="{559B888A-D904-4E36-8009-AF535370ED0C}"/>
    <cellStyle name="40% - uthevingsfarge 5 14 2 2" xfId="5074" xr:uid="{ECC03C5A-FC9D-4466-8778-CD03D9959566}"/>
    <cellStyle name="40% - uthevingsfarge 5 14 2 3" xfId="46848" xr:uid="{45EFD34D-D59E-48B9-B031-E398E035F279}"/>
    <cellStyle name="40% - uthevingsfarge 5 14 2_4 manuell" xfId="55304" xr:uid="{311BFCBA-FCF8-4B03-AD6F-67E23915BBBD}"/>
    <cellStyle name="40% - uthevingsfarge 5 14 3" xfId="5075" xr:uid="{061BF368-6A4F-4913-BF6D-6EACF3BEE3CE}"/>
    <cellStyle name="40% - uthevingsfarge 5 14 4" xfId="46849" xr:uid="{89EC7504-3414-4EAB-86A1-6A94010C0B28}"/>
    <cellStyle name="40% - uthevingsfarge 5 14_4 manuell" xfId="55305" xr:uid="{CCCC4022-A884-4E25-934B-B1199CA4E557}"/>
    <cellStyle name="40% - uthevingsfarge 5 15" xfId="5076" xr:uid="{77D086E7-17BC-40D3-8D9C-A840B557CB9B}"/>
    <cellStyle name="40% - uthevingsfarge 5 15 2" xfId="5077" xr:uid="{35D0A33A-02B9-4056-B764-ADB3552D6505}"/>
    <cellStyle name="40% - uthevingsfarge 5 15 2 2" xfId="5078" xr:uid="{4353FB45-7219-44CE-9F69-113969FFBFB4}"/>
    <cellStyle name="40% - uthevingsfarge 5 15 2 3" xfId="46850" xr:uid="{3EB1D093-2838-4255-B78A-CAA1E1F8DAEE}"/>
    <cellStyle name="40% - uthevingsfarge 5 15 2_4 manuell" xfId="55306" xr:uid="{E1388F97-0C8C-443D-B94C-3CB82C203EA9}"/>
    <cellStyle name="40% - uthevingsfarge 5 15 3" xfId="5079" xr:uid="{6062ACE8-E30B-47AE-928A-5B1D6034C89C}"/>
    <cellStyle name="40% - uthevingsfarge 5 15 4" xfId="46851" xr:uid="{35CF01ED-9880-4C4B-B5CA-53B76ADF4712}"/>
    <cellStyle name="40% - uthevingsfarge 5 15_4 manuell" xfId="55307" xr:uid="{984FFC9E-6469-4CE9-9C70-5B79319193CE}"/>
    <cellStyle name="40% - uthevingsfarge 5 16" xfId="5080" xr:uid="{AED52D8D-7B90-4540-A8B8-DC7A9AC0F966}"/>
    <cellStyle name="40% - uthevingsfarge 5 16 2" xfId="5081" xr:uid="{D2E82297-1149-4596-B61E-5BBF59F5A752}"/>
    <cellStyle name="40% - uthevingsfarge 5 16 2 2" xfId="5082" xr:uid="{DE5F59E1-EC1F-41C0-8023-9B9CD13C363F}"/>
    <cellStyle name="40% - uthevingsfarge 5 16 2 3" xfId="46852" xr:uid="{4480FFE2-AE19-41D2-A9F5-09E703377C07}"/>
    <cellStyle name="40% - uthevingsfarge 5 16 2_4 manuell" xfId="55308" xr:uid="{4E507453-47F4-4B7A-A2A1-70E00DA60D83}"/>
    <cellStyle name="40% - uthevingsfarge 5 16 3" xfId="5083" xr:uid="{3F070D6E-60B0-420E-8B10-90FE213C8A3A}"/>
    <cellStyle name="40% - uthevingsfarge 5 16 4" xfId="46853" xr:uid="{C12D5B0A-2458-4028-B312-3D51A2B9E91E}"/>
    <cellStyle name="40% - uthevingsfarge 5 16_4 manuell" xfId="55309" xr:uid="{B4D30354-8D2D-4452-8EEF-B733BA4D01AB}"/>
    <cellStyle name="40% - uthevingsfarge 5 17" xfId="5084" xr:uid="{71646C7C-C89B-4C5D-B130-FAC4ABAA2B64}"/>
    <cellStyle name="40% - uthevingsfarge 5 17 2" xfId="5085" xr:uid="{0C0D3D40-ABA8-46CA-9B81-C9A8127086D8}"/>
    <cellStyle name="40% - uthevingsfarge 5 17 2 2" xfId="5086" xr:uid="{BED60F0B-14A4-420F-AE3D-7C5B50B45E5D}"/>
    <cellStyle name="40% - uthevingsfarge 5 17 2 3" xfId="46854" xr:uid="{0CC9516B-84AC-4B80-8CB0-B0B31EAD8FF5}"/>
    <cellStyle name="40% - uthevingsfarge 5 17 2_4 manuell" xfId="55310" xr:uid="{AD4FBEF4-2804-429E-859E-CD0DE5C58EE4}"/>
    <cellStyle name="40% - uthevingsfarge 5 17 3" xfId="5087" xr:uid="{BA11C825-65DB-4B74-B53C-EA8011625074}"/>
    <cellStyle name="40% - uthevingsfarge 5 17 4" xfId="46855" xr:uid="{D21ECBA4-6D8C-4F7A-9D9C-C759B4247DA7}"/>
    <cellStyle name="40% - uthevingsfarge 5 17_4 manuell" xfId="55311" xr:uid="{5E3C3888-D8FA-4B70-9F9E-183D61B5C446}"/>
    <cellStyle name="40% - uthevingsfarge 5 18" xfId="5088" xr:uid="{124FB38D-F9F7-44CF-8D8F-BA89F2F50EAC}"/>
    <cellStyle name="40% - uthevingsfarge 5 18 2" xfId="5089" xr:uid="{06163A7F-CB7F-46F6-9C6B-9456ACFC266D}"/>
    <cellStyle name="40% - uthevingsfarge 5 18 2 2" xfId="5090" xr:uid="{7D5E0F3C-0871-4C34-BE3F-9D28E916A603}"/>
    <cellStyle name="40% - uthevingsfarge 5 18 2 3" xfId="46856" xr:uid="{FB0C2D3C-344B-42AF-BDBF-81AAC35FF738}"/>
    <cellStyle name="40% - uthevingsfarge 5 18 2_4 manuell" xfId="55312" xr:uid="{92C7F7D2-B218-41FC-A70F-8EF8D1376CD8}"/>
    <cellStyle name="40% - uthevingsfarge 5 18 3" xfId="5091" xr:uid="{6CAE6C5F-7929-42BC-B300-8EC978C0DCC9}"/>
    <cellStyle name="40% - uthevingsfarge 5 18 4" xfId="46857" xr:uid="{661156E3-6534-42F9-B2F4-8968282BE029}"/>
    <cellStyle name="40% - uthevingsfarge 5 18_4 manuell" xfId="55313" xr:uid="{D3075604-6550-4CA3-ADE9-C3B422222D99}"/>
    <cellStyle name="40% - uthevingsfarge 5 19" xfId="5092" xr:uid="{4D5C59C6-5903-4EE4-AA67-E2BC6623124B}"/>
    <cellStyle name="40% - uthevingsfarge 5 19 2" xfId="5093" xr:uid="{E1976527-ABC7-4338-A386-275316BC1FD8}"/>
    <cellStyle name="40% - uthevingsfarge 5 19 2 2" xfId="5094" xr:uid="{C41C1DFF-3419-4F35-AC35-59FAFDBD54AD}"/>
    <cellStyle name="40% - uthevingsfarge 5 19 2 3" xfId="46858" xr:uid="{59CEB9E1-1EB4-4C09-8C12-EED0418716E6}"/>
    <cellStyle name="40% - uthevingsfarge 5 19 2_4 manuell" xfId="55314" xr:uid="{120FE082-39A8-4375-BA6E-E0CDC60D3702}"/>
    <cellStyle name="40% - uthevingsfarge 5 19 3" xfId="5095" xr:uid="{F8585C8B-8AC4-4671-83F8-25A610FD1570}"/>
    <cellStyle name="40% - uthevingsfarge 5 19 4" xfId="46859" xr:uid="{C8247F5E-6D1A-4099-90E1-3F7089DEDFCE}"/>
    <cellStyle name="40% - uthevingsfarge 5 19_4 manuell" xfId="55315" xr:uid="{DC597769-178A-4AF0-B8F1-698C3168548D}"/>
    <cellStyle name="40% - uthevingsfarge 5 2" xfId="5096" xr:uid="{3C5F24D7-F504-43A1-9B2A-EBF0BDAC292A}"/>
    <cellStyle name="40% - uthevingsfarge 5 2 10" xfId="17184" xr:uid="{E35CDB6C-A208-4492-86EF-9AE4D50147A5}"/>
    <cellStyle name="40% - uthevingsfarge 5 2 10 2" xfId="17185" xr:uid="{79C7CBC7-04D8-46DE-8CA9-6F306F2FE071}"/>
    <cellStyle name="40% - uthevingsfarge 5 2 10 3" xfId="17186" xr:uid="{194CC9C7-3F23-4B20-880F-72DA6F002736}"/>
    <cellStyle name="40% - uthevingsfarge 5 2 10_AVA DVA EL" xfId="17187" xr:uid="{43A77E6B-5B88-4A34-86DE-064BD99D80EE}"/>
    <cellStyle name="40% - uthevingsfarge 5 2 11" xfId="17188" xr:uid="{029DB497-45F1-4279-9222-BC52672F57BC}"/>
    <cellStyle name="40% - uthevingsfarge 5 2 12" xfId="17189" xr:uid="{D2C07639-0257-456D-AD32-90A23868A597}"/>
    <cellStyle name="40% - uthevingsfarge 5 2 13" xfId="46860" xr:uid="{4BCD5116-A9C8-4D96-BD82-AFC091416609}"/>
    <cellStyle name="40% - uthevingsfarge 5 2 14" xfId="46861" xr:uid="{3A31A6AB-38AE-4E1D-867E-774A8120D03B}"/>
    <cellStyle name="40% - uthevingsfarge 5 2 15" xfId="46862" xr:uid="{0EBFA59F-E741-4A80-9EC1-0BC0A391503C}"/>
    <cellStyle name="40% - uthevingsfarge 5 2 16" xfId="46863" xr:uid="{690A7390-E5D0-4286-B902-8B26B3F25635}"/>
    <cellStyle name="40% - uthevingsfarge 5 2 2" xfId="5097" xr:uid="{91FF9B9E-5C0C-454E-9886-78303985B54E}"/>
    <cellStyle name="40% - uthevingsfarge 5 2 2 10" xfId="46864" xr:uid="{278B4CAA-8BC1-4CEA-B6B1-A2DD361925AC}"/>
    <cellStyle name="40% - uthevingsfarge 5 2 2 11" xfId="46865" xr:uid="{5FBB9C6E-E546-40B0-A8BF-1F2CE196626C}"/>
    <cellStyle name="40% - uthevingsfarge 5 2 2 2" xfId="5098" xr:uid="{CBC8CEF5-549B-410D-9A2D-D0849703D963}"/>
    <cellStyle name="40% - uthevingsfarge 5 2 2 2 10" xfId="46866" xr:uid="{E2DF9889-F151-480E-B137-F284A9FC2AFE}"/>
    <cellStyle name="40% - uthevingsfarge 5 2 2 2 2" xfId="17190" xr:uid="{846FBD60-7CFA-458D-8D8E-EC13B39B8AB1}"/>
    <cellStyle name="40% - uthevingsfarge 5 2 2 2 2 2" xfId="17191" xr:uid="{8F9B9BAB-42FF-4A80-845E-391476F39E29}"/>
    <cellStyle name="40% - uthevingsfarge 5 2 2 2 2 2 2" xfId="46867" xr:uid="{27879E88-89EC-409E-85E3-3C1460068DA6}"/>
    <cellStyle name="40% - uthevingsfarge 5 2 2 2 2 2 2 2" xfId="46868" xr:uid="{772E5E76-BDE2-4A42-A346-A639688C1C69}"/>
    <cellStyle name="40% - uthevingsfarge 5 2 2 2 2 2 3" xfId="46869" xr:uid="{77838575-814E-4B68-8061-E244CAF765E3}"/>
    <cellStyle name="40% - uthevingsfarge 5 2 2 2 2 2_3. Chng in credit spreads" xfId="46870" xr:uid="{B015E396-C73D-485C-8699-9090D9DB4E66}"/>
    <cellStyle name="40% - uthevingsfarge 5 2 2 2 2 3" xfId="17192" xr:uid="{0C4E950D-B939-4285-AC2E-CA7766D82B0C}"/>
    <cellStyle name="40% - uthevingsfarge 5 2 2 2 2 3 2" xfId="46871" xr:uid="{15E41FA0-B454-4AFC-94B9-61FBF323C631}"/>
    <cellStyle name="40% - uthevingsfarge 5 2 2 2 2 4" xfId="46872" xr:uid="{654C58A1-C2B0-459A-B29D-A2CAD4683C51}"/>
    <cellStyle name="40% - uthevingsfarge 5 2 2 2 2 5" xfId="46873" xr:uid="{3FA55E62-5F90-47A8-8DBC-D31D1643831D}"/>
    <cellStyle name="40% - uthevingsfarge 5 2 2 2 2 6" xfId="46874" xr:uid="{191C6199-39AF-4048-8C26-4FB6E9850B99}"/>
    <cellStyle name="40% - uthevingsfarge 5 2 2 2 2_3. Chng in credit spreads" xfId="46875" xr:uid="{EE433E17-E8E4-4C9D-8BBF-AD3AB985232A}"/>
    <cellStyle name="40% - uthevingsfarge 5 2 2 2 3" xfId="17193" xr:uid="{B3348A67-80EA-4460-BC77-6452000FD21E}"/>
    <cellStyle name="40% - uthevingsfarge 5 2 2 2 3 2" xfId="17194" xr:uid="{B1F38A17-13A3-4618-98DE-D4623AF9279D}"/>
    <cellStyle name="40% - uthevingsfarge 5 2 2 2 3 2 2" xfId="46876" xr:uid="{03592185-6B3F-4CD9-84AF-A9A3CC92B433}"/>
    <cellStyle name="40% - uthevingsfarge 5 2 2 2 3 2 2 2" xfId="46877" xr:uid="{26FE41B4-D778-4675-95B5-D82FDEFF5722}"/>
    <cellStyle name="40% - uthevingsfarge 5 2 2 2 3 2 3" xfId="46878" xr:uid="{EF7F6FD2-05DA-49D2-B166-565CF5579DC1}"/>
    <cellStyle name="40% - uthevingsfarge 5 2 2 2 3 2_3. Chng in credit spreads" xfId="46879" xr:uid="{653792EA-2727-4C48-A677-A27A1EE1E6AC}"/>
    <cellStyle name="40% - uthevingsfarge 5 2 2 2 3 3" xfId="17195" xr:uid="{8297A257-A967-43F4-8FA2-705B1388CD1A}"/>
    <cellStyle name="40% - uthevingsfarge 5 2 2 2 3 3 2" xfId="46880" xr:uid="{98ED74B8-3F76-4CB8-914D-E42F2931194B}"/>
    <cellStyle name="40% - uthevingsfarge 5 2 2 2 3 4" xfId="46881" xr:uid="{AA4709CB-5496-46BF-88A6-065E68353B84}"/>
    <cellStyle name="40% - uthevingsfarge 5 2 2 2 3 5" xfId="46882" xr:uid="{13AB0279-364B-423D-86A0-091B4577ECE2}"/>
    <cellStyle name="40% - uthevingsfarge 5 2 2 2 3 6" xfId="46883" xr:uid="{E1A237F4-91CB-436E-B89F-061993E0AA3B}"/>
    <cellStyle name="40% - uthevingsfarge 5 2 2 2 3_3. Chng in credit spreads" xfId="46884" xr:uid="{7D30D145-95F4-43B6-BC0C-A7F3CB43FE3B}"/>
    <cellStyle name="40% - uthevingsfarge 5 2 2 2 4" xfId="17196" xr:uid="{9C4AE6E5-E998-4AF8-8E4D-0C769EE05848}"/>
    <cellStyle name="40% - uthevingsfarge 5 2 2 2 4 2" xfId="17197" xr:uid="{9D9BA2FF-D1C8-4D06-A178-BB77D9E9D8D7}"/>
    <cellStyle name="40% - uthevingsfarge 5 2 2 2 4 2 2" xfId="46885" xr:uid="{B6CEF8F9-D8D8-42CE-8957-762E744E59F5}"/>
    <cellStyle name="40% - uthevingsfarge 5 2 2 2 4 3" xfId="17198" xr:uid="{34D8AF77-F010-4250-B158-E514BF23A19F}"/>
    <cellStyle name="40% - uthevingsfarge 5 2 2 2 4 4" xfId="46886" xr:uid="{5B9019B6-0BE8-414C-A0D1-65BCEE6E798A}"/>
    <cellStyle name="40% - uthevingsfarge 5 2 2 2 4 5" xfId="46887" xr:uid="{8C060D53-057D-495C-A384-02347C42B38A}"/>
    <cellStyle name="40% - uthevingsfarge 5 2 2 2 4 6" xfId="46888" xr:uid="{B0F1D03A-FC65-4410-860D-16D5C6C55054}"/>
    <cellStyle name="40% - uthevingsfarge 5 2 2 2 4_3. Chng in credit spreads" xfId="46889" xr:uid="{924EE0CE-F4EF-4D17-B7D1-1F6699878B07}"/>
    <cellStyle name="40% - uthevingsfarge 5 2 2 2 5" xfId="17199" xr:uid="{DF23892C-5902-4CB8-B609-95881BBD189C}"/>
    <cellStyle name="40% - uthevingsfarge 5 2 2 2 5 2" xfId="17200" xr:uid="{3DD03C40-BE9B-45C0-AF16-3F25FAA1B231}"/>
    <cellStyle name="40% - uthevingsfarge 5 2 2 2 5 2 2" xfId="46890" xr:uid="{166A6116-D870-4A30-A77C-C04E071A8890}"/>
    <cellStyle name="40% - uthevingsfarge 5 2 2 2 5 3" xfId="17201" xr:uid="{32338E4C-3218-45F1-B116-1A54EB3A1752}"/>
    <cellStyle name="40% - uthevingsfarge 5 2 2 2 5 4" xfId="46891" xr:uid="{35A8F521-FB98-4B4B-A0FF-CCACF026E08A}"/>
    <cellStyle name="40% - uthevingsfarge 5 2 2 2 5 5" xfId="46892" xr:uid="{428E6603-9D22-43BA-9F4B-85917B0BAEA2}"/>
    <cellStyle name="40% - uthevingsfarge 5 2 2 2 5_3. Chng in credit spreads" xfId="46893" xr:uid="{33C0EF54-CB18-4F27-9009-046297880AD9}"/>
    <cellStyle name="40% - uthevingsfarge 5 2 2 2 6" xfId="17202" xr:uid="{B2811B13-D5D7-4D55-AC77-E33EE46A06B7}"/>
    <cellStyle name="40% - uthevingsfarge 5 2 2 2 6 2" xfId="46894" xr:uid="{6A30BEF8-1DA6-4CA7-9DE8-31DFD581DC67}"/>
    <cellStyle name="40% - uthevingsfarge 5 2 2 2 7" xfId="17203" xr:uid="{B5304B9C-828E-4E59-8CC2-49C3AECF205B}"/>
    <cellStyle name="40% - uthevingsfarge 5 2 2 2 8" xfId="46895" xr:uid="{B0C92439-0DEA-48BD-8999-8604CA4F75C4}"/>
    <cellStyle name="40% - uthevingsfarge 5 2 2 2 9" xfId="46896" xr:uid="{40281F6D-B044-4FC0-9571-D60CF282D9B4}"/>
    <cellStyle name="40% - uthevingsfarge 5 2 2 2_3. Chng in credit spreads" xfId="46897" xr:uid="{72A6532C-9D5F-4D6C-9999-7EF0359DCDC3}"/>
    <cellStyle name="40% - uthevingsfarge 5 2 2 3" xfId="17204" xr:uid="{EDAFFDAC-B70E-4660-92CD-3D75D4C447E5}"/>
    <cellStyle name="40% - uthevingsfarge 5 2 2 3 2" xfId="17205" xr:uid="{EF32479D-732D-4D2D-8370-21DB7B05B54D}"/>
    <cellStyle name="40% - uthevingsfarge 5 2 2 3 2 2" xfId="46898" xr:uid="{C9F4F590-3F21-4A18-BB33-04DF61A8C056}"/>
    <cellStyle name="40% - uthevingsfarge 5 2 2 3 2 2 2" xfId="46899" xr:uid="{1120A1E9-0166-4FF8-A5AA-EA6AA2289C22}"/>
    <cellStyle name="40% - uthevingsfarge 5 2 2 3 2 3" xfId="46900" xr:uid="{772F1D46-A030-4F7E-AD3C-53AC6637C551}"/>
    <cellStyle name="40% - uthevingsfarge 5 2 2 3 2_3. Chng in credit spreads" xfId="46901" xr:uid="{5B701CE4-BDA2-47DE-BFC7-D1B4030280EA}"/>
    <cellStyle name="40% - uthevingsfarge 5 2 2 3 3" xfId="17206" xr:uid="{6AAB3DE6-BCE4-4750-A5E1-3697AD441762}"/>
    <cellStyle name="40% - uthevingsfarge 5 2 2 3 3 2" xfId="46902" xr:uid="{B8A9EA04-DA12-48DD-8B1B-4C107E5926C4}"/>
    <cellStyle name="40% - uthevingsfarge 5 2 2 3 4" xfId="46903" xr:uid="{6207D2E4-D14E-4F8B-87B5-60EB5F5D18AF}"/>
    <cellStyle name="40% - uthevingsfarge 5 2 2 3 5" xfId="46904" xr:uid="{19C55E98-E40E-4CF3-BE37-D412A8A7D9AA}"/>
    <cellStyle name="40% - uthevingsfarge 5 2 2 3 6" xfId="46905" xr:uid="{33AF4871-8000-4004-9D0B-F7B2F2320E42}"/>
    <cellStyle name="40% - uthevingsfarge 5 2 2 3_3. Chng in credit spreads" xfId="46906" xr:uid="{B28A1637-84B0-402C-99C4-6C9FF5FDF8D8}"/>
    <cellStyle name="40% - uthevingsfarge 5 2 2 4" xfId="17207" xr:uid="{B4A3E765-69CA-4C1B-9484-695A7854CF2E}"/>
    <cellStyle name="40% - uthevingsfarge 5 2 2 4 2" xfId="17208" xr:uid="{DE020278-BB93-452B-8F4D-F7BCAA87B937}"/>
    <cellStyle name="40% - uthevingsfarge 5 2 2 4 2 2" xfId="46907" xr:uid="{75989BC0-7949-4350-90BE-BA5C71FAB031}"/>
    <cellStyle name="40% - uthevingsfarge 5 2 2 4 2 2 2" xfId="46908" xr:uid="{1153EC1C-4E95-4C62-8EF4-D73BF13DCE9B}"/>
    <cellStyle name="40% - uthevingsfarge 5 2 2 4 2 3" xfId="46909" xr:uid="{B50E5B11-72E7-45E4-8E94-BC1F6C219520}"/>
    <cellStyle name="40% - uthevingsfarge 5 2 2 4 2_3. Chng in credit spreads" xfId="46910" xr:uid="{5726F23B-3819-4373-B03A-E4DDDEFB87BC}"/>
    <cellStyle name="40% - uthevingsfarge 5 2 2 4 3" xfId="17209" xr:uid="{227EF7C2-4BF4-4BB0-BB6E-6C4BE1322027}"/>
    <cellStyle name="40% - uthevingsfarge 5 2 2 4 3 2" xfId="46911" xr:uid="{69C189E9-4BD1-4407-B18A-2412A011E6D8}"/>
    <cellStyle name="40% - uthevingsfarge 5 2 2 4 4" xfId="46912" xr:uid="{DD2D21CC-0C9E-4193-BBC3-57F2FD7EB72A}"/>
    <cellStyle name="40% - uthevingsfarge 5 2 2 4 5" xfId="46913" xr:uid="{00F5C32D-4B7A-4AAE-BE20-AC5CF4F42BF1}"/>
    <cellStyle name="40% - uthevingsfarge 5 2 2 4 6" xfId="46914" xr:uid="{C5A3260B-E1E2-43B9-8517-F33032DA77A0}"/>
    <cellStyle name="40% - uthevingsfarge 5 2 2 4_3. Chng in credit spreads" xfId="46915" xr:uid="{A1E00DC0-072E-4DE0-8872-F401EB4A4109}"/>
    <cellStyle name="40% - uthevingsfarge 5 2 2 5" xfId="17210" xr:uid="{410AC7D8-47F7-4FA2-A0EB-08553A9624FB}"/>
    <cellStyle name="40% - uthevingsfarge 5 2 2 5 2" xfId="17211" xr:uid="{0305F298-AEB6-481E-A8AD-A9C65E7FC449}"/>
    <cellStyle name="40% - uthevingsfarge 5 2 2 5 2 2" xfId="46916" xr:uid="{F3B18CC7-98D6-467B-B4BC-1F638B25211A}"/>
    <cellStyle name="40% - uthevingsfarge 5 2 2 5 2 2 2" xfId="46917" xr:uid="{87309D34-04F6-4844-83E1-3ECC83A6B17B}"/>
    <cellStyle name="40% - uthevingsfarge 5 2 2 5 2 3" xfId="46918" xr:uid="{E0862082-7C3F-41AD-8396-BF3DD27F05FC}"/>
    <cellStyle name="40% - uthevingsfarge 5 2 2 5 2_3. Chng in credit spreads" xfId="46919" xr:uid="{3F382BDD-BC5A-4C19-AE2F-D56E291F6D28}"/>
    <cellStyle name="40% - uthevingsfarge 5 2 2 5 3" xfId="17212" xr:uid="{2699C379-BA98-430C-9E36-9EBF65FC8069}"/>
    <cellStyle name="40% - uthevingsfarge 5 2 2 5 3 2" xfId="46920" xr:uid="{540AAF8F-2DFB-4E01-97AC-977B150BB916}"/>
    <cellStyle name="40% - uthevingsfarge 5 2 2 5 4" xfId="46921" xr:uid="{032753B0-0DED-44DE-B71F-D95514FE1BD4}"/>
    <cellStyle name="40% - uthevingsfarge 5 2 2 5 5" xfId="46922" xr:uid="{D27C4EA0-B615-438A-8507-522A83636462}"/>
    <cellStyle name="40% - uthevingsfarge 5 2 2 5 6" xfId="46923" xr:uid="{2DAF8C3D-4F9B-43F1-9F2B-E27E19691028}"/>
    <cellStyle name="40% - uthevingsfarge 5 2 2 5_3. Chng in credit spreads" xfId="46924" xr:uid="{1AA6FBE2-46B2-4FE4-97A1-E783B47D3C78}"/>
    <cellStyle name="40% - uthevingsfarge 5 2 2 6" xfId="17213" xr:uid="{E5AE7FCF-E8BE-4B1C-9072-2855EC561AE2}"/>
    <cellStyle name="40% - uthevingsfarge 5 2 2 6 2" xfId="17214" xr:uid="{9EF141E5-A7F6-4B64-9575-F83C459FAB03}"/>
    <cellStyle name="40% - uthevingsfarge 5 2 2 6 2 2" xfId="46925" xr:uid="{3C61C347-F191-45C2-A3DE-EB1855E941A8}"/>
    <cellStyle name="40% - uthevingsfarge 5 2 2 6 3" xfId="17215" xr:uid="{A236C54B-C387-4067-B30F-EA02E19F6C66}"/>
    <cellStyle name="40% - uthevingsfarge 5 2 2 6 4" xfId="46926" xr:uid="{A1D3A91C-F7E4-4D3F-854C-CCD18275528C}"/>
    <cellStyle name="40% - uthevingsfarge 5 2 2 6 5" xfId="46927" xr:uid="{BFE695B5-BA32-4A05-9982-8024C16EB495}"/>
    <cellStyle name="40% - uthevingsfarge 5 2 2 6 6" xfId="46928" xr:uid="{92C8CD82-0F56-4A40-AA77-F9EA67124299}"/>
    <cellStyle name="40% - uthevingsfarge 5 2 2 6_3. Chng in credit spreads" xfId="46929" xr:uid="{25FC9702-3ADD-4A79-AD2E-956AACF4251B}"/>
    <cellStyle name="40% - uthevingsfarge 5 2 2 7" xfId="17216" xr:uid="{6BA58C3A-7A7E-40A6-96D7-0C915FA66B0C}"/>
    <cellStyle name="40% - uthevingsfarge 5 2 2 7 2" xfId="46930" xr:uid="{E1DFDE3D-A82C-4060-A71D-BC3CCC765D2B}"/>
    <cellStyle name="40% - uthevingsfarge 5 2 2 8" xfId="39924" xr:uid="{3E8B7BB8-65E4-4CBA-A34B-6E7D98E6E3D9}"/>
    <cellStyle name="40% - uthevingsfarge 5 2 2 9" xfId="46931" xr:uid="{AF9E7FD7-CE65-4CBD-B8EF-077CFD68AEC1}"/>
    <cellStyle name="40% - uthevingsfarge 5 2 2_3. Chng in credit spreads" xfId="46932" xr:uid="{E8AE028E-80CB-4BC5-8249-6F937E0BBF4E}"/>
    <cellStyle name="40% - uthevingsfarge 5 2 3" xfId="12466" xr:uid="{36439314-8D1C-4022-93C4-745717357FF8}"/>
    <cellStyle name="40% - uthevingsfarge 5 2 3 10" xfId="46933" xr:uid="{FF921DE4-9EEB-47AF-AAF3-CC2082CE0680}"/>
    <cellStyle name="40% - uthevingsfarge 5 2 3 2" xfId="17217" xr:uid="{AF60BE25-971A-490F-A1F4-F20BB3D31B02}"/>
    <cellStyle name="40% - uthevingsfarge 5 2 3 2 2" xfId="17218" xr:uid="{6A93F5AA-9396-43F4-99C8-B47A5485D6ED}"/>
    <cellStyle name="40% - uthevingsfarge 5 2 3 2 2 2" xfId="46934" xr:uid="{2663773D-1415-4CDB-9366-DC51D6430496}"/>
    <cellStyle name="40% - uthevingsfarge 5 2 3 2 2 2 2" xfId="46935" xr:uid="{CB2659BE-0A6E-4668-AF96-239756C17445}"/>
    <cellStyle name="40% - uthevingsfarge 5 2 3 2 2 3" xfId="46936" xr:uid="{15DE1076-344A-4F95-A88A-3AA115DB5FC6}"/>
    <cellStyle name="40% - uthevingsfarge 5 2 3 2 2_3. Chng in credit spreads" xfId="46937" xr:uid="{72C1394D-0F72-40C4-8108-5DCBCFF22FA5}"/>
    <cellStyle name="40% - uthevingsfarge 5 2 3 2 3" xfId="17219" xr:uid="{BB865287-7648-41EA-BA4F-DA41B7D82A69}"/>
    <cellStyle name="40% - uthevingsfarge 5 2 3 2 3 2" xfId="46938" xr:uid="{AEF86394-C490-473E-8BB7-D1FF73669F93}"/>
    <cellStyle name="40% - uthevingsfarge 5 2 3 2 3 2 2" xfId="46939" xr:uid="{16036FEA-A007-4015-95B7-FD6F90337B59}"/>
    <cellStyle name="40% - uthevingsfarge 5 2 3 2 3 3" xfId="46940" xr:uid="{E006C7B9-2CBA-486E-A70F-8FBC5EF830CD}"/>
    <cellStyle name="40% - uthevingsfarge 5 2 3 2 3_3. Chng in credit spreads" xfId="46941" xr:uid="{AB54F2E6-31B6-4E76-B385-09B4B10DC8BE}"/>
    <cellStyle name="40% - uthevingsfarge 5 2 3 2 4" xfId="46942" xr:uid="{C5BFC0C3-3A6C-4E8A-86AA-9751790843F4}"/>
    <cellStyle name="40% - uthevingsfarge 5 2 3 2 4 2" xfId="46943" xr:uid="{D870071C-DEC5-4220-891E-1B8EDE531B9C}"/>
    <cellStyle name="40% - uthevingsfarge 5 2 3 2 4 2 2" xfId="46944" xr:uid="{F047868D-5E2A-4523-8022-0A8CEEA4D72F}"/>
    <cellStyle name="40% - uthevingsfarge 5 2 3 2 4 3" xfId="46945" xr:uid="{54525365-8C3F-4DC3-B061-1C7D54C4FAA3}"/>
    <cellStyle name="40% - uthevingsfarge 5 2 3 2 4_3. Chng in credit spreads" xfId="46946" xr:uid="{140EB10D-32AF-4BB6-B632-2FE668608A89}"/>
    <cellStyle name="40% - uthevingsfarge 5 2 3 2 5" xfId="46947" xr:uid="{6C6ACC64-0E28-4533-BC7F-E1A4BB2B2A1C}"/>
    <cellStyle name="40% - uthevingsfarge 5 2 3 2 5 2" xfId="46948" xr:uid="{96BBDB5E-8A1A-4751-9598-A1531607BE65}"/>
    <cellStyle name="40% - uthevingsfarge 5 2 3 2 6" xfId="46949" xr:uid="{265B4F96-7E51-4347-B04C-5C464678DCA2}"/>
    <cellStyle name="40% - uthevingsfarge 5 2 3 2_3. Chng in credit spreads" xfId="46950" xr:uid="{EE718542-18E6-470A-BA5A-9FB01870E953}"/>
    <cellStyle name="40% - uthevingsfarge 5 2 3 3" xfId="17220" xr:uid="{7B7A6EC7-EEA8-4AE9-A948-A64D766F3FA8}"/>
    <cellStyle name="40% - uthevingsfarge 5 2 3 3 2" xfId="17221" xr:uid="{2151C420-22E8-4B02-A608-41B1CE564DB4}"/>
    <cellStyle name="40% - uthevingsfarge 5 2 3 3 2 2" xfId="46951" xr:uid="{CB9CB6F1-5D73-4FE3-A030-C9293AFAE845}"/>
    <cellStyle name="40% - uthevingsfarge 5 2 3 3 2 2 2" xfId="46952" xr:uid="{1BE90007-B39E-4000-AAB7-2B244165661C}"/>
    <cellStyle name="40% - uthevingsfarge 5 2 3 3 2 3" xfId="46953" xr:uid="{0AC2805D-0DB8-46C9-8C20-6CFE378385C9}"/>
    <cellStyle name="40% - uthevingsfarge 5 2 3 3 2_3. Chng in credit spreads" xfId="46954" xr:uid="{36654724-B408-486E-938F-294B62B0FD17}"/>
    <cellStyle name="40% - uthevingsfarge 5 2 3 3 3" xfId="17222" xr:uid="{BE377A65-19CC-464A-9F67-1DDB79BE7766}"/>
    <cellStyle name="40% - uthevingsfarge 5 2 3 3 3 2" xfId="46955" xr:uid="{9B2CF0EC-61CB-4704-9BF2-B6972FAF3D01}"/>
    <cellStyle name="40% - uthevingsfarge 5 2 3 3 4" xfId="46956" xr:uid="{7E8FDE5F-39A2-4079-ADE4-E918896C909D}"/>
    <cellStyle name="40% - uthevingsfarge 5 2 3 3 5" xfId="46957" xr:uid="{AE0C49E9-8AF7-4F3D-ABC0-E3FB3016F45B}"/>
    <cellStyle name="40% - uthevingsfarge 5 2 3 3 6" xfId="46958" xr:uid="{0C616687-EEA9-4765-B324-0D8E15181B29}"/>
    <cellStyle name="40% - uthevingsfarge 5 2 3 3_3. Chng in credit spreads" xfId="46959" xr:uid="{5CA04E21-CF3D-4F83-A46C-A8A755CAC3B7}"/>
    <cellStyle name="40% - uthevingsfarge 5 2 3 4" xfId="17223" xr:uid="{F4F4ADCF-FB41-4037-9955-AD83CE98B34D}"/>
    <cellStyle name="40% - uthevingsfarge 5 2 3 4 2" xfId="17224" xr:uid="{F286DB54-8907-42B7-93C7-67D6483FC0AA}"/>
    <cellStyle name="40% - uthevingsfarge 5 2 3 4 2 2" xfId="46960" xr:uid="{72DBF70E-240C-477F-8DF2-3F485E090DF8}"/>
    <cellStyle name="40% - uthevingsfarge 5 2 3 4 3" xfId="17225" xr:uid="{25D6B3CC-A39B-4C00-9058-4D7C033E636C}"/>
    <cellStyle name="40% - uthevingsfarge 5 2 3 4 4" xfId="46961" xr:uid="{3AE9CB8B-7C60-4FA3-85D3-BD96515DABA7}"/>
    <cellStyle name="40% - uthevingsfarge 5 2 3 4 5" xfId="46962" xr:uid="{1D050D90-9BEB-4EA4-950C-59C815E48C4C}"/>
    <cellStyle name="40% - uthevingsfarge 5 2 3 4 6" xfId="46963" xr:uid="{D9D805D9-0AA3-480C-B2A5-F624D2445C2A}"/>
    <cellStyle name="40% - uthevingsfarge 5 2 3 4_3. Chng in credit spreads" xfId="46964" xr:uid="{E897DC07-5CDD-49DE-8CBC-F41BBE488DC4}"/>
    <cellStyle name="40% - uthevingsfarge 5 2 3 5" xfId="17226" xr:uid="{A7196CA9-2D46-4AE0-8BDD-5C394DD1EC63}"/>
    <cellStyle name="40% - uthevingsfarge 5 2 3 5 2" xfId="17227" xr:uid="{FF29CE07-FF4C-416A-BF55-F0B25754995F}"/>
    <cellStyle name="40% - uthevingsfarge 5 2 3 5 2 2" xfId="46965" xr:uid="{1B0076C8-9AE5-440E-A063-CE4EB9B5E2F4}"/>
    <cellStyle name="40% - uthevingsfarge 5 2 3 5 3" xfId="17228" xr:uid="{BA589501-8960-41B1-9EB7-51A53ADD9D43}"/>
    <cellStyle name="40% - uthevingsfarge 5 2 3 5 4" xfId="46966" xr:uid="{1D22F49D-8322-4980-A906-C2880C8BC4B8}"/>
    <cellStyle name="40% - uthevingsfarge 5 2 3 5 5" xfId="46967" xr:uid="{4747011F-9875-411D-A267-BF11F48BFAA8}"/>
    <cellStyle name="40% - uthevingsfarge 5 2 3 5 6" xfId="46968" xr:uid="{7CAE327D-B714-461C-A583-E5C1E915E806}"/>
    <cellStyle name="40% - uthevingsfarge 5 2 3 5_3. Chng in credit spreads" xfId="46969" xr:uid="{89F1573C-E2E7-4FF8-B6D6-C61933132F35}"/>
    <cellStyle name="40% - uthevingsfarge 5 2 3 6" xfId="17229" xr:uid="{CEB795F3-40B9-4D7F-BFC1-BECF9EF22283}"/>
    <cellStyle name="40% - uthevingsfarge 5 2 3 6 2" xfId="46970" xr:uid="{69179E78-FAB2-433C-8333-1EA2764D6753}"/>
    <cellStyle name="40% - uthevingsfarge 5 2 3 6 2 2" xfId="46971" xr:uid="{F6706324-21A0-4B73-9C78-64F25505D7FD}"/>
    <cellStyle name="40% - uthevingsfarge 5 2 3 6 3" xfId="46972" xr:uid="{E51913A7-C1F7-41D2-988B-CE02E9ED21B8}"/>
    <cellStyle name="40% - uthevingsfarge 5 2 3 6_3. Chng in credit spreads" xfId="46973" xr:uid="{93C32166-0D58-42E9-B5E7-564D647C986B}"/>
    <cellStyle name="40% - uthevingsfarge 5 2 3 7" xfId="17230" xr:uid="{9B1055CC-E2CA-43BF-AEE3-D6D91DA3116F}"/>
    <cellStyle name="40% - uthevingsfarge 5 2 3 7 2" xfId="46974" xr:uid="{38C4141D-0F28-4ECD-854B-45BB1A7E4635}"/>
    <cellStyle name="40% - uthevingsfarge 5 2 3 8" xfId="39925" xr:uid="{02A3B829-9CDF-4A5B-87A6-FB54613D9B7D}"/>
    <cellStyle name="40% - uthevingsfarge 5 2 3 9" xfId="46975" xr:uid="{33071537-0CB0-43FE-B996-FEA91D5DBED6}"/>
    <cellStyle name="40% - uthevingsfarge 5 2 3_3. Chng in credit spreads" xfId="46976" xr:uid="{6AB283FC-253C-41D3-A275-28FE9A58623E}"/>
    <cellStyle name="40% - uthevingsfarge 5 2 4" xfId="17231" xr:uid="{25321031-195A-4495-A3D8-D1AA3BE906F8}"/>
    <cellStyle name="40% - uthevingsfarge 5 2 4 2" xfId="17232" xr:uid="{1EB1E56B-B5C0-4E65-A290-EB212453C73F}"/>
    <cellStyle name="40% - uthevingsfarge 5 2 4 2 2" xfId="17233" xr:uid="{973C887F-83FE-4AB7-9B17-9488CBE6717B}"/>
    <cellStyle name="40% - uthevingsfarge 5 2 4 2 2 2" xfId="46977" xr:uid="{EF12E692-A68C-437A-8B53-168F72EC5CB0}"/>
    <cellStyle name="40% - uthevingsfarge 5 2 4 2 3" xfId="46978" xr:uid="{C00A0CE2-56F3-4831-9D8D-E0DC95599FD3}"/>
    <cellStyle name="40% - uthevingsfarge 5 2 4 2_3. Chng in credit spreads" xfId="46979" xr:uid="{D7DFC706-13F1-4A46-86EA-E1485A3FB88A}"/>
    <cellStyle name="40% - uthevingsfarge 5 2 4 3" xfId="17234" xr:uid="{2B294E1A-F17A-4F61-9ED7-56858820A38C}"/>
    <cellStyle name="40% - uthevingsfarge 5 2 4 3 2" xfId="46980" xr:uid="{3BC9AD6B-92CF-4D78-86C5-921F2C750941}"/>
    <cellStyle name="40% - uthevingsfarge 5 2 4 3 2 2" xfId="46981" xr:uid="{3D1EF595-203D-4429-A5E2-A02CD11BF9D1}"/>
    <cellStyle name="40% - uthevingsfarge 5 2 4 3 3" xfId="46982" xr:uid="{6646F046-07EB-4277-A59C-DF3CEB4EEEB0}"/>
    <cellStyle name="40% - uthevingsfarge 5 2 4 3_3. Chng in credit spreads" xfId="46983" xr:uid="{57DAA375-7B21-4620-9739-0CC2A59FC31A}"/>
    <cellStyle name="40% - uthevingsfarge 5 2 4 4" xfId="17235" xr:uid="{C4D4F20F-B74A-461B-9543-89F834F6CCF7}"/>
    <cellStyle name="40% - uthevingsfarge 5 2 4 4 2" xfId="46984" xr:uid="{EAE4DC51-F732-4FF0-86A6-CCF260C6E052}"/>
    <cellStyle name="40% - uthevingsfarge 5 2 4 4 2 2" xfId="46985" xr:uid="{B7592362-9DE1-4A99-B36D-28C4BD62573F}"/>
    <cellStyle name="40% - uthevingsfarge 5 2 4 4 3" xfId="46986" xr:uid="{43B45239-6186-4DA0-8BCD-C9CA359CD0CE}"/>
    <cellStyle name="40% - uthevingsfarge 5 2 4 4_3. Chng in credit spreads" xfId="46987" xr:uid="{6C6C101A-ACE3-4821-8CE1-3F2C010136BB}"/>
    <cellStyle name="40% - uthevingsfarge 5 2 4 5" xfId="46988" xr:uid="{08A92672-E0FE-4D9E-9E71-FE70911F8FD5}"/>
    <cellStyle name="40% - uthevingsfarge 5 2 4 5 2" xfId="46989" xr:uid="{EF487803-AC9E-4C4B-9700-4384ACF0EF45}"/>
    <cellStyle name="40% - uthevingsfarge 5 2 4 6" xfId="46990" xr:uid="{ED9C6E4F-5D8B-46C5-A537-85D69A32544A}"/>
    <cellStyle name="40% - uthevingsfarge 5 2 4 7" xfId="46991" xr:uid="{A8D59350-8F9A-434E-A586-DDBC3EC005F0}"/>
    <cellStyle name="40% - uthevingsfarge 5 2 4_3. Chng in credit spreads" xfId="46992" xr:uid="{8606EAE4-25EF-4DBC-8105-FB164C16E92B}"/>
    <cellStyle name="40% - uthevingsfarge 5 2 5" xfId="17236" xr:uid="{6A9DF37A-B4DF-47F0-8479-A0DEF23E1ED1}"/>
    <cellStyle name="40% - uthevingsfarge 5 2 5 2" xfId="17237" xr:uid="{BA3AAE10-95AD-4242-A71C-E192CA787C2C}"/>
    <cellStyle name="40% - uthevingsfarge 5 2 5 2 2" xfId="17238" xr:uid="{23A0F63C-3859-4424-A9A9-818E1E249297}"/>
    <cellStyle name="40% - uthevingsfarge 5 2 5 2 2 2" xfId="46993" xr:uid="{42C05730-D47A-479D-BA3B-1C4F76F2EF74}"/>
    <cellStyle name="40% - uthevingsfarge 5 2 5 2 3" xfId="46994" xr:uid="{E8C53EF4-0B33-458C-BC5D-EDFAB3C1193D}"/>
    <cellStyle name="40% - uthevingsfarge 5 2 5 2_3. Chng in credit spreads" xfId="46995" xr:uid="{2054145F-C2C5-4F73-8A0B-256B5A33161B}"/>
    <cellStyle name="40% - uthevingsfarge 5 2 5 3" xfId="17239" xr:uid="{DFB70F27-563B-4D5C-9DD6-CFD59E47978D}"/>
    <cellStyle name="40% - uthevingsfarge 5 2 5 3 2" xfId="46996" xr:uid="{4D9A231E-CE54-46D6-BD15-66207268F7E9}"/>
    <cellStyle name="40% - uthevingsfarge 5 2 5 4" xfId="17240" xr:uid="{5345BB00-4866-4D2F-9CA2-98143D9B5BF5}"/>
    <cellStyle name="40% - uthevingsfarge 5 2 5 5" xfId="46997" xr:uid="{83A2413B-7A34-46EC-BA40-67BFC3CBC7D7}"/>
    <cellStyle name="40% - uthevingsfarge 5 2 5 6" xfId="46998" xr:uid="{78EA1F7F-9E7E-4C36-97A5-ADFEE2ACB212}"/>
    <cellStyle name="40% - uthevingsfarge 5 2 5 7" xfId="46999" xr:uid="{19876D9B-A91B-43B9-B573-B109B6080B7E}"/>
    <cellStyle name="40% - uthevingsfarge 5 2 5_3. Chng in credit spreads" xfId="47000" xr:uid="{1A7C2AD7-D102-406D-9F3F-7E24230CD227}"/>
    <cellStyle name="40% - uthevingsfarge 5 2 6" xfId="17241" xr:uid="{B66E5F8A-E7DE-43FB-A0F8-F73A6BBA4E0E}"/>
    <cellStyle name="40% - uthevingsfarge 5 2 6 2" xfId="17242" xr:uid="{5697B12D-4437-46AE-8F8E-0868FBCBDAC2}"/>
    <cellStyle name="40% - uthevingsfarge 5 2 6 2 2" xfId="17243" xr:uid="{A9A40F75-7572-4EE2-A04D-1460AF602D8B}"/>
    <cellStyle name="40% - uthevingsfarge 5 2 6 2 2 2" xfId="47001" xr:uid="{CDC7CB36-68EC-4DF5-897D-F006D14BB636}"/>
    <cellStyle name="40% - uthevingsfarge 5 2 6 2 3" xfId="47002" xr:uid="{57B16B1C-5A1F-4CCF-B167-88F50795CFAF}"/>
    <cellStyle name="40% - uthevingsfarge 5 2 6 2_3. Chng in credit spreads" xfId="47003" xr:uid="{5D4104D1-9030-4A2E-81DE-393B1E8ED5EC}"/>
    <cellStyle name="40% - uthevingsfarge 5 2 6 3" xfId="17244" xr:uid="{87DC9D5C-0176-430D-AC3A-BBF1498FD8C5}"/>
    <cellStyle name="40% - uthevingsfarge 5 2 6 3 2" xfId="47004" xr:uid="{5B2F8DDA-47EF-4A0A-BB29-A72CC3562943}"/>
    <cellStyle name="40% - uthevingsfarge 5 2 6 4" xfId="17245" xr:uid="{17008996-74F5-4C83-9A23-529DCC72A664}"/>
    <cellStyle name="40% - uthevingsfarge 5 2 6 5" xfId="47005" xr:uid="{9D43C1D1-627E-4E08-B092-4A43D371DA4E}"/>
    <cellStyle name="40% - uthevingsfarge 5 2 6 6" xfId="47006" xr:uid="{DED26319-E1AB-49D6-9297-5A78115D74AE}"/>
    <cellStyle name="40% - uthevingsfarge 5 2 6 7" xfId="47007" xr:uid="{CAA3D85F-C625-4988-9B72-188E1694D0A4}"/>
    <cellStyle name="40% - uthevingsfarge 5 2 6_3. Chng in credit spreads" xfId="47008" xr:uid="{BD378ADF-C411-4D46-B368-14BF00632E5B}"/>
    <cellStyle name="40% - uthevingsfarge 5 2 7" xfId="17246" xr:uid="{D2E470E6-0B21-4121-98FD-6FFC2E37788E}"/>
    <cellStyle name="40% - uthevingsfarge 5 2 7 2" xfId="17247" xr:uid="{A3200298-D3ED-4622-8F07-15B252510BDF}"/>
    <cellStyle name="40% - uthevingsfarge 5 2 7 2 2" xfId="17248" xr:uid="{6899AA74-4016-46A6-9BA0-C43A98364695}"/>
    <cellStyle name="40% - uthevingsfarge 5 2 7 2 3" xfId="47009" xr:uid="{A3F286F7-2D86-43A9-970B-FA642F768B7A}"/>
    <cellStyle name="40% - uthevingsfarge 5 2 7 2_AVA DVA EL" xfId="17249" xr:uid="{1AF02732-C11B-4E1A-A5FA-BB1F561E5711}"/>
    <cellStyle name="40% - uthevingsfarge 5 2 7 3" xfId="17250" xr:uid="{5B66BECD-D412-4510-BDC3-B7462D9DECFB}"/>
    <cellStyle name="40% - uthevingsfarge 5 2 7 4" xfId="17251" xr:uid="{A05F2CE4-2388-4375-8389-68B26039333C}"/>
    <cellStyle name="40% - uthevingsfarge 5 2 7 5" xfId="47010" xr:uid="{20278744-D16A-4F05-9030-E74EE32EA193}"/>
    <cellStyle name="40% - uthevingsfarge 5 2 7 6" xfId="47011" xr:uid="{A84E269A-41E8-4243-BC1E-647396EFCEF3}"/>
    <cellStyle name="40% - uthevingsfarge 5 2 7_3. Chng in credit spreads" xfId="47012" xr:uid="{93A3F097-D126-4756-9892-11B745FC0426}"/>
    <cellStyle name="40% - uthevingsfarge 5 2 8" xfId="17252" xr:uid="{F4E20EBD-C4A1-4203-AC0B-6ACB2C3D90A6}"/>
    <cellStyle name="40% - uthevingsfarge 5 2 8 2" xfId="17253" xr:uid="{3BF828FA-1AC7-441F-8011-B2E5E25342FE}"/>
    <cellStyle name="40% - uthevingsfarge 5 2 8 2 2" xfId="47013" xr:uid="{BBB3C8FB-33DA-479A-8794-BB28E520A462}"/>
    <cellStyle name="40% - uthevingsfarge 5 2 8 3" xfId="17254" xr:uid="{CFFD8EE6-B174-46DE-A9C2-E6AF1AA5FE80}"/>
    <cellStyle name="40% - uthevingsfarge 5 2 8 4" xfId="47014" xr:uid="{0BF24107-D819-44FD-9165-4760B3C3D772}"/>
    <cellStyle name="40% - uthevingsfarge 5 2 8_3. Chng in credit spreads" xfId="47015" xr:uid="{10AB13BC-0F92-422B-890B-17016F2DA0DA}"/>
    <cellStyle name="40% - uthevingsfarge 5 2 9" xfId="17255" xr:uid="{F4DA2C25-9A8C-4604-BEA6-4A3E6EEEF77B}"/>
    <cellStyle name="40% - uthevingsfarge 5 2 9 2" xfId="17256" xr:uid="{C7491DE4-2B33-4E65-B13F-B96BFA771362}"/>
    <cellStyle name="40% - uthevingsfarge 5 2 9 3" xfId="17257" xr:uid="{548BA7FE-864C-4F00-9506-849242070784}"/>
    <cellStyle name="40% - uthevingsfarge 5 2 9_AVA DVA EL" xfId="17258" xr:uid="{42D59ACB-2C23-42DF-A2E2-819ACAED85F7}"/>
    <cellStyle name="40% - uthevingsfarge 5 2_11" xfId="5099" xr:uid="{0F209CDA-8015-4959-ABEF-2E43AB360BD9}"/>
    <cellStyle name="40% - uthevingsfarge 5 20" xfId="5100" xr:uid="{F433CB8A-C965-48C5-8111-8A544BC41DAC}"/>
    <cellStyle name="40% - uthevingsfarge 5 20 2" xfId="5101" xr:uid="{FEB2FB6A-4D64-41B4-8A0E-8846278253CD}"/>
    <cellStyle name="40% - uthevingsfarge 5 20 2 2" xfId="5102" xr:uid="{B8F2A54B-8751-4B4D-B1AD-E9CA0F31A057}"/>
    <cellStyle name="40% - uthevingsfarge 5 20 2 3" xfId="47016" xr:uid="{43712A78-80E0-44AB-BEC6-9197A56AB609}"/>
    <cellStyle name="40% - uthevingsfarge 5 20 2_4 manuell" xfId="55316" xr:uid="{C453C59F-A0CD-4D58-90E4-4A5AD4AC36EB}"/>
    <cellStyle name="40% - uthevingsfarge 5 20 3" xfId="5103" xr:uid="{27D83D3E-030D-4AD8-A5B8-9D868258D4FA}"/>
    <cellStyle name="40% - uthevingsfarge 5 20 4" xfId="47017" xr:uid="{ED89E757-DDDE-4F4D-BCE8-9F2C7303A067}"/>
    <cellStyle name="40% - uthevingsfarge 5 20_4 manuell" xfId="55317" xr:uid="{DA9A6E84-DAF9-484D-87AE-75258FA0323E}"/>
    <cellStyle name="40% - uthevingsfarge 5 21" xfId="5104" xr:uid="{10FA8166-7620-4AD1-B2C9-892C9F5A5A55}"/>
    <cellStyle name="40% - uthevingsfarge 5 21 2" xfId="5105" xr:uid="{CFBA7725-8C5E-4D07-95CD-B2E21FB224FD}"/>
    <cellStyle name="40% - uthevingsfarge 5 21 2 2" xfId="5106" xr:uid="{499918D8-8198-4E84-AEFF-0CFFD9D8DFEF}"/>
    <cellStyle name="40% - uthevingsfarge 5 21 2 3" xfId="47018" xr:uid="{A362E2AE-74AB-4DBC-838B-5E3BB6E73D6D}"/>
    <cellStyle name="40% - uthevingsfarge 5 21 2_4 manuell" xfId="55318" xr:uid="{B9D3659D-D7C6-4AC1-AA17-A14FD9A8BCDC}"/>
    <cellStyle name="40% - uthevingsfarge 5 21 3" xfId="5107" xr:uid="{67033E4C-D672-4543-8502-6057A8871D29}"/>
    <cellStyle name="40% - uthevingsfarge 5 21 4" xfId="47019" xr:uid="{F4586BD6-730A-47D2-8BD5-A214065BB3D4}"/>
    <cellStyle name="40% - uthevingsfarge 5 21_4 manuell" xfId="55319" xr:uid="{2E3C8D21-4F07-4141-80B5-CE86A28F9A5E}"/>
    <cellStyle name="40% - uthevingsfarge 5 22" xfId="5108" xr:uid="{1CC18210-B0A4-4A14-9C00-9D4E023A0DA1}"/>
    <cellStyle name="40% - uthevingsfarge 5 22 2" xfId="5109" xr:uid="{D645050A-76A6-4FBB-9F42-117D82586D88}"/>
    <cellStyle name="40% - uthevingsfarge 5 22 2 2" xfId="5110" xr:uid="{A8790073-6D7D-4E45-989E-D622D61A3EB4}"/>
    <cellStyle name="40% - uthevingsfarge 5 22 2 3" xfId="47020" xr:uid="{E8211DC7-F013-43F8-BD97-2353E42154D3}"/>
    <cellStyle name="40% - uthevingsfarge 5 22 2_4 manuell" xfId="55320" xr:uid="{C0028BBD-6FAF-45FD-A6AA-9114959B8341}"/>
    <cellStyle name="40% - uthevingsfarge 5 22 3" xfId="5111" xr:uid="{82368A4F-575F-43C8-821B-C0AB0359B392}"/>
    <cellStyle name="40% - uthevingsfarge 5 22 4" xfId="47021" xr:uid="{4B8EE5B1-B1C8-4BF5-9FE7-FF88098E6BC6}"/>
    <cellStyle name="40% - uthevingsfarge 5 22_4 manuell" xfId="55321" xr:uid="{28A034D8-B109-480E-A32C-D1FC5DF1BC3A}"/>
    <cellStyle name="40% - uthevingsfarge 5 23" xfId="5112" xr:uid="{31B782E9-A5A7-46F2-9DFE-870F17086205}"/>
    <cellStyle name="40% - uthevingsfarge 5 23 2" xfId="5113" xr:uid="{1DE5CCC4-A636-44E9-9255-47E09A6638FE}"/>
    <cellStyle name="40% - uthevingsfarge 5 23 2 2" xfId="5114" xr:uid="{3C4D41FF-D401-46EF-9422-1F75F21B24D2}"/>
    <cellStyle name="40% - uthevingsfarge 5 23 2 3" xfId="47022" xr:uid="{6941E7E2-3BBA-45E6-B78A-FE54D0F17ABB}"/>
    <cellStyle name="40% - uthevingsfarge 5 23 2_4 manuell" xfId="55322" xr:uid="{F03A1ADB-1AB0-496E-9B7A-FE910BFEA98A}"/>
    <cellStyle name="40% - uthevingsfarge 5 23 3" xfId="5115" xr:uid="{52D4987F-AE85-4DF2-B852-BB295462A51F}"/>
    <cellStyle name="40% - uthevingsfarge 5 23 4" xfId="47023" xr:uid="{D04C80D1-85E5-4960-B50A-466AA12ED3C0}"/>
    <cellStyle name="40% - uthevingsfarge 5 23_4 manuell" xfId="55323" xr:uid="{A4517F24-9233-441C-9CE3-FFB27AC69360}"/>
    <cellStyle name="40% - uthevingsfarge 5 24" xfId="5116" xr:uid="{322F5E9E-F668-4AC9-88A1-84505A135B3E}"/>
    <cellStyle name="40% - uthevingsfarge 5 24 2" xfId="5117" xr:uid="{D44B07C2-E807-46CA-B363-F0CA34073E65}"/>
    <cellStyle name="40% - uthevingsfarge 5 24 2 2" xfId="5118" xr:uid="{01602099-2969-4E53-878B-1ACC0F57BC4B}"/>
    <cellStyle name="40% - uthevingsfarge 5 24 2 3" xfId="47024" xr:uid="{CDCD01A2-7391-430E-A1E0-67C4125C54F5}"/>
    <cellStyle name="40% - uthevingsfarge 5 24 2_4 manuell" xfId="55324" xr:uid="{06AEE071-ED58-4B2D-9437-6B7741ABD5D6}"/>
    <cellStyle name="40% - uthevingsfarge 5 24 3" xfId="5119" xr:uid="{600933E6-4E9C-4AB0-B7F9-7B61C0CFD7CB}"/>
    <cellStyle name="40% - uthevingsfarge 5 24 4" xfId="47025" xr:uid="{0981630C-8360-4FC5-85D0-FA8D503BFFE0}"/>
    <cellStyle name="40% - uthevingsfarge 5 24_4 manuell" xfId="55325" xr:uid="{AE8874D7-2545-477F-884A-5F32ED011FF2}"/>
    <cellStyle name="40% - uthevingsfarge 5 25" xfId="5120" xr:uid="{1F2CFAE7-4CD2-4186-9B2C-BCA8F2216BD8}"/>
    <cellStyle name="40% - uthevingsfarge 5 25 2" xfId="5121" xr:uid="{8A53825F-2FBF-4476-956F-DBD3BA815BE3}"/>
    <cellStyle name="40% - uthevingsfarge 5 25 2 2" xfId="5122" xr:uid="{859BD47C-9457-495D-A6FD-D768E5A4EEB3}"/>
    <cellStyle name="40% - uthevingsfarge 5 25 2 3" xfId="47026" xr:uid="{EA27DD54-47AF-42EB-A7B6-C9F3EA6B11AD}"/>
    <cellStyle name="40% - uthevingsfarge 5 25 2_4 manuell" xfId="55326" xr:uid="{681819BD-0784-497C-936F-335DA8493821}"/>
    <cellStyle name="40% - uthevingsfarge 5 25 3" xfId="5123" xr:uid="{506574A3-C964-48FB-B3D8-FFED3D56446C}"/>
    <cellStyle name="40% - uthevingsfarge 5 25 4" xfId="47027" xr:uid="{37658225-65B6-4BF1-9A0B-56613BB0C631}"/>
    <cellStyle name="40% - uthevingsfarge 5 25_4 manuell" xfId="55327" xr:uid="{37302283-2CE8-40FC-8DC2-3F76C143BB50}"/>
    <cellStyle name="40% - uthevingsfarge 5 26" xfId="5124" xr:uid="{4AFD0F20-9F61-466B-8139-FCBAFBAAF601}"/>
    <cellStyle name="40% - uthevingsfarge 5 26 2" xfId="5125" xr:uid="{B4BF2759-A959-41FA-8EB5-D539E126C5F2}"/>
    <cellStyle name="40% - uthevingsfarge 5 26 2 2" xfId="5126" xr:uid="{6DE7ADB9-4A4C-4204-8E15-A13A525BDFC9}"/>
    <cellStyle name="40% - uthevingsfarge 5 26 2 3" xfId="47028" xr:uid="{383D4568-ADEF-45CF-9ED9-0B3772729210}"/>
    <cellStyle name="40% - uthevingsfarge 5 26 2_4 manuell" xfId="55328" xr:uid="{9CD41E65-D4D0-44D3-9AA9-0A7B1FF5ED46}"/>
    <cellStyle name="40% - uthevingsfarge 5 26 3" xfId="5127" xr:uid="{490F0A37-05D6-4F11-9A0A-3B11640CCE10}"/>
    <cellStyle name="40% - uthevingsfarge 5 26 4" xfId="47029" xr:uid="{06DEB831-C0CB-4C8C-9015-5B176A72A874}"/>
    <cellStyle name="40% - uthevingsfarge 5 26_4 manuell" xfId="55329" xr:uid="{FBA0F68D-BF51-4410-9260-4200150F5A21}"/>
    <cellStyle name="40% - uthevingsfarge 5 27" xfId="5128" xr:uid="{E345D80F-4CEB-45BB-B67B-27A21797F936}"/>
    <cellStyle name="40% - uthevingsfarge 5 27 2" xfId="5129" xr:uid="{EAD8583B-DFA0-4BDD-BB08-FA6E55F60CB7}"/>
    <cellStyle name="40% - uthevingsfarge 5 27 2 2" xfId="5130" xr:uid="{9D12CA5B-EACC-4984-B4F6-F7E16F3CD4CC}"/>
    <cellStyle name="40% - uthevingsfarge 5 27 2 3" xfId="47030" xr:uid="{D9665915-A13F-44F5-9CA5-58751F71164D}"/>
    <cellStyle name="40% - uthevingsfarge 5 27 2_4 manuell" xfId="55330" xr:uid="{85A42B36-5ECE-4A4A-8F7B-2660A9664BCC}"/>
    <cellStyle name="40% - uthevingsfarge 5 27 3" xfId="5131" xr:uid="{452F2F9E-448B-40F5-B995-A882FE67FB1A}"/>
    <cellStyle name="40% - uthevingsfarge 5 27 4" xfId="47031" xr:uid="{126F3ABC-2BDE-439A-A9CA-BDD57DCF2849}"/>
    <cellStyle name="40% - uthevingsfarge 5 27_4 manuell" xfId="55331" xr:uid="{9DFBBC7E-0FA4-48FF-BA8B-58256F889CCE}"/>
    <cellStyle name="40% - uthevingsfarge 5 28" xfId="5132" xr:uid="{6D49CF98-4E1A-434F-AA02-A99A467E18AA}"/>
    <cellStyle name="40% - uthevingsfarge 5 28 2" xfId="5133" xr:uid="{CFA6D1EB-BD70-4EAB-988B-E7948349721F}"/>
    <cellStyle name="40% - uthevingsfarge 5 28 2 2" xfId="5134" xr:uid="{D71D1350-F192-45C1-AF79-85725A2E14D8}"/>
    <cellStyle name="40% - uthevingsfarge 5 28 2 3" xfId="47032" xr:uid="{6ADD9262-89BF-46CD-A9F4-83F4C98DAE78}"/>
    <cellStyle name="40% - uthevingsfarge 5 28 2_4 manuell" xfId="55332" xr:uid="{04377C15-D191-41E4-A233-43783057014B}"/>
    <cellStyle name="40% - uthevingsfarge 5 28 3" xfId="5135" xr:uid="{FAB59502-D843-4B88-B228-99E465F1E1B6}"/>
    <cellStyle name="40% - uthevingsfarge 5 28 4" xfId="47033" xr:uid="{9E4F26AF-5FE6-44DF-A3D2-E5E5EBF7837B}"/>
    <cellStyle name="40% - uthevingsfarge 5 28_4 manuell" xfId="55333" xr:uid="{49376C0A-7253-4BC2-ADF9-3BF38066194F}"/>
    <cellStyle name="40% - uthevingsfarge 5 29" xfId="5136" xr:uid="{A3805935-2C82-4ED6-ABEA-B3262251B7C3}"/>
    <cellStyle name="40% - uthevingsfarge 5 29 2" xfId="5137" xr:uid="{102FB694-7CED-4344-BF4E-ADEC5922F3BF}"/>
    <cellStyle name="40% - uthevingsfarge 5 29 2 2" xfId="5138" xr:uid="{19136FDA-2F15-461A-8F16-AFB14B86E81F}"/>
    <cellStyle name="40% - uthevingsfarge 5 29 2 3" xfId="47034" xr:uid="{1BD039D6-A7C0-4724-B010-3DE12C829026}"/>
    <cellStyle name="40% - uthevingsfarge 5 29 2_4 manuell" xfId="55334" xr:uid="{20FC4748-68A5-4C7D-9031-3512A5F993D7}"/>
    <cellStyle name="40% - uthevingsfarge 5 29 3" xfId="5139" xr:uid="{617604FD-5B61-47D6-BA5A-92B7BB45E318}"/>
    <cellStyle name="40% - uthevingsfarge 5 29 4" xfId="47035" xr:uid="{D0FF329F-21DC-4EB7-BD54-869A0663C2A5}"/>
    <cellStyle name="40% - uthevingsfarge 5 29_4 manuell" xfId="55335" xr:uid="{92FA6944-3759-4A54-9D47-4A63730A8C01}"/>
    <cellStyle name="40% - uthevingsfarge 5 3" xfId="5140" xr:uid="{82C02640-C61B-4760-8CE6-E5FECE7746C0}"/>
    <cellStyle name="40% - uthevingsfarge 5 3 10" xfId="47036" xr:uid="{98311952-21B1-4FD2-87A4-3295F79AEAA6}"/>
    <cellStyle name="40% - uthevingsfarge 5 3 11" xfId="47037" xr:uid="{A2339DB6-C430-48A0-A0A7-34FB7847A1A0}"/>
    <cellStyle name="40% - uthevingsfarge 5 3 2" xfId="5141" xr:uid="{A7C18C7C-33D9-4D19-A95A-BB8796A71FAF}"/>
    <cellStyle name="40% - uthevingsfarge 5 3 2 10" xfId="47038" xr:uid="{A2338BE1-846C-4818-AEA9-56F4AC039616}"/>
    <cellStyle name="40% - uthevingsfarge 5 3 2 2" xfId="5142" xr:uid="{DA9EA238-755F-403E-AB87-7D6716BAF72D}"/>
    <cellStyle name="40% - uthevingsfarge 5 3 2 2 2" xfId="17259" xr:uid="{DDD012E3-A5A7-4CEC-81D8-9B6439E5FBBF}"/>
    <cellStyle name="40% - uthevingsfarge 5 3 2 2 2 2" xfId="47039" xr:uid="{15C9D228-9E79-4AC6-BF0D-B117426FDEFB}"/>
    <cellStyle name="40% - uthevingsfarge 5 3 2 2 2 2 2" xfId="47040" xr:uid="{7B7DE54F-C6CF-4848-90F7-63D10D5A14B0}"/>
    <cellStyle name="40% - uthevingsfarge 5 3 2 2 2 3" xfId="47041" xr:uid="{55730AAB-42AB-4973-BF98-B56D53E02A78}"/>
    <cellStyle name="40% - uthevingsfarge 5 3 2 2 2_3. Chng in credit spreads" xfId="47042" xr:uid="{20A328C6-CA97-4162-8FEF-547AB0D373DE}"/>
    <cellStyle name="40% - uthevingsfarge 5 3 2 2 3" xfId="17260" xr:uid="{A1785C1B-0377-48BE-9778-75E01805AD1D}"/>
    <cellStyle name="40% - uthevingsfarge 5 3 2 2 3 2" xfId="47043" xr:uid="{BA051375-1D2D-4A06-BA1D-C82E7B445142}"/>
    <cellStyle name="40% - uthevingsfarge 5 3 2 2 3 2 2" xfId="47044" xr:uid="{9C740E81-A6FD-4DA4-B0A6-12F6126A0418}"/>
    <cellStyle name="40% - uthevingsfarge 5 3 2 2 3 3" xfId="47045" xr:uid="{FA3FE5F7-0E67-4F00-8DB9-017767A84C38}"/>
    <cellStyle name="40% - uthevingsfarge 5 3 2 2 3_3. Chng in credit spreads" xfId="47046" xr:uid="{479E674B-29B1-4CBB-8F5B-BC913A021F5F}"/>
    <cellStyle name="40% - uthevingsfarge 5 3 2 2 4" xfId="47047" xr:uid="{6EFEB3EE-4596-453B-AB67-ED81981BC9C7}"/>
    <cellStyle name="40% - uthevingsfarge 5 3 2 2 4 2" xfId="47048" xr:uid="{A475EAE9-CA7D-4C9C-8957-E7CBCA364523}"/>
    <cellStyle name="40% - uthevingsfarge 5 3 2 2 5" xfId="47049" xr:uid="{9C5EE3AA-3D29-4D16-83B3-C06A49423CAC}"/>
    <cellStyle name="40% - uthevingsfarge 5 3 2 2 6" xfId="47050" xr:uid="{BC660282-C19A-41F4-843C-F4D24C2BA322}"/>
    <cellStyle name="40% - uthevingsfarge 5 3 2 2_3. Chng in credit spreads" xfId="47051" xr:uid="{A1191682-426E-4C2B-8A58-B33AAC5F8D7A}"/>
    <cellStyle name="40% - uthevingsfarge 5 3 2 3" xfId="17261" xr:uid="{123B28BF-E718-4E22-B52F-0368C3EEEB0E}"/>
    <cellStyle name="40% - uthevingsfarge 5 3 2 3 2" xfId="17262" xr:uid="{4D7CBD3F-0D3D-49B9-B7E7-B85CA8F57C95}"/>
    <cellStyle name="40% - uthevingsfarge 5 3 2 3 2 2" xfId="47052" xr:uid="{8D622228-DF63-42A5-8EC6-5C12F7742794}"/>
    <cellStyle name="40% - uthevingsfarge 5 3 2 3 3" xfId="17263" xr:uid="{7C48087F-09BE-4F81-BC83-44619FF97FC8}"/>
    <cellStyle name="40% - uthevingsfarge 5 3 2 3 4" xfId="47053" xr:uid="{9C91E9F6-24B2-4B2C-83C3-A78C65EA0700}"/>
    <cellStyle name="40% - uthevingsfarge 5 3 2 3 5" xfId="47054" xr:uid="{3605F3D9-DB81-4081-9797-B655980DC2FC}"/>
    <cellStyle name="40% - uthevingsfarge 5 3 2 3 6" xfId="47055" xr:uid="{80F2EA38-E1DF-4A7B-B0B1-E5A88467E30A}"/>
    <cellStyle name="40% - uthevingsfarge 5 3 2 3_3. Chng in credit spreads" xfId="47056" xr:uid="{361CF150-A668-4090-AD86-A495DDCAF923}"/>
    <cellStyle name="40% - uthevingsfarge 5 3 2 4" xfId="17264" xr:uid="{A181D08F-8BE4-4185-B0F9-400362B22507}"/>
    <cellStyle name="40% - uthevingsfarge 5 3 2 4 2" xfId="17265" xr:uid="{6B8E65B6-7D8C-4878-B119-5F0B8F853A2A}"/>
    <cellStyle name="40% - uthevingsfarge 5 3 2 4 2 2" xfId="47057" xr:uid="{DDF12C6F-2A2D-48F0-B5D4-F9F317E77B39}"/>
    <cellStyle name="40% - uthevingsfarge 5 3 2 4 3" xfId="17266" xr:uid="{DB1CFD52-8EE4-46A4-A06D-C25C7657AA85}"/>
    <cellStyle name="40% - uthevingsfarge 5 3 2 4 4" xfId="47058" xr:uid="{01E1931A-C237-4622-9262-DAF371A79445}"/>
    <cellStyle name="40% - uthevingsfarge 5 3 2 4 5" xfId="47059" xr:uid="{B6733CF4-D8C3-40C0-89A5-767517C88278}"/>
    <cellStyle name="40% - uthevingsfarge 5 3 2 4 6" xfId="47060" xr:uid="{00BF6749-60EF-4C7C-8001-97FC3380795D}"/>
    <cellStyle name="40% - uthevingsfarge 5 3 2 4_3. Chng in credit spreads" xfId="47061" xr:uid="{64D9EBCC-4D01-4E88-B7CA-17E1C1B97515}"/>
    <cellStyle name="40% - uthevingsfarge 5 3 2 5" xfId="17267" xr:uid="{1EF72B2F-9278-48D5-96F4-42A829119FAC}"/>
    <cellStyle name="40% - uthevingsfarge 5 3 2 5 2" xfId="17268" xr:uid="{5DED5838-3714-4171-985A-A8C3C98EAB6E}"/>
    <cellStyle name="40% - uthevingsfarge 5 3 2 5 3" xfId="17269" xr:uid="{4579523A-C271-467A-9593-9CE76E231D76}"/>
    <cellStyle name="40% - uthevingsfarge 5 3 2 5 4" xfId="47062" xr:uid="{391102EA-E0B5-404B-AFA8-A9EDB0068926}"/>
    <cellStyle name="40% - uthevingsfarge 5 3 2 5 5" xfId="47063" xr:uid="{7E3B9EFA-D965-43A4-844B-39A5A059AEC2}"/>
    <cellStyle name="40% - uthevingsfarge 5 3 2 5 6" xfId="47064" xr:uid="{D6F7F306-EB53-4CAA-864E-B38EC257CA5C}"/>
    <cellStyle name="40% - uthevingsfarge 5 3 2 5_AVA DVA EL" xfId="17270" xr:uid="{57EFB3CE-7090-4B03-BD4C-E0DB1468C40D}"/>
    <cellStyle name="40% - uthevingsfarge 5 3 2 6" xfId="17271" xr:uid="{7939601B-BF40-45DF-9BD1-3CE132B00A76}"/>
    <cellStyle name="40% - uthevingsfarge 5 3 2 6 2" xfId="17272" xr:uid="{09197BBE-1226-47AB-8FCA-83276651288D}"/>
    <cellStyle name="40% - uthevingsfarge 5 3 2 6_AVA DVA EL" xfId="17273" xr:uid="{28969BF6-7F5E-443B-9688-C0970A56839D}"/>
    <cellStyle name="40% - uthevingsfarge 5 3 2 7" xfId="17274" xr:uid="{A69AE5F7-D34B-4420-B52C-4D413F348A7F}"/>
    <cellStyle name="40% - uthevingsfarge 5 3 2 8" xfId="47065" xr:uid="{25AF20B8-0077-4CF0-9EE2-83471F7BDDA3}"/>
    <cellStyle name="40% - uthevingsfarge 5 3 2 9" xfId="47066" xr:uid="{82E74CFB-8443-4BAF-9DE2-68AF38C9E91C}"/>
    <cellStyle name="40% - uthevingsfarge 5 3 2_3. Chng in credit spreads" xfId="47067" xr:uid="{8EE8FE58-1763-406A-8FF9-B0078136FD75}"/>
    <cellStyle name="40% - uthevingsfarge 5 3 3" xfId="5143" xr:uid="{B3088AE1-6F15-47E4-9B22-054FE1077A3F}"/>
    <cellStyle name="40% - uthevingsfarge 5 3 3 2" xfId="17275" xr:uid="{4592BECC-5061-4434-8B2D-1A06ACC4862F}"/>
    <cellStyle name="40% - uthevingsfarge 5 3 3 2 2" xfId="47068" xr:uid="{737C74E0-8A06-4B76-A067-5787CD4A095E}"/>
    <cellStyle name="40% - uthevingsfarge 5 3 3 2 2 2" xfId="47069" xr:uid="{9EBCD604-C421-43FC-AA4C-F95195223F25}"/>
    <cellStyle name="40% - uthevingsfarge 5 3 3 2 2 2 2" xfId="47070" xr:uid="{43FA0BC0-4B9F-491C-9373-06C1D9CF33C8}"/>
    <cellStyle name="40% - uthevingsfarge 5 3 3 2 2 3" xfId="47071" xr:uid="{73DB3446-B27D-4343-93BE-B931B8A79B92}"/>
    <cellStyle name="40% - uthevingsfarge 5 3 3 2 2_3. Chng in credit spreads" xfId="47072" xr:uid="{9F3B230F-CD13-4727-AB99-77FDD2AC35BB}"/>
    <cellStyle name="40% - uthevingsfarge 5 3 3 2 3" xfId="47073" xr:uid="{AD70BB5A-E3DB-49B6-B25A-FF6DDB9A6FED}"/>
    <cellStyle name="40% - uthevingsfarge 5 3 3 2 3 2" xfId="47074" xr:uid="{CF18F4A8-C3F0-41A7-A05C-56B86DA428C1}"/>
    <cellStyle name="40% - uthevingsfarge 5 3 3 2 3 2 2" xfId="47075" xr:uid="{4E0E6A85-C154-4405-B1C6-5B65B6917628}"/>
    <cellStyle name="40% - uthevingsfarge 5 3 3 2 3 3" xfId="47076" xr:uid="{64B9702D-75B6-45A7-9A37-645F9039E67F}"/>
    <cellStyle name="40% - uthevingsfarge 5 3 3 2 3_3. Chng in credit spreads" xfId="47077" xr:uid="{EE084EBB-C475-4B7D-BAD9-449E1DF77557}"/>
    <cellStyle name="40% - uthevingsfarge 5 3 3 2 4" xfId="47078" xr:uid="{54FAD130-2267-455E-AF20-A674F1C0D024}"/>
    <cellStyle name="40% - uthevingsfarge 5 3 3 2 4 2" xfId="47079" xr:uid="{4BDC6C89-0FDF-40CA-9442-3431B86A2350}"/>
    <cellStyle name="40% - uthevingsfarge 5 3 3 2 5" xfId="47080" xr:uid="{26959153-9F93-468B-A237-62DEA8C95735}"/>
    <cellStyle name="40% - uthevingsfarge 5 3 3 2_3. Chng in credit spreads" xfId="47081" xr:uid="{43DD9C9E-3AF2-4B3F-BA97-3126464D6522}"/>
    <cellStyle name="40% - uthevingsfarge 5 3 3 3" xfId="17276" xr:uid="{9F96B357-025D-45DC-8611-E996B655D635}"/>
    <cellStyle name="40% - uthevingsfarge 5 3 3 3 2" xfId="47082" xr:uid="{88E564E4-26BE-4BE1-9F30-9C5B91AD34AB}"/>
    <cellStyle name="40% - uthevingsfarge 5 3 3 3 2 2" xfId="47083" xr:uid="{0B8C0159-CEE1-4067-A4FA-D561D5BFA6A2}"/>
    <cellStyle name="40% - uthevingsfarge 5 3 3 3 3" xfId="47084" xr:uid="{2F909CD4-54DE-4B1F-82FF-2D73F3FA081C}"/>
    <cellStyle name="40% - uthevingsfarge 5 3 3 3_3. Chng in credit spreads" xfId="47085" xr:uid="{F3171AB6-8FC3-4273-B421-2C70AE1CACD8}"/>
    <cellStyle name="40% - uthevingsfarge 5 3 3 4" xfId="47086" xr:uid="{0D5A4BE3-20CD-4365-A99F-68F32082CCE8}"/>
    <cellStyle name="40% - uthevingsfarge 5 3 3 4 2" xfId="47087" xr:uid="{2ECFB0D6-00FC-4AD5-B555-B9D9616FAB2B}"/>
    <cellStyle name="40% - uthevingsfarge 5 3 3 4 2 2" xfId="47088" xr:uid="{C2F8495B-3DA6-4CEF-93C1-FBABEE0C1378}"/>
    <cellStyle name="40% - uthevingsfarge 5 3 3 4 3" xfId="47089" xr:uid="{70D0B0BF-3CC3-4DBB-995A-6000D92326B0}"/>
    <cellStyle name="40% - uthevingsfarge 5 3 3 4_3. Chng in credit spreads" xfId="47090" xr:uid="{ECD52945-6136-4F9B-BAC3-52C341BE9777}"/>
    <cellStyle name="40% - uthevingsfarge 5 3 3 5" xfId="47091" xr:uid="{1CDD0F39-BF34-47D4-87B0-33EC3B182763}"/>
    <cellStyle name="40% - uthevingsfarge 5 3 3 5 2" xfId="47092" xr:uid="{24478205-F824-4DA8-8963-29DBB3BD1A02}"/>
    <cellStyle name="40% - uthevingsfarge 5 3 3 6" xfId="47093" xr:uid="{9C045402-F3EB-4E87-8755-1EA381A5426B}"/>
    <cellStyle name="40% - uthevingsfarge 5 3 3_3. Chng in credit spreads" xfId="47094" xr:uid="{52D96C5C-03A2-491B-85FB-DCFADAEDB9B5}"/>
    <cellStyle name="40% - uthevingsfarge 5 3 4" xfId="17277" xr:uid="{9A16EFF5-B8EB-4F51-8934-CE15EE6FB94C}"/>
    <cellStyle name="40% - uthevingsfarge 5 3 4 2" xfId="17278" xr:uid="{1E478B17-D2AE-470B-A8B0-9D71B4DFFE31}"/>
    <cellStyle name="40% - uthevingsfarge 5 3 4 2 2" xfId="47095" xr:uid="{E691D058-26FB-42BE-8ED3-6FADD56A06F6}"/>
    <cellStyle name="40% - uthevingsfarge 5 3 4 2 2 2" xfId="47096" xr:uid="{F6FA9DAD-B623-46A4-AD0C-8E77C808F47E}"/>
    <cellStyle name="40% - uthevingsfarge 5 3 4 2 3" xfId="47097" xr:uid="{F5521906-3E31-4265-A3C9-3D8381C373DF}"/>
    <cellStyle name="40% - uthevingsfarge 5 3 4 2_3. Chng in credit spreads" xfId="47098" xr:uid="{42D5B523-2FE7-4B2F-9CA0-43A4A5D0C919}"/>
    <cellStyle name="40% - uthevingsfarge 5 3 4 3" xfId="17279" xr:uid="{A9017125-D91B-4F08-BD00-2F2253684EAE}"/>
    <cellStyle name="40% - uthevingsfarge 5 3 4 3 2" xfId="47099" xr:uid="{5D271F47-93D3-4B5E-8244-E8EDA597BFC8}"/>
    <cellStyle name="40% - uthevingsfarge 5 3 4 3 2 2" xfId="47100" xr:uid="{3B59E23E-7BFB-45AC-BF61-64152DD89643}"/>
    <cellStyle name="40% - uthevingsfarge 5 3 4 3 3" xfId="47101" xr:uid="{355676F3-54B3-46CA-B512-1BCA65BF11A6}"/>
    <cellStyle name="40% - uthevingsfarge 5 3 4 3_3. Chng in credit spreads" xfId="47102" xr:uid="{0EC0AB8C-F1F2-4446-9CAF-3A159C456FD2}"/>
    <cellStyle name="40% - uthevingsfarge 5 3 4 4" xfId="47103" xr:uid="{9069C851-4B04-4127-84EC-A2A7F806AA46}"/>
    <cellStyle name="40% - uthevingsfarge 5 3 4 4 2" xfId="47104" xr:uid="{88AC8C10-657A-41F0-8445-6625838C6D31}"/>
    <cellStyle name="40% - uthevingsfarge 5 3 4 5" xfId="47105" xr:uid="{37E53753-590A-43AF-B437-5A7B515E5C65}"/>
    <cellStyle name="40% - uthevingsfarge 5 3 4 6" xfId="47106" xr:uid="{E4EFA750-A506-444D-B797-9896FDEB9050}"/>
    <cellStyle name="40% - uthevingsfarge 5 3 4_3. Chng in credit spreads" xfId="47107" xr:uid="{4BC1FF88-DF67-49F6-BD8F-601B9CB8EC53}"/>
    <cellStyle name="40% - uthevingsfarge 5 3 5" xfId="17280" xr:uid="{73CD98AE-A739-4BA8-B820-05672210D1B7}"/>
    <cellStyle name="40% - uthevingsfarge 5 3 5 2" xfId="17281" xr:uid="{7C09448F-00A5-404F-B903-55FC81E8566B}"/>
    <cellStyle name="40% - uthevingsfarge 5 3 5 2 2" xfId="47108" xr:uid="{37012FF1-94B9-4FDF-88E6-D0E30E9E0922}"/>
    <cellStyle name="40% - uthevingsfarge 5 3 5 3" xfId="17282" xr:uid="{75C94E2F-09CE-4EA4-898C-06B5914C861B}"/>
    <cellStyle name="40% - uthevingsfarge 5 3 5 4" xfId="47109" xr:uid="{40641463-2936-47F3-9EF6-593A6360517F}"/>
    <cellStyle name="40% - uthevingsfarge 5 3 5 5" xfId="47110" xr:uid="{FE821AED-5535-469E-A2EC-D5E719B4E82D}"/>
    <cellStyle name="40% - uthevingsfarge 5 3 5 6" xfId="47111" xr:uid="{7A51C9AD-FCD3-47F7-BC53-35F8D748AA9F}"/>
    <cellStyle name="40% - uthevingsfarge 5 3 5_3. Chng in credit spreads" xfId="47112" xr:uid="{903BC739-D78A-49E7-82D4-DEADB49DCDC3}"/>
    <cellStyle name="40% - uthevingsfarge 5 3 6" xfId="17283" xr:uid="{76272FDC-6774-43CA-8746-ABD1358A1C8B}"/>
    <cellStyle name="40% - uthevingsfarge 5 3 6 2" xfId="17284" xr:uid="{8831F2CE-B3D9-48EC-B038-BEA7C9C2AE2E}"/>
    <cellStyle name="40% - uthevingsfarge 5 3 6 2 2" xfId="47113" xr:uid="{F2EA3D4F-6059-44B9-8092-082CA71C4011}"/>
    <cellStyle name="40% - uthevingsfarge 5 3 6 3" xfId="17285" xr:uid="{B40C301C-3AD3-4649-8423-F1493FD05029}"/>
    <cellStyle name="40% - uthevingsfarge 5 3 6 4" xfId="47114" xr:uid="{A7268B9C-3AE0-4FF0-9688-F5BCC7BC7034}"/>
    <cellStyle name="40% - uthevingsfarge 5 3 6 5" xfId="47115" xr:uid="{F5B01D95-BE62-4A38-B4A5-7756465B52E7}"/>
    <cellStyle name="40% - uthevingsfarge 5 3 6 6" xfId="47116" xr:uid="{4A32B0DA-7C27-4AEA-BF49-C77E831A8C98}"/>
    <cellStyle name="40% - uthevingsfarge 5 3 6_3. Chng in credit spreads" xfId="47117" xr:uid="{E7FE5590-C012-42EA-B5AC-8610ABC2D739}"/>
    <cellStyle name="40% - uthevingsfarge 5 3 7" xfId="17286" xr:uid="{0880D40B-0F71-4CC7-95BE-FF57101307DA}"/>
    <cellStyle name="40% - uthevingsfarge 5 3 7 2" xfId="17287" xr:uid="{ACC363EC-98E5-4307-99A5-4A3AAE589E42}"/>
    <cellStyle name="40% - uthevingsfarge 5 3 7 2 2" xfId="47118" xr:uid="{CF2D582A-1013-4897-82F5-0FC1FB76E961}"/>
    <cellStyle name="40% - uthevingsfarge 5 3 7 3" xfId="47119" xr:uid="{58943602-DA04-410F-8BFB-E4E033E816AA}"/>
    <cellStyle name="40% - uthevingsfarge 5 3 7_3. Chng in credit spreads" xfId="47120" xr:uid="{25491D77-713E-4D90-B1FD-124A55AF1DDE}"/>
    <cellStyle name="40% - uthevingsfarge 5 3 8" xfId="17288" xr:uid="{B3D34E69-A121-49CE-9B67-5C5FFFC5D0E0}"/>
    <cellStyle name="40% - uthevingsfarge 5 3 9" xfId="39926" xr:uid="{012E4B21-6903-42C3-A782-95DB9FD33BF9}"/>
    <cellStyle name="40% - uthevingsfarge 5 3_4 manuell" xfId="55336" xr:uid="{A45AE29C-4ECE-4D29-8765-6037F6D44FD5}"/>
    <cellStyle name="40% - uthevingsfarge 5 30" xfId="5144" xr:uid="{C4CC7684-B92F-435A-BFE5-02F46563EA01}"/>
    <cellStyle name="40% - uthevingsfarge 5 30 2" xfId="5145" xr:uid="{C5DEB863-E887-4B99-BC90-05EE1B3A64C8}"/>
    <cellStyle name="40% - uthevingsfarge 5 30 2 2" xfId="5146" xr:uid="{5B1C6316-5F78-4CA5-8D2F-28BD8F5EE61A}"/>
    <cellStyle name="40% - uthevingsfarge 5 30 2 3" xfId="47121" xr:uid="{6500D639-8953-4341-BC8A-A1E3BE35E829}"/>
    <cellStyle name="40% - uthevingsfarge 5 30 2_4 manuell" xfId="55337" xr:uid="{98758BFD-8EA5-4EDF-9880-030CEA1AAAFA}"/>
    <cellStyle name="40% - uthevingsfarge 5 30 3" xfId="5147" xr:uid="{13BDE11B-F695-4FE7-A076-C22EDECB18D5}"/>
    <cellStyle name="40% - uthevingsfarge 5 30 4" xfId="47122" xr:uid="{A956708C-A2B2-4383-89E6-766FA36FE2F7}"/>
    <cellStyle name="40% - uthevingsfarge 5 30_4 manuell" xfId="55338" xr:uid="{24933D1E-858D-4A89-BCF4-3E703976F593}"/>
    <cellStyle name="40% - uthevingsfarge 5 31" xfId="5148" xr:uid="{29E1DB5D-D106-4F97-8173-C94897426C3B}"/>
    <cellStyle name="40% - uthevingsfarge 5 31 2" xfId="5149" xr:uid="{09CB4A59-B555-4B33-98E5-D3D03A397DE0}"/>
    <cellStyle name="40% - uthevingsfarge 5 31 2 2" xfId="5150" xr:uid="{22151D77-4B1A-4D69-A041-DA30D265D984}"/>
    <cellStyle name="40% - uthevingsfarge 5 31 2 3" xfId="47123" xr:uid="{5C53072C-B896-47C1-B574-1138BCBF5415}"/>
    <cellStyle name="40% - uthevingsfarge 5 31 2_4 manuell" xfId="55339" xr:uid="{C519F894-E38E-4981-8270-2580A9AF6FC7}"/>
    <cellStyle name="40% - uthevingsfarge 5 31 3" xfId="5151" xr:uid="{23392E5F-48A1-4827-B0B8-DBD1EFA38F6C}"/>
    <cellStyle name="40% - uthevingsfarge 5 31 4" xfId="47124" xr:uid="{E18305C8-B38B-4740-B82A-73D0DE1812F1}"/>
    <cellStyle name="40% - uthevingsfarge 5 31_4 manuell" xfId="55340" xr:uid="{67F40005-916C-4572-A745-102A2CF7E7B1}"/>
    <cellStyle name="40% - uthevingsfarge 5 32" xfId="5152" xr:uid="{3763C4B5-67D4-4778-A53E-E08451031A6F}"/>
    <cellStyle name="40% - uthevingsfarge 5 32 2" xfId="5153" xr:uid="{8178965B-DB64-4503-A9EF-EF12412E2065}"/>
    <cellStyle name="40% - uthevingsfarge 5 32 2 2" xfId="5154" xr:uid="{7E5534E6-84AF-413E-8AF5-37FDE6477B0F}"/>
    <cellStyle name="40% - uthevingsfarge 5 32 2 3" xfId="47125" xr:uid="{C42287E7-6123-4176-A2DB-579ACCD18BAE}"/>
    <cellStyle name="40% - uthevingsfarge 5 32 2_4 manuell" xfId="55341" xr:uid="{98D54D58-8D68-4D69-9777-CA384668BA7D}"/>
    <cellStyle name="40% - uthevingsfarge 5 32 3" xfId="5155" xr:uid="{AA8376FA-EE1C-4E45-8F27-E8AEAFD82615}"/>
    <cellStyle name="40% - uthevingsfarge 5 32 4" xfId="47126" xr:uid="{673ECE5D-3010-4659-BEAD-F15C0C3FC5B8}"/>
    <cellStyle name="40% - uthevingsfarge 5 32_4 manuell" xfId="55342" xr:uid="{C8FA797A-C3BD-4118-AA31-274B542FD573}"/>
    <cellStyle name="40% - uthevingsfarge 5 33" xfId="5156" xr:uid="{76E16F83-A429-48A0-82DE-553490B1E636}"/>
    <cellStyle name="40% - uthevingsfarge 5 33 2" xfId="5157" xr:uid="{03D41DF4-E256-402B-893D-C48BB7FB3F6E}"/>
    <cellStyle name="40% - uthevingsfarge 5 33 2 2" xfId="5158" xr:uid="{7D713544-E5DD-4116-B80F-51C2D7A3645E}"/>
    <cellStyle name="40% - uthevingsfarge 5 33 2 3" xfId="47127" xr:uid="{F904B03B-1C8C-4DF3-A65F-CACAE7535A34}"/>
    <cellStyle name="40% - uthevingsfarge 5 33 2_4 manuell" xfId="55343" xr:uid="{CB534883-0A5B-40D4-A037-8244C90853CC}"/>
    <cellStyle name="40% - uthevingsfarge 5 33 3" xfId="5159" xr:uid="{ED2A7F0C-1B06-4931-9B2A-2B794E2F6C7E}"/>
    <cellStyle name="40% - uthevingsfarge 5 33 4" xfId="47128" xr:uid="{57385BAC-1D58-4622-A99A-1DDF367D4F81}"/>
    <cellStyle name="40% - uthevingsfarge 5 33_4 manuell" xfId="55344" xr:uid="{317D5F61-8BBD-4DB4-A4CE-831442F21D40}"/>
    <cellStyle name="40% - uthevingsfarge 5 34" xfId="5160" xr:uid="{7F1CF61C-76D3-419D-B3D6-CC4FDC77CABD}"/>
    <cellStyle name="40% - uthevingsfarge 5 34 2" xfId="5161" xr:uid="{D75D06B0-D832-490C-A83F-D49E6AD59584}"/>
    <cellStyle name="40% - uthevingsfarge 5 34 2 2" xfId="5162" xr:uid="{DE077916-132B-4A97-A7C9-E608444A589A}"/>
    <cellStyle name="40% - uthevingsfarge 5 34 2 3" xfId="47129" xr:uid="{3FD07850-A3DE-4092-864C-8A29EC7E69B2}"/>
    <cellStyle name="40% - uthevingsfarge 5 34 2_4 manuell" xfId="55345" xr:uid="{35641D04-B233-4967-930B-E79451CB7F09}"/>
    <cellStyle name="40% - uthevingsfarge 5 34 3" xfId="5163" xr:uid="{97479E2B-293B-4673-BC0A-E2CF8F41BAEF}"/>
    <cellStyle name="40% - uthevingsfarge 5 34 4" xfId="47130" xr:uid="{1A02A702-D1D7-402E-BD68-E85B800BBCA7}"/>
    <cellStyle name="40% - uthevingsfarge 5 34_4 manuell" xfId="55346" xr:uid="{A9BEC573-6FCF-4528-A2CC-D6AD317B9706}"/>
    <cellStyle name="40% - uthevingsfarge 5 35" xfId="5164" xr:uid="{07B8B5BE-6F82-40F6-ACCC-896CD2B6EC9C}"/>
    <cellStyle name="40% - uthevingsfarge 5 35 2" xfId="5165" xr:uid="{02AE399F-2619-4417-84CD-A3EDBF5FCBC8}"/>
    <cellStyle name="40% - uthevingsfarge 5 35 2 2" xfId="5166" xr:uid="{D2880377-F1AF-4ED0-B37D-1C80940C3581}"/>
    <cellStyle name="40% - uthevingsfarge 5 35 2 3" xfId="47131" xr:uid="{F3137A4C-3C1A-4DA0-AF08-55DC18CDDA1B}"/>
    <cellStyle name="40% - uthevingsfarge 5 35 2_4 manuell" xfId="55347" xr:uid="{64947E84-6A37-47D5-8C29-46137992B722}"/>
    <cellStyle name="40% - uthevingsfarge 5 35 3" xfId="5167" xr:uid="{E1DB837F-50EA-4C4D-81DE-1FB69D4864E0}"/>
    <cellStyle name="40% - uthevingsfarge 5 35 4" xfId="47132" xr:uid="{78F3AFBE-73F5-4E5A-B4A2-0222DDD04258}"/>
    <cellStyle name="40% - uthevingsfarge 5 35_4 manuell" xfId="55348" xr:uid="{A0C23DCB-9611-47C4-A9A8-49E142F517F0}"/>
    <cellStyle name="40% - uthevingsfarge 5 36" xfId="5168" xr:uid="{72AC8BBA-3338-4C44-8157-B47DA3F059E2}"/>
    <cellStyle name="40% - uthevingsfarge 5 36 2" xfId="5169" xr:uid="{9D03B46D-730E-4143-880D-9DB883852BE0}"/>
    <cellStyle name="40% - uthevingsfarge 5 36 2 2" xfId="5170" xr:uid="{59156809-D989-4676-98A0-503F0FB44870}"/>
    <cellStyle name="40% - uthevingsfarge 5 36 2 3" xfId="47133" xr:uid="{08E4C533-5B2A-4E15-9577-A2403F677639}"/>
    <cellStyle name="40% - uthevingsfarge 5 36 2_4 manuell" xfId="55349" xr:uid="{D1ABC219-EF98-4654-89B9-CD2091B9D819}"/>
    <cellStyle name="40% - uthevingsfarge 5 36 3" xfId="5171" xr:uid="{5FFE4EBD-7376-4EB6-B8A1-36F50AF09FA8}"/>
    <cellStyle name="40% - uthevingsfarge 5 36 4" xfId="47134" xr:uid="{9F6BE3D0-6A59-43F7-B5B3-7B6A9449D43D}"/>
    <cellStyle name="40% - uthevingsfarge 5 36_4 manuell" xfId="55350" xr:uid="{DE7283CE-5BE3-441D-83F3-0EBF1A41D844}"/>
    <cellStyle name="40% - uthevingsfarge 5 37" xfId="5172" xr:uid="{877EEC89-178D-4DF9-A890-9A57DB06DC30}"/>
    <cellStyle name="40% - uthevingsfarge 5 37 2" xfId="5173" xr:uid="{928F2E40-B4B5-4240-8BA2-CD89EC53D326}"/>
    <cellStyle name="40% - uthevingsfarge 5 37 2 2" xfId="5174" xr:uid="{6606700D-6099-4098-A6F0-0AAA67712A2D}"/>
    <cellStyle name="40% - uthevingsfarge 5 37 2 3" xfId="47135" xr:uid="{169ADAA7-9040-4048-8B09-FA3370ADC577}"/>
    <cellStyle name="40% - uthevingsfarge 5 37 2_4 manuell" xfId="55351" xr:uid="{1627AC74-ECE9-4ED0-B347-1F7264488D08}"/>
    <cellStyle name="40% - uthevingsfarge 5 37 3" xfId="5175" xr:uid="{DA88CD2F-8872-4133-9662-7F182B65343F}"/>
    <cellStyle name="40% - uthevingsfarge 5 37 4" xfId="47136" xr:uid="{81642CA6-EFCE-4108-B198-C84329A79E85}"/>
    <cellStyle name="40% - uthevingsfarge 5 37_4 manuell" xfId="55352" xr:uid="{720FB1B6-AB93-43A5-9A40-EAB57ED646B0}"/>
    <cellStyle name="40% - uthevingsfarge 5 38" xfId="5176" xr:uid="{86E02CEA-D725-4B89-AA4E-237D0B6D4EBE}"/>
    <cellStyle name="40% - uthevingsfarge 5 38 2" xfId="5177" xr:uid="{32323274-2EDC-4F65-925D-5DC10F6D09A7}"/>
    <cellStyle name="40% - uthevingsfarge 5 38 2 2" xfId="5178" xr:uid="{93AD0B3F-104E-4F6E-809E-0EACD2BADCF2}"/>
    <cellStyle name="40% - uthevingsfarge 5 38 2 3" xfId="47137" xr:uid="{FED612C6-2172-4D61-92D7-27651E8A940C}"/>
    <cellStyle name="40% - uthevingsfarge 5 38 2_4 manuell" xfId="55353" xr:uid="{001029F4-4ACD-433F-871F-BDA625E23820}"/>
    <cellStyle name="40% - uthevingsfarge 5 38 3" xfId="5179" xr:uid="{29260F92-059F-43C1-A2B4-EB70987C2796}"/>
    <cellStyle name="40% - uthevingsfarge 5 38 4" xfId="47138" xr:uid="{7C34069A-513C-4B39-8376-990DE9E374C2}"/>
    <cellStyle name="40% - uthevingsfarge 5 38_4 manuell" xfId="55354" xr:uid="{710F45B1-DD0D-4038-8026-D4F279F06CAB}"/>
    <cellStyle name="40% - uthevingsfarge 5 39" xfId="5180" xr:uid="{4A72D045-38BB-4223-94CA-A90500A8FB6F}"/>
    <cellStyle name="40% - uthevingsfarge 5 39 2" xfId="5181" xr:uid="{E43AC0B9-E984-4237-90DC-D4F4221FC876}"/>
    <cellStyle name="40% - uthevingsfarge 5 39 2 2" xfId="5182" xr:uid="{E8FD6BB5-1316-428A-9B80-AB98DB08C083}"/>
    <cellStyle name="40% - uthevingsfarge 5 39 2 3" xfId="47139" xr:uid="{CB16D8F9-3151-44DC-A4F2-537758CE994B}"/>
    <cellStyle name="40% - uthevingsfarge 5 39 2_4 manuell" xfId="55355" xr:uid="{76AD6BD2-A1C2-4B85-B6AE-67ADA3A5B216}"/>
    <cellStyle name="40% - uthevingsfarge 5 39 3" xfId="5183" xr:uid="{653C179F-1746-4EFD-AA89-CACF2D9070ED}"/>
    <cellStyle name="40% - uthevingsfarge 5 39 4" xfId="47140" xr:uid="{7ED43735-D905-4FE1-84F2-58F3CB78A6AA}"/>
    <cellStyle name="40% - uthevingsfarge 5 39_4 manuell" xfId="55356" xr:uid="{062A2C4E-42DF-44DD-96D1-2ACCD46DB73D}"/>
    <cellStyle name="40% - uthevingsfarge 5 4" xfId="5184" xr:uid="{F8C331D0-6D73-4F4C-9A21-949C6FD1EA3F}"/>
    <cellStyle name="40% - uthevingsfarge 5 4 10" xfId="47141" xr:uid="{0F4175A9-AEED-4EC7-B969-6C89FA9F0F3B}"/>
    <cellStyle name="40% - uthevingsfarge 5 4 2" xfId="5185" xr:uid="{8059F99C-7E27-4BCD-AFEC-0971876A2556}"/>
    <cellStyle name="40% - uthevingsfarge 5 4 2 2" xfId="5186" xr:uid="{B81E0201-8ECC-42AE-A388-87F81C7CC72A}"/>
    <cellStyle name="40% - uthevingsfarge 5 4 2 2 2" xfId="17289" xr:uid="{DBD61C74-7662-47F6-90E0-3438897CDA59}"/>
    <cellStyle name="40% - uthevingsfarge 5 4 2 2 2 2" xfId="47142" xr:uid="{E8E88CBD-53AD-424F-A350-02FEECF2EF0F}"/>
    <cellStyle name="40% - uthevingsfarge 5 4 2 2 3" xfId="47143" xr:uid="{E0B4A91E-91C2-4069-BE3D-7C231A744FE0}"/>
    <cellStyle name="40% - uthevingsfarge 5 4 2 2_3. Chng in credit spreads" xfId="47144" xr:uid="{E5582875-F0BC-476E-A98B-47D271156005}"/>
    <cellStyle name="40% - uthevingsfarge 5 4 2 3" xfId="17290" xr:uid="{DE9BD17C-AFF3-4D8C-884F-B842230D9B2D}"/>
    <cellStyle name="40% - uthevingsfarge 5 4 2 3 2" xfId="47145" xr:uid="{643D7A9E-4833-4155-BDA2-F66721A4192F}"/>
    <cellStyle name="40% - uthevingsfarge 5 4 2 3 2 2" xfId="47146" xr:uid="{016C1F19-D624-4378-A286-D569D951E949}"/>
    <cellStyle name="40% - uthevingsfarge 5 4 2 3 3" xfId="47147" xr:uid="{E1CB0453-F02A-4A62-A4E5-556B2A45ED70}"/>
    <cellStyle name="40% - uthevingsfarge 5 4 2 3_3. Chng in credit spreads" xfId="47148" xr:uid="{989207B7-D9F8-4452-BF05-CBC9E55B918D}"/>
    <cellStyle name="40% - uthevingsfarge 5 4 2 4" xfId="47149" xr:uid="{8DB14154-A2A9-4441-BA03-8BC12456D598}"/>
    <cellStyle name="40% - uthevingsfarge 5 4 2 4 2" xfId="47150" xr:uid="{82920A1F-47A1-4469-B126-A525B62DA971}"/>
    <cellStyle name="40% - uthevingsfarge 5 4 2 5" xfId="47151" xr:uid="{6E3D2273-5976-49C6-B711-C3A6DDF9624B}"/>
    <cellStyle name="40% - uthevingsfarge 5 4 2 6" xfId="47152" xr:uid="{44FF88D1-F1C8-49FC-9B4B-F04B496A37F1}"/>
    <cellStyle name="40% - uthevingsfarge 5 4 2 7" xfId="47153" xr:uid="{BAC4F9AF-33CD-41C1-B4BC-A5075E8B005E}"/>
    <cellStyle name="40% - uthevingsfarge 5 4 2 8" xfId="47154" xr:uid="{EE20D71E-1249-465B-BA2A-5C5D6656CA37}"/>
    <cellStyle name="40% - uthevingsfarge 5 4 2_3. Chng in credit spreads" xfId="47155" xr:uid="{113B4599-50F3-4ADD-B3D7-CA543101BE2B}"/>
    <cellStyle name="40% - uthevingsfarge 5 4 3" xfId="5187" xr:uid="{5BF347D1-9971-485E-A744-67A40B29705C}"/>
    <cellStyle name="40% - uthevingsfarge 5 4 3 2" xfId="17291" xr:uid="{47A112B5-3B39-4C59-95AB-4ECB782DB4B3}"/>
    <cellStyle name="40% - uthevingsfarge 5 4 3 2 2" xfId="47156" xr:uid="{5E072B7E-CDBF-4B0C-A27B-9AA8D54766B0}"/>
    <cellStyle name="40% - uthevingsfarge 5 4 3 3" xfId="17292" xr:uid="{4FE81D17-2319-412F-B2FC-3FF176AF7592}"/>
    <cellStyle name="40% - uthevingsfarge 5 4 3 4" xfId="47157" xr:uid="{75C9F565-96E2-453C-909B-C7CF1602B6CD}"/>
    <cellStyle name="40% - uthevingsfarge 5 4 3 5" xfId="47158" xr:uid="{69386A9B-B6F8-44A4-86ED-731BA5F55E54}"/>
    <cellStyle name="40% - uthevingsfarge 5 4 3 6" xfId="47159" xr:uid="{A7D09E2E-7523-4D11-89FF-D9152379EC05}"/>
    <cellStyle name="40% - uthevingsfarge 5 4 3_3. Chng in credit spreads" xfId="47160" xr:uid="{FEA4D773-9781-4C59-9E3F-5136038CCA6F}"/>
    <cellStyle name="40% - uthevingsfarge 5 4 4" xfId="17293" xr:uid="{B5D3228C-C259-4248-B89E-1A52163961E6}"/>
    <cellStyle name="40% - uthevingsfarge 5 4 4 2" xfId="17294" xr:uid="{59BDEABE-4937-4BEB-9E42-4097D2276916}"/>
    <cellStyle name="40% - uthevingsfarge 5 4 4 2 2" xfId="47161" xr:uid="{F060DA21-6950-4645-B943-515018EA91AB}"/>
    <cellStyle name="40% - uthevingsfarge 5 4 4 3" xfId="17295" xr:uid="{6734E676-E4A2-4C57-9DF0-B7DBAF841AFB}"/>
    <cellStyle name="40% - uthevingsfarge 5 4 4 4" xfId="47162" xr:uid="{8CE4383C-AF0F-4CB5-AEEF-25B15E73CBE7}"/>
    <cellStyle name="40% - uthevingsfarge 5 4 4 5" xfId="47163" xr:uid="{A66A8272-8CA9-4AFC-BD17-8439776B1B3C}"/>
    <cellStyle name="40% - uthevingsfarge 5 4 4 6" xfId="47164" xr:uid="{D95BE548-F860-46A8-952B-FA8FE9A5D646}"/>
    <cellStyle name="40% - uthevingsfarge 5 4 4_3. Chng in credit spreads" xfId="47165" xr:uid="{80BC3FA3-A258-4607-8B8C-7568820E6123}"/>
    <cellStyle name="40% - uthevingsfarge 5 4 5" xfId="17296" xr:uid="{FDA71DEA-8EE7-40D0-97F3-73999FF51E5B}"/>
    <cellStyle name="40% - uthevingsfarge 5 4 5 2" xfId="17297" xr:uid="{EE231ABF-0EEA-4D54-8D03-A9E47E596473}"/>
    <cellStyle name="40% - uthevingsfarge 5 4 5 3" xfId="17298" xr:uid="{4193A5F0-032B-4B7A-993B-77EE9E66D1D6}"/>
    <cellStyle name="40% - uthevingsfarge 5 4 5 4" xfId="47166" xr:uid="{250202B5-0C15-4F95-8FC0-2EF566AE809D}"/>
    <cellStyle name="40% - uthevingsfarge 5 4 5 5" xfId="47167" xr:uid="{F5969F40-22F2-4634-8610-0243841288FA}"/>
    <cellStyle name="40% - uthevingsfarge 5 4 5 6" xfId="47168" xr:uid="{24771C69-4BE7-4BBC-89C6-BB448DF25D0C}"/>
    <cellStyle name="40% - uthevingsfarge 5 4 5_AVA DVA EL" xfId="17299" xr:uid="{E49FED1C-EF2B-4C80-977F-6FB7EAFBD894}"/>
    <cellStyle name="40% - uthevingsfarge 5 4 6" xfId="17300" xr:uid="{89EE239E-58B8-49AE-B58D-BF75F11E651B}"/>
    <cellStyle name="40% - uthevingsfarge 5 4 6 2" xfId="17301" xr:uid="{DB94E878-F5E8-4333-8B6D-4D5B56A6E5A6}"/>
    <cellStyle name="40% - uthevingsfarge 5 4 6_AVA DVA EL" xfId="17302" xr:uid="{0190EAB8-899E-4968-BAD4-57BDBC09C0F8}"/>
    <cellStyle name="40% - uthevingsfarge 5 4 7" xfId="17303" xr:uid="{0E39A62E-3709-4FEB-8BEC-2F0FA177D61E}"/>
    <cellStyle name="40% - uthevingsfarge 5 4 8" xfId="39927" xr:uid="{CAC6B763-2926-44F6-976F-C362121E2742}"/>
    <cellStyle name="40% - uthevingsfarge 5 4 9" xfId="47169" xr:uid="{35C48D12-3E70-4A35-A28E-FE793D9BE800}"/>
    <cellStyle name="40% - uthevingsfarge 5 4_3. Chng in credit spreads" xfId="47170" xr:uid="{3142C709-B36B-4FDF-B8DF-7BB866D4AE36}"/>
    <cellStyle name="40% - uthevingsfarge 5 40" xfId="5188" xr:uid="{FFE74058-472A-48E5-8F7E-7A3EB012DC1E}"/>
    <cellStyle name="40% - uthevingsfarge 5 40 2" xfId="5189" xr:uid="{61AE752D-50AC-4B10-B38C-064EEB6D5F2D}"/>
    <cellStyle name="40% - uthevingsfarge 5 40 2 2" xfId="5190" xr:uid="{467D5EB7-0254-4017-956B-190D1B38A067}"/>
    <cellStyle name="40% - uthevingsfarge 5 40 2 3" xfId="47171" xr:uid="{976635AA-E52F-4C45-BC95-294C8E4D77B2}"/>
    <cellStyle name="40% - uthevingsfarge 5 40 2_4 manuell" xfId="55357" xr:uid="{B4CB536D-C0CF-46CD-98A5-C98E12196FF5}"/>
    <cellStyle name="40% - uthevingsfarge 5 40 3" xfId="5191" xr:uid="{BFFF31F9-92FB-480D-91E1-A7303A010DF9}"/>
    <cellStyle name="40% - uthevingsfarge 5 40 4" xfId="47172" xr:uid="{93FAA720-1137-4746-BC0D-586B2105909C}"/>
    <cellStyle name="40% - uthevingsfarge 5 40_4 manuell" xfId="55358" xr:uid="{6551CE38-194B-4CFC-8DC4-BFC606817D72}"/>
    <cellStyle name="40% - uthevingsfarge 5 41" xfId="5192" xr:uid="{10AFC340-8DAF-4D9E-AF68-199756D3B503}"/>
    <cellStyle name="40% - uthevingsfarge 5 41 2" xfId="5193" xr:uid="{C34A0384-8156-4AA4-A551-623A2A93D451}"/>
    <cellStyle name="40% - uthevingsfarge 5 41 2 2" xfId="5194" xr:uid="{D7179A2B-6807-409E-8F3A-F1887C071094}"/>
    <cellStyle name="40% - uthevingsfarge 5 41 2 3" xfId="47173" xr:uid="{E60544D2-2685-45FE-B772-8F25348641E6}"/>
    <cellStyle name="40% - uthevingsfarge 5 41 2_4 manuell" xfId="55359" xr:uid="{58103669-AF3E-4B76-ACF9-B1F5C1599820}"/>
    <cellStyle name="40% - uthevingsfarge 5 41 3" xfId="5195" xr:uid="{59533525-2A1A-4F3A-92E0-7954C49C617A}"/>
    <cellStyle name="40% - uthevingsfarge 5 41 4" xfId="47174" xr:uid="{8FE86314-355A-43F6-9BD5-C44233A015F0}"/>
    <cellStyle name="40% - uthevingsfarge 5 41_4 manuell" xfId="55360" xr:uid="{FB6704C3-BCE9-43AF-84DE-F47F197D727A}"/>
    <cellStyle name="40% - uthevingsfarge 5 42" xfId="5196" xr:uid="{C03090DF-96F6-40AF-8B02-AA8B158695C0}"/>
    <cellStyle name="40% - uthevingsfarge 5 42 2" xfId="5197" xr:uid="{2E4EA6CE-D0C3-439C-8E17-CE06544DA443}"/>
    <cellStyle name="40% - uthevingsfarge 5 42 2 2" xfId="5198" xr:uid="{BCF87A9C-6C97-4B56-B9B8-DFCC580EB7B4}"/>
    <cellStyle name="40% - uthevingsfarge 5 42 2 3" xfId="47175" xr:uid="{D7501AEB-D487-483A-9B61-C18D7F790DCD}"/>
    <cellStyle name="40% - uthevingsfarge 5 42 2_4 manuell" xfId="55361" xr:uid="{17498B59-15C6-4ECE-985E-EDA127B929A9}"/>
    <cellStyle name="40% - uthevingsfarge 5 42 3" xfId="5199" xr:uid="{83A89CFC-BA92-480B-A2D4-442C59CC88B4}"/>
    <cellStyle name="40% - uthevingsfarge 5 42 4" xfId="47176" xr:uid="{27032E97-FD1B-47DB-BCD5-3F5C8EE5FBA5}"/>
    <cellStyle name="40% - uthevingsfarge 5 42_4 manuell" xfId="55362" xr:uid="{70AE0B3F-559A-4F43-A305-5E632D51F5AD}"/>
    <cellStyle name="40% - uthevingsfarge 5 43" xfId="5200" xr:uid="{1DEC04BD-85C4-4A46-A6DE-51D680976BB3}"/>
    <cellStyle name="40% - uthevingsfarge 5 43 2" xfId="5201" xr:uid="{61D243D7-E555-4367-8248-E8046869F4E9}"/>
    <cellStyle name="40% - uthevingsfarge 5 43 2 2" xfId="5202" xr:uid="{D6C9134C-2522-4E6A-8057-30824D827285}"/>
    <cellStyle name="40% - uthevingsfarge 5 43 2 3" xfId="47177" xr:uid="{1EE61A94-370F-493E-A1E7-09C05E6B0006}"/>
    <cellStyle name="40% - uthevingsfarge 5 43 2_4 manuell" xfId="55363" xr:uid="{9701F2C1-AD48-4283-8967-C5BC799F9472}"/>
    <cellStyle name="40% - uthevingsfarge 5 43 3" xfId="5203" xr:uid="{661DB33B-9204-4937-B950-E891992FE125}"/>
    <cellStyle name="40% - uthevingsfarge 5 43 4" xfId="47178" xr:uid="{EE86F9C9-BAA0-4D30-96DD-3AF96D22F236}"/>
    <cellStyle name="40% - uthevingsfarge 5 43_4 manuell" xfId="55364" xr:uid="{88706179-FFE7-4715-8A9C-C239294E8116}"/>
    <cellStyle name="40% - uthevingsfarge 5 44" xfId="5204" xr:uid="{80A81182-A6FC-41E5-8DE5-3334FD736704}"/>
    <cellStyle name="40% - uthevingsfarge 5 44 2" xfId="5205" xr:uid="{E39AFD59-6C87-4853-AD57-8568E5013C82}"/>
    <cellStyle name="40% - uthevingsfarge 5 44 2 2" xfId="5206" xr:uid="{8D12D07D-269B-4F43-90AC-5E664249F14B}"/>
    <cellStyle name="40% - uthevingsfarge 5 44 2 3" xfId="47179" xr:uid="{C4B7A640-62CE-45A1-B272-EC634F934203}"/>
    <cellStyle name="40% - uthevingsfarge 5 44 2_4 manuell" xfId="55365" xr:uid="{F75717FB-B10B-4C98-96F4-8DCBD1AE5910}"/>
    <cellStyle name="40% - uthevingsfarge 5 44 3" xfId="5207" xr:uid="{75670C91-EFFD-4797-888A-0D45A6F43A98}"/>
    <cellStyle name="40% - uthevingsfarge 5 44 4" xfId="47180" xr:uid="{876566BA-A734-4D90-A21F-CF53769983C4}"/>
    <cellStyle name="40% - uthevingsfarge 5 44_4 manuell" xfId="55366" xr:uid="{D0E9118C-74C6-4365-93E5-99D537B831DD}"/>
    <cellStyle name="40% - uthevingsfarge 5 45" xfId="5208" xr:uid="{690F5E41-B33B-4DBF-B5EF-BB98B88ADD87}"/>
    <cellStyle name="40% - uthevingsfarge 5 45 2" xfId="5209" xr:uid="{F4B90EE2-4902-4579-9328-225285EF7CC0}"/>
    <cellStyle name="40% - uthevingsfarge 5 45 2 2" xfId="5210" xr:uid="{26EB3BA2-CD81-483F-848B-34037705F0E6}"/>
    <cellStyle name="40% - uthevingsfarge 5 45 2 3" xfId="47181" xr:uid="{39DEAE25-1294-4E11-993D-9BDC184BCDA5}"/>
    <cellStyle name="40% - uthevingsfarge 5 45 2_4 manuell" xfId="55367" xr:uid="{3C258B24-D614-41D2-9DEA-31A3DD1F211E}"/>
    <cellStyle name="40% - uthevingsfarge 5 45 3" xfId="5211" xr:uid="{F754C265-EF78-4A10-B491-9A89CFA82A0A}"/>
    <cellStyle name="40% - uthevingsfarge 5 45 4" xfId="47182" xr:uid="{27DABFAD-065B-44AD-BF79-8CDFF9006446}"/>
    <cellStyle name="40% - uthevingsfarge 5 45_4 manuell" xfId="55368" xr:uid="{C529DFC3-DC7B-4F38-BA87-E816162409AB}"/>
    <cellStyle name="40% - uthevingsfarge 5 46" xfId="5212" xr:uid="{F438CE08-462F-42F3-8F89-2906CDF391CD}"/>
    <cellStyle name="40% - uthevingsfarge 5 46 2" xfId="5213" xr:uid="{14E8455B-366F-4643-898F-286E9AC35B20}"/>
    <cellStyle name="40% - uthevingsfarge 5 46 2 2" xfId="5214" xr:uid="{3AF305B6-F1FC-450B-AAB5-9AB3F49695B6}"/>
    <cellStyle name="40% - uthevingsfarge 5 46 2 3" xfId="47183" xr:uid="{E51072B6-807F-4869-83E7-AE0E201A648B}"/>
    <cellStyle name="40% - uthevingsfarge 5 46 2_4 manuell" xfId="55369" xr:uid="{84325C24-FC84-4F92-91D6-BB754A0D2731}"/>
    <cellStyle name="40% - uthevingsfarge 5 46 3" xfId="5215" xr:uid="{BA3B79B4-B490-4560-8EE1-9C86DB55276C}"/>
    <cellStyle name="40% - uthevingsfarge 5 46 4" xfId="47184" xr:uid="{B0FAE121-5652-460B-B40B-03D91C560CC1}"/>
    <cellStyle name="40% - uthevingsfarge 5 46_4 manuell" xfId="55370" xr:uid="{7022604B-0E53-456A-AEB5-FD73BD70AF83}"/>
    <cellStyle name="40% - uthevingsfarge 5 47" xfId="5216" xr:uid="{A288C15A-6FBE-4F58-A27D-41EDE75064A5}"/>
    <cellStyle name="40% - uthevingsfarge 5 47 2" xfId="5217" xr:uid="{F37D9DD6-404E-4C4F-9F09-ECCE4394A0D4}"/>
    <cellStyle name="40% - uthevingsfarge 5 47 2 2" xfId="5218" xr:uid="{4AD7CC25-C61A-4B36-9546-787B6A0C2177}"/>
    <cellStyle name="40% - uthevingsfarge 5 47 2 3" xfId="47185" xr:uid="{33F7CDD9-F9A6-45B3-944E-8BA062CC9D34}"/>
    <cellStyle name="40% - uthevingsfarge 5 47 2_4 manuell" xfId="55371" xr:uid="{4D44CF7D-1FD4-4E61-B073-1A066E40FA5F}"/>
    <cellStyle name="40% - uthevingsfarge 5 47 3" xfId="5219" xr:uid="{1C773B51-5D99-4D28-9A92-022B6FD634BA}"/>
    <cellStyle name="40% - uthevingsfarge 5 47 4" xfId="47186" xr:uid="{75561631-DD90-48A8-AA2D-C9D85F815666}"/>
    <cellStyle name="40% - uthevingsfarge 5 47_4 manuell" xfId="55372" xr:uid="{EFE66B1D-91C3-458F-A44D-ACD10CBD7D91}"/>
    <cellStyle name="40% - uthevingsfarge 5 48" xfId="5220" xr:uid="{38E42377-FEB1-41AE-A261-13C1397095B1}"/>
    <cellStyle name="40% - uthevingsfarge 5 48 2" xfId="5221" xr:uid="{6E8AEF86-8DEC-41FD-8589-74904CF329A9}"/>
    <cellStyle name="40% - uthevingsfarge 5 48 2 2" xfId="5222" xr:uid="{44AA7C20-4B9D-49C0-9B9A-7718F42DBB38}"/>
    <cellStyle name="40% - uthevingsfarge 5 48 2 3" xfId="47187" xr:uid="{6A58DD3C-539E-43EF-A3DB-F3C39D9CCA3C}"/>
    <cellStyle name="40% - uthevingsfarge 5 48 2_4 manuell" xfId="55373" xr:uid="{8365A5F2-02D0-4086-84C1-D3EA4674E0A2}"/>
    <cellStyle name="40% - uthevingsfarge 5 48 3" xfId="5223" xr:uid="{061B149D-8BBA-4878-8D5A-1D1215CDE82B}"/>
    <cellStyle name="40% - uthevingsfarge 5 48 4" xfId="47188" xr:uid="{3C1EFE46-6C88-49E1-826A-D8E7F5EF556A}"/>
    <cellStyle name="40% - uthevingsfarge 5 48_4 manuell" xfId="55374" xr:uid="{B0E3F927-F2F8-45EF-B2BA-7D1D1A0F44EC}"/>
    <cellStyle name="40% - uthevingsfarge 5 49" xfId="5224" xr:uid="{3B071828-B611-4A3A-8E35-C672DF0CBD4D}"/>
    <cellStyle name="40% - uthevingsfarge 5 49 2" xfId="5225" xr:uid="{F8D979F4-DA73-4342-BBCA-8F3145DC29D5}"/>
    <cellStyle name="40% - uthevingsfarge 5 49 2 2" xfId="5226" xr:uid="{E72F99B9-879E-4CD7-8308-CB9744712A73}"/>
    <cellStyle name="40% - uthevingsfarge 5 49 2 3" xfId="47189" xr:uid="{A3F35A9B-2375-474B-A04B-02824BFBED4A}"/>
    <cellStyle name="40% - uthevingsfarge 5 49 2_4 manuell" xfId="55375" xr:uid="{E7B1CEC7-8E64-4C23-B2A9-8B301EB17DF2}"/>
    <cellStyle name="40% - uthevingsfarge 5 49 3" xfId="5227" xr:uid="{9F0140D7-EC75-44F2-9B9C-A62D97FD8D2A}"/>
    <cellStyle name="40% - uthevingsfarge 5 49 4" xfId="47190" xr:uid="{A36907F5-DAAF-475C-A249-F937EC6B3BD8}"/>
    <cellStyle name="40% - uthevingsfarge 5 49_4 manuell" xfId="55376" xr:uid="{FD1B0E6C-D9A1-40F5-970D-8BC649FD5706}"/>
    <cellStyle name="40% - uthevingsfarge 5 5" xfId="5228" xr:uid="{D4375DB5-6D9A-4B78-B0CB-AABEB416EBD4}"/>
    <cellStyle name="40% - uthevingsfarge 5 5 2" xfId="5229" xr:uid="{4091FB96-CA0D-4490-BDF6-5A87547BFD77}"/>
    <cellStyle name="40% - uthevingsfarge 5 5 2 2" xfId="5230" xr:uid="{194F09D3-ACB0-42C9-A0CA-6737F5C5B7E7}"/>
    <cellStyle name="40% - uthevingsfarge 5 5 2 2 2" xfId="47191" xr:uid="{E28EB723-07BC-4DD5-85DC-655E209BCCA9}"/>
    <cellStyle name="40% - uthevingsfarge 5 5 2 2 2 2" xfId="47192" xr:uid="{EAADCD23-F91E-4AEC-86C8-87033D8CBF64}"/>
    <cellStyle name="40% - uthevingsfarge 5 5 2 2 3" xfId="47193" xr:uid="{FB1786FF-8132-4692-A451-5A17438E4551}"/>
    <cellStyle name="40% - uthevingsfarge 5 5 2 2_3. Chng in credit spreads" xfId="47194" xr:uid="{AABC1599-7A11-471C-9FC2-3ACC1DAEDD54}"/>
    <cellStyle name="40% - uthevingsfarge 5 5 2 3" xfId="47195" xr:uid="{1FF77822-F4CD-469A-8B56-28BFB3167FC1}"/>
    <cellStyle name="40% - uthevingsfarge 5 5 2 3 2" xfId="47196" xr:uid="{8F2B11A4-928C-4338-96FA-D387FB2B81A8}"/>
    <cellStyle name="40% - uthevingsfarge 5 5 2 3 2 2" xfId="47197" xr:uid="{29A0AC20-57EC-414C-AF0F-D0BCDC5EA111}"/>
    <cellStyle name="40% - uthevingsfarge 5 5 2 3 3" xfId="47198" xr:uid="{736A7C29-02AD-419B-8294-B03FA5A25631}"/>
    <cellStyle name="40% - uthevingsfarge 5 5 2 3_3. Chng in credit spreads" xfId="47199" xr:uid="{9A3FC3FE-F67C-43FB-A83F-BC4938F240D5}"/>
    <cellStyle name="40% - uthevingsfarge 5 5 2 4" xfId="47200" xr:uid="{698D45AD-5DC9-4552-BC95-70A4836A8B86}"/>
    <cellStyle name="40% - uthevingsfarge 5 5 2 4 2" xfId="47201" xr:uid="{99056F83-E938-475D-9D52-DEE61CBF859B}"/>
    <cellStyle name="40% - uthevingsfarge 5 5 2 5" xfId="47202" xr:uid="{1766729B-8D9B-4684-BE76-8AB0356DAC47}"/>
    <cellStyle name="40% - uthevingsfarge 5 5 2_3. Chng in credit spreads" xfId="47203" xr:uid="{4CF2EFC1-FD55-4EDE-9060-50891AC288FE}"/>
    <cellStyle name="40% - uthevingsfarge 5 5 3" xfId="5231" xr:uid="{D457BF08-5010-47B8-A502-A77BA18A7C45}"/>
    <cellStyle name="40% - uthevingsfarge 5 5 3 2" xfId="17304" xr:uid="{7FA90E7F-60FA-47CE-B001-6CA24590ECEF}"/>
    <cellStyle name="40% - uthevingsfarge 5 5 3 2 2" xfId="47204" xr:uid="{5515C2F2-C985-4891-9AEE-19723B99E829}"/>
    <cellStyle name="40% - uthevingsfarge 5 5 3 3" xfId="47205" xr:uid="{6C6F50DC-8957-43A9-B7FB-09458DD9049F}"/>
    <cellStyle name="40% - uthevingsfarge 5 5 3_3. Chng in credit spreads" xfId="47206" xr:uid="{11181BD6-DB04-4CE6-834D-24241FA09085}"/>
    <cellStyle name="40% - uthevingsfarge 5 5 4" xfId="17305" xr:uid="{2CAF70BE-BAEC-414E-B0D9-0D519E21B511}"/>
    <cellStyle name="40% - uthevingsfarge 5 5 4 2" xfId="47207" xr:uid="{815A474A-F56B-42D0-A2D5-14818A7331D4}"/>
    <cellStyle name="40% - uthevingsfarge 5 5 4 2 2" xfId="47208" xr:uid="{5A47D138-7499-4429-A6F4-E79A65B2DBB9}"/>
    <cellStyle name="40% - uthevingsfarge 5 5 4 3" xfId="47209" xr:uid="{503797B8-ED76-443D-A0B0-619FC923A4CD}"/>
    <cellStyle name="40% - uthevingsfarge 5 5 4_3. Chng in credit spreads" xfId="47210" xr:uid="{C60414CF-FEF7-4D8F-A3A3-CB9F988FF8A6}"/>
    <cellStyle name="40% - uthevingsfarge 5 5 5" xfId="17306" xr:uid="{9E930D8C-723F-416E-BEBC-9E2AFADF8D93}"/>
    <cellStyle name="40% - uthevingsfarge 5 5 5 2" xfId="47211" xr:uid="{03963417-5CCF-4074-9A71-B7BED4CE4D27}"/>
    <cellStyle name="40% - uthevingsfarge 5 5 6" xfId="39928" xr:uid="{C2C33242-4F2B-4DBE-AA27-EAE357409068}"/>
    <cellStyle name="40% - uthevingsfarge 5 5 7" xfId="47212" xr:uid="{6CDBA28E-3C15-44CB-9504-CF335C793E8A}"/>
    <cellStyle name="40% - uthevingsfarge 5 5 8" xfId="47213" xr:uid="{6CFCA72C-701A-45D9-8A97-82BBA3A6763E}"/>
    <cellStyle name="40% - uthevingsfarge 5 5 9" xfId="47214" xr:uid="{6BB2A4A7-64D0-4A0B-A050-DFCA3B90A109}"/>
    <cellStyle name="40% - uthevingsfarge 5 5_3. Chng in credit spreads" xfId="47215" xr:uid="{22C36B94-8C5B-4588-B899-212973D0FA79}"/>
    <cellStyle name="40% - uthevingsfarge 5 50" xfId="5232" xr:uid="{097231B9-7F5D-4E9A-AF17-748BA3DFACB7}"/>
    <cellStyle name="40% - uthevingsfarge 5 50 2" xfId="5233" xr:uid="{723A84BB-4ED3-491E-9263-6CF7D66352B2}"/>
    <cellStyle name="40% - uthevingsfarge 5 50 2 2" xfId="5234" xr:uid="{3AF3B577-ABEE-4441-9684-4F512209984E}"/>
    <cellStyle name="40% - uthevingsfarge 5 50 2 3" xfId="47216" xr:uid="{2916796D-E7B4-40DB-9CE9-20C625E08B40}"/>
    <cellStyle name="40% - uthevingsfarge 5 50 2_4 manuell" xfId="55377" xr:uid="{ECE3427A-0388-4718-9AEA-F5DE09E8F3AB}"/>
    <cellStyle name="40% - uthevingsfarge 5 50 3" xfId="5235" xr:uid="{EEB69BFB-A701-4BE4-B96F-1EFF43847B6C}"/>
    <cellStyle name="40% - uthevingsfarge 5 50 4" xfId="47217" xr:uid="{075AD907-3374-4D33-BAD7-374FD97F2F76}"/>
    <cellStyle name="40% - uthevingsfarge 5 50_4 manuell" xfId="55378" xr:uid="{73B2642D-69C5-4E3C-9061-0CB6CC25570F}"/>
    <cellStyle name="40% - uthevingsfarge 5 51" xfId="5236" xr:uid="{816E0B3C-53B8-4ED7-A970-775A71A9FF3F}"/>
    <cellStyle name="40% - uthevingsfarge 5 51 2" xfId="5237" xr:uid="{CC98E842-0C4A-45E3-BC57-99276F5878DD}"/>
    <cellStyle name="40% - uthevingsfarge 5 51 2 2" xfId="5238" xr:uid="{D75267AD-E05F-4A94-9F01-55676B6DE3BA}"/>
    <cellStyle name="40% - uthevingsfarge 5 51 2 3" xfId="47218" xr:uid="{EFC91B87-3C3C-4E0A-A2B7-46743C7CA929}"/>
    <cellStyle name="40% - uthevingsfarge 5 51 2_4 manuell" xfId="55379" xr:uid="{6644F5FE-32D6-46DE-8D06-31710798BBA6}"/>
    <cellStyle name="40% - uthevingsfarge 5 51 3" xfId="5239" xr:uid="{3F8B2E22-EE90-451E-BBCE-3400655D6A50}"/>
    <cellStyle name="40% - uthevingsfarge 5 51 4" xfId="47219" xr:uid="{C2183BDB-520A-41C1-94A6-14EA10CF3B87}"/>
    <cellStyle name="40% - uthevingsfarge 5 51_4 manuell" xfId="55380" xr:uid="{611E7AB4-FEA3-4ABE-A47F-2CB214C3C994}"/>
    <cellStyle name="40% - uthevingsfarge 5 52" xfId="5240" xr:uid="{C046E13E-0439-4AE9-9508-1094AF7890F6}"/>
    <cellStyle name="40% - uthevingsfarge 5 52 2" xfId="5241" xr:uid="{1A425ECB-D662-4F86-9EE9-1411BB619AAA}"/>
    <cellStyle name="40% - uthevingsfarge 5 52 2 2" xfId="5242" xr:uid="{19E0A1C9-C3F2-4D65-A32B-F536C1A0A171}"/>
    <cellStyle name="40% - uthevingsfarge 5 52 2 3" xfId="47220" xr:uid="{213B038C-679C-4891-BE68-CD47034F6B55}"/>
    <cellStyle name="40% - uthevingsfarge 5 52 2_4 manuell" xfId="55381" xr:uid="{1660A626-99A9-44A9-B885-FC110FDAE6D7}"/>
    <cellStyle name="40% - uthevingsfarge 5 52 3" xfId="5243" xr:uid="{95A87597-C21C-45D5-A8B7-BD42FB785B0C}"/>
    <cellStyle name="40% - uthevingsfarge 5 52 4" xfId="47221" xr:uid="{F4365236-9526-469F-B00E-B99D3F74A91C}"/>
    <cellStyle name="40% - uthevingsfarge 5 52_4 manuell" xfId="55382" xr:uid="{90EB1A85-D491-4581-806E-05644EDD3BD5}"/>
    <cellStyle name="40% - uthevingsfarge 5 53" xfId="5244" xr:uid="{329BA185-4CCF-4464-BC8E-825EB98062B2}"/>
    <cellStyle name="40% - uthevingsfarge 5 53 2" xfId="5245" xr:uid="{1DC889DC-07E9-4D0E-863E-E36584051A59}"/>
    <cellStyle name="40% - uthevingsfarge 5 53 2 2" xfId="5246" xr:uid="{56C36836-3307-48E9-A42E-1614B0906BB4}"/>
    <cellStyle name="40% - uthevingsfarge 5 53 2 3" xfId="47222" xr:uid="{BC2E1F57-94CF-40B9-8F8C-22C466E89AF2}"/>
    <cellStyle name="40% - uthevingsfarge 5 53 2_4 manuell" xfId="55383" xr:uid="{2DAA3302-C01F-40DE-89E7-888F9649CA35}"/>
    <cellStyle name="40% - uthevingsfarge 5 53 3" xfId="5247" xr:uid="{C21D1A11-E934-4F1B-8F6C-3AA80388237A}"/>
    <cellStyle name="40% - uthevingsfarge 5 53 4" xfId="47223" xr:uid="{463C4C69-6B37-46F7-9968-06D171BB1979}"/>
    <cellStyle name="40% - uthevingsfarge 5 53_4 manuell" xfId="55384" xr:uid="{F19D0C6B-A800-40DF-A415-1E16EB943E7B}"/>
    <cellStyle name="40% - uthevingsfarge 5 54" xfId="5248" xr:uid="{884BB2EC-C721-409F-8E45-D95C1AE8095C}"/>
    <cellStyle name="40% - uthevingsfarge 5 54 2" xfId="5249" xr:uid="{9FF5FD3C-55C2-4C80-919C-53C9C5366F5E}"/>
    <cellStyle name="40% - uthevingsfarge 5 54 2 2" xfId="5250" xr:uid="{605C6A59-7D3E-4EB6-8EB8-6F053B3002CE}"/>
    <cellStyle name="40% - uthevingsfarge 5 54 2 3" xfId="47224" xr:uid="{32B9AD61-1910-43E2-BC42-547C402751AA}"/>
    <cellStyle name="40% - uthevingsfarge 5 54 2_4 manuell" xfId="55385" xr:uid="{261B03E3-B171-412F-8113-DBE449EC988C}"/>
    <cellStyle name="40% - uthevingsfarge 5 54 3" xfId="5251" xr:uid="{B41BBC80-638D-41BF-9D99-15438A98CB5E}"/>
    <cellStyle name="40% - uthevingsfarge 5 54 4" xfId="47225" xr:uid="{6FFADD69-C186-494A-993A-852257D617E8}"/>
    <cellStyle name="40% - uthevingsfarge 5 54_4 manuell" xfId="55386" xr:uid="{DD7C793E-FD49-4DEB-80EA-5CE3C8B96612}"/>
    <cellStyle name="40% - uthevingsfarge 5 55" xfId="5252" xr:uid="{89892AFA-9F64-4E78-B9DE-90D79EB4EE10}"/>
    <cellStyle name="40% - uthevingsfarge 5 55 2" xfId="5253" xr:uid="{4BBA2BB9-5782-4A3D-9EBA-7029B090DA4F}"/>
    <cellStyle name="40% - uthevingsfarge 5 55 2 2" xfId="5254" xr:uid="{8912B27F-2E64-4E54-BE4E-164F3C8C179E}"/>
    <cellStyle name="40% - uthevingsfarge 5 55 2 3" xfId="47226" xr:uid="{A6705371-1821-4E70-A627-372F8D3A6229}"/>
    <cellStyle name="40% - uthevingsfarge 5 55 2_4 manuell" xfId="55387" xr:uid="{773F93D3-D866-422B-87DD-408B92B58351}"/>
    <cellStyle name="40% - uthevingsfarge 5 55 3" xfId="5255" xr:uid="{29B0DF07-D20D-449D-A80B-9A0BA2F61B62}"/>
    <cellStyle name="40% - uthevingsfarge 5 55 4" xfId="47227" xr:uid="{69525D8A-3572-4DF2-9A22-E5723868F839}"/>
    <cellStyle name="40% - uthevingsfarge 5 55_4 manuell" xfId="55388" xr:uid="{864CCC9C-552E-424E-A118-F945DD31FAB2}"/>
    <cellStyle name="40% - uthevingsfarge 5 56" xfId="5256" xr:uid="{F60DF0FF-47F1-481D-A514-729C0D04F847}"/>
    <cellStyle name="40% - uthevingsfarge 5 56 2" xfId="5257" xr:uid="{4AD9A60B-0D0E-48F9-B2C2-59D0D2B185A9}"/>
    <cellStyle name="40% - uthevingsfarge 5 56 2 2" xfId="5258" xr:uid="{CE01A153-4A38-4EA4-8A8D-66721E34A0B1}"/>
    <cellStyle name="40% - uthevingsfarge 5 56 2 3" xfId="47228" xr:uid="{E34144D5-A33C-4804-BCDB-366D6ED5D8AB}"/>
    <cellStyle name="40% - uthevingsfarge 5 56 2_4 manuell" xfId="55389" xr:uid="{19C07D81-842A-4F05-81A0-B97C0CC42689}"/>
    <cellStyle name="40% - uthevingsfarge 5 56 3" xfId="5259" xr:uid="{9B7BE954-941D-4454-83E0-D4150EE4DACE}"/>
    <cellStyle name="40% - uthevingsfarge 5 56 4" xfId="47229" xr:uid="{41A424EE-B976-42F8-A48B-3F277279042F}"/>
    <cellStyle name="40% - uthevingsfarge 5 56_4 manuell" xfId="55390" xr:uid="{1E4A0EEB-F29D-442D-A287-879E9C5BA7F6}"/>
    <cellStyle name="40% - uthevingsfarge 5 57" xfId="5260" xr:uid="{B3B5753A-AA38-4FB3-92AA-D57D66F20A2B}"/>
    <cellStyle name="40% - uthevingsfarge 5 57 2" xfId="5261" xr:uid="{51B52908-C6DC-4165-81B5-905D8E78C187}"/>
    <cellStyle name="40% - uthevingsfarge 5 57 2 2" xfId="5262" xr:uid="{029A28B1-A192-49E5-A317-E3047C91F30D}"/>
    <cellStyle name="40% - uthevingsfarge 5 57 2 3" xfId="47230" xr:uid="{22C260AC-E20D-49F2-90F0-E929F6930CBB}"/>
    <cellStyle name="40% - uthevingsfarge 5 57 2_4 manuell" xfId="55391" xr:uid="{A1D90390-DA76-4369-B223-622BD65FD9D3}"/>
    <cellStyle name="40% - uthevingsfarge 5 57 3" xfId="5263" xr:uid="{D2838569-EAE4-40C5-88C9-79BB06103E1F}"/>
    <cellStyle name="40% - uthevingsfarge 5 57 4" xfId="47231" xr:uid="{F1F1620C-B68E-4039-A91E-1FB2351E5705}"/>
    <cellStyle name="40% - uthevingsfarge 5 57_4 manuell" xfId="55392" xr:uid="{250CF80C-08CD-46DD-8B5C-F4638A2C3832}"/>
    <cellStyle name="40% - uthevingsfarge 5 58" xfId="5264" xr:uid="{7AFE3360-7089-4ABB-AC21-64A1F6EC335E}"/>
    <cellStyle name="40% - uthevingsfarge 5 58 2" xfId="5265" xr:uid="{98E3D240-FEC3-4C33-8B02-CA211F51F987}"/>
    <cellStyle name="40% - uthevingsfarge 5 58 2 2" xfId="5266" xr:uid="{40B669D4-D7D2-4B42-9FCA-0CBD29BC974E}"/>
    <cellStyle name="40% - uthevingsfarge 5 58 2 3" xfId="47232" xr:uid="{6917B2AC-96BE-4423-B6AF-4AFC2F1FC049}"/>
    <cellStyle name="40% - uthevingsfarge 5 58 2_4 manuell" xfId="55393" xr:uid="{5FA38BB7-FF10-4C24-A458-B6DFDC910CB5}"/>
    <cellStyle name="40% - uthevingsfarge 5 58 3" xfId="5267" xr:uid="{68C90B00-7599-47B4-A05D-9AF3DFAF33A5}"/>
    <cellStyle name="40% - uthevingsfarge 5 58 4" xfId="47233" xr:uid="{26567485-FE9B-4B45-AA92-947DA5449E67}"/>
    <cellStyle name="40% - uthevingsfarge 5 58_4 manuell" xfId="55394" xr:uid="{4C42B67F-32F2-4577-98F1-93810E17E395}"/>
    <cellStyle name="40% - uthevingsfarge 5 59" xfId="5268" xr:uid="{E53FB227-C54A-46A5-A8F7-2033415DB8D4}"/>
    <cellStyle name="40% - uthevingsfarge 5 59 2" xfId="5269" xr:uid="{BCE5E97C-8441-434B-B1A4-269679DD86AA}"/>
    <cellStyle name="40% - uthevingsfarge 5 59 2 2" xfId="5270" xr:uid="{A47A7D78-7DE6-42E6-872C-EA7F471CFF94}"/>
    <cellStyle name="40% - uthevingsfarge 5 59 2 3" xfId="47234" xr:uid="{19DB7FC1-1848-492D-9328-0786D15881A8}"/>
    <cellStyle name="40% - uthevingsfarge 5 59 2_4 manuell" xfId="55395" xr:uid="{FC242458-90FD-405C-BCFC-471D21FC61ED}"/>
    <cellStyle name="40% - uthevingsfarge 5 59 3" xfId="5271" xr:uid="{BBB69899-FF90-458C-8623-715ECB7B2A47}"/>
    <cellStyle name="40% - uthevingsfarge 5 59 4" xfId="47235" xr:uid="{6C09C088-FA65-4252-9456-5273CE19F5D1}"/>
    <cellStyle name="40% - uthevingsfarge 5 59_4 manuell" xfId="55396" xr:uid="{02837D98-C091-4CAC-BA05-D31A4AC057EF}"/>
    <cellStyle name="40% - uthevingsfarge 5 6" xfId="5272" xr:uid="{36040B60-665B-4025-8646-EB883DFFED83}"/>
    <cellStyle name="40% - uthevingsfarge 5 6 2" xfId="5273" xr:uid="{C446D58F-1C7B-4349-B811-D06538413A58}"/>
    <cellStyle name="40% - uthevingsfarge 5 6 2 2" xfId="5274" xr:uid="{2981A084-23D8-4CB0-9135-3FEACE85E48E}"/>
    <cellStyle name="40% - uthevingsfarge 5 6 2 2 2" xfId="47236" xr:uid="{8C724CD7-9192-43C9-B199-2FA9C4B9160F}"/>
    <cellStyle name="40% - uthevingsfarge 5 6 2 2_CC1" xfId="55397" xr:uid="{905F5F58-F702-45B3-A294-52E2F2DF19B0}"/>
    <cellStyle name="40% - uthevingsfarge 5 6 2 3" xfId="47237" xr:uid="{43BEF09E-20A6-435F-BDCC-FDBC249CE56D}"/>
    <cellStyle name="40% - uthevingsfarge 5 6 2 4" xfId="47238" xr:uid="{72B7ABBF-F3E2-4D3F-8C09-AE523579C8B4}"/>
    <cellStyle name="40% - uthevingsfarge 5 6 2_3. Chng in credit spreads" xfId="47239" xr:uid="{E054EB6B-BFC7-42E9-A6A2-FFA6BB06406C}"/>
    <cellStyle name="40% - uthevingsfarge 5 6 3" xfId="5275" xr:uid="{FFADB462-A776-4125-8206-0A86602A916A}"/>
    <cellStyle name="40% - uthevingsfarge 5 6 3 2" xfId="17307" xr:uid="{366396FA-575C-4C83-AA8B-57FF41C39E3E}"/>
    <cellStyle name="40% - uthevingsfarge 5 6 3 2 2" xfId="47240" xr:uid="{40AA5A3D-5FB5-4AF7-8A51-9B16B9EE0208}"/>
    <cellStyle name="40% - uthevingsfarge 5 6 3 3" xfId="47241" xr:uid="{7A3F90A5-7CD4-4871-A9D1-BEFA4673DFBE}"/>
    <cellStyle name="40% - uthevingsfarge 5 6 3_3. Chng in credit spreads" xfId="47242" xr:uid="{58F4AF37-7DAF-4813-B4C2-CD3FA655F13B}"/>
    <cellStyle name="40% - uthevingsfarge 5 6 4" xfId="17308" xr:uid="{EB1B62FC-A11E-4A66-9FA7-25FAB7AF0636}"/>
    <cellStyle name="40% - uthevingsfarge 5 6 4 2" xfId="47243" xr:uid="{4766B203-60EE-44D7-B427-470FFBA9EE7F}"/>
    <cellStyle name="40% - uthevingsfarge 5 6 5" xfId="17309" xr:uid="{F56D3339-30CC-482F-9B51-FD621A3A061D}"/>
    <cellStyle name="40% - uthevingsfarge 5 6 6" xfId="39929" xr:uid="{D77113E0-1774-496A-A2E9-926DA2938525}"/>
    <cellStyle name="40% - uthevingsfarge 5 6 7" xfId="47244" xr:uid="{4B727A73-5953-4CA8-A280-DB321C645A6B}"/>
    <cellStyle name="40% - uthevingsfarge 5 6 8" xfId="47245" xr:uid="{7265AFB0-7C59-46C7-ADD4-C23AA779A99E}"/>
    <cellStyle name="40% - uthevingsfarge 5 6 9" xfId="47246" xr:uid="{22303B13-A2B2-4D74-B00A-B5D9E4088E11}"/>
    <cellStyle name="40% - uthevingsfarge 5 6_3. Chng in credit spreads" xfId="47247" xr:uid="{E67A9623-0CBE-4848-8B3B-F4799B6B2397}"/>
    <cellStyle name="40% - uthevingsfarge 5 60" xfId="17310" xr:uid="{E9FA417C-7F32-4059-8957-A0AB78458D8C}"/>
    <cellStyle name="40% - uthevingsfarge 5 60 2" xfId="17311" xr:uid="{6036621E-D591-4101-973A-94580EB718CE}"/>
    <cellStyle name="40% - uthevingsfarge 5 60 2 2" xfId="36586" xr:uid="{E80C1909-41D3-4AD7-B2B2-17E77BD7D4B5}"/>
    <cellStyle name="40% - uthevingsfarge 5 60 3" xfId="17312" xr:uid="{56E080CB-A0D6-486F-AC66-0D73E2CB4493}"/>
    <cellStyle name="40% - uthevingsfarge 5 60 4" xfId="36350" xr:uid="{C2167785-025E-4A04-8612-8F490EEFF46F}"/>
    <cellStyle name="40% - uthevingsfarge 5 60_AVA DVA EL" xfId="17313" xr:uid="{C3B3164A-78AB-4CE7-879F-F39BB754CBBE}"/>
    <cellStyle name="40% - uthevingsfarge 5 61" xfId="17314" xr:uid="{0E8D7924-8156-430A-BC5E-A71502C71E24}"/>
    <cellStyle name="40% - uthevingsfarge 5 61 2" xfId="17315" xr:uid="{8D81D45D-0F15-4A9A-964D-8D17F0348729}"/>
    <cellStyle name="40% - uthevingsfarge 5 61 2 2" xfId="36607" xr:uid="{4C5789AF-0863-42F3-B71F-7791291FC29C}"/>
    <cellStyle name="40% - uthevingsfarge 5 61 3" xfId="17316" xr:uid="{FD02D6F5-86EA-4632-A0FC-EFA2ECCACE64}"/>
    <cellStyle name="40% - uthevingsfarge 5 61 4" xfId="36376" xr:uid="{B6CC44C5-DF03-4604-9DE3-411F6BE9F96D}"/>
    <cellStyle name="40% - uthevingsfarge 5 61_AVA DVA EL" xfId="17317" xr:uid="{EE91287C-14A0-4C94-8859-47F3563EDA53}"/>
    <cellStyle name="40% - uthevingsfarge 5 62" xfId="17318" xr:uid="{46774BE0-9174-495B-82EA-8AC6B5813F65}"/>
    <cellStyle name="40% - uthevingsfarge 5 62 2" xfId="17319" xr:uid="{0D3C4924-AD08-45CC-8D96-A94F899312A8}"/>
    <cellStyle name="40% - uthevingsfarge 5 62 2 2" xfId="36593" xr:uid="{3697927C-78AE-4B6E-B0A3-8717EA4E1DEB}"/>
    <cellStyle name="40% - uthevingsfarge 5 62 3" xfId="36360" xr:uid="{51264FAD-EE45-47D2-9251-82345CCF8D26}"/>
    <cellStyle name="40% - uthevingsfarge 5 62_AVA DVA EL" xfId="17320" xr:uid="{E176A64B-78A1-4CF4-8569-86B13AEB9AEF}"/>
    <cellStyle name="40% - uthevingsfarge 5 63" xfId="17321" xr:uid="{F77E5B08-CE54-43FA-BD61-F633660F957D}"/>
    <cellStyle name="40% - uthevingsfarge 5 63 2" xfId="36560" xr:uid="{A51A191B-63DE-4BBB-900A-C29BDA28913C}"/>
    <cellStyle name="40% - uthevingsfarge 5 64" xfId="17322" xr:uid="{AE596F82-04AD-4305-B2FC-9793CB796BBD}"/>
    <cellStyle name="40% - uthevingsfarge 5 64 2" xfId="36639" xr:uid="{E8621FCD-7653-4852-B021-8585E8075DA6}"/>
    <cellStyle name="40% - uthevingsfarge 5 65" xfId="17323" xr:uid="{0D59FDAC-8774-4440-965A-94FEE5FF796B}"/>
    <cellStyle name="40% - uthevingsfarge 5 65 2" xfId="36530" xr:uid="{F376A4DF-BFA8-4441-A343-9EB4629E5A0C}"/>
    <cellStyle name="40% - uthevingsfarge 5 66" xfId="17324" xr:uid="{DCE8D132-F7FB-4041-84F5-979B4804CCDB}"/>
    <cellStyle name="40% - uthevingsfarge 5 66 2" xfId="36625" xr:uid="{D6313E16-0AEC-4CD5-99B7-41641EF2F035}"/>
    <cellStyle name="40% - uthevingsfarge 5 67" xfId="36499" xr:uid="{1053AC7F-2D98-4602-840F-E6D82591759D}"/>
    <cellStyle name="40% - uthevingsfarge 5 68" xfId="47248" xr:uid="{2B6C9BA5-D3EC-4B5A-8EF4-2851F99C52AA}"/>
    <cellStyle name="40% - uthevingsfarge 5 69" xfId="47249" xr:uid="{711A016D-3252-4A0E-9482-F1F1F243E1AB}"/>
    <cellStyle name="40% - uthevingsfarge 5 7" xfId="5276" xr:uid="{D75DE689-D381-4486-A6C9-2593E9B2D363}"/>
    <cellStyle name="40% - uthevingsfarge 5 7 2" xfId="5277" xr:uid="{E11A9A46-3B43-4A35-8301-ED1E1CD5E3F0}"/>
    <cellStyle name="40% - uthevingsfarge 5 7 2 2" xfId="5278" xr:uid="{AB118340-BFB9-44D7-827A-981EC6EA58D7}"/>
    <cellStyle name="40% - uthevingsfarge 5 7 2 3" xfId="47250" xr:uid="{8DCBF04C-C41E-4401-88DB-FE58919F9388}"/>
    <cellStyle name="40% - uthevingsfarge 5 7 2 4" xfId="47251" xr:uid="{8DAE8690-1AB2-4693-BCA9-849BD9858FE4}"/>
    <cellStyle name="40% - uthevingsfarge 5 7 2_4 manuell" xfId="55398" xr:uid="{4A4217D5-8CE0-482A-80AD-525EDE841888}"/>
    <cellStyle name="40% - uthevingsfarge 5 7 3" xfId="5279" xr:uid="{3F5218BF-70C1-4CC8-AFFA-B84C745BB41A}"/>
    <cellStyle name="40% - uthevingsfarge 5 7 3 2" xfId="17325" xr:uid="{CD384FDB-00BD-46D4-B6E7-EE1F24CF07AD}"/>
    <cellStyle name="40% - uthevingsfarge 5 7 3_AVA DVA EL" xfId="17326" xr:uid="{E026A1F2-38E3-4860-950A-0BEF5AC5827C}"/>
    <cellStyle name="40% - uthevingsfarge 5 7 4" xfId="17327" xr:uid="{88245333-C73A-46E1-9C40-6DF10B41AF29}"/>
    <cellStyle name="40% - uthevingsfarge 5 7 5" xfId="17328" xr:uid="{A47203B2-3288-44A7-8E5E-F02BA04367FC}"/>
    <cellStyle name="40% - uthevingsfarge 5 7 6" xfId="47252" xr:uid="{D30948DB-FD90-410C-A804-A44B6BD62D5D}"/>
    <cellStyle name="40% - uthevingsfarge 5 7 7" xfId="47253" xr:uid="{B9678C43-BE40-461E-A690-7C87D134573F}"/>
    <cellStyle name="40% - uthevingsfarge 5 7 8" xfId="47254" xr:uid="{EE184C1C-C2E3-48D1-AC90-56722FD99DC9}"/>
    <cellStyle name="40% - uthevingsfarge 5 7_3. Chng in credit spreads" xfId="47255" xr:uid="{8E681A7C-EACD-4D62-BC70-D4818C8D6C1C}"/>
    <cellStyle name="40% - uthevingsfarge 5 70" xfId="47256" xr:uid="{BF6FC60A-FADE-4EFF-B927-8CA094E46DB6}"/>
    <cellStyle name="40% - uthevingsfarge 5 71" xfId="47257" xr:uid="{027DFC8B-E7F4-4C63-AB53-22A29EBB1617}"/>
    <cellStyle name="40% - uthevingsfarge 5 72" xfId="47258" xr:uid="{BBA8967B-8472-4819-97A9-A7D0A3BDEA74}"/>
    <cellStyle name="40% - uthevingsfarge 5 73" xfId="47259" xr:uid="{7D5D0F33-0FFC-4CEA-8306-7656FD81D8C3}"/>
    <cellStyle name="40% - uthevingsfarge 5 74" xfId="47260" xr:uid="{6184FFE7-F185-4122-BD40-A9879F8CA01A}"/>
    <cellStyle name="40% - uthevingsfarge 5 8" xfId="5280" xr:uid="{5038A927-E416-443D-BA2F-1E92228D50E0}"/>
    <cellStyle name="40% - uthevingsfarge 5 8 2" xfId="5281" xr:uid="{987D7363-DEC4-4B9F-99CB-D0F0824DCDEF}"/>
    <cellStyle name="40% - uthevingsfarge 5 8 2 2" xfId="5282" xr:uid="{664CE5D9-CE33-4929-A194-0AEFFC376E4F}"/>
    <cellStyle name="40% - uthevingsfarge 5 8 2 3" xfId="47261" xr:uid="{42B86402-EED8-436B-807D-E43DCD427BDE}"/>
    <cellStyle name="40% - uthevingsfarge 5 8 2 4" xfId="47262" xr:uid="{ED07E644-434C-4647-85F7-4AB6E6384DBD}"/>
    <cellStyle name="40% - uthevingsfarge 5 8 2_4 manuell" xfId="55399" xr:uid="{2D20A1F3-26BD-4272-AC11-5809DACEEE2C}"/>
    <cellStyle name="40% - uthevingsfarge 5 8 3" xfId="5283" xr:uid="{FA4685BF-EEEA-40B4-BF0B-E57914E4CF3C}"/>
    <cellStyle name="40% - uthevingsfarge 5 8 4" xfId="47263" xr:uid="{ADCEE7F5-9BD6-46DE-8B13-0875CB823FCB}"/>
    <cellStyle name="40% - uthevingsfarge 5 8 5" xfId="47264" xr:uid="{C31D98BA-F7EC-4E19-8078-37BEF001D52A}"/>
    <cellStyle name="40% - uthevingsfarge 5 8_3. Chng in credit spreads" xfId="47265" xr:uid="{38893DAD-DC59-4CCF-9C4C-7869952D22F1}"/>
    <cellStyle name="40% - uthevingsfarge 5 9" xfId="5284" xr:uid="{062AC61A-F107-4332-91A3-DC4ADCD5DDFC}"/>
    <cellStyle name="40% - uthevingsfarge 5 9 2" xfId="5285" xr:uid="{8FE4B631-4829-4A08-87B9-07D1F8EA74ED}"/>
    <cellStyle name="40% - uthevingsfarge 5 9 2 2" xfId="5286" xr:uid="{D4197AA7-AC4D-410B-9DB7-682295766F6E}"/>
    <cellStyle name="40% - uthevingsfarge 5 9 2 3" xfId="47266" xr:uid="{57367AA2-D8D7-4F08-9E08-B70A9BE332B9}"/>
    <cellStyle name="40% - uthevingsfarge 5 9 2_4 manuell" xfId="55400" xr:uid="{081D5BDB-F137-4CFE-B695-AB5896B7CDAF}"/>
    <cellStyle name="40% - uthevingsfarge 5 9 3" xfId="5287" xr:uid="{733BFC6C-7052-4AA0-9C54-49BE69D7C917}"/>
    <cellStyle name="40% - uthevingsfarge 5 9 4" xfId="47267" xr:uid="{325201F7-5BED-4E7B-96DC-9E7210B2D0CC}"/>
    <cellStyle name="40% - uthevingsfarge 5 9 5" xfId="47268" xr:uid="{D1AE4EB0-E005-45C4-A165-FB0311DA414C}"/>
    <cellStyle name="40% - uthevingsfarge 5 9_4 manuell" xfId="55401" xr:uid="{33706A61-8112-4FF8-9F6D-C60FC4B3EE75}"/>
    <cellStyle name="40% - uthevingsfarge 5_4 manuell" xfId="55402" xr:uid="{12C54417-ECEB-48CA-AC1B-053847F28F12}"/>
    <cellStyle name="40% - uthevingsfarge 6" xfId="36225" xr:uid="{F1D6FA09-B10B-4CE6-A18F-C1F074DA9B26}"/>
    <cellStyle name="40% - uthevingsfarge 6 10" xfId="5288" xr:uid="{6266BF49-7711-4069-8067-1D54441545B9}"/>
    <cellStyle name="40% - uthevingsfarge 6 10 2" xfId="5289" xr:uid="{97AE5BC2-A9E8-40A8-A135-53B86F87AF07}"/>
    <cellStyle name="40% - uthevingsfarge 6 10 2 2" xfId="5290" xr:uid="{16C4294A-C429-4998-93E4-6D57D2535891}"/>
    <cellStyle name="40% - uthevingsfarge 6 10 2 3" xfId="47269" xr:uid="{EBB6E43F-C061-4AE5-9617-A42AE5339C36}"/>
    <cellStyle name="40% - uthevingsfarge 6 10 2_4 manuell" xfId="55403" xr:uid="{590FD8D7-9636-4EC0-A22D-C12DC0CC4236}"/>
    <cellStyle name="40% - uthevingsfarge 6 10 3" xfId="5291" xr:uid="{DC4683A3-9A17-4DCC-A879-53DE43B61E36}"/>
    <cellStyle name="40% - uthevingsfarge 6 10 4" xfId="47270" xr:uid="{EB11EA2F-B685-4AA2-9B3A-DD2FC4B143D4}"/>
    <cellStyle name="40% - uthevingsfarge 6 10 5" xfId="47271" xr:uid="{2B70239B-5114-472E-96B0-AEAA1C711FD8}"/>
    <cellStyle name="40% - uthevingsfarge 6 10_4 manuell" xfId="55404" xr:uid="{9BFF656B-2CE2-46ED-AB5A-D52F06644636}"/>
    <cellStyle name="40% - uthevingsfarge 6 11" xfId="5292" xr:uid="{3A363DD6-E251-45F7-AEAB-5C20F37BDD3C}"/>
    <cellStyle name="40% - uthevingsfarge 6 11 2" xfId="5293" xr:uid="{BF9AABD2-4440-4889-8484-05F460B80392}"/>
    <cellStyle name="40% - uthevingsfarge 6 11 2 2" xfId="5294" xr:uid="{798FD48F-F4C4-4A58-9B4A-5C48D5609BED}"/>
    <cellStyle name="40% - uthevingsfarge 6 11 2 3" xfId="47272" xr:uid="{B232C1E5-E357-4C98-8446-929922E7F7DE}"/>
    <cellStyle name="40% - uthevingsfarge 6 11 2_4 manuell" xfId="55405" xr:uid="{AC2C29A8-D772-4E61-8E23-0ABA2E1ABAC7}"/>
    <cellStyle name="40% - uthevingsfarge 6 11 3" xfId="5295" xr:uid="{904CF673-97AB-46A1-9C7F-0323A903F7B0}"/>
    <cellStyle name="40% - uthevingsfarge 6 11 4" xfId="47273" xr:uid="{D8E0B33D-1C6F-4E59-BC39-082CEAA51196}"/>
    <cellStyle name="40% - uthevingsfarge 6 11_4 manuell" xfId="55406" xr:uid="{1FC36587-162E-4BF7-A4A4-41BA9DFB6AF0}"/>
    <cellStyle name="40% - uthevingsfarge 6 12" xfId="5296" xr:uid="{4FA3DF76-3D55-4846-989A-FD7997FAFD93}"/>
    <cellStyle name="40% - uthevingsfarge 6 12 2" xfId="5297" xr:uid="{E1EA2F3A-F93A-4B41-8C11-F7ACA03FBAB3}"/>
    <cellStyle name="40% - uthevingsfarge 6 12 2 2" xfId="5298" xr:uid="{56DB2B12-C62D-4441-BDEF-C5A9D721C087}"/>
    <cellStyle name="40% - uthevingsfarge 6 12 2 3" xfId="47274" xr:uid="{A8BDC229-595C-47B3-8EAF-18BB83AF4327}"/>
    <cellStyle name="40% - uthevingsfarge 6 12 2_4 manuell" xfId="55407" xr:uid="{71E1D21A-C01D-4D69-8F72-BEC9C670ABAB}"/>
    <cellStyle name="40% - uthevingsfarge 6 12 3" xfId="5299" xr:uid="{19F2006D-09E9-477B-A9DD-0A20533664D5}"/>
    <cellStyle name="40% - uthevingsfarge 6 12 4" xfId="47275" xr:uid="{75B0B43D-2846-40AB-9653-56EDE95449FA}"/>
    <cellStyle name="40% - uthevingsfarge 6 12_4 manuell" xfId="55408" xr:uid="{04C193B4-FCB8-4B61-A354-626C8F1C0A62}"/>
    <cellStyle name="40% - uthevingsfarge 6 13" xfId="5300" xr:uid="{BDEE1167-3CC0-400D-A1FA-FDC803CE509E}"/>
    <cellStyle name="40% - uthevingsfarge 6 13 2" xfId="5301" xr:uid="{4FC8EDDC-0DC3-4E24-B5CF-9FE2C34A6F9F}"/>
    <cellStyle name="40% - uthevingsfarge 6 13 2 2" xfId="5302" xr:uid="{BA4F256B-8842-4F6A-A2F1-4FEE4CD4CB33}"/>
    <cellStyle name="40% - uthevingsfarge 6 13 2 3" xfId="47276" xr:uid="{FD14AAF9-5F6E-42F9-B79F-295243F26944}"/>
    <cellStyle name="40% - uthevingsfarge 6 13 2_4 manuell" xfId="55409" xr:uid="{6865740C-DD79-4AE6-8971-1F722B8270A7}"/>
    <cellStyle name="40% - uthevingsfarge 6 13 3" xfId="5303" xr:uid="{ECB927A5-0924-4F95-AFAA-26183079E5DB}"/>
    <cellStyle name="40% - uthevingsfarge 6 13 4" xfId="47277" xr:uid="{51F34968-4B2A-434A-9491-B2A595476644}"/>
    <cellStyle name="40% - uthevingsfarge 6 13_4 manuell" xfId="55410" xr:uid="{C029963D-0999-485A-A88B-09EFB1BBD94C}"/>
    <cellStyle name="40% - uthevingsfarge 6 14" xfId="5304" xr:uid="{72A9A64A-F60C-4C93-8825-4C21BE57BA71}"/>
    <cellStyle name="40% - uthevingsfarge 6 14 2" xfId="5305" xr:uid="{3E1232E3-062B-4D1E-B695-E4A156A3F639}"/>
    <cellStyle name="40% - uthevingsfarge 6 14 2 2" xfId="5306" xr:uid="{A68A3A79-D87A-4E2E-9165-B9AB51944A4D}"/>
    <cellStyle name="40% - uthevingsfarge 6 14 2 3" xfId="47278" xr:uid="{142DA92C-36ED-4521-8773-B17A4356306D}"/>
    <cellStyle name="40% - uthevingsfarge 6 14 2_4 manuell" xfId="55411" xr:uid="{A31B97F1-EB9E-4F59-9EA1-DF599BEF98C5}"/>
    <cellStyle name="40% - uthevingsfarge 6 14 3" xfId="5307" xr:uid="{69598A69-830F-4851-9191-BC5983D92EB2}"/>
    <cellStyle name="40% - uthevingsfarge 6 14 4" xfId="47279" xr:uid="{6C785871-4869-4458-BD57-A9CD15E94463}"/>
    <cellStyle name="40% - uthevingsfarge 6 14_4 manuell" xfId="55412" xr:uid="{9587C2EE-3C50-42FE-B0A9-838A4B787E92}"/>
    <cellStyle name="40% - uthevingsfarge 6 15" xfId="5308" xr:uid="{8A42FD98-7A94-483D-A5E2-449932C1A586}"/>
    <cellStyle name="40% - uthevingsfarge 6 15 2" xfId="5309" xr:uid="{65F7CA93-85B9-471F-B9FB-8BCEFA46B340}"/>
    <cellStyle name="40% - uthevingsfarge 6 15 2 2" xfId="5310" xr:uid="{244F2023-A04B-40A4-99FB-D06651F7C968}"/>
    <cellStyle name="40% - uthevingsfarge 6 15 2 3" xfId="47280" xr:uid="{13926229-61BB-46AB-8CE7-0CD70C5EEB99}"/>
    <cellStyle name="40% - uthevingsfarge 6 15 2_4 manuell" xfId="55413" xr:uid="{510719A7-2933-421E-ACE7-1FADB2688938}"/>
    <cellStyle name="40% - uthevingsfarge 6 15 3" xfId="5311" xr:uid="{162FD337-C94D-4689-86DD-B7B673EF7AC6}"/>
    <cellStyle name="40% - uthevingsfarge 6 15 4" xfId="47281" xr:uid="{FF7D9D4A-1820-4E70-857E-CB756E33B8E4}"/>
    <cellStyle name="40% - uthevingsfarge 6 15_4 manuell" xfId="55414" xr:uid="{B37C786A-D046-4C29-9224-08E33B370D35}"/>
    <cellStyle name="40% - uthevingsfarge 6 16" xfId="5312" xr:uid="{F4F6EE0B-3BD7-4ADB-A206-F8488CC0AD05}"/>
    <cellStyle name="40% - uthevingsfarge 6 16 2" xfId="5313" xr:uid="{39A3F1FA-175B-41E2-82E6-EC2AA3EFE811}"/>
    <cellStyle name="40% - uthevingsfarge 6 16 2 2" xfId="5314" xr:uid="{5189DE1A-CC05-42A0-A541-9A8253D9E3E3}"/>
    <cellStyle name="40% - uthevingsfarge 6 16 2 3" xfId="47282" xr:uid="{94E41568-D0D5-4FCE-A9B6-1AEDDC7F0157}"/>
    <cellStyle name="40% - uthevingsfarge 6 16 2_4 manuell" xfId="55415" xr:uid="{CDC16275-FA61-4756-9054-EF526244B83E}"/>
    <cellStyle name="40% - uthevingsfarge 6 16 3" xfId="5315" xr:uid="{DCA7159A-7247-433A-8CC7-8BBE6482B087}"/>
    <cellStyle name="40% - uthevingsfarge 6 16 4" xfId="47283" xr:uid="{1F32EEC3-1FF2-4E17-A86E-52454EFA658C}"/>
    <cellStyle name="40% - uthevingsfarge 6 16_4 manuell" xfId="55416" xr:uid="{50EFE3BB-036D-4B6C-871A-7BE50DF3A742}"/>
    <cellStyle name="40% - uthevingsfarge 6 17" xfId="5316" xr:uid="{EE23EEF6-A991-4517-BBC2-A9D983FE8E78}"/>
    <cellStyle name="40% - uthevingsfarge 6 17 2" xfId="5317" xr:uid="{8EE46F00-08EA-4439-826F-9A87DB968A9C}"/>
    <cellStyle name="40% - uthevingsfarge 6 17 2 2" xfId="5318" xr:uid="{A00367D7-7564-4CFD-9840-1C758EEF0975}"/>
    <cellStyle name="40% - uthevingsfarge 6 17 2 3" xfId="47284" xr:uid="{BD2CC9B6-1065-4FEF-B787-7B632FDC4849}"/>
    <cellStyle name="40% - uthevingsfarge 6 17 2_4 manuell" xfId="55417" xr:uid="{14E7BD10-753B-4C7A-80A1-938083A58871}"/>
    <cellStyle name="40% - uthevingsfarge 6 17 3" xfId="5319" xr:uid="{F1634AB1-FE89-4B9B-8CA9-BFB7FCC74C0D}"/>
    <cellStyle name="40% - uthevingsfarge 6 17 4" xfId="47285" xr:uid="{A5084065-1D14-4769-85D7-3F6B6783636A}"/>
    <cellStyle name="40% - uthevingsfarge 6 17_4 manuell" xfId="55418" xr:uid="{FE6D3ACF-C365-4A16-9FCD-C4DFD54BC17E}"/>
    <cellStyle name="40% - uthevingsfarge 6 18" xfId="5320" xr:uid="{A601C80F-0C18-440D-A2C1-135079C5D280}"/>
    <cellStyle name="40% - uthevingsfarge 6 18 2" xfId="5321" xr:uid="{6558C27C-AEAD-460D-BB4C-22DC9EEC3DC4}"/>
    <cellStyle name="40% - uthevingsfarge 6 18 2 2" xfId="5322" xr:uid="{96E53A50-ECA2-4C04-A1C3-BE8725420ABC}"/>
    <cellStyle name="40% - uthevingsfarge 6 18 2 3" xfId="47286" xr:uid="{4D75917A-6305-4258-928D-80BFD8F31CF0}"/>
    <cellStyle name="40% - uthevingsfarge 6 18 2_4 manuell" xfId="55419" xr:uid="{68D2FA7F-2B15-49DD-9E2C-E7844355A036}"/>
    <cellStyle name="40% - uthevingsfarge 6 18 3" xfId="5323" xr:uid="{B1A0A546-3167-40B7-BCA7-951C9B49FD83}"/>
    <cellStyle name="40% - uthevingsfarge 6 18 4" xfId="47287" xr:uid="{F3F467CE-AB56-4004-8BA5-1FD54ED3A613}"/>
    <cellStyle name="40% - uthevingsfarge 6 18_4 manuell" xfId="55420" xr:uid="{3F1AF167-9DF9-4891-9ABA-7CC73839867E}"/>
    <cellStyle name="40% - uthevingsfarge 6 19" xfId="5324" xr:uid="{A1079269-FD35-421A-AC76-8FD170E6339B}"/>
    <cellStyle name="40% - uthevingsfarge 6 19 2" xfId="5325" xr:uid="{040EFF26-2922-4504-923E-CD5D679FCC79}"/>
    <cellStyle name="40% - uthevingsfarge 6 19 2 2" xfId="5326" xr:uid="{F2BA0476-DB80-4CB7-B8A8-C94E7985B453}"/>
    <cellStyle name="40% - uthevingsfarge 6 19 2 3" xfId="47288" xr:uid="{B19D856D-730C-43D2-A0C0-821D456E0BA7}"/>
    <cellStyle name="40% - uthevingsfarge 6 19 2_4 manuell" xfId="55421" xr:uid="{B0318468-3138-4A77-B0D0-5276742C22D4}"/>
    <cellStyle name="40% - uthevingsfarge 6 19 3" xfId="5327" xr:uid="{D66F364C-27D5-4A81-820C-19575851C80D}"/>
    <cellStyle name="40% - uthevingsfarge 6 19 4" xfId="47289" xr:uid="{C7EDD1F8-B93F-4E3A-90EA-050E85527C10}"/>
    <cellStyle name="40% - uthevingsfarge 6 19_4 manuell" xfId="55422" xr:uid="{8558C1D8-0F8A-4F99-9AC8-5527DB4B8641}"/>
    <cellStyle name="40% - uthevingsfarge 6 2" xfId="5328" xr:uid="{420382F5-A755-408F-9496-18273A4C43CE}"/>
    <cellStyle name="40% - uthevingsfarge 6 2 10" xfId="17329" xr:uid="{B8F0E569-6BFB-4B7B-9C3A-413EA4E5ECB8}"/>
    <cellStyle name="40% - uthevingsfarge 6 2 10 2" xfId="17330" xr:uid="{3523C229-1B50-48BA-9509-0D9E8B0627A7}"/>
    <cellStyle name="40% - uthevingsfarge 6 2 10 3" xfId="17331" xr:uid="{787A582A-3161-4A51-BAF0-60E775B0B040}"/>
    <cellStyle name="40% - uthevingsfarge 6 2 10_AVA DVA EL" xfId="17332" xr:uid="{9B836449-7AB3-4607-98C1-7E6002325E5D}"/>
    <cellStyle name="40% - uthevingsfarge 6 2 11" xfId="17333" xr:uid="{299D535E-384D-44CD-9D19-BAC6D8D82764}"/>
    <cellStyle name="40% - uthevingsfarge 6 2 12" xfId="17334" xr:uid="{E9C7F227-DB33-48C2-AA0A-1D2D16734C04}"/>
    <cellStyle name="40% - uthevingsfarge 6 2 13" xfId="47290" xr:uid="{17DD8FB7-748E-4E51-A04A-C24E258A5E92}"/>
    <cellStyle name="40% - uthevingsfarge 6 2 14" xfId="47291" xr:uid="{D69B297D-B4D9-406B-A3AC-7802AF4518B9}"/>
    <cellStyle name="40% - uthevingsfarge 6 2 15" xfId="47292" xr:uid="{75114A15-88DB-405C-AB4C-8E84BEC198AD}"/>
    <cellStyle name="40% - uthevingsfarge 6 2 16" xfId="47293" xr:uid="{5641D917-5D20-4DD9-8043-D0FE15F661D9}"/>
    <cellStyle name="40% - uthevingsfarge 6 2 2" xfId="5329" xr:uid="{6D95FFCA-3A93-436D-AE6C-C9B188A42345}"/>
    <cellStyle name="40% - uthevingsfarge 6 2 2 10" xfId="47294" xr:uid="{028E0AFA-C56C-4CA9-9F2D-50C734A493E0}"/>
    <cellStyle name="40% - uthevingsfarge 6 2 2 11" xfId="47295" xr:uid="{C9B41076-058F-486C-BF73-0D17D2D68D57}"/>
    <cellStyle name="40% - uthevingsfarge 6 2 2 2" xfId="5330" xr:uid="{5C646CAE-8464-40BC-81BF-B239C1FEBDC7}"/>
    <cellStyle name="40% - uthevingsfarge 6 2 2 2 10" xfId="47296" xr:uid="{F95D350E-88F1-4F8F-9FEE-E1A8AF8BBD1D}"/>
    <cellStyle name="40% - uthevingsfarge 6 2 2 2 2" xfId="17335" xr:uid="{20A4C477-D703-46DC-8E66-3ABD8046EA6C}"/>
    <cellStyle name="40% - uthevingsfarge 6 2 2 2 2 2" xfId="17336" xr:uid="{879F2D16-7042-4CE9-9208-BBF687315694}"/>
    <cellStyle name="40% - uthevingsfarge 6 2 2 2 2 2 2" xfId="47297" xr:uid="{BF7ECD1A-BDAA-430D-B314-5F4C845E04F3}"/>
    <cellStyle name="40% - uthevingsfarge 6 2 2 2 2 2 2 2" xfId="47298" xr:uid="{41285AC4-DEE2-4A6B-9A94-5D0449BC786A}"/>
    <cellStyle name="40% - uthevingsfarge 6 2 2 2 2 2 3" xfId="47299" xr:uid="{E52CE076-6F63-449B-B205-A29CB04BAEFD}"/>
    <cellStyle name="40% - uthevingsfarge 6 2 2 2 2 2_3. Chng in credit spreads" xfId="47300" xr:uid="{0679108C-4CB8-48EF-ACBD-84F169446B4E}"/>
    <cellStyle name="40% - uthevingsfarge 6 2 2 2 2 3" xfId="17337" xr:uid="{59DE4DC6-18DE-48AE-997F-CEAEA6C00F3E}"/>
    <cellStyle name="40% - uthevingsfarge 6 2 2 2 2 3 2" xfId="47301" xr:uid="{4E2913E9-C4B9-484C-8004-8736134A384F}"/>
    <cellStyle name="40% - uthevingsfarge 6 2 2 2 2 4" xfId="47302" xr:uid="{7D9B079F-9F50-4780-B58B-1C507FE0215E}"/>
    <cellStyle name="40% - uthevingsfarge 6 2 2 2 2 5" xfId="47303" xr:uid="{D71829B1-DCA0-454F-ACBF-21D2E368D1A3}"/>
    <cellStyle name="40% - uthevingsfarge 6 2 2 2 2 6" xfId="47304" xr:uid="{4046027E-2ED8-4C70-AB44-692CB2076038}"/>
    <cellStyle name="40% - uthevingsfarge 6 2 2 2 2_3. Chng in credit spreads" xfId="47305" xr:uid="{AD753E2C-5B9B-4F83-AC91-77730F3C2EC4}"/>
    <cellStyle name="40% - uthevingsfarge 6 2 2 2 3" xfId="17338" xr:uid="{38291F94-7B72-4370-A043-C6BD33ED5EDD}"/>
    <cellStyle name="40% - uthevingsfarge 6 2 2 2 3 2" xfId="17339" xr:uid="{F79A8CFF-F8A7-439F-B2DC-CF0B95AE6B51}"/>
    <cellStyle name="40% - uthevingsfarge 6 2 2 2 3 2 2" xfId="47306" xr:uid="{1D772A41-7C6F-486F-94D8-AE335B285811}"/>
    <cellStyle name="40% - uthevingsfarge 6 2 2 2 3 2 2 2" xfId="47307" xr:uid="{D34931BB-FA92-4BDB-B089-E65E44432627}"/>
    <cellStyle name="40% - uthevingsfarge 6 2 2 2 3 2 3" xfId="47308" xr:uid="{673422A5-CBF3-4ADF-A68C-7C0663BFE699}"/>
    <cellStyle name="40% - uthevingsfarge 6 2 2 2 3 2_3. Chng in credit spreads" xfId="47309" xr:uid="{072C26FD-17AE-4DFC-AC98-8A4BF1B2CF81}"/>
    <cellStyle name="40% - uthevingsfarge 6 2 2 2 3 3" xfId="17340" xr:uid="{3F3AEDCB-C4C8-40FE-B5F1-96D4BC9FE738}"/>
    <cellStyle name="40% - uthevingsfarge 6 2 2 2 3 3 2" xfId="47310" xr:uid="{E38FE36A-B9D3-45FD-B9A0-0224A1E7EB95}"/>
    <cellStyle name="40% - uthevingsfarge 6 2 2 2 3 4" xfId="47311" xr:uid="{5C3DD65E-3C4B-4B4D-B92F-B81E6F9C64D5}"/>
    <cellStyle name="40% - uthevingsfarge 6 2 2 2 3 5" xfId="47312" xr:uid="{24FA6C0C-C6F4-46B8-8B1D-6004F33D2553}"/>
    <cellStyle name="40% - uthevingsfarge 6 2 2 2 3 6" xfId="47313" xr:uid="{0C423ECD-05CD-40E0-86CF-AA6C886B12D6}"/>
    <cellStyle name="40% - uthevingsfarge 6 2 2 2 3_3. Chng in credit spreads" xfId="47314" xr:uid="{1981FB67-5FA5-4A6E-929C-01694090377B}"/>
    <cellStyle name="40% - uthevingsfarge 6 2 2 2 4" xfId="17341" xr:uid="{649646EA-43CA-4DF1-832E-28B24F9BCA0D}"/>
    <cellStyle name="40% - uthevingsfarge 6 2 2 2 4 2" xfId="17342" xr:uid="{AEB08BD6-28A4-4632-9C91-C227DA8BEA1E}"/>
    <cellStyle name="40% - uthevingsfarge 6 2 2 2 4 2 2" xfId="47315" xr:uid="{B076A83A-989D-4B15-BA6B-CB94908A0DD0}"/>
    <cellStyle name="40% - uthevingsfarge 6 2 2 2 4 3" xfId="17343" xr:uid="{DDCF3832-7382-4902-BA26-63C69F173673}"/>
    <cellStyle name="40% - uthevingsfarge 6 2 2 2 4 4" xfId="47316" xr:uid="{F8F04E8C-37BE-4B81-B7D8-CBB2F610FBD3}"/>
    <cellStyle name="40% - uthevingsfarge 6 2 2 2 4 5" xfId="47317" xr:uid="{9B0E4DB0-5B76-4858-BDD5-A5CEAD00FF9E}"/>
    <cellStyle name="40% - uthevingsfarge 6 2 2 2 4 6" xfId="47318" xr:uid="{21EA4BAE-EB42-44A2-9AEE-729AC244EAFB}"/>
    <cellStyle name="40% - uthevingsfarge 6 2 2 2 4_3. Chng in credit spreads" xfId="47319" xr:uid="{BC49B0E9-5EE6-41BE-9309-4ECBEFF7A533}"/>
    <cellStyle name="40% - uthevingsfarge 6 2 2 2 5" xfId="17344" xr:uid="{8498E4B5-9E52-42A8-A225-ED978BC5C44C}"/>
    <cellStyle name="40% - uthevingsfarge 6 2 2 2 5 2" xfId="17345" xr:uid="{2B1636C5-A9E1-4945-AABD-BA8CBDF763A9}"/>
    <cellStyle name="40% - uthevingsfarge 6 2 2 2 5 2 2" xfId="47320" xr:uid="{2631D7F0-B5C3-45CD-A0AF-083A6C405013}"/>
    <cellStyle name="40% - uthevingsfarge 6 2 2 2 5 3" xfId="17346" xr:uid="{ADC5BD78-BD1E-4F45-AFE7-5A37B309652F}"/>
    <cellStyle name="40% - uthevingsfarge 6 2 2 2 5 4" xfId="47321" xr:uid="{23C7634B-C1F3-46FF-AA03-50587A0EE281}"/>
    <cellStyle name="40% - uthevingsfarge 6 2 2 2 5 5" xfId="47322" xr:uid="{3586C62F-C067-4A0C-8284-2AB2BB259C99}"/>
    <cellStyle name="40% - uthevingsfarge 6 2 2 2 5_3. Chng in credit spreads" xfId="47323" xr:uid="{DB1B20CB-ABCE-4EB7-9DDE-BDB7C1C1B17D}"/>
    <cellStyle name="40% - uthevingsfarge 6 2 2 2 6" xfId="17347" xr:uid="{7430CA4B-0386-4484-A948-52C6918719FA}"/>
    <cellStyle name="40% - uthevingsfarge 6 2 2 2 6 2" xfId="47324" xr:uid="{D0B3E6BF-E009-495E-B88C-212584C68AC6}"/>
    <cellStyle name="40% - uthevingsfarge 6 2 2 2 7" xfId="17348" xr:uid="{87E558B4-7AC7-475B-8EBF-4DEDAEA1F2BD}"/>
    <cellStyle name="40% - uthevingsfarge 6 2 2 2 8" xfId="47325" xr:uid="{68A84983-C985-4D9B-90FC-6C3044A66078}"/>
    <cellStyle name="40% - uthevingsfarge 6 2 2 2 9" xfId="47326" xr:uid="{8F43219D-4D84-4B9E-B795-F63995172DB9}"/>
    <cellStyle name="40% - uthevingsfarge 6 2 2 2_3. Chng in credit spreads" xfId="47327" xr:uid="{AEFA6F86-0464-41F6-B4A4-4328046A28DE}"/>
    <cellStyle name="40% - uthevingsfarge 6 2 2 3" xfId="17349" xr:uid="{95CDE44F-D556-48C9-96AC-AFA33E6D70BC}"/>
    <cellStyle name="40% - uthevingsfarge 6 2 2 3 2" xfId="17350" xr:uid="{1A8E2FAD-7525-4DBF-B706-A1724E7C6228}"/>
    <cellStyle name="40% - uthevingsfarge 6 2 2 3 2 2" xfId="47328" xr:uid="{0B01D50B-2516-4DFA-AFC6-0835F79DA101}"/>
    <cellStyle name="40% - uthevingsfarge 6 2 2 3 2 2 2" xfId="47329" xr:uid="{F6AE632B-66EF-42ED-90C7-24D529D886A4}"/>
    <cellStyle name="40% - uthevingsfarge 6 2 2 3 2 3" xfId="47330" xr:uid="{291169E9-4EFB-43D2-960E-1CF987976153}"/>
    <cellStyle name="40% - uthevingsfarge 6 2 2 3 2_3. Chng in credit spreads" xfId="47331" xr:uid="{BDDA0046-4932-43A8-BE20-6F6305FFD4A3}"/>
    <cellStyle name="40% - uthevingsfarge 6 2 2 3 3" xfId="17351" xr:uid="{966BBEA7-2DB1-4D20-97F4-FC83B81F4638}"/>
    <cellStyle name="40% - uthevingsfarge 6 2 2 3 3 2" xfId="47332" xr:uid="{2D259F2F-9001-4A1E-ABF4-95D37720BB0E}"/>
    <cellStyle name="40% - uthevingsfarge 6 2 2 3 4" xfId="47333" xr:uid="{DA8C92E7-E594-4A85-BAF8-28D266F8A46B}"/>
    <cellStyle name="40% - uthevingsfarge 6 2 2 3 5" xfId="47334" xr:uid="{46B56804-E411-45F4-BA2E-D7FF1B44163D}"/>
    <cellStyle name="40% - uthevingsfarge 6 2 2 3 6" xfId="47335" xr:uid="{9D09B5BD-C663-48EB-99C9-45E711EB788E}"/>
    <cellStyle name="40% - uthevingsfarge 6 2 2 3_3. Chng in credit spreads" xfId="47336" xr:uid="{07A07BA0-5205-4EFA-817A-53B3DC717798}"/>
    <cellStyle name="40% - uthevingsfarge 6 2 2 4" xfId="17352" xr:uid="{E3770270-A8A6-49BB-BDA9-A09108F6B959}"/>
    <cellStyle name="40% - uthevingsfarge 6 2 2 4 2" xfId="17353" xr:uid="{AA08DC1F-750A-4A3C-AD39-EB29D980EF24}"/>
    <cellStyle name="40% - uthevingsfarge 6 2 2 4 2 2" xfId="47337" xr:uid="{73A08ABE-C658-445A-81B3-8F6B1AED4BA5}"/>
    <cellStyle name="40% - uthevingsfarge 6 2 2 4 2 2 2" xfId="47338" xr:uid="{0DC432F5-9E79-4A19-942F-FDD2FD8D86ED}"/>
    <cellStyle name="40% - uthevingsfarge 6 2 2 4 2 3" xfId="47339" xr:uid="{57FE137D-F8A7-421C-A761-31B447D3FDD1}"/>
    <cellStyle name="40% - uthevingsfarge 6 2 2 4 2_3. Chng in credit spreads" xfId="47340" xr:uid="{E0A2A1E4-6D75-47A8-A585-EB4A07FCC3B1}"/>
    <cellStyle name="40% - uthevingsfarge 6 2 2 4 3" xfId="17354" xr:uid="{9E5BD5C9-8073-4F16-8F4A-AE2E5256AA61}"/>
    <cellStyle name="40% - uthevingsfarge 6 2 2 4 3 2" xfId="47341" xr:uid="{CDFF16F4-68DD-4D17-8930-626CBEF8AD38}"/>
    <cellStyle name="40% - uthevingsfarge 6 2 2 4 4" xfId="47342" xr:uid="{24E5FEC4-6D6A-4248-8E89-4564D26A68D8}"/>
    <cellStyle name="40% - uthevingsfarge 6 2 2 4 5" xfId="47343" xr:uid="{6527C714-EC04-4CB8-B6AB-FD3EE6E4FB9A}"/>
    <cellStyle name="40% - uthevingsfarge 6 2 2 4 6" xfId="47344" xr:uid="{0C3E846E-9636-4C02-80E5-7066B642D631}"/>
    <cellStyle name="40% - uthevingsfarge 6 2 2 4_3. Chng in credit spreads" xfId="47345" xr:uid="{D635BFE2-CBDC-4F58-990B-EE4D4FF0813E}"/>
    <cellStyle name="40% - uthevingsfarge 6 2 2 5" xfId="17355" xr:uid="{D19F6FAE-5EEC-43ED-8C1A-EEB50DF03309}"/>
    <cellStyle name="40% - uthevingsfarge 6 2 2 5 2" xfId="17356" xr:uid="{FCEF6C12-6DB0-432A-8564-2E3EFBD12E34}"/>
    <cellStyle name="40% - uthevingsfarge 6 2 2 5 2 2" xfId="47346" xr:uid="{959D846A-3206-4998-9243-4744443A5B8C}"/>
    <cellStyle name="40% - uthevingsfarge 6 2 2 5 2 2 2" xfId="47347" xr:uid="{3246BBF3-16E6-46C0-89FA-02A55CCA2DD3}"/>
    <cellStyle name="40% - uthevingsfarge 6 2 2 5 2 3" xfId="47348" xr:uid="{EF4B6580-C910-47EA-9B0B-9E88BAA111A8}"/>
    <cellStyle name="40% - uthevingsfarge 6 2 2 5 2_3. Chng in credit spreads" xfId="47349" xr:uid="{F7905808-0BF3-4398-8980-55E9A3D9F1BE}"/>
    <cellStyle name="40% - uthevingsfarge 6 2 2 5 3" xfId="17357" xr:uid="{DD4D1A7F-1419-4DDE-8361-55D644A2353D}"/>
    <cellStyle name="40% - uthevingsfarge 6 2 2 5 3 2" xfId="47350" xr:uid="{A9E188E4-11A7-410F-974F-BF7E29432B98}"/>
    <cellStyle name="40% - uthevingsfarge 6 2 2 5 4" xfId="47351" xr:uid="{7FB5F3DD-6039-401B-8A75-A312A83BA88A}"/>
    <cellStyle name="40% - uthevingsfarge 6 2 2 5 5" xfId="47352" xr:uid="{8060BEFA-ED48-43AF-80AD-3940BB4E8B8A}"/>
    <cellStyle name="40% - uthevingsfarge 6 2 2 5 6" xfId="47353" xr:uid="{80F9E070-2CF0-419A-894F-6CF174DA61BE}"/>
    <cellStyle name="40% - uthevingsfarge 6 2 2 5_3. Chng in credit spreads" xfId="47354" xr:uid="{57A240D0-340B-4CEC-A56B-E42AD7FD9C28}"/>
    <cellStyle name="40% - uthevingsfarge 6 2 2 6" xfId="17358" xr:uid="{ECD5463A-DCA5-4798-9190-3C75CF3E87BB}"/>
    <cellStyle name="40% - uthevingsfarge 6 2 2 6 2" xfId="17359" xr:uid="{C6F2B24D-0223-43AA-AC23-B27D53AAB631}"/>
    <cellStyle name="40% - uthevingsfarge 6 2 2 6 2 2" xfId="47355" xr:uid="{320DBF9B-AD63-4D0A-B2F5-27AD4AD6AEAC}"/>
    <cellStyle name="40% - uthevingsfarge 6 2 2 6 3" xfId="17360" xr:uid="{A7B7A114-D60C-4E12-8FDA-BC5133FA3AF4}"/>
    <cellStyle name="40% - uthevingsfarge 6 2 2 6 4" xfId="47356" xr:uid="{1DC7B81B-279D-49B1-AC13-52A7A40F6FBD}"/>
    <cellStyle name="40% - uthevingsfarge 6 2 2 6 5" xfId="47357" xr:uid="{75EE7653-8FCF-4565-A8A2-D42DCD278108}"/>
    <cellStyle name="40% - uthevingsfarge 6 2 2 6 6" xfId="47358" xr:uid="{02680771-BC0E-4D03-B49A-83DEDDCDC47C}"/>
    <cellStyle name="40% - uthevingsfarge 6 2 2 6_3. Chng in credit spreads" xfId="47359" xr:uid="{84A08878-A1A4-40C2-8C3D-04CB6387ED35}"/>
    <cellStyle name="40% - uthevingsfarge 6 2 2 7" xfId="17361" xr:uid="{3919FC1B-D290-4A0B-9DA3-15C1F73B8351}"/>
    <cellStyle name="40% - uthevingsfarge 6 2 2 7 2" xfId="47360" xr:uid="{D11B81D7-1028-4CB1-96B8-0C5606C74EF9}"/>
    <cellStyle name="40% - uthevingsfarge 6 2 2 8" xfId="39930" xr:uid="{21AB3B2E-F33B-4323-BBA3-4C69FCAB0C6E}"/>
    <cellStyle name="40% - uthevingsfarge 6 2 2 9" xfId="47361" xr:uid="{D671875C-5526-465B-A694-3C87FE28E167}"/>
    <cellStyle name="40% - uthevingsfarge 6 2 2_3. Chng in credit spreads" xfId="47362" xr:uid="{CC4C21B1-30C2-4471-9261-E306E079B590}"/>
    <cellStyle name="40% - uthevingsfarge 6 2 3" xfId="12467" xr:uid="{E6A533D2-A7A9-4AFA-B582-BFBFF35E3430}"/>
    <cellStyle name="40% - uthevingsfarge 6 2 3 10" xfId="47363" xr:uid="{EE796C4B-38CC-4AC5-B844-CC7C988F24AD}"/>
    <cellStyle name="40% - uthevingsfarge 6 2 3 2" xfId="17362" xr:uid="{5F622B70-8EEA-4D69-9A2B-7C823BC5A909}"/>
    <cellStyle name="40% - uthevingsfarge 6 2 3 2 2" xfId="17363" xr:uid="{55206C3E-AEA6-443A-9253-D20761F7D613}"/>
    <cellStyle name="40% - uthevingsfarge 6 2 3 2 2 2" xfId="47364" xr:uid="{A23277C5-7DDE-4012-9BC4-01A7DDEB9214}"/>
    <cellStyle name="40% - uthevingsfarge 6 2 3 2 2 2 2" xfId="47365" xr:uid="{F41CD513-E049-441C-902F-F05CF1CCAB24}"/>
    <cellStyle name="40% - uthevingsfarge 6 2 3 2 2 3" xfId="47366" xr:uid="{8B6CA5E6-1A33-4DF3-B659-4918397F67F2}"/>
    <cellStyle name="40% - uthevingsfarge 6 2 3 2 2_3. Chng in credit spreads" xfId="47367" xr:uid="{AE983A6B-65CF-4119-BD88-653FD8AF1740}"/>
    <cellStyle name="40% - uthevingsfarge 6 2 3 2 3" xfId="17364" xr:uid="{78EB9C8D-6A21-4631-BE1F-1C87711C345C}"/>
    <cellStyle name="40% - uthevingsfarge 6 2 3 2 3 2" xfId="47368" xr:uid="{03495937-B595-41B0-B90C-09107229ACB5}"/>
    <cellStyle name="40% - uthevingsfarge 6 2 3 2 3 2 2" xfId="47369" xr:uid="{A0F2D572-4F02-4C51-B6F5-6BBCE78C9CAB}"/>
    <cellStyle name="40% - uthevingsfarge 6 2 3 2 3 3" xfId="47370" xr:uid="{4ECFFB87-BA94-4AB9-A24F-9D8072BA79EA}"/>
    <cellStyle name="40% - uthevingsfarge 6 2 3 2 3_3. Chng in credit spreads" xfId="47371" xr:uid="{08BD3101-18F8-4357-BB71-666DD285BBA6}"/>
    <cellStyle name="40% - uthevingsfarge 6 2 3 2 4" xfId="47372" xr:uid="{41FE106F-8BFC-4CAB-907A-9D560DFC631B}"/>
    <cellStyle name="40% - uthevingsfarge 6 2 3 2 4 2" xfId="47373" xr:uid="{9DA7439D-7CBE-4AA3-831B-7C3293116161}"/>
    <cellStyle name="40% - uthevingsfarge 6 2 3 2 4 2 2" xfId="47374" xr:uid="{DD73DB60-A56B-461B-9BF7-801F53F815DD}"/>
    <cellStyle name="40% - uthevingsfarge 6 2 3 2 4 3" xfId="47375" xr:uid="{E07055FB-6D13-4F1F-B49F-7FD8271BC099}"/>
    <cellStyle name="40% - uthevingsfarge 6 2 3 2 4_3. Chng in credit spreads" xfId="47376" xr:uid="{BF0C6EA9-9FAD-497F-9034-6186379D023D}"/>
    <cellStyle name="40% - uthevingsfarge 6 2 3 2 5" xfId="47377" xr:uid="{AFCF8387-50A8-442C-BE45-8D01A881A95E}"/>
    <cellStyle name="40% - uthevingsfarge 6 2 3 2 5 2" xfId="47378" xr:uid="{563B78E1-24EE-4A44-A2C8-D4FA28B96073}"/>
    <cellStyle name="40% - uthevingsfarge 6 2 3 2 6" xfId="47379" xr:uid="{EBCA08C0-4C63-4E61-A2EA-D1F6F2E80A0A}"/>
    <cellStyle name="40% - uthevingsfarge 6 2 3 2_3. Chng in credit spreads" xfId="47380" xr:uid="{99E43D86-07BD-4FD9-A668-7DC4506B78AE}"/>
    <cellStyle name="40% - uthevingsfarge 6 2 3 3" xfId="17365" xr:uid="{A545CA15-53DA-4D5A-A0AA-CFF875026CD4}"/>
    <cellStyle name="40% - uthevingsfarge 6 2 3 3 2" xfId="17366" xr:uid="{B07C3A52-85E6-470D-8369-464EFBB93892}"/>
    <cellStyle name="40% - uthevingsfarge 6 2 3 3 2 2" xfId="47381" xr:uid="{FC623C26-62AD-4A95-A7B1-A75323E24696}"/>
    <cellStyle name="40% - uthevingsfarge 6 2 3 3 2 2 2" xfId="47382" xr:uid="{B24FA791-1E93-42BF-87E2-AAEF42E51C31}"/>
    <cellStyle name="40% - uthevingsfarge 6 2 3 3 2 3" xfId="47383" xr:uid="{2AE9832B-B294-41BC-A293-EE39C686259C}"/>
    <cellStyle name="40% - uthevingsfarge 6 2 3 3 2_3. Chng in credit spreads" xfId="47384" xr:uid="{2502CC87-0463-4349-A964-7AD88555333D}"/>
    <cellStyle name="40% - uthevingsfarge 6 2 3 3 3" xfId="17367" xr:uid="{15E7A131-6760-464E-9C8A-56F871FA0975}"/>
    <cellStyle name="40% - uthevingsfarge 6 2 3 3 3 2" xfId="47385" xr:uid="{3E6B925E-2D78-49AE-AA7C-3AEA12ED42B5}"/>
    <cellStyle name="40% - uthevingsfarge 6 2 3 3 4" xfId="47386" xr:uid="{BE7C747C-AEFB-4C8C-8539-5601EC5E8B46}"/>
    <cellStyle name="40% - uthevingsfarge 6 2 3 3 5" xfId="47387" xr:uid="{EFF69F66-1912-4024-8514-7D6F4C1B490B}"/>
    <cellStyle name="40% - uthevingsfarge 6 2 3 3 6" xfId="47388" xr:uid="{A5FEE1DD-FC7C-4966-9627-93DEFA998F44}"/>
    <cellStyle name="40% - uthevingsfarge 6 2 3 3_3. Chng in credit spreads" xfId="47389" xr:uid="{D10672E7-931C-4510-B5FD-486BB25B7769}"/>
    <cellStyle name="40% - uthevingsfarge 6 2 3 4" xfId="17368" xr:uid="{4BCE3D6C-F75C-4879-9252-5A1D6EE559E0}"/>
    <cellStyle name="40% - uthevingsfarge 6 2 3 4 2" xfId="17369" xr:uid="{AB6A3022-4938-48CC-9EF2-77A32C624717}"/>
    <cellStyle name="40% - uthevingsfarge 6 2 3 4 2 2" xfId="47390" xr:uid="{2FCD5A1E-4A1C-4B07-A1C3-00D56732FE01}"/>
    <cellStyle name="40% - uthevingsfarge 6 2 3 4 3" xfId="17370" xr:uid="{BAD6F5B7-D3ED-4FEF-98DC-D7124E3E132D}"/>
    <cellStyle name="40% - uthevingsfarge 6 2 3 4 4" xfId="47391" xr:uid="{336D9B36-D78F-46B7-A3AB-7DBBA8E4B7EA}"/>
    <cellStyle name="40% - uthevingsfarge 6 2 3 4 5" xfId="47392" xr:uid="{84CD74C5-AEFF-4406-A15E-997AD412F740}"/>
    <cellStyle name="40% - uthevingsfarge 6 2 3 4 6" xfId="47393" xr:uid="{4214A7D9-C668-48BB-83A5-9F9C60700283}"/>
    <cellStyle name="40% - uthevingsfarge 6 2 3 4_3. Chng in credit spreads" xfId="47394" xr:uid="{B8659F55-68E8-406F-BC70-3B89A0E55F68}"/>
    <cellStyle name="40% - uthevingsfarge 6 2 3 5" xfId="17371" xr:uid="{B25EFBA4-EB14-46E5-B4C3-E0EA3D88C459}"/>
    <cellStyle name="40% - uthevingsfarge 6 2 3 5 2" xfId="17372" xr:uid="{436042C4-54C4-4B14-B27C-6190E7D4DCFE}"/>
    <cellStyle name="40% - uthevingsfarge 6 2 3 5 2 2" xfId="47395" xr:uid="{173492AC-99C7-4A05-89FD-86814C71F71F}"/>
    <cellStyle name="40% - uthevingsfarge 6 2 3 5 3" xfId="17373" xr:uid="{D0EE203E-33E8-49E2-801E-A8021113A10D}"/>
    <cellStyle name="40% - uthevingsfarge 6 2 3 5 4" xfId="47396" xr:uid="{50F1BE88-0688-4617-A090-12FDF8BADF7F}"/>
    <cellStyle name="40% - uthevingsfarge 6 2 3 5 5" xfId="47397" xr:uid="{B167749A-5BC2-4E47-AD6C-16A6C946E71A}"/>
    <cellStyle name="40% - uthevingsfarge 6 2 3 5 6" xfId="47398" xr:uid="{54444901-7879-41A0-B35E-2787CF54633C}"/>
    <cellStyle name="40% - uthevingsfarge 6 2 3 5_3. Chng in credit spreads" xfId="47399" xr:uid="{ADDF2542-6DFF-4CDD-8BAC-69560BA1E19A}"/>
    <cellStyle name="40% - uthevingsfarge 6 2 3 6" xfId="17374" xr:uid="{9CCC751D-60DB-4E74-875F-9552E9613653}"/>
    <cellStyle name="40% - uthevingsfarge 6 2 3 6 2" xfId="47400" xr:uid="{8677176F-697E-41E8-A864-E46724E38338}"/>
    <cellStyle name="40% - uthevingsfarge 6 2 3 6 2 2" xfId="47401" xr:uid="{1434E722-9603-4C77-86C7-E4E7F497AF0A}"/>
    <cellStyle name="40% - uthevingsfarge 6 2 3 6 3" xfId="47402" xr:uid="{B6381649-8477-4728-BD6A-15210586A961}"/>
    <cellStyle name="40% - uthevingsfarge 6 2 3 6_3. Chng in credit spreads" xfId="47403" xr:uid="{94D1357B-709F-4F67-BD1C-C76B0D6A3D02}"/>
    <cellStyle name="40% - uthevingsfarge 6 2 3 7" xfId="17375" xr:uid="{44F42992-B1F9-4084-8929-114E5BD6F58C}"/>
    <cellStyle name="40% - uthevingsfarge 6 2 3 7 2" xfId="47404" xr:uid="{A5942C7A-DD18-4686-8859-DECAF23C2CCF}"/>
    <cellStyle name="40% - uthevingsfarge 6 2 3 8" xfId="39931" xr:uid="{98E51C6E-02AE-40A5-B515-2A17C4F42B06}"/>
    <cellStyle name="40% - uthevingsfarge 6 2 3 9" xfId="47405" xr:uid="{504ECBD5-8FD9-4B0E-9217-B8A6923E3FBB}"/>
    <cellStyle name="40% - uthevingsfarge 6 2 3_3. Chng in credit spreads" xfId="47406" xr:uid="{FE6063C9-D967-4AB3-A727-2CFECEA9B46A}"/>
    <cellStyle name="40% - uthevingsfarge 6 2 4" xfId="17376" xr:uid="{1C4571AD-6907-49A8-948F-02859FB93588}"/>
    <cellStyle name="40% - uthevingsfarge 6 2 4 2" xfId="17377" xr:uid="{B1A4F937-D8AB-4F3F-8429-AAB6FA29D79D}"/>
    <cellStyle name="40% - uthevingsfarge 6 2 4 2 2" xfId="17378" xr:uid="{1DA68CA6-DF29-42F3-8721-34044F3E6895}"/>
    <cellStyle name="40% - uthevingsfarge 6 2 4 2 2 2" xfId="47407" xr:uid="{A53C689C-83A0-44A2-BA30-F121D1FF765B}"/>
    <cellStyle name="40% - uthevingsfarge 6 2 4 2 3" xfId="47408" xr:uid="{6FC185CC-73F9-4188-B2B2-2671BA9F27B9}"/>
    <cellStyle name="40% - uthevingsfarge 6 2 4 2_3. Chng in credit spreads" xfId="47409" xr:uid="{A74ADD09-40C6-4B63-B7C5-D4102AADE15A}"/>
    <cellStyle name="40% - uthevingsfarge 6 2 4 3" xfId="17379" xr:uid="{D52D207B-5FD4-42A3-ADEF-6FE1F5004ECD}"/>
    <cellStyle name="40% - uthevingsfarge 6 2 4 3 2" xfId="47410" xr:uid="{D0505787-B60B-44C9-B713-92542F033E6E}"/>
    <cellStyle name="40% - uthevingsfarge 6 2 4 3 2 2" xfId="47411" xr:uid="{650F847F-26FC-44F9-89B6-1EF7C7D07626}"/>
    <cellStyle name="40% - uthevingsfarge 6 2 4 3 3" xfId="47412" xr:uid="{51B2CCD7-BAA8-468C-BC56-C1079A076DDA}"/>
    <cellStyle name="40% - uthevingsfarge 6 2 4 3_3. Chng in credit spreads" xfId="47413" xr:uid="{744EF3B9-FC95-4B0E-A38A-24952B1A3640}"/>
    <cellStyle name="40% - uthevingsfarge 6 2 4 4" xfId="17380" xr:uid="{2CC8F885-B709-4B93-878A-2787F7D43FBC}"/>
    <cellStyle name="40% - uthevingsfarge 6 2 4 4 2" xfId="47414" xr:uid="{12F22B78-EF52-404F-86DC-FCA20656DD72}"/>
    <cellStyle name="40% - uthevingsfarge 6 2 4 4 2 2" xfId="47415" xr:uid="{FE8B0EE2-649C-4C26-BD55-CE9357AD2779}"/>
    <cellStyle name="40% - uthevingsfarge 6 2 4 4 3" xfId="47416" xr:uid="{547C13D5-8639-4CD9-B87C-3601DC8E7142}"/>
    <cellStyle name="40% - uthevingsfarge 6 2 4 4_3. Chng in credit spreads" xfId="47417" xr:uid="{A55F0859-8315-4447-A815-B331CD77E3B9}"/>
    <cellStyle name="40% - uthevingsfarge 6 2 4 5" xfId="47418" xr:uid="{C076FB93-0673-4DA8-BE50-7C9401956489}"/>
    <cellStyle name="40% - uthevingsfarge 6 2 4 5 2" xfId="47419" xr:uid="{2301768C-7CBF-42F2-833E-425167358427}"/>
    <cellStyle name="40% - uthevingsfarge 6 2 4 6" xfId="47420" xr:uid="{352F3A70-88D2-4598-9107-4F0563CCEAF0}"/>
    <cellStyle name="40% - uthevingsfarge 6 2 4 7" xfId="47421" xr:uid="{ECB7923E-2237-4940-9A40-C951EB394E89}"/>
    <cellStyle name="40% - uthevingsfarge 6 2 4_3. Chng in credit spreads" xfId="47422" xr:uid="{FC12D393-FBD4-4D62-8469-6557B5271F0D}"/>
    <cellStyle name="40% - uthevingsfarge 6 2 5" xfId="17381" xr:uid="{DCC9CE49-6565-4DCC-8384-5C922ABE5D92}"/>
    <cellStyle name="40% - uthevingsfarge 6 2 5 2" xfId="17382" xr:uid="{C8F483C7-5328-4F16-BD6E-05DC23582A62}"/>
    <cellStyle name="40% - uthevingsfarge 6 2 5 2 2" xfId="17383" xr:uid="{9FA5CA19-0752-4AFB-A36B-674281C17611}"/>
    <cellStyle name="40% - uthevingsfarge 6 2 5 2 2 2" xfId="47423" xr:uid="{1D70CFFA-60C6-4742-A233-C3E696C87DA8}"/>
    <cellStyle name="40% - uthevingsfarge 6 2 5 2 3" xfId="47424" xr:uid="{57148CBB-8CFF-47BE-B4D3-3A90EE5CC35D}"/>
    <cellStyle name="40% - uthevingsfarge 6 2 5 2_3. Chng in credit spreads" xfId="47425" xr:uid="{013CFAD0-E827-4E55-8644-15531FD5D252}"/>
    <cellStyle name="40% - uthevingsfarge 6 2 5 3" xfId="17384" xr:uid="{66424CD7-BFE3-4857-B257-25594C3BDAF2}"/>
    <cellStyle name="40% - uthevingsfarge 6 2 5 3 2" xfId="47426" xr:uid="{70B5F9AB-2FBA-482D-B1DE-60A385D9EA32}"/>
    <cellStyle name="40% - uthevingsfarge 6 2 5 4" xfId="17385" xr:uid="{4B21A9BF-5CD2-458F-9DB9-973A763C3F5C}"/>
    <cellStyle name="40% - uthevingsfarge 6 2 5 5" xfId="47427" xr:uid="{8A228212-FEF7-4E92-A459-974423D2218E}"/>
    <cellStyle name="40% - uthevingsfarge 6 2 5 6" xfId="47428" xr:uid="{52D5BAB3-D11A-47D3-AAC6-E8D2DA10E90F}"/>
    <cellStyle name="40% - uthevingsfarge 6 2 5 7" xfId="47429" xr:uid="{D992BC8E-D7D1-4FF2-9B4C-D2C3354005F9}"/>
    <cellStyle name="40% - uthevingsfarge 6 2 5_3. Chng in credit spreads" xfId="47430" xr:uid="{EB662541-DDF1-47CD-9CE4-8E37BA035E38}"/>
    <cellStyle name="40% - uthevingsfarge 6 2 6" xfId="17386" xr:uid="{790C4379-9970-426A-BC28-D4356E222BBE}"/>
    <cellStyle name="40% - uthevingsfarge 6 2 6 2" xfId="17387" xr:uid="{00356639-1360-4D1B-B739-253CF6FF83D5}"/>
    <cellStyle name="40% - uthevingsfarge 6 2 6 2 2" xfId="17388" xr:uid="{A3F48D4B-09FE-479A-BF98-7035E27F40A2}"/>
    <cellStyle name="40% - uthevingsfarge 6 2 6 2 2 2" xfId="47431" xr:uid="{27D12BFD-B36E-41E1-93E2-B215DB62664D}"/>
    <cellStyle name="40% - uthevingsfarge 6 2 6 2 3" xfId="47432" xr:uid="{E5B1AD15-5191-4163-86C4-7E7A81B4741A}"/>
    <cellStyle name="40% - uthevingsfarge 6 2 6 2_3. Chng in credit spreads" xfId="47433" xr:uid="{4ABDF478-1E8F-4E7C-B446-52B0C5E543B0}"/>
    <cellStyle name="40% - uthevingsfarge 6 2 6 3" xfId="17389" xr:uid="{F1EA950E-F1A8-4841-BB67-897923A409C9}"/>
    <cellStyle name="40% - uthevingsfarge 6 2 6 3 2" xfId="47434" xr:uid="{63370898-A7E5-4673-98F0-7EC7D75CC12C}"/>
    <cellStyle name="40% - uthevingsfarge 6 2 6 4" xfId="17390" xr:uid="{8CAFA072-41C3-45E3-88CE-80B2F4B03A36}"/>
    <cellStyle name="40% - uthevingsfarge 6 2 6 5" xfId="47435" xr:uid="{BCAB5EA1-6CAD-4499-95AC-5B0F39E5A829}"/>
    <cellStyle name="40% - uthevingsfarge 6 2 6 6" xfId="47436" xr:uid="{183DB4A3-3D89-4B54-B391-F57159C090BC}"/>
    <cellStyle name="40% - uthevingsfarge 6 2 6 7" xfId="47437" xr:uid="{741A175D-CB74-4528-B1AE-00EEE8EE4E36}"/>
    <cellStyle name="40% - uthevingsfarge 6 2 6_3. Chng in credit spreads" xfId="47438" xr:uid="{5F8E246E-A607-4FF3-9811-6108AA72ADE6}"/>
    <cellStyle name="40% - uthevingsfarge 6 2 7" xfId="17391" xr:uid="{A8E88925-C277-40CF-AC38-0AC2229A0D3C}"/>
    <cellStyle name="40% - uthevingsfarge 6 2 7 2" xfId="17392" xr:uid="{966CC218-BF39-4FF5-B548-BF154622D3A6}"/>
    <cellStyle name="40% - uthevingsfarge 6 2 7 2 2" xfId="17393" xr:uid="{5A577423-B475-48BC-8330-4D59C836949C}"/>
    <cellStyle name="40% - uthevingsfarge 6 2 7 2 3" xfId="47439" xr:uid="{1F1E5EEF-31B8-4159-924B-9376AB7CD8D4}"/>
    <cellStyle name="40% - uthevingsfarge 6 2 7 2_AVA DVA EL" xfId="17394" xr:uid="{ABC7A846-89DC-4976-AF5D-ED1318D755D0}"/>
    <cellStyle name="40% - uthevingsfarge 6 2 7 3" xfId="17395" xr:uid="{F9E33EA4-1765-4787-A0DD-F01A7CF14A83}"/>
    <cellStyle name="40% - uthevingsfarge 6 2 7 4" xfId="17396" xr:uid="{9F6EB3CE-8762-4C4D-A0DD-0C173C9DDECB}"/>
    <cellStyle name="40% - uthevingsfarge 6 2 7 5" xfId="47440" xr:uid="{C338D390-288B-4F45-938D-377AB83621F1}"/>
    <cellStyle name="40% - uthevingsfarge 6 2 7 6" xfId="47441" xr:uid="{A1B7EB71-0011-488C-B8F7-F13EBFD07784}"/>
    <cellStyle name="40% - uthevingsfarge 6 2 7_3. Chng in credit spreads" xfId="47442" xr:uid="{B0F2B8A9-EF32-4987-B159-7FD5BE41D5FA}"/>
    <cellStyle name="40% - uthevingsfarge 6 2 8" xfId="17397" xr:uid="{5ABB834F-7E8A-42D8-A261-26A4F9455E10}"/>
    <cellStyle name="40% - uthevingsfarge 6 2 8 2" xfId="17398" xr:uid="{BE82CABA-881D-44F7-80FF-A9362FF01416}"/>
    <cellStyle name="40% - uthevingsfarge 6 2 8 2 2" xfId="47443" xr:uid="{5B3B76AB-93A0-42EE-9F7C-FDCD55BCDB91}"/>
    <cellStyle name="40% - uthevingsfarge 6 2 8 3" xfId="17399" xr:uid="{31BE92F3-6EE5-4597-BCF4-555E1325D458}"/>
    <cellStyle name="40% - uthevingsfarge 6 2 8 4" xfId="47444" xr:uid="{78A4FB2A-2DD7-4C20-AA62-99A0001F582E}"/>
    <cellStyle name="40% - uthevingsfarge 6 2 8_3. Chng in credit spreads" xfId="47445" xr:uid="{0D22C448-6D9D-4A08-B1FC-FB28EA686D9E}"/>
    <cellStyle name="40% - uthevingsfarge 6 2 9" xfId="17400" xr:uid="{D0B9E18B-749C-4BBB-BF14-828877E5DB4E}"/>
    <cellStyle name="40% - uthevingsfarge 6 2 9 2" xfId="17401" xr:uid="{20135888-8960-4CC6-8EA5-D26D1900A30C}"/>
    <cellStyle name="40% - uthevingsfarge 6 2 9 3" xfId="17402" xr:uid="{96A5E994-85F2-4BD5-8930-553CE192EC8B}"/>
    <cellStyle name="40% - uthevingsfarge 6 2 9_AVA DVA EL" xfId="17403" xr:uid="{3AD5EB86-5656-46F7-8D35-34C00B27F381}"/>
    <cellStyle name="40% - uthevingsfarge 6 2_11" xfId="5331" xr:uid="{41AD97CD-A99B-455F-9018-A64919BA5656}"/>
    <cellStyle name="40% - uthevingsfarge 6 20" xfId="5332" xr:uid="{C02CD43F-DAAA-4651-AEDE-E2B784292D9A}"/>
    <cellStyle name="40% - uthevingsfarge 6 20 2" xfId="5333" xr:uid="{C1B12634-539F-47D3-9529-DDDA69EBC80F}"/>
    <cellStyle name="40% - uthevingsfarge 6 20 2 2" xfId="5334" xr:uid="{54E00008-BF24-4208-A5D1-68BEEA82129B}"/>
    <cellStyle name="40% - uthevingsfarge 6 20 2 3" xfId="47446" xr:uid="{6AC76D12-5DFC-4D87-AF87-B0F153B7F41D}"/>
    <cellStyle name="40% - uthevingsfarge 6 20 2_4 manuell" xfId="55423" xr:uid="{A6791970-4D84-4576-9614-F039C9649D2D}"/>
    <cellStyle name="40% - uthevingsfarge 6 20 3" xfId="5335" xr:uid="{67CEBEC1-3E61-480E-BAE1-4562370CF75C}"/>
    <cellStyle name="40% - uthevingsfarge 6 20 4" xfId="47447" xr:uid="{3E1CF5B9-2D67-45E4-BDF1-B91EAE66C1D8}"/>
    <cellStyle name="40% - uthevingsfarge 6 20_4 manuell" xfId="55424" xr:uid="{C80E5D43-1F4D-4E03-9F29-55388CCBF985}"/>
    <cellStyle name="40% - uthevingsfarge 6 21" xfId="5336" xr:uid="{4AD1226A-ABEC-4E73-8A3A-B00DCF0170BA}"/>
    <cellStyle name="40% - uthevingsfarge 6 21 2" xfId="5337" xr:uid="{D4160453-2583-47E2-8ACE-0C3EF8E55990}"/>
    <cellStyle name="40% - uthevingsfarge 6 21 2 2" xfId="5338" xr:uid="{4958BB98-772A-4BE1-916B-BAF22A93D71B}"/>
    <cellStyle name="40% - uthevingsfarge 6 21 2 3" xfId="47448" xr:uid="{FC286383-DFD8-49E5-A6AF-26D0EA2A0130}"/>
    <cellStyle name="40% - uthevingsfarge 6 21 2_4 manuell" xfId="55425" xr:uid="{FE86F99F-A99C-4E54-995C-1E7B7104F985}"/>
    <cellStyle name="40% - uthevingsfarge 6 21 3" xfId="5339" xr:uid="{B600EB65-2C74-4B63-92D4-FAD4A7D66E2F}"/>
    <cellStyle name="40% - uthevingsfarge 6 21 4" xfId="47449" xr:uid="{0679047C-879E-4A83-ACEB-0C25A725EFB0}"/>
    <cellStyle name="40% - uthevingsfarge 6 21_4 manuell" xfId="55426" xr:uid="{F3FB5B2F-2447-42D1-870E-B1F9416BE3D3}"/>
    <cellStyle name="40% - uthevingsfarge 6 22" xfId="5340" xr:uid="{726E15E9-8212-476B-AA81-0FB950AC070A}"/>
    <cellStyle name="40% - uthevingsfarge 6 22 2" xfId="5341" xr:uid="{9F182968-AA05-4C2D-A24E-4964D9FCFEA6}"/>
    <cellStyle name="40% - uthevingsfarge 6 22 2 2" xfId="5342" xr:uid="{71A58FBD-F5A6-43A7-BCAD-650BE539377D}"/>
    <cellStyle name="40% - uthevingsfarge 6 22 2 3" xfId="47450" xr:uid="{7B6E035E-1ABC-45B1-B2F2-C446761D3130}"/>
    <cellStyle name="40% - uthevingsfarge 6 22 2_4 manuell" xfId="55427" xr:uid="{93A37DE4-1816-4585-8830-A3A780200119}"/>
    <cellStyle name="40% - uthevingsfarge 6 22 3" xfId="5343" xr:uid="{41EEA314-1B11-4474-82B3-AEF230876410}"/>
    <cellStyle name="40% - uthevingsfarge 6 22 4" xfId="47451" xr:uid="{CE236925-2EFF-4045-884D-599A9CD26026}"/>
    <cellStyle name="40% - uthevingsfarge 6 22_4 manuell" xfId="55428" xr:uid="{B991FC24-D921-484F-BB36-ABCFA4331E9C}"/>
    <cellStyle name="40% - uthevingsfarge 6 23" xfId="5344" xr:uid="{089BEDBE-6DD0-453A-9952-760B82060BFD}"/>
    <cellStyle name="40% - uthevingsfarge 6 23 2" xfId="5345" xr:uid="{66077D83-DB4A-4A9E-8883-5C583EEBB180}"/>
    <cellStyle name="40% - uthevingsfarge 6 23 2 2" xfId="5346" xr:uid="{8087B47C-C61E-40F1-9D0A-597E436E6418}"/>
    <cellStyle name="40% - uthevingsfarge 6 23 2 3" xfId="47452" xr:uid="{13B660B6-A616-40FD-B28F-F6483BD1D332}"/>
    <cellStyle name="40% - uthevingsfarge 6 23 2_4 manuell" xfId="55429" xr:uid="{4FE6839C-6241-4B30-99A5-FC515F22F595}"/>
    <cellStyle name="40% - uthevingsfarge 6 23 3" xfId="5347" xr:uid="{30AC5BB6-38E5-42E5-9DD9-D41391AF6419}"/>
    <cellStyle name="40% - uthevingsfarge 6 23 4" xfId="47453" xr:uid="{56E8CF4F-507B-4745-9B57-0723BDDDDC65}"/>
    <cellStyle name="40% - uthevingsfarge 6 23_4 manuell" xfId="55430" xr:uid="{67D9AF81-B80D-4C41-AA47-A31FAFEC722C}"/>
    <cellStyle name="40% - uthevingsfarge 6 24" xfId="5348" xr:uid="{4D50501C-4084-4AE4-B7F1-9A25D2A24D57}"/>
    <cellStyle name="40% - uthevingsfarge 6 24 2" xfId="5349" xr:uid="{F690248C-D898-4D86-9D33-6825F92ECE2C}"/>
    <cellStyle name="40% - uthevingsfarge 6 24 2 2" xfId="5350" xr:uid="{A517600C-61E6-45BC-900E-35CB4CFBA181}"/>
    <cellStyle name="40% - uthevingsfarge 6 24 2 3" xfId="47454" xr:uid="{24A7A763-32C4-45F4-94B0-12E47CFD3C54}"/>
    <cellStyle name="40% - uthevingsfarge 6 24 2_4 manuell" xfId="55431" xr:uid="{EAEE24C1-9810-46E9-9AD8-06EEAE3E2E0B}"/>
    <cellStyle name="40% - uthevingsfarge 6 24 3" xfId="5351" xr:uid="{A24876E6-535A-4633-BBE9-7EE19295B96B}"/>
    <cellStyle name="40% - uthevingsfarge 6 24 4" xfId="47455" xr:uid="{90CB37B2-F52C-4A6D-8778-396E7631C0BA}"/>
    <cellStyle name="40% - uthevingsfarge 6 24_4 manuell" xfId="55432" xr:uid="{23C15B2F-B9D8-4D4C-AFC3-F91D0AF0D71C}"/>
    <cellStyle name="40% - uthevingsfarge 6 25" xfId="5352" xr:uid="{0FBF5005-E5FE-4718-A5A0-DCB6D48BD315}"/>
    <cellStyle name="40% - uthevingsfarge 6 25 2" xfId="5353" xr:uid="{D1790507-5914-4908-9B06-907BD2C81FC4}"/>
    <cellStyle name="40% - uthevingsfarge 6 25 2 2" xfId="5354" xr:uid="{3562758D-71C7-46E5-AD55-ADD97496FA0B}"/>
    <cellStyle name="40% - uthevingsfarge 6 25 2 3" xfId="47456" xr:uid="{E1CBF38F-F93B-467E-B37D-54392586AE06}"/>
    <cellStyle name="40% - uthevingsfarge 6 25 2_4 manuell" xfId="55433" xr:uid="{C6BA2518-219A-4077-983C-1A6E82545711}"/>
    <cellStyle name="40% - uthevingsfarge 6 25 3" xfId="5355" xr:uid="{D022595A-58C5-4FB2-83DB-BA12442130C7}"/>
    <cellStyle name="40% - uthevingsfarge 6 25 4" xfId="47457" xr:uid="{16C5F95C-F1FF-45B4-B14A-2EAE5F491073}"/>
    <cellStyle name="40% - uthevingsfarge 6 25_4 manuell" xfId="55434" xr:uid="{E9BC7F10-7FC1-4BA2-B43D-914A8525F9C4}"/>
    <cellStyle name="40% - uthevingsfarge 6 26" xfId="5356" xr:uid="{DB7BDB4A-BCC4-4A00-AB3A-7638F08C9635}"/>
    <cellStyle name="40% - uthevingsfarge 6 26 2" xfId="5357" xr:uid="{63866B18-6431-44A8-9A5B-18AE9B354657}"/>
    <cellStyle name="40% - uthevingsfarge 6 26 2 2" xfId="5358" xr:uid="{14ED217F-32DB-410B-BB89-BBAF7FA43C3C}"/>
    <cellStyle name="40% - uthevingsfarge 6 26 2 3" xfId="47458" xr:uid="{AACC2B45-9890-4EFE-9CEB-F8DEFE2FA708}"/>
    <cellStyle name="40% - uthevingsfarge 6 26 2_4 manuell" xfId="55435" xr:uid="{7D95B10B-BA2B-4C0C-97B5-9144EEB7EBD8}"/>
    <cellStyle name="40% - uthevingsfarge 6 26 3" xfId="5359" xr:uid="{2249BFB0-3ADF-49DA-A55F-DDA23F73E80D}"/>
    <cellStyle name="40% - uthevingsfarge 6 26 4" xfId="47459" xr:uid="{DCCA8069-5529-423A-96A5-BA22431C1AE7}"/>
    <cellStyle name="40% - uthevingsfarge 6 26_4 manuell" xfId="55436" xr:uid="{6475F7C8-7FDB-44E6-8DA2-5B3182122BE4}"/>
    <cellStyle name="40% - uthevingsfarge 6 27" xfId="5360" xr:uid="{478C9C92-6836-4896-8AB6-CD74076D1A03}"/>
    <cellStyle name="40% - uthevingsfarge 6 27 2" xfId="5361" xr:uid="{D5AE583D-F3B1-4B43-AF88-3519DECE3968}"/>
    <cellStyle name="40% - uthevingsfarge 6 27 2 2" xfId="5362" xr:uid="{BC256440-20A0-4DD1-9CDC-644CA285595C}"/>
    <cellStyle name="40% - uthevingsfarge 6 27 2 3" xfId="47460" xr:uid="{7422CF3D-D07D-4D5A-BFE0-04F832EB56AB}"/>
    <cellStyle name="40% - uthevingsfarge 6 27 2_4 manuell" xfId="55437" xr:uid="{9286FED3-D796-4AB2-851F-E431B4F2FD13}"/>
    <cellStyle name="40% - uthevingsfarge 6 27 3" xfId="5363" xr:uid="{461C1044-A934-4169-AE9A-115EF2CF1B91}"/>
    <cellStyle name="40% - uthevingsfarge 6 27 4" xfId="47461" xr:uid="{C15F9673-FDA6-479B-88A7-594A0FB32413}"/>
    <cellStyle name="40% - uthevingsfarge 6 27_4 manuell" xfId="55438" xr:uid="{C2B93439-0F1C-4486-94CE-FF87022058B6}"/>
    <cellStyle name="40% - uthevingsfarge 6 28" xfId="5364" xr:uid="{228811B6-181C-442F-A6EB-32855133F996}"/>
    <cellStyle name="40% - uthevingsfarge 6 28 2" xfId="5365" xr:uid="{F464BA3A-C8C6-4283-AF0E-225CEC46599E}"/>
    <cellStyle name="40% - uthevingsfarge 6 28 2 2" xfId="5366" xr:uid="{3B924952-A370-476C-A9D4-C39F33D403AE}"/>
    <cellStyle name="40% - uthevingsfarge 6 28 2 3" xfId="47462" xr:uid="{D20B59FA-D94C-42C0-A4EE-6828E62862AC}"/>
    <cellStyle name="40% - uthevingsfarge 6 28 2_4 manuell" xfId="55439" xr:uid="{08510505-073B-4E32-B498-A631B851A443}"/>
    <cellStyle name="40% - uthevingsfarge 6 28 3" xfId="5367" xr:uid="{9552F7A3-1469-4320-9887-FB7A86CA5997}"/>
    <cellStyle name="40% - uthevingsfarge 6 28 4" xfId="47463" xr:uid="{98114F47-C469-4D13-BCB8-3BDF588C3BCC}"/>
    <cellStyle name="40% - uthevingsfarge 6 28_4 manuell" xfId="55440" xr:uid="{EF70B6F1-AFAF-44A8-934E-916B043C2726}"/>
    <cellStyle name="40% - uthevingsfarge 6 29" xfId="5368" xr:uid="{76F20E7D-E999-42AA-8C50-951FDCBC2A17}"/>
    <cellStyle name="40% - uthevingsfarge 6 29 2" xfId="5369" xr:uid="{9EF52879-4C42-4804-8819-D381AE030387}"/>
    <cellStyle name="40% - uthevingsfarge 6 29 2 2" xfId="5370" xr:uid="{69C15166-DA87-4C21-B997-A65B70BB7278}"/>
    <cellStyle name="40% - uthevingsfarge 6 29 2 3" xfId="47464" xr:uid="{A4E66D4C-A3C1-4992-811A-84AEC383177C}"/>
    <cellStyle name="40% - uthevingsfarge 6 29 2_4 manuell" xfId="55441" xr:uid="{CA367414-E5F0-45C3-9B0A-F3B2ABF8B371}"/>
    <cellStyle name="40% - uthevingsfarge 6 29 3" xfId="5371" xr:uid="{9A267C2D-7D71-4086-8E95-3838CECE58E0}"/>
    <cellStyle name="40% - uthevingsfarge 6 29 4" xfId="47465" xr:uid="{04CC848F-3E02-4FB4-A39C-6525E9670011}"/>
    <cellStyle name="40% - uthevingsfarge 6 29_4 manuell" xfId="55442" xr:uid="{92131E2F-C8B9-475E-8BAA-30BA4625FAD7}"/>
    <cellStyle name="40% - uthevingsfarge 6 3" xfId="5372" xr:uid="{CBD156CF-F3BD-474A-A069-AF75AFFC9D13}"/>
    <cellStyle name="40% - uthevingsfarge 6 3 10" xfId="47466" xr:uid="{96633BA3-8DA4-4F79-B5C4-90879F325528}"/>
    <cellStyle name="40% - uthevingsfarge 6 3 11" xfId="47467" xr:uid="{517134B3-78B0-49B7-A847-D391F47B448E}"/>
    <cellStyle name="40% - uthevingsfarge 6 3 2" xfId="5373" xr:uid="{7BC14494-9681-4A8C-A402-BC8896C5B965}"/>
    <cellStyle name="40% - uthevingsfarge 6 3 2 10" xfId="47468" xr:uid="{DF2ADF39-59E4-49F6-A0C5-7382CCB5374C}"/>
    <cellStyle name="40% - uthevingsfarge 6 3 2 2" xfId="5374" xr:uid="{F5720646-3D9F-4BF0-89B3-BD53B1E26F24}"/>
    <cellStyle name="40% - uthevingsfarge 6 3 2 2 2" xfId="17404" xr:uid="{07381C92-6FE8-4CAC-9943-3E728D6EC07B}"/>
    <cellStyle name="40% - uthevingsfarge 6 3 2 2 2 2" xfId="47469" xr:uid="{8231ED5F-EE01-46D1-8CE6-544CA41B06AE}"/>
    <cellStyle name="40% - uthevingsfarge 6 3 2 2 2 2 2" xfId="47470" xr:uid="{D985E1F6-2B4F-4CC5-9DBB-45AEA3335A10}"/>
    <cellStyle name="40% - uthevingsfarge 6 3 2 2 2 3" xfId="47471" xr:uid="{8C58A4AF-D72E-4A47-8EB8-5FAD5D56808C}"/>
    <cellStyle name="40% - uthevingsfarge 6 3 2 2 2_3. Chng in credit spreads" xfId="47472" xr:uid="{D6CC073E-2701-4BCC-A2CE-4F1AA4884DBD}"/>
    <cellStyle name="40% - uthevingsfarge 6 3 2 2 3" xfId="17405" xr:uid="{A7FDBD7B-7410-43AC-B578-E15C7302B7AD}"/>
    <cellStyle name="40% - uthevingsfarge 6 3 2 2 3 2" xfId="47473" xr:uid="{8A641420-F1FA-44C6-A3F4-A17BA827D14F}"/>
    <cellStyle name="40% - uthevingsfarge 6 3 2 2 3 2 2" xfId="47474" xr:uid="{9D0C5302-A985-4A80-934D-96A0DFD7A315}"/>
    <cellStyle name="40% - uthevingsfarge 6 3 2 2 3 3" xfId="47475" xr:uid="{E64895FF-D0A0-4B0F-AD34-20566105C964}"/>
    <cellStyle name="40% - uthevingsfarge 6 3 2 2 3_3. Chng in credit spreads" xfId="47476" xr:uid="{E057B552-481F-452F-B916-51EB4678FE85}"/>
    <cellStyle name="40% - uthevingsfarge 6 3 2 2 4" xfId="47477" xr:uid="{0FA2D228-9A94-4D08-839C-7FED0F8E5A45}"/>
    <cellStyle name="40% - uthevingsfarge 6 3 2 2 4 2" xfId="47478" xr:uid="{10BD84F2-54B0-48CE-876E-B68845853BB6}"/>
    <cellStyle name="40% - uthevingsfarge 6 3 2 2 5" xfId="47479" xr:uid="{7C640A92-2EDF-48DD-9194-418E630A64DF}"/>
    <cellStyle name="40% - uthevingsfarge 6 3 2 2 6" xfId="47480" xr:uid="{F41AF993-6574-4838-B9D3-08084C03DE32}"/>
    <cellStyle name="40% - uthevingsfarge 6 3 2 2_3. Chng in credit spreads" xfId="47481" xr:uid="{9BB7E296-C6FA-4DE8-A01F-72734E998BAE}"/>
    <cellStyle name="40% - uthevingsfarge 6 3 2 3" xfId="17406" xr:uid="{63F608B8-5C82-4BCC-8CB0-604343E5FBC7}"/>
    <cellStyle name="40% - uthevingsfarge 6 3 2 3 2" xfId="17407" xr:uid="{05A1FA97-C3B5-4DD3-B44C-BEBA4CDA55A9}"/>
    <cellStyle name="40% - uthevingsfarge 6 3 2 3 2 2" xfId="47482" xr:uid="{E8B1E6E1-26A4-4CBB-BAED-F85B0D37F21C}"/>
    <cellStyle name="40% - uthevingsfarge 6 3 2 3 3" xfId="17408" xr:uid="{C5B8AE6A-4624-4F26-B341-DE24E4C28778}"/>
    <cellStyle name="40% - uthevingsfarge 6 3 2 3 4" xfId="47483" xr:uid="{DDE20F04-775E-4C1B-9AB6-EE2C5507C63E}"/>
    <cellStyle name="40% - uthevingsfarge 6 3 2 3 5" xfId="47484" xr:uid="{C5009705-0EEA-4D62-9B72-139EE715A0AB}"/>
    <cellStyle name="40% - uthevingsfarge 6 3 2 3 6" xfId="47485" xr:uid="{0B2BB639-8F5D-418C-B3CA-E106FB7EC6A7}"/>
    <cellStyle name="40% - uthevingsfarge 6 3 2 3_3. Chng in credit spreads" xfId="47486" xr:uid="{CD981B77-240D-48EB-A61C-433C7C793307}"/>
    <cellStyle name="40% - uthevingsfarge 6 3 2 4" xfId="17409" xr:uid="{25B4B35E-664E-4337-9956-5E1D02086AAC}"/>
    <cellStyle name="40% - uthevingsfarge 6 3 2 4 2" xfId="17410" xr:uid="{0D1C786E-60D8-4F59-BE87-F94828FD48B1}"/>
    <cellStyle name="40% - uthevingsfarge 6 3 2 4 2 2" xfId="47487" xr:uid="{49914FA5-5B98-4E41-B7C2-B0CEE81FFBA0}"/>
    <cellStyle name="40% - uthevingsfarge 6 3 2 4 3" xfId="17411" xr:uid="{48F3D75C-05C9-4D42-91D8-2FA929894526}"/>
    <cellStyle name="40% - uthevingsfarge 6 3 2 4 4" xfId="47488" xr:uid="{A5AA0D1B-E1AA-4834-8006-45DF0DED6F4A}"/>
    <cellStyle name="40% - uthevingsfarge 6 3 2 4 5" xfId="47489" xr:uid="{9BB45EC5-B9BA-4E82-81CE-69E388BB3236}"/>
    <cellStyle name="40% - uthevingsfarge 6 3 2 4 6" xfId="47490" xr:uid="{881258A5-8920-4F5B-8046-F4BB850684DD}"/>
    <cellStyle name="40% - uthevingsfarge 6 3 2 4_3. Chng in credit spreads" xfId="47491" xr:uid="{67F2D48E-C873-417C-BA6E-201DB004C4E8}"/>
    <cellStyle name="40% - uthevingsfarge 6 3 2 5" xfId="17412" xr:uid="{B3A2070E-6850-4347-8475-CD87040B91CE}"/>
    <cellStyle name="40% - uthevingsfarge 6 3 2 5 2" xfId="17413" xr:uid="{4F831929-7181-4BAF-9CB7-A6C8FB7A3E24}"/>
    <cellStyle name="40% - uthevingsfarge 6 3 2 5 3" xfId="17414" xr:uid="{36C76E46-61C7-402E-B2BB-448605A728C9}"/>
    <cellStyle name="40% - uthevingsfarge 6 3 2 5 4" xfId="47492" xr:uid="{0D3601CE-452F-4722-BD56-DE549143DE13}"/>
    <cellStyle name="40% - uthevingsfarge 6 3 2 5 5" xfId="47493" xr:uid="{4A9A9CF7-E416-4820-8E7C-EEECE21A27F7}"/>
    <cellStyle name="40% - uthevingsfarge 6 3 2 5 6" xfId="47494" xr:uid="{0F7D59E6-8A2D-43C9-B5D9-D6623194A126}"/>
    <cellStyle name="40% - uthevingsfarge 6 3 2 5_AVA DVA EL" xfId="17415" xr:uid="{7144CBF4-766D-467E-A004-F4AA5936E94C}"/>
    <cellStyle name="40% - uthevingsfarge 6 3 2 6" xfId="17416" xr:uid="{0548A958-1292-45DD-B0B4-7B4D9728CE84}"/>
    <cellStyle name="40% - uthevingsfarge 6 3 2 6 2" xfId="17417" xr:uid="{C8292F0D-369D-498A-8999-662A86D8F319}"/>
    <cellStyle name="40% - uthevingsfarge 6 3 2 6_AVA DVA EL" xfId="17418" xr:uid="{4FF456C8-9663-4181-9673-05EC28A9785D}"/>
    <cellStyle name="40% - uthevingsfarge 6 3 2 7" xfId="17419" xr:uid="{87834F5C-33DD-405E-B996-D6BAB84E25E9}"/>
    <cellStyle name="40% - uthevingsfarge 6 3 2 8" xfId="47495" xr:uid="{C5D21B7A-7F6D-42C7-9D9A-C76264001297}"/>
    <cellStyle name="40% - uthevingsfarge 6 3 2 9" xfId="47496" xr:uid="{6B54D916-EFD9-4583-A259-BFA5411D7409}"/>
    <cellStyle name="40% - uthevingsfarge 6 3 2_3. Chng in credit spreads" xfId="47497" xr:uid="{6118E4AC-4824-4A50-9DF9-A25F1FE1942E}"/>
    <cellStyle name="40% - uthevingsfarge 6 3 3" xfId="5375" xr:uid="{429E6A5D-9F13-4D9A-ABD2-87836ECFB268}"/>
    <cellStyle name="40% - uthevingsfarge 6 3 3 2" xfId="17420" xr:uid="{C424814D-8442-407C-A10A-35DD2BD1CC35}"/>
    <cellStyle name="40% - uthevingsfarge 6 3 3 2 2" xfId="47498" xr:uid="{52943D5F-A6D4-4425-B8C4-D191481AAB9C}"/>
    <cellStyle name="40% - uthevingsfarge 6 3 3 2 2 2" xfId="47499" xr:uid="{22D15461-8724-4EE9-945D-FD2990239A90}"/>
    <cellStyle name="40% - uthevingsfarge 6 3 3 2 2 2 2" xfId="47500" xr:uid="{32049BD1-F14B-4D94-8DC5-8E875F052ED8}"/>
    <cellStyle name="40% - uthevingsfarge 6 3 3 2 2 3" xfId="47501" xr:uid="{AAB002CE-55EF-4AEE-838C-236309B8A114}"/>
    <cellStyle name="40% - uthevingsfarge 6 3 3 2 2_3. Chng in credit spreads" xfId="47502" xr:uid="{E76375F2-196D-49E3-A8EC-B1CBDD37C568}"/>
    <cellStyle name="40% - uthevingsfarge 6 3 3 2 3" xfId="47503" xr:uid="{A7970B11-CCD1-47DC-B073-516085B20876}"/>
    <cellStyle name="40% - uthevingsfarge 6 3 3 2 3 2" xfId="47504" xr:uid="{F59EDBA2-0509-4A02-B38F-6EDB6C46C03A}"/>
    <cellStyle name="40% - uthevingsfarge 6 3 3 2 3 2 2" xfId="47505" xr:uid="{7E569A8F-68BB-407B-A8A9-7C98E5CC4C66}"/>
    <cellStyle name="40% - uthevingsfarge 6 3 3 2 3 3" xfId="47506" xr:uid="{E07EE8CE-2900-4DCC-83FD-4DDE8E94E497}"/>
    <cellStyle name="40% - uthevingsfarge 6 3 3 2 3_3. Chng in credit spreads" xfId="47507" xr:uid="{8DCC0E88-512A-4AF8-B7FC-C04BA8301A81}"/>
    <cellStyle name="40% - uthevingsfarge 6 3 3 2 4" xfId="47508" xr:uid="{2E301D32-94F4-434B-A135-4BCDB30B64AA}"/>
    <cellStyle name="40% - uthevingsfarge 6 3 3 2 4 2" xfId="47509" xr:uid="{CBABDC3A-5A8B-4485-B3FE-51532646E5B5}"/>
    <cellStyle name="40% - uthevingsfarge 6 3 3 2 5" xfId="47510" xr:uid="{BE7B8115-D1C4-42A4-AF57-5578A8E30C74}"/>
    <cellStyle name="40% - uthevingsfarge 6 3 3 2_3. Chng in credit spreads" xfId="47511" xr:uid="{C41DDBA6-E167-4727-AAB3-AD805E28A1E2}"/>
    <cellStyle name="40% - uthevingsfarge 6 3 3 3" xfId="17421" xr:uid="{D14DC76B-996C-4127-A1CC-209E5A7B9659}"/>
    <cellStyle name="40% - uthevingsfarge 6 3 3 3 2" xfId="47512" xr:uid="{BC3FCEAF-2E19-4EC2-8027-F22514C6A7CF}"/>
    <cellStyle name="40% - uthevingsfarge 6 3 3 3 2 2" xfId="47513" xr:uid="{16668BC1-E29C-40A9-9404-F47300AA8099}"/>
    <cellStyle name="40% - uthevingsfarge 6 3 3 3 3" xfId="47514" xr:uid="{E0298FA0-6837-403A-A686-66E68F1CA460}"/>
    <cellStyle name="40% - uthevingsfarge 6 3 3 3_3. Chng in credit spreads" xfId="47515" xr:uid="{3261452C-BC27-4482-93E1-2763403EDECD}"/>
    <cellStyle name="40% - uthevingsfarge 6 3 3 4" xfId="47516" xr:uid="{C1987889-EB99-442D-8409-8B4264C5179F}"/>
    <cellStyle name="40% - uthevingsfarge 6 3 3 4 2" xfId="47517" xr:uid="{6E4C942D-670E-4D74-89DE-93EEF21C44BE}"/>
    <cellStyle name="40% - uthevingsfarge 6 3 3 4 2 2" xfId="47518" xr:uid="{C0EE8314-BD36-47C4-9C88-5E69417DAC14}"/>
    <cellStyle name="40% - uthevingsfarge 6 3 3 4 3" xfId="47519" xr:uid="{7DACE991-CD8E-41E7-B9A8-93AE6CC321FE}"/>
    <cellStyle name="40% - uthevingsfarge 6 3 3 4_3. Chng in credit spreads" xfId="47520" xr:uid="{252013DC-F3E3-4CAC-AFAE-BDEF533AB9A1}"/>
    <cellStyle name="40% - uthevingsfarge 6 3 3 5" xfId="47521" xr:uid="{C36F3A0A-2116-42B1-865F-342560BB911D}"/>
    <cellStyle name="40% - uthevingsfarge 6 3 3 5 2" xfId="47522" xr:uid="{25CF1715-A37A-4BED-B4C2-B45ABCDD0BEA}"/>
    <cellStyle name="40% - uthevingsfarge 6 3 3 6" xfId="47523" xr:uid="{5DE14448-221E-40CA-B2DD-DB62D6B1CD61}"/>
    <cellStyle name="40% - uthevingsfarge 6 3 3_3. Chng in credit spreads" xfId="47524" xr:uid="{68DC8582-7262-477C-8953-5DFE54EDAA74}"/>
    <cellStyle name="40% - uthevingsfarge 6 3 4" xfId="17422" xr:uid="{BA8B6940-1CED-4F73-BDBE-D4375FD78698}"/>
    <cellStyle name="40% - uthevingsfarge 6 3 4 2" xfId="17423" xr:uid="{2B0427DB-B62D-4908-BF8B-AFE619B53306}"/>
    <cellStyle name="40% - uthevingsfarge 6 3 4 2 2" xfId="47525" xr:uid="{1EA2934E-86FA-46D8-80EE-E74343E3B67A}"/>
    <cellStyle name="40% - uthevingsfarge 6 3 4 2 2 2" xfId="47526" xr:uid="{E89DBA59-3EA5-4935-B883-C8B439DBA30C}"/>
    <cellStyle name="40% - uthevingsfarge 6 3 4 2 3" xfId="47527" xr:uid="{D732C949-B0F8-4F65-88D5-E98A33B87A09}"/>
    <cellStyle name="40% - uthevingsfarge 6 3 4 2_3. Chng in credit spreads" xfId="47528" xr:uid="{CF30DF55-F238-4031-94ED-63546B273E4F}"/>
    <cellStyle name="40% - uthevingsfarge 6 3 4 3" xfId="17424" xr:uid="{F3FA1782-279B-4696-95C5-F683514051E5}"/>
    <cellStyle name="40% - uthevingsfarge 6 3 4 3 2" xfId="47529" xr:uid="{3B746CA3-C606-4C82-99F0-7C7FD17E754E}"/>
    <cellStyle name="40% - uthevingsfarge 6 3 4 3 2 2" xfId="47530" xr:uid="{3CB4C8BC-052C-4441-BA99-E7A8EC1E01AF}"/>
    <cellStyle name="40% - uthevingsfarge 6 3 4 3 3" xfId="47531" xr:uid="{C204271E-D0FA-4AE8-9EA5-3EFFACE74A5F}"/>
    <cellStyle name="40% - uthevingsfarge 6 3 4 3_3. Chng in credit spreads" xfId="47532" xr:uid="{041933D3-0B0E-4E35-A269-1A1CC79A046D}"/>
    <cellStyle name="40% - uthevingsfarge 6 3 4 4" xfId="47533" xr:uid="{D0B73DB0-0E4B-4568-97F7-BB688473AA40}"/>
    <cellStyle name="40% - uthevingsfarge 6 3 4 4 2" xfId="47534" xr:uid="{EA77FB75-1510-49BD-BE8C-B00364B0D626}"/>
    <cellStyle name="40% - uthevingsfarge 6 3 4 5" xfId="47535" xr:uid="{6D195BED-E598-4232-A14C-EC1D0E4BD8F7}"/>
    <cellStyle name="40% - uthevingsfarge 6 3 4 6" xfId="47536" xr:uid="{D92DA2F7-5997-4B75-8750-9653BD709388}"/>
    <cellStyle name="40% - uthevingsfarge 6 3 4_3. Chng in credit spreads" xfId="47537" xr:uid="{31BF0F66-440A-4306-92E2-FD8B053CB471}"/>
    <cellStyle name="40% - uthevingsfarge 6 3 5" xfId="17425" xr:uid="{63F54D77-F204-4823-B8FE-E3B6A999F48D}"/>
    <cellStyle name="40% - uthevingsfarge 6 3 5 2" xfId="17426" xr:uid="{2836F953-8ABE-4805-81FA-8CAFA70631F8}"/>
    <cellStyle name="40% - uthevingsfarge 6 3 5 2 2" xfId="47538" xr:uid="{F108F038-4BA6-4632-8CD1-812414AC5895}"/>
    <cellStyle name="40% - uthevingsfarge 6 3 5 3" xfId="17427" xr:uid="{66314E07-843C-47E1-995B-1988BB059420}"/>
    <cellStyle name="40% - uthevingsfarge 6 3 5 4" xfId="47539" xr:uid="{54EA8B62-8503-4435-8780-5BB30B7C4978}"/>
    <cellStyle name="40% - uthevingsfarge 6 3 5 5" xfId="47540" xr:uid="{93E66077-84B7-4A3C-9564-DE579367EA11}"/>
    <cellStyle name="40% - uthevingsfarge 6 3 5 6" xfId="47541" xr:uid="{0E12582C-5C8F-4E78-8C2F-F2F9A5603DDE}"/>
    <cellStyle name="40% - uthevingsfarge 6 3 5_3. Chng in credit spreads" xfId="47542" xr:uid="{427CC874-D865-4ECC-8421-718648504996}"/>
    <cellStyle name="40% - uthevingsfarge 6 3 6" xfId="17428" xr:uid="{548FAB6E-564D-495F-9723-90FB45E62C01}"/>
    <cellStyle name="40% - uthevingsfarge 6 3 6 2" xfId="17429" xr:uid="{E33F7063-265C-4767-BE52-1EE2D9561131}"/>
    <cellStyle name="40% - uthevingsfarge 6 3 6 2 2" xfId="47543" xr:uid="{A5666D5D-EDDC-44DB-A26F-217B016F596B}"/>
    <cellStyle name="40% - uthevingsfarge 6 3 6 3" xfId="17430" xr:uid="{2AA1D314-9E5E-44DE-A96A-BD9270C40C1D}"/>
    <cellStyle name="40% - uthevingsfarge 6 3 6 4" xfId="47544" xr:uid="{13C22062-C5FE-439B-9E0F-F68E08506FF0}"/>
    <cellStyle name="40% - uthevingsfarge 6 3 6 5" xfId="47545" xr:uid="{4E876F68-EE6B-4769-BEDC-3F833D2D5851}"/>
    <cellStyle name="40% - uthevingsfarge 6 3 6 6" xfId="47546" xr:uid="{D5476598-6028-42C0-BB60-221FAAF2B149}"/>
    <cellStyle name="40% - uthevingsfarge 6 3 6_3. Chng in credit spreads" xfId="47547" xr:uid="{331557AB-C0A7-4981-AA1B-96955EB40612}"/>
    <cellStyle name="40% - uthevingsfarge 6 3 7" xfId="17431" xr:uid="{048F56EA-FA96-47AB-9CE5-7283EB048CE2}"/>
    <cellStyle name="40% - uthevingsfarge 6 3 7 2" xfId="17432" xr:uid="{07F7DC5B-9F66-446C-ABE7-DE597D1B67BF}"/>
    <cellStyle name="40% - uthevingsfarge 6 3 7 2 2" xfId="47548" xr:uid="{0B186C8C-D099-4EB5-B314-FDB4382A5A65}"/>
    <cellStyle name="40% - uthevingsfarge 6 3 7 3" xfId="47549" xr:uid="{5B7FBB89-9870-424A-85D5-C0FA60994D6D}"/>
    <cellStyle name="40% - uthevingsfarge 6 3 7_3. Chng in credit spreads" xfId="47550" xr:uid="{2B695DEF-4765-425A-8E69-061EF8A2D96A}"/>
    <cellStyle name="40% - uthevingsfarge 6 3 8" xfId="17433" xr:uid="{75A62310-FB6F-4BBD-8F8E-CA4B04448F89}"/>
    <cellStyle name="40% - uthevingsfarge 6 3 9" xfId="39932" xr:uid="{79EDE23C-E958-44B7-B930-049AB7A157A8}"/>
    <cellStyle name="40% - uthevingsfarge 6 3_4 manuell" xfId="55443" xr:uid="{5F3FB792-28E6-46F1-AE7E-8D1CA02276E0}"/>
    <cellStyle name="40% - uthevingsfarge 6 30" xfId="5376" xr:uid="{0F5D0524-84DC-4098-A93B-7CF3FD4BE001}"/>
    <cellStyle name="40% - uthevingsfarge 6 30 2" xfId="5377" xr:uid="{2FFB0DB8-5937-4615-920D-325DE5008AAB}"/>
    <cellStyle name="40% - uthevingsfarge 6 30 2 2" xfId="5378" xr:uid="{CA16B3F9-9367-4DA6-B6B5-0CED326348E7}"/>
    <cellStyle name="40% - uthevingsfarge 6 30 2 3" xfId="47551" xr:uid="{E28B0E6C-91FB-4A5E-B1D6-B9651AC97D19}"/>
    <cellStyle name="40% - uthevingsfarge 6 30 2_4 manuell" xfId="55444" xr:uid="{6C5CB5EB-4965-45DA-94C1-0D49C040EBDE}"/>
    <cellStyle name="40% - uthevingsfarge 6 30 3" xfId="5379" xr:uid="{FCAA0556-952B-48F8-8AD1-F2E7592920E9}"/>
    <cellStyle name="40% - uthevingsfarge 6 30 4" xfId="47552" xr:uid="{88872107-A7A4-4F74-99BA-DF6552BDAAF3}"/>
    <cellStyle name="40% - uthevingsfarge 6 30_4 manuell" xfId="55445" xr:uid="{B9F3A6D7-2380-4A43-ABC1-083E19D2D666}"/>
    <cellStyle name="40% - uthevingsfarge 6 31" xfId="5380" xr:uid="{7A3EEE85-46AE-4DA1-8CA1-BE4EDB5E6732}"/>
    <cellStyle name="40% - uthevingsfarge 6 31 2" xfId="5381" xr:uid="{F277EBFA-9E2F-4077-8490-89AF6F18AEF6}"/>
    <cellStyle name="40% - uthevingsfarge 6 31 2 2" xfId="5382" xr:uid="{2010D441-E593-4405-B437-8D55222EE6A0}"/>
    <cellStyle name="40% - uthevingsfarge 6 31 2 3" xfId="47553" xr:uid="{F6B6A81D-9F28-43D2-A94E-4B9A749C00DF}"/>
    <cellStyle name="40% - uthevingsfarge 6 31 2_4 manuell" xfId="55446" xr:uid="{D1064364-0A60-46F6-8961-B2E3DF8ABF7C}"/>
    <cellStyle name="40% - uthevingsfarge 6 31 3" xfId="5383" xr:uid="{01BA8EE0-2682-4220-A096-7C773569146B}"/>
    <cellStyle name="40% - uthevingsfarge 6 31 4" xfId="47554" xr:uid="{282E4896-FDC7-4E38-9453-88216542143F}"/>
    <cellStyle name="40% - uthevingsfarge 6 31_4 manuell" xfId="55447" xr:uid="{C4D23945-353A-479B-9CFE-F23369AB1397}"/>
    <cellStyle name="40% - uthevingsfarge 6 32" xfId="5384" xr:uid="{F12C79DB-38B7-4263-AB8D-00BD726A3F67}"/>
    <cellStyle name="40% - uthevingsfarge 6 32 2" xfId="5385" xr:uid="{BB328494-A991-4631-8A8F-41AB8955A9B6}"/>
    <cellStyle name="40% - uthevingsfarge 6 32 2 2" xfId="5386" xr:uid="{C4FA81C4-D4D4-424C-93A1-C4DDA2E7007C}"/>
    <cellStyle name="40% - uthevingsfarge 6 32 2 3" xfId="47555" xr:uid="{561627C5-45F5-43AF-B606-1194F206C7EF}"/>
    <cellStyle name="40% - uthevingsfarge 6 32 2_4 manuell" xfId="55448" xr:uid="{1F069A60-DB73-4B98-B18F-184FE67C70F2}"/>
    <cellStyle name="40% - uthevingsfarge 6 32 3" xfId="5387" xr:uid="{5F5CD206-7509-41DB-A71D-C66FCAA7220A}"/>
    <cellStyle name="40% - uthevingsfarge 6 32 4" xfId="47556" xr:uid="{962154E4-379A-48F0-B507-7FE6240B33CF}"/>
    <cellStyle name="40% - uthevingsfarge 6 32_4 manuell" xfId="55449" xr:uid="{08E9A06B-8A46-4CDC-9329-9F1776BA71BA}"/>
    <cellStyle name="40% - uthevingsfarge 6 33" xfId="5388" xr:uid="{BA33E3C0-4EA5-449C-874F-3B2A7A537616}"/>
    <cellStyle name="40% - uthevingsfarge 6 33 2" xfId="5389" xr:uid="{54015C83-AF3B-40C5-9214-3492528CEE18}"/>
    <cellStyle name="40% - uthevingsfarge 6 33 2 2" xfId="5390" xr:uid="{39D9BD81-8B56-4325-B620-1D7597CB183B}"/>
    <cellStyle name="40% - uthevingsfarge 6 33 2 3" xfId="47557" xr:uid="{2731BF51-927F-4315-8847-AC783A8AB6FB}"/>
    <cellStyle name="40% - uthevingsfarge 6 33 2_4 manuell" xfId="55450" xr:uid="{B11BD2D2-E956-45A1-8545-B1E94551C7D3}"/>
    <cellStyle name="40% - uthevingsfarge 6 33 3" xfId="5391" xr:uid="{AC36F28A-1C62-47BC-A472-94A2F0F75A3E}"/>
    <cellStyle name="40% - uthevingsfarge 6 33 4" xfId="47558" xr:uid="{729D0670-C081-441B-8ED6-824A453838E2}"/>
    <cellStyle name="40% - uthevingsfarge 6 33_4 manuell" xfId="55451" xr:uid="{D161C377-E63E-4BE3-9B75-C4619E888E8B}"/>
    <cellStyle name="40% - uthevingsfarge 6 34" xfId="5392" xr:uid="{475511E3-4BB7-4074-A9DE-210F595027BC}"/>
    <cellStyle name="40% - uthevingsfarge 6 34 2" xfId="5393" xr:uid="{203126C8-CDBB-414D-9AA4-15A840565BBE}"/>
    <cellStyle name="40% - uthevingsfarge 6 34 2 2" xfId="5394" xr:uid="{0DE84A8A-89B7-4375-A932-7479E5F18363}"/>
    <cellStyle name="40% - uthevingsfarge 6 34 2 3" xfId="47559" xr:uid="{F6110A5A-6E24-4308-A311-C272C1371349}"/>
    <cellStyle name="40% - uthevingsfarge 6 34 2_4 manuell" xfId="55452" xr:uid="{299F8683-9D8E-4ECC-B6B2-68B89FECC2E9}"/>
    <cellStyle name="40% - uthevingsfarge 6 34 3" xfId="5395" xr:uid="{2C631183-F689-40C5-B3B0-2ABD10AA8403}"/>
    <cellStyle name="40% - uthevingsfarge 6 34 4" xfId="47560" xr:uid="{6FDD7089-4782-4D77-99C9-E3E28DF0AE15}"/>
    <cellStyle name="40% - uthevingsfarge 6 34_4 manuell" xfId="55453" xr:uid="{9777DAEB-4FAF-4FC7-ADA6-6BDA1FFF4E18}"/>
    <cellStyle name="40% - uthevingsfarge 6 35" xfId="5396" xr:uid="{198BAC08-ADFF-4349-A81B-A438F7D128FD}"/>
    <cellStyle name="40% - uthevingsfarge 6 35 2" xfId="5397" xr:uid="{984FB47F-75BA-4D8F-BADA-C39E941CFCF2}"/>
    <cellStyle name="40% - uthevingsfarge 6 35 2 2" xfId="5398" xr:uid="{F1312998-FB4E-4C59-B2A5-999E8C8A3F5D}"/>
    <cellStyle name="40% - uthevingsfarge 6 35 2 3" xfId="47561" xr:uid="{EF444AB3-CC8C-4C70-A954-A46F9679614E}"/>
    <cellStyle name="40% - uthevingsfarge 6 35 2_4 manuell" xfId="55454" xr:uid="{7DA9A6DE-7F77-4EEC-A329-E49ABD8BF6B9}"/>
    <cellStyle name="40% - uthevingsfarge 6 35 3" xfId="5399" xr:uid="{9A3597F4-241B-43C5-8034-0F028435861B}"/>
    <cellStyle name="40% - uthevingsfarge 6 35 4" xfId="47562" xr:uid="{9AFD824D-69CE-4C84-9BF5-EEAD0C3DEBA5}"/>
    <cellStyle name="40% - uthevingsfarge 6 35_4 manuell" xfId="55455" xr:uid="{61105B1F-9A06-43AB-8D60-358EEF8C76BE}"/>
    <cellStyle name="40% - uthevingsfarge 6 36" xfId="5400" xr:uid="{81B33F0A-7079-49E2-BB7B-1878F256C352}"/>
    <cellStyle name="40% - uthevingsfarge 6 36 2" xfId="5401" xr:uid="{7D69BFA7-DDCC-44A3-805F-798FFA19F380}"/>
    <cellStyle name="40% - uthevingsfarge 6 36 2 2" xfId="5402" xr:uid="{7E84AAEA-6A7F-4F6D-8A21-77A58A65B1A6}"/>
    <cellStyle name="40% - uthevingsfarge 6 36 2 3" xfId="47563" xr:uid="{EDA5BD12-7976-46A9-B0BA-E7F5095606F8}"/>
    <cellStyle name="40% - uthevingsfarge 6 36 2_4 manuell" xfId="55456" xr:uid="{40997617-391A-48B7-80B8-50E90569FA95}"/>
    <cellStyle name="40% - uthevingsfarge 6 36 3" xfId="5403" xr:uid="{99236792-4CD1-4578-88E3-15476531063B}"/>
    <cellStyle name="40% - uthevingsfarge 6 36 4" xfId="47564" xr:uid="{0EA16926-132F-41A0-A4BC-36185606776A}"/>
    <cellStyle name="40% - uthevingsfarge 6 36_4 manuell" xfId="55457" xr:uid="{B8BB7EFC-2E2D-4A2C-96E1-2FEA01D010B0}"/>
    <cellStyle name="40% - uthevingsfarge 6 37" xfId="5404" xr:uid="{195048B9-C7A9-42A3-9CDE-E5320C08CCC1}"/>
    <cellStyle name="40% - uthevingsfarge 6 37 2" xfId="5405" xr:uid="{76B582E8-8676-49D1-A9A3-DDE4E6ED7FD2}"/>
    <cellStyle name="40% - uthevingsfarge 6 37 2 2" xfId="5406" xr:uid="{7A0DF199-3379-4952-8E0F-3207573B1950}"/>
    <cellStyle name="40% - uthevingsfarge 6 37 2 3" xfId="47565" xr:uid="{458448AD-EDDA-4E93-A595-D852FD08C8C0}"/>
    <cellStyle name="40% - uthevingsfarge 6 37 2_4 manuell" xfId="55458" xr:uid="{8EC9148A-4695-46BE-B634-CE06D7A82372}"/>
    <cellStyle name="40% - uthevingsfarge 6 37 3" xfId="5407" xr:uid="{13F2B1F9-9DCD-4ADB-B559-EBA66F304307}"/>
    <cellStyle name="40% - uthevingsfarge 6 37 4" xfId="47566" xr:uid="{B4D36EF7-BF9B-43C0-9E79-9BD54ABF047C}"/>
    <cellStyle name="40% - uthevingsfarge 6 37_4 manuell" xfId="55459" xr:uid="{54A07C8F-01EA-4D9D-998B-E286CBD39B4C}"/>
    <cellStyle name="40% - uthevingsfarge 6 38" xfId="5408" xr:uid="{D9B6480C-3D6D-45FC-B510-1C4C87C85F74}"/>
    <cellStyle name="40% - uthevingsfarge 6 38 2" xfId="5409" xr:uid="{200B7856-F1B2-44AA-A082-0A55BBE10BAA}"/>
    <cellStyle name="40% - uthevingsfarge 6 38 2 2" xfId="5410" xr:uid="{B77B1530-CB39-4814-BBAF-E093057BBF88}"/>
    <cellStyle name="40% - uthevingsfarge 6 38 2 3" xfId="47567" xr:uid="{7021460F-D0C6-4C43-883C-F628972522AE}"/>
    <cellStyle name="40% - uthevingsfarge 6 38 2_4 manuell" xfId="55460" xr:uid="{925B7AC7-6EA1-4B80-84C2-88CF5F2FB685}"/>
    <cellStyle name="40% - uthevingsfarge 6 38 3" xfId="5411" xr:uid="{47012216-29F6-475F-ACE7-D6D764C2174A}"/>
    <cellStyle name="40% - uthevingsfarge 6 38 4" xfId="47568" xr:uid="{55069FCD-1DEC-48A3-937E-CE2D2F121E9C}"/>
    <cellStyle name="40% - uthevingsfarge 6 38_4 manuell" xfId="55461" xr:uid="{E04A1DCA-FB53-4155-B449-FDEDFAFEDA8D}"/>
    <cellStyle name="40% - uthevingsfarge 6 39" xfId="5412" xr:uid="{6F085B53-2967-43C8-A464-CA80169FE031}"/>
    <cellStyle name="40% - uthevingsfarge 6 39 2" xfId="5413" xr:uid="{2A643DE5-580D-43F3-B8E3-AE48554E6A5B}"/>
    <cellStyle name="40% - uthevingsfarge 6 39 2 2" xfId="5414" xr:uid="{42F7FABF-96B4-4CB0-B434-D0A2FCA6FF08}"/>
    <cellStyle name="40% - uthevingsfarge 6 39 2 3" xfId="47569" xr:uid="{1F3FBCF6-AEE2-4550-8008-F415FFC7DBCF}"/>
    <cellStyle name="40% - uthevingsfarge 6 39 2_4 manuell" xfId="55462" xr:uid="{92C85563-994F-4AF9-B399-0B6C7BCC597B}"/>
    <cellStyle name="40% - uthevingsfarge 6 39 3" xfId="5415" xr:uid="{F1BF5956-31FD-40E9-9415-CC4768F7709C}"/>
    <cellStyle name="40% - uthevingsfarge 6 39 4" xfId="47570" xr:uid="{94CFAE43-DF2C-42D4-9A98-2FDCE42FDF17}"/>
    <cellStyle name="40% - uthevingsfarge 6 39_4 manuell" xfId="55463" xr:uid="{BAC70367-AC8C-437E-807C-8BF28FFD578E}"/>
    <cellStyle name="40% - uthevingsfarge 6 4" xfId="5416" xr:uid="{080761BA-3C88-4A46-B433-EAEB9BEF5AE2}"/>
    <cellStyle name="40% - uthevingsfarge 6 4 10" xfId="47571" xr:uid="{39F9869A-C9B6-45D4-BAC4-F23B2C04C7C1}"/>
    <cellStyle name="40% - uthevingsfarge 6 4 2" xfId="5417" xr:uid="{2B101611-2691-4ABA-973F-778C99C5C938}"/>
    <cellStyle name="40% - uthevingsfarge 6 4 2 2" xfId="5418" xr:uid="{D0F13D1E-5298-4FD6-818C-404300B9F1A8}"/>
    <cellStyle name="40% - uthevingsfarge 6 4 2 2 2" xfId="17434" xr:uid="{71774BA2-3F42-4D53-A59F-5134C11ADAFB}"/>
    <cellStyle name="40% - uthevingsfarge 6 4 2 2 2 2" xfId="47572" xr:uid="{504BFFF2-A207-49A1-86BB-C0F932136473}"/>
    <cellStyle name="40% - uthevingsfarge 6 4 2 2 3" xfId="47573" xr:uid="{E607963E-40D2-4F37-B0FB-54753042D99B}"/>
    <cellStyle name="40% - uthevingsfarge 6 4 2 2_3. Chng in credit spreads" xfId="47574" xr:uid="{F5D81E27-B081-415F-8246-08FE39208692}"/>
    <cellStyle name="40% - uthevingsfarge 6 4 2 3" xfId="17435" xr:uid="{C7D0B071-0C7D-4C8A-937D-169A7AA6B141}"/>
    <cellStyle name="40% - uthevingsfarge 6 4 2 3 2" xfId="47575" xr:uid="{C7BB83D0-FC23-4EDB-A9FB-0E7D15014A27}"/>
    <cellStyle name="40% - uthevingsfarge 6 4 2 3 2 2" xfId="47576" xr:uid="{3926AC82-DFA0-4475-8DFD-7DE87485B6C0}"/>
    <cellStyle name="40% - uthevingsfarge 6 4 2 3 3" xfId="47577" xr:uid="{29A67D5A-4F78-4670-87EB-044A990D6428}"/>
    <cellStyle name="40% - uthevingsfarge 6 4 2 3_3. Chng in credit spreads" xfId="47578" xr:uid="{671B5785-6094-42B6-A508-DB979D8DF75D}"/>
    <cellStyle name="40% - uthevingsfarge 6 4 2 4" xfId="47579" xr:uid="{F96E9217-73C9-46D5-BF73-A9A6470BB19E}"/>
    <cellStyle name="40% - uthevingsfarge 6 4 2 4 2" xfId="47580" xr:uid="{88CDA2CF-DFD6-46CA-8EC8-33C8AC83E4F0}"/>
    <cellStyle name="40% - uthevingsfarge 6 4 2 5" xfId="47581" xr:uid="{3C067DDC-A539-4605-B0B4-33134BAA63A1}"/>
    <cellStyle name="40% - uthevingsfarge 6 4 2 6" xfId="47582" xr:uid="{E0DA5EF7-CA65-4226-8C0B-D895E8C96BF0}"/>
    <cellStyle name="40% - uthevingsfarge 6 4 2 7" xfId="47583" xr:uid="{E82A7FB8-1894-420B-8DE2-91063A7B8A04}"/>
    <cellStyle name="40% - uthevingsfarge 6 4 2 8" xfId="47584" xr:uid="{B3C2C014-18C5-45F0-A354-91C8B62126CF}"/>
    <cellStyle name="40% - uthevingsfarge 6 4 2_3. Chng in credit spreads" xfId="47585" xr:uid="{CA10D5AE-F92A-4035-9DA1-C479A1E68C3B}"/>
    <cellStyle name="40% - uthevingsfarge 6 4 3" xfId="5419" xr:uid="{ABF54576-C9DC-48A1-9B21-4BA3A9AA9393}"/>
    <cellStyle name="40% - uthevingsfarge 6 4 3 2" xfId="17436" xr:uid="{76D6133E-A630-4C69-B5CF-5E3498F8D3AC}"/>
    <cellStyle name="40% - uthevingsfarge 6 4 3 2 2" xfId="47586" xr:uid="{1AF868D0-9553-40A0-98C1-838969ED5FE3}"/>
    <cellStyle name="40% - uthevingsfarge 6 4 3 3" xfId="17437" xr:uid="{FF05176C-581A-434A-9A1E-59E5028679A9}"/>
    <cellStyle name="40% - uthevingsfarge 6 4 3 4" xfId="47587" xr:uid="{4DD074E9-1530-4BA4-8852-660E016D4776}"/>
    <cellStyle name="40% - uthevingsfarge 6 4 3 5" xfId="47588" xr:uid="{08FC1906-3C34-4942-B34F-EB01DC6752B9}"/>
    <cellStyle name="40% - uthevingsfarge 6 4 3 6" xfId="47589" xr:uid="{B0FC00C8-F2C6-4C9E-BA96-BCC0E35F4FF6}"/>
    <cellStyle name="40% - uthevingsfarge 6 4 3_3. Chng in credit spreads" xfId="47590" xr:uid="{631E2CEF-19D1-4EE4-B7D3-AF090DE51FCE}"/>
    <cellStyle name="40% - uthevingsfarge 6 4 4" xfId="17438" xr:uid="{8ACBF4BF-1C66-4EF6-96B2-5D1395B95231}"/>
    <cellStyle name="40% - uthevingsfarge 6 4 4 2" xfId="17439" xr:uid="{23986FC7-C695-4479-854A-7CD771FA6BF9}"/>
    <cellStyle name="40% - uthevingsfarge 6 4 4 2 2" xfId="47591" xr:uid="{4993B5A9-EEFB-4FCC-9017-5D2CED82D1F7}"/>
    <cellStyle name="40% - uthevingsfarge 6 4 4 3" xfId="17440" xr:uid="{FB6D55B2-BBE8-4AAB-850A-AF20316E0D17}"/>
    <cellStyle name="40% - uthevingsfarge 6 4 4 4" xfId="47592" xr:uid="{9C51EC0D-0B3A-4675-8327-F060A236EDAE}"/>
    <cellStyle name="40% - uthevingsfarge 6 4 4 5" xfId="47593" xr:uid="{B13E05AA-B051-4543-BEFF-B0A185D9B721}"/>
    <cellStyle name="40% - uthevingsfarge 6 4 4 6" xfId="47594" xr:uid="{4C52807E-25BF-4A53-A4AB-1F9CFD12C662}"/>
    <cellStyle name="40% - uthevingsfarge 6 4 4_3. Chng in credit spreads" xfId="47595" xr:uid="{7A8A73A9-F31F-438D-BD01-40BA4A16C48E}"/>
    <cellStyle name="40% - uthevingsfarge 6 4 5" xfId="17441" xr:uid="{08DE12C8-83AB-4D62-895F-F997A150B008}"/>
    <cellStyle name="40% - uthevingsfarge 6 4 5 2" xfId="17442" xr:uid="{6A37EA23-78C5-47BA-8A78-F50F6B75A6B8}"/>
    <cellStyle name="40% - uthevingsfarge 6 4 5 3" xfId="17443" xr:uid="{F1FCCF5D-A9EC-47D9-884C-5ADFDDBEACBA}"/>
    <cellStyle name="40% - uthevingsfarge 6 4 5 4" xfId="47596" xr:uid="{B48011C6-39B7-44E7-9329-D6500021ADF2}"/>
    <cellStyle name="40% - uthevingsfarge 6 4 5 5" xfId="47597" xr:uid="{E7C9D0C3-672E-4B54-9725-F54895BAB802}"/>
    <cellStyle name="40% - uthevingsfarge 6 4 5 6" xfId="47598" xr:uid="{53CED184-812D-497E-A0B5-33092AFAD7C5}"/>
    <cellStyle name="40% - uthevingsfarge 6 4 5_AVA DVA EL" xfId="17444" xr:uid="{C2D6F668-1512-46A4-8CA2-C2B3B1D1C776}"/>
    <cellStyle name="40% - uthevingsfarge 6 4 6" xfId="17445" xr:uid="{8FC510D1-6D1C-4C82-A1F9-98F4C84AB4DC}"/>
    <cellStyle name="40% - uthevingsfarge 6 4 6 2" xfId="17446" xr:uid="{235E224C-0BEC-475C-8040-DD0FE26F440E}"/>
    <cellStyle name="40% - uthevingsfarge 6 4 6_AVA DVA EL" xfId="17447" xr:uid="{0786E466-AF89-4BEB-BE54-0B74C4F7DD78}"/>
    <cellStyle name="40% - uthevingsfarge 6 4 7" xfId="17448" xr:uid="{CA6400FC-9806-4BA7-9FB3-EEC281F26123}"/>
    <cellStyle name="40% - uthevingsfarge 6 4 8" xfId="39933" xr:uid="{0CA10B49-6448-4D0F-BCB5-071C11F4948A}"/>
    <cellStyle name="40% - uthevingsfarge 6 4 9" xfId="47599" xr:uid="{6230EB7E-E4D3-45D8-BD26-6C760F3849A5}"/>
    <cellStyle name="40% - uthevingsfarge 6 4_3. Chng in credit spreads" xfId="47600" xr:uid="{9184230F-E0FD-434F-81D1-0B3D2A13F919}"/>
    <cellStyle name="40% - uthevingsfarge 6 40" xfId="5420" xr:uid="{2BA06EE0-8274-4453-A010-EAB25FCB358E}"/>
    <cellStyle name="40% - uthevingsfarge 6 40 2" xfId="5421" xr:uid="{F50FE11B-DBA4-4D21-9127-9680476F76FC}"/>
    <cellStyle name="40% - uthevingsfarge 6 40 2 2" xfId="5422" xr:uid="{17CAF9A9-6677-4038-9CCB-6B4DB5A1BF1C}"/>
    <cellStyle name="40% - uthevingsfarge 6 40 2 3" xfId="47601" xr:uid="{6F179D27-6511-4E5C-A5C6-B65E841AD322}"/>
    <cellStyle name="40% - uthevingsfarge 6 40 2_4 manuell" xfId="55464" xr:uid="{C4382916-3727-4CB7-B22D-54DB5306FB69}"/>
    <cellStyle name="40% - uthevingsfarge 6 40 3" xfId="5423" xr:uid="{F37955CE-BA1A-46EE-B2CF-D5B6FFDD4625}"/>
    <cellStyle name="40% - uthevingsfarge 6 40 4" xfId="47602" xr:uid="{B278B4A0-21F6-4DC5-B0B4-2B8970367E19}"/>
    <cellStyle name="40% - uthevingsfarge 6 40_4 manuell" xfId="55465" xr:uid="{D22AA3FB-31E9-47CD-A010-1C47A5593FC8}"/>
    <cellStyle name="40% - uthevingsfarge 6 41" xfId="5424" xr:uid="{BD656572-428B-46EA-A3F5-AA40C787972C}"/>
    <cellStyle name="40% - uthevingsfarge 6 41 2" xfId="5425" xr:uid="{1706504D-922C-42E8-B348-7B7497D17426}"/>
    <cellStyle name="40% - uthevingsfarge 6 41 2 2" xfId="5426" xr:uid="{86489CD2-8CE5-4B6B-A5EB-D84D5407B373}"/>
    <cellStyle name="40% - uthevingsfarge 6 41 2 3" xfId="47603" xr:uid="{9D77B7A4-727B-4ADA-8B58-964A022AC011}"/>
    <cellStyle name="40% - uthevingsfarge 6 41 2_4 manuell" xfId="55466" xr:uid="{CA46F574-F437-4656-8714-8225788AEFD1}"/>
    <cellStyle name="40% - uthevingsfarge 6 41 3" xfId="5427" xr:uid="{E91EF5D5-1390-4E66-8423-932428AFC600}"/>
    <cellStyle name="40% - uthevingsfarge 6 41 4" xfId="47604" xr:uid="{9DE66947-236E-4E9A-95ED-57BF47390BE1}"/>
    <cellStyle name="40% - uthevingsfarge 6 41_4 manuell" xfId="55467" xr:uid="{87874D88-61D4-44E4-B4CC-E4202E087E83}"/>
    <cellStyle name="40% - uthevingsfarge 6 42" xfId="5428" xr:uid="{CE2D3BC1-4E7D-4136-8869-F2E68C4ABC2F}"/>
    <cellStyle name="40% - uthevingsfarge 6 42 2" xfId="5429" xr:uid="{7A1E2AE4-B7A7-42F6-9067-5490D1F2AE63}"/>
    <cellStyle name="40% - uthevingsfarge 6 42 2 2" xfId="5430" xr:uid="{4DCAE7F9-44BE-4B08-B32E-CE2759AE2D71}"/>
    <cellStyle name="40% - uthevingsfarge 6 42 2 3" xfId="47605" xr:uid="{81721F88-C76F-435F-A8BE-63546ED3D150}"/>
    <cellStyle name="40% - uthevingsfarge 6 42 2_4 manuell" xfId="55468" xr:uid="{F7853937-C643-4020-AE6A-37F018A1DB57}"/>
    <cellStyle name="40% - uthevingsfarge 6 42 3" xfId="5431" xr:uid="{6B77F816-C435-44FE-B92A-2FDF6A6C36F5}"/>
    <cellStyle name="40% - uthevingsfarge 6 42 4" xfId="47606" xr:uid="{D52F6B3E-40E2-4EBA-9AD0-F29689D67F22}"/>
    <cellStyle name="40% - uthevingsfarge 6 42_4 manuell" xfId="55469" xr:uid="{B3352915-4CFF-4A78-BA81-8BBFBF534225}"/>
    <cellStyle name="40% - uthevingsfarge 6 43" xfId="5432" xr:uid="{0E5A49CC-CB44-4FC7-929F-421B3AE2E01A}"/>
    <cellStyle name="40% - uthevingsfarge 6 43 2" xfId="5433" xr:uid="{274B8389-70B4-41F4-A8E4-0F9F245A60BE}"/>
    <cellStyle name="40% - uthevingsfarge 6 43 2 2" xfId="5434" xr:uid="{B6D3CC88-0694-43C7-9F06-426F153B5485}"/>
    <cellStyle name="40% - uthevingsfarge 6 43 2 3" xfId="47607" xr:uid="{47D403D6-5C2D-4D2C-ABFF-5C3A1B546D40}"/>
    <cellStyle name="40% - uthevingsfarge 6 43 2_4 manuell" xfId="55470" xr:uid="{96C19F67-A451-40A7-8A17-B809E119997D}"/>
    <cellStyle name="40% - uthevingsfarge 6 43 3" xfId="5435" xr:uid="{5ECA9EDF-87FD-4C65-8403-179D8A7BE3E1}"/>
    <cellStyle name="40% - uthevingsfarge 6 43 4" xfId="47608" xr:uid="{4F463C7A-B865-4517-85AA-15D3E3A9B90E}"/>
    <cellStyle name="40% - uthevingsfarge 6 43_4 manuell" xfId="55471" xr:uid="{1A14880F-5407-4FB9-808A-967C79A96075}"/>
    <cellStyle name="40% - uthevingsfarge 6 44" xfId="5436" xr:uid="{B27001DC-496D-4285-A1ED-C90AAE341EC1}"/>
    <cellStyle name="40% - uthevingsfarge 6 44 2" xfId="5437" xr:uid="{81153F2F-9722-472A-B8B6-97F6735E7477}"/>
    <cellStyle name="40% - uthevingsfarge 6 44 2 2" xfId="5438" xr:uid="{DB2E343A-5506-4D1C-A319-4D88F26484E5}"/>
    <cellStyle name="40% - uthevingsfarge 6 44 2 3" xfId="47609" xr:uid="{B1E843B7-3888-4D46-A6BD-ED9915D7F3DB}"/>
    <cellStyle name="40% - uthevingsfarge 6 44 2_4 manuell" xfId="55472" xr:uid="{09225544-F8C8-4ACC-8F5B-3B02EB1A9C4F}"/>
    <cellStyle name="40% - uthevingsfarge 6 44 3" xfId="5439" xr:uid="{9722FCEB-8C9C-4D04-A83D-0A9AA94B324F}"/>
    <cellStyle name="40% - uthevingsfarge 6 44 4" xfId="47610" xr:uid="{24E324BE-3C0F-449A-8625-2F60F1E170FB}"/>
    <cellStyle name="40% - uthevingsfarge 6 44_4 manuell" xfId="55473" xr:uid="{9AF0EDB2-DF31-405D-9B02-FB0FD239D2A2}"/>
    <cellStyle name="40% - uthevingsfarge 6 45" xfId="5440" xr:uid="{144B26BA-C834-41C5-97D7-B0451E132D2D}"/>
    <cellStyle name="40% - uthevingsfarge 6 45 2" xfId="5441" xr:uid="{9A4B8C42-5419-46E2-8FAC-BDBDF9B2A526}"/>
    <cellStyle name="40% - uthevingsfarge 6 45 2 2" xfId="5442" xr:uid="{4E7C04AB-EC12-41B6-9198-654BD2E67417}"/>
    <cellStyle name="40% - uthevingsfarge 6 45 2 3" xfId="47611" xr:uid="{01C5513E-BD9C-4EC3-8150-00267AAB3444}"/>
    <cellStyle name="40% - uthevingsfarge 6 45 2_4 manuell" xfId="55474" xr:uid="{D00A6E0E-16FA-4D62-81B4-BA2CACCCE8D4}"/>
    <cellStyle name="40% - uthevingsfarge 6 45 3" xfId="5443" xr:uid="{991CD249-9551-4FA7-81CE-FD618C3C524E}"/>
    <cellStyle name="40% - uthevingsfarge 6 45 4" xfId="47612" xr:uid="{B444DEC2-B72C-4C85-A9B8-88E47471D8F3}"/>
    <cellStyle name="40% - uthevingsfarge 6 45_4 manuell" xfId="55475" xr:uid="{8D5F73B1-CD6B-4D9C-9AAA-8910CE9D91FC}"/>
    <cellStyle name="40% - uthevingsfarge 6 46" xfId="5444" xr:uid="{A60F408E-5D86-4FAA-8D49-F2E82F5F0518}"/>
    <cellStyle name="40% - uthevingsfarge 6 46 2" xfId="5445" xr:uid="{ED209258-4F71-40A7-A941-B727EA105E8E}"/>
    <cellStyle name="40% - uthevingsfarge 6 46 2 2" xfId="5446" xr:uid="{407BF95F-2E79-4BC6-8979-7E160C2CE37F}"/>
    <cellStyle name="40% - uthevingsfarge 6 46 2 3" xfId="47613" xr:uid="{5C85C93A-E863-4452-9B6B-927EC5CD9BFB}"/>
    <cellStyle name="40% - uthevingsfarge 6 46 2_4 manuell" xfId="55476" xr:uid="{98CD39AE-F4F4-46D8-8D40-8882D23F1A2A}"/>
    <cellStyle name="40% - uthevingsfarge 6 46 3" xfId="5447" xr:uid="{AA39C716-7324-48ED-B81D-FB26ACE85D70}"/>
    <cellStyle name="40% - uthevingsfarge 6 46 4" xfId="47614" xr:uid="{79706201-E3EA-40C3-89E6-1B9791B1EC21}"/>
    <cellStyle name="40% - uthevingsfarge 6 46_4 manuell" xfId="55477" xr:uid="{5260CC40-D4E3-46B9-A4E3-2FB0FDC7C20F}"/>
    <cellStyle name="40% - uthevingsfarge 6 47" xfId="5448" xr:uid="{3942AA06-1DE5-4676-A780-4C5D1E1F5F7E}"/>
    <cellStyle name="40% - uthevingsfarge 6 47 2" xfId="5449" xr:uid="{99CFB4E3-006E-499A-B394-6860465C81BA}"/>
    <cellStyle name="40% - uthevingsfarge 6 47 2 2" xfId="5450" xr:uid="{C276D259-447A-4FEC-B14C-E734644DC7F6}"/>
    <cellStyle name="40% - uthevingsfarge 6 47 2 3" xfId="47615" xr:uid="{2532C985-BBDD-4820-9CAE-D9DB02E3F2A7}"/>
    <cellStyle name="40% - uthevingsfarge 6 47 2_4 manuell" xfId="55478" xr:uid="{89125F74-A01B-4F00-B98A-01739A8B02E9}"/>
    <cellStyle name="40% - uthevingsfarge 6 47 3" xfId="5451" xr:uid="{1E6208CD-156B-4670-8C84-384B71976D7F}"/>
    <cellStyle name="40% - uthevingsfarge 6 47 4" xfId="47616" xr:uid="{D1EF6E3C-8D36-45C1-BED7-166AC04F0199}"/>
    <cellStyle name="40% - uthevingsfarge 6 47_4 manuell" xfId="55479" xr:uid="{3D3DC3EB-5E7B-4F8B-B86F-6A011F310E0D}"/>
    <cellStyle name="40% - uthevingsfarge 6 48" xfId="5452" xr:uid="{DF3D546D-97FC-46A4-B2F1-6039A73D3A79}"/>
    <cellStyle name="40% - uthevingsfarge 6 48 2" xfId="5453" xr:uid="{FF378613-9B71-41F8-AC5E-3A1F65F6EC68}"/>
    <cellStyle name="40% - uthevingsfarge 6 48 2 2" xfId="5454" xr:uid="{1A05B9B9-DA35-48F2-A644-D441BDF1B52D}"/>
    <cellStyle name="40% - uthevingsfarge 6 48 2 3" xfId="47617" xr:uid="{A8057C45-F420-4D98-8870-6CD5E7EC9D9E}"/>
    <cellStyle name="40% - uthevingsfarge 6 48 2_4 manuell" xfId="55480" xr:uid="{DDD3AD13-F2E8-4F88-8F11-4C7C467823A0}"/>
    <cellStyle name="40% - uthevingsfarge 6 48 3" xfId="5455" xr:uid="{F549595B-E7DC-40E2-8EA4-DCE3CEA8A08C}"/>
    <cellStyle name="40% - uthevingsfarge 6 48 4" xfId="47618" xr:uid="{56B2A916-175F-4CF3-BA42-1DEA6B40EEF4}"/>
    <cellStyle name="40% - uthevingsfarge 6 48_4 manuell" xfId="55481" xr:uid="{B77601DD-47D6-4BF3-B7A8-ABE300681835}"/>
    <cellStyle name="40% - uthevingsfarge 6 49" xfId="5456" xr:uid="{89887035-B172-459A-BFEF-4E242B407565}"/>
    <cellStyle name="40% - uthevingsfarge 6 49 2" xfId="5457" xr:uid="{B68E5C60-1898-4270-8046-EAB9BAF3A076}"/>
    <cellStyle name="40% - uthevingsfarge 6 49 2 2" xfId="5458" xr:uid="{61A910BF-1AAF-49F5-AFFE-E6D66192E79B}"/>
    <cellStyle name="40% - uthevingsfarge 6 49 2 3" xfId="47619" xr:uid="{B3482102-B0CB-4440-9198-E5D2B5CF4193}"/>
    <cellStyle name="40% - uthevingsfarge 6 49 2_4 manuell" xfId="55482" xr:uid="{84413EAD-F744-4982-839B-D6FFBC54A3BB}"/>
    <cellStyle name="40% - uthevingsfarge 6 49 3" xfId="5459" xr:uid="{8E5F8EB7-A1AB-4AB2-A8F9-17E1C40F99A7}"/>
    <cellStyle name="40% - uthevingsfarge 6 49 4" xfId="47620" xr:uid="{74AD7C94-B050-4E45-ACD3-C08EF7AA93E9}"/>
    <cellStyle name="40% - uthevingsfarge 6 49_4 manuell" xfId="55483" xr:uid="{7C037749-C32C-4583-94FF-0BC87B2F39D0}"/>
    <cellStyle name="40% - uthevingsfarge 6 5" xfId="5460" xr:uid="{969E132A-05FE-4F99-A67D-00147E3219E2}"/>
    <cellStyle name="40% - uthevingsfarge 6 5 2" xfId="5461" xr:uid="{BD3CF510-C596-458C-BE67-064BAA2667C7}"/>
    <cellStyle name="40% - uthevingsfarge 6 5 2 2" xfId="5462" xr:uid="{9CE8B542-4633-4F08-B2AD-41958786881A}"/>
    <cellStyle name="40% - uthevingsfarge 6 5 2 2 2" xfId="47621" xr:uid="{8098757F-2270-4CE1-A2EA-09BCB89AB2C9}"/>
    <cellStyle name="40% - uthevingsfarge 6 5 2 2 2 2" xfId="47622" xr:uid="{81FEA998-77D5-4DB0-9D4D-130E6936725B}"/>
    <cellStyle name="40% - uthevingsfarge 6 5 2 2 3" xfId="47623" xr:uid="{1FBF4919-0213-4121-B4D1-3C33C655B5B7}"/>
    <cellStyle name="40% - uthevingsfarge 6 5 2 2_3. Chng in credit spreads" xfId="47624" xr:uid="{3A96C23B-D22A-416E-9F81-EE712D7F7B61}"/>
    <cellStyle name="40% - uthevingsfarge 6 5 2 3" xfId="47625" xr:uid="{B4266ABF-4CB3-469E-9F8A-74B4159105D8}"/>
    <cellStyle name="40% - uthevingsfarge 6 5 2 3 2" xfId="47626" xr:uid="{806C115A-FE66-43A4-9499-563DAC00C00D}"/>
    <cellStyle name="40% - uthevingsfarge 6 5 2 3 2 2" xfId="47627" xr:uid="{1C98B725-8701-4D25-B8FB-457203D1C40D}"/>
    <cellStyle name="40% - uthevingsfarge 6 5 2 3 3" xfId="47628" xr:uid="{81251574-92AB-4EB9-9FC5-3C6BA4D6488D}"/>
    <cellStyle name="40% - uthevingsfarge 6 5 2 3_3. Chng in credit spreads" xfId="47629" xr:uid="{7A3FCA35-6F94-4D75-9297-7BB357C602B1}"/>
    <cellStyle name="40% - uthevingsfarge 6 5 2 4" xfId="47630" xr:uid="{F29D5131-B59A-4176-984C-687C535C753B}"/>
    <cellStyle name="40% - uthevingsfarge 6 5 2 4 2" xfId="47631" xr:uid="{71FEFFAF-C975-4D5D-ADDF-B64257A3D87B}"/>
    <cellStyle name="40% - uthevingsfarge 6 5 2 5" xfId="47632" xr:uid="{CF5A4897-1B5B-4828-B133-C780A899A43C}"/>
    <cellStyle name="40% - uthevingsfarge 6 5 2_3. Chng in credit spreads" xfId="47633" xr:uid="{696DE4B7-76D3-4F53-B667-C2E704DEB671}"/>
    <cellStyle name="40% - uthevingsfarge 6 5 3" xfId="5463" xr:uid="{A35D3A62-FC95-4C1B-B3E3-A5A58B783EC2}"/>
    <cellStyle name="40% - uthevingsfarge 6 5 3 2" xfId="17449" xr:uid="{605BB6A3-D7CB-4E15-91C4-4B426107DBF7}"/>
    <cellStyle name="40% - uthevingsfarge 6 5 3 2 2" xfId="47634" xr:uid="{3B2C2382-02BF-4986-AC2D-EEDD2017BF99}"/>
    <cellStyle name="40% - uthevingsfarge 6 5 3 3" xfId="47635" xr:uid="{EFDCB94A-38E0-4E6E-ACDF-CAA68BB5C50C}"/>
    <cellStyle name="40% - uthevingsfarge 6 5 3_3. Chng in credit spreads" xfId="47636" xr:uid="{0E7DB183-7CAA-416B-BEEF-995E5FE6C46D}"/>
    <cellStyle name="40% - uthevingsfarge 6 5 4" xfId="17450" xr:uid="{D82B5FA4-4E80-40AB-A4F8-30703A7385FA}"/>
    <cellStyle name="40% - uthevingsfarge 6 5 4 2" xfId="47637" xr:uid="{FBD51ED6-B142-4184-B00F-5BDFB99ABE4D}"/>
    <cellStyle name="40% - uthevingsfarge 6 5 4 2 2" xfId="47638" xr:uid="{3C950F2C-EF5B-40FA-80AA-32F900E0E4FF}"/>
    <cellStyle name="40% - uthevingsfarge 6 5 4 3" xfId="47639" xr:uid="{FBE52A20-4981-447A-9238-BD2114EBF793}"/>
    <cellStyle name="40% - uthevingsfarge 6 5 4_3. Chng in credit spreads" xfId="47640" xr:uid="{658FF9D4-5AE9-456C-99AB-A9F88607FA07}"/>
    <cellStyle name="40% - uthevingsfarge 6 5 5" xfId="17451" xr:uid="{CEC27F2F-68E2-40BD-8694-42AD72F53050}"/>
    <cellStyle name="40% - uthevingsfarge 6 5 5 2" xfId="47641" xr:uid="{424AFEF8-E6CF-426A-AA2F-C1BB3BA030CE}"/>
    <cellStyle name="40% - uthevingsfarge 6 5 6" xfId="39934" xr:uid="{BA77D367-0476-4FB3-A5FE-9673B8EF49CA}"/>
    <cellStyle name="40% - uthevingsfarge 6 5 7" xfId="47642" xr:uid="{31D55913-A592-42E2-A755-27772DC7F26F}"/>
    <cellStyle name="40% - uthevingsfarge 6 5 8" xfId="47643" xr:uid="{5948EA11-BBBF-4781-A997-43089ACCD8FE}"/>
    <cellStyle name="40% - uthevingsfarge 6 5 9" xfId="47644" xr:uid="{779A1449-C31A-45F8-BEB9-F6F322B64F05}"/>
    <cellStyle name="40% - uthevingsfarge 6 5_3. Chng in credit spreads" xfId="47645" xr:uid="{F8A3A87B-BD04-47E2-AAB5-4E8A2D35057E}"/>
    <cellStyle name="40% - uthevingsfarge 6 50" xfId="5464" xr:uid="{F9A00131-5512-4DFF-8897-4755FA7C8F80}"/>
    <cellStyle name="40% - uthevingsfarge 6 50 2" xfId="5465" xr:uid="{56C044C5-EA15-4FC4-936D-7DF7169B7E61}"/>
    <cellStyle name="40% - uthevingsfarge 6 50 2 2" xfId="5466" xr:uid="{D6942AB7-020B-441D-B25E-E5363D5C313A}"/>
    <cellStyle name="40% - uthevingsfarge 6 50 2 3" xfId="47646" xr:uid="{9DE73106-964E-40C5-8550-A68035E87266}"/>
    <cellStyle name="40% - uthevingsfarge 6 50 2_4 manuell" xfId="55484" xr:uid="{BADA4522-E9E9-4241-BDF0-1600C068444B}"/>
    <cellStyle name="40% - uthevingsfarge 6 50 3" xfId="5467" xr:uid="{D41E8F1D-2767-4907-A32C-EDCBA13EEF24}"/>
    <cellStyle name="40% - uthevingsfarge 6 50 4" xfId="47647" xr:uid="{4762A0E7-773D-4DEC-B3B8-4F7D471A9B3D}"/>
    <cellStyle name="40% - uthevingsfarge 6 50_4 manuell" xfId="55485" xr:uid="{F10901BC-5DCE-4E42-990B-3FECC6E908BB}"/>
    <cellStyle name="40% - uthevingsfarge 6 51" xfId="5468" xr:uid="{3FDCFB13-91B7-46EE-82E4-147ABE10B767}"/>
    <cellStyle name="40% - uthevingsfarge 6 51 2" xfId="5469" xr:uid="{E2F2FBE3-5824-4FBA-A844-641CEF038D63}"/>
    <cellStyle name="40% - uthevingsfarge 6 51 2 2" xfId="5470" xr:uid="{412E473A-5634-4DFF-B8AA-A84164597AD5}"/>
    <cellStyle name="40% - uthevingsfarge 6 51 2 3" xfId="47648" xr:uid="{D7E4F4FE-5CFA-4F2F-A1FA-BD5569BD848C}"/>
    <cellStyle name="40% - uthevingsfarge 6 51 2_4 manuell" xfId="55486" xr:uid="{41779508-D7EE-47A0-BA4A-D35056B06A27}"/>
    <cellStyle name="40% - uthevingsfarge 6 51 3" xfId="5471" xr:uid="{DE08373B-C03A-4E10-AC7A-FFD91C6096D6}"/>
    <cellStyle name="40% - uthevingsfarge 6 51 4" xfId="47649" xr:uid="{F04BF326-5088-466E-A49C-4648E104141E}"/>
    <cellStyle name="40% - uthevingsfarge 6 51_4 manuell" xfId="55487" xr:uid="{5A288E44-0D59-4F0E-8ABF-6572F7FF32C4}"/>
    <cellStyle name="40% - uthevingsfarge 6 52" xfId="5472" xr:uid="{99222994-DC2C-4DDD-9CA3-CF0360D06CCF}"/>
    <cellStyle name="40% - uthevingsfarge 6 52 2" xfId="5473" xr:uid="{0CA55B55-B92C-4826-92BD-78EFC9ED56D3}"/>
    <cellStyle name="40% - uthevingsfarge 6 52 2 2" xfId="5474" xr:uid="{4DEC10CB-AC04-437D-AEC0-D3275ADBC5CA}"/>
    <cellStyle name="40% - uthevingsfarge 6 52 2 3" xfId="47650" xr:uid="{CF63E79C-C23D-4E7B-99A3-FE05300C0938}"/>
    <cellStyle name="40% - uthevingsfarge 6 52 2_4 manuell" xfId="55488" xr:uid="{C4FAEEDC-885F-4D9B-BE04-ED396F67A127}"/>
    <cellStyle name="40% - uthevingsfarge 6 52 3" xfId="5475" xr:uid="{52B72BC1-12AC-4FA7-A1C7-488BDCFBE798}"/>
    <cellStyle name="40% - uthevingsfarge 6 52 4" xfId="47651" xr:uid="{1681F3FE-1896-4595-9320-44DFCB83F4BA}"/>
    <cellStyle name="40% - uthevingsfarge 6 52_4 manuell" xfId="55489" xr:uid="{A14307E6-C07A-4A94-9A6F-2E192F1F23D3}"/>
    <cellStyle name="40% - uthevingsfarge 6 53" xfId="5476" xr:uid="{561D7F2C-3D7F-40EB-BAA5-CAFBF95ECCFF}"/>
    <cellStyle name="40% - uthevingsfarge 6 53 2" xfId="5477" xr:uid="{5409D14C-D775-42B9-AAFF-87458C56FEEF}"/>
    <cellStyle name="40% - uthevingsfarge 6 53 2 2" xfId="5478" xr:uid="{823B3240-1364-4901-9BEA-AE74ACA1C101}"/>
    <cellStyle name="40% - uthevingsfarge 6 53 2 3" xfId="47652" xr:uid="{6F38FCA4-2BCC-4343-9607-85959311921E}"/>
    <cellStyle name="40% - uthevingsfarge 6 53 2_4 manuell" xfId="55490" xr:uid="{CA0F9EEE-D6FE-46AA-9858-7344BB6C4D66}"/>
    <cellStyle name="40% - uthevingsfarge 6 53 3" xfId="5479" xr:uid="{0E131EE8-C754-4336-B0E9-E780EBAC49F4}"/>
    <cellStyle name="40% - uthevingsfarge 6 53 4" xfId="47653" xr:uid="{132DEFFF-AEF3-45D5-B0A0-75303A841B4B}"/>
    <cellStyle name="40% - uthevingsfarge 6 53_4 manuell" xfId="55491" xr:uid="{E67E0AF1-4887-4640-B622-EF7E6D0A0E97}"/>
    <cellStyle name="40% - uthevingsfarge 6 54" xfId="5480" xr:uid="{3E88ED63-B1DE-49AC-9D06-14639F179A98}"/>
    <cellStyle name="40% - uthevingsfarge 6 54 2" xfId="5481" xr:uid="{345B724D-D323-493C-9D7D-C1641FFF7EA3}"/>
    <cellStyle name="40% - uthevingsfarge 6 54 2 2" xfId="5482" xr:uid="{E13E10C1-03A9-4EDB-B76D-ADC4EEC30A72}"/>
    <cellStyle name="40% - uthevingsfarge 6 54 2 3" xfId="47654" xr:uid="{78B2D852-510E-4B57-8232-E76177BCFFDA}"/>
    <cellStyle name="40% - uthevingsfarge 6 54 2_4 manuell" xfId="55492" xr:uid="{C063A202-9679-41EB-AD58-17FE665D90CC}"/>
    <cellStyle name="40% - uthevingsfarge 6 54 3" xfId="5483" xr:uid="{A28CA048-EDC8-4C82-AC17-74597212AA3D}"/>
    <cellStyle name="40% - uthevingsfarge 6 54 4" xfId="47655" xr:uid="{05286C9A-BB1D-4B9E-864C-60633EDD9EBD}"/>
    <cellStyle name="40% - uthevingsfarge 6 54_4 manuell" xfId="55493" xr:uid="{7D6C4E68-6159-4D81-B662-391C4A2DFB97}"/>
    <cellStyle name="40% - uthevingsfarge 6 55" xfId="5484" xr:uid="{C3CB19A4-4D3C-4F42-BE1D-20BC15F41D34}"/>
    <cellStyle name="40% - uthevingsfarge 6 55 2" xfId="5485" xr:uid="{763EAB4C-E1C2-4C91-83AA-DC371459A670}"/>
    <cellStyle name="40% - uthevingsfarge 6 55 2 2" xfId="5486" xr:uid="{7CDF4F26-7AA7-4192-8CFE-8C7128C2F430}"/>
    <cellStyle name="40% - uthevingsfarge 6 55 2 3" xfId="47656" xr:uid="{D30476BE-DA25-47DB-8504-35A14F0B91E2}"/>
    <cellStyle name="40% - uthevingsfarge 6 55 2_4 manuell" xfId="55494" xr:uid="{D49B437F-C67A-44A2-93DA-51277EDD24F3}"/>
    <cellStyle name="40% - uthevingsfarge 6 55 3" xfId="5487" xr:uid="{C60F164B-4FF8-47EF-B784-EEC6B3F057D2}"/>
    <cellStyle name="40% - uthevingsfarge 6 55 4" xfId="47657" xr:uid="{E0940D07-5333-4BA6-8D94-23C3AB1E90FC}"/>
    <cellStyle name="40% - uthevingsfarge 6 55_4 manuell" xfId="55495" xr:uid="{9A1EDEC8-CE8E-49BA-847F-BBD2BB636488}"/>
    <cellStyle name="40% - uthevingsfarge 6 56" xfId="5488" xr:uid="{5B09E96E-216D-46F3-ABF3-E7BBF7ED9818}"/>
    <cellStyle name="40% - uthevingsfarge 6 56 2" xfId="5489" xr:uid="{1BD93A62-2DB3-46A5-81A6-35ACD0D0157B}"/>
    <cellStyle name="40% - uthevingsfarge 6 56 2 2" xfId="5490" xr:uid="{F9F06970-4357-491C-8E6B-2F51AE92DFED}"/>
    <cellStyle name="40% - uthevingsfarge 6 56 2 3" xfId="47658" xr:uid="{2E0467C2-4D90-4E19-B545-F59CF6FEB082}"/>
    <cellStyle name="40% - uthevingsfarge 6 56 2_4 manuell" xfId="55496" xr:uid="{06C110CF-4966-4184-B91B-FE668E667152}"/>
    <cellStyle name="40% - uthevingsfarge 6 56 3" xfId="5491" xr:uid="{4117EF18-5D80-42C1-B689-7B9013EE8689}"/>
    <cellStyle name="40% - uthevingsfarge 6 56 4" xfId="47659" xr:uid="{D6EC2895-BB8E-4269-A579-AF0CDECDDC23}"/>
    <cellStyle name="40% - uthevingsfarge 6 56_4 manuell" xfId="55497" xr:uid="{9FB6367D-796F-4F9E-A63D-55BA19E63086}"/>
    <cellStyle name="40% - uthevingsfarge 6 57" xfId="5492" xr:uid="{003AFFC5-753F-45E7-8978-48E21EBCEA8A}"/>
    <cellStyle name="40% - uthevingsfarge 6 57 2" xfId="5493" xr:uid="{15D0A2BF-A34A-4BDA-8AD2-E928BFBE8A9D}"/>
    <cellStyle name="40% - uthevingsfarge 6 57 2 2" xfId="5494" xr:uid="{7F2C70EF-C7E8-4B74-B7F8-A9B6864FA152}"/>
    <cellStyle name="40% - uthevingsfarge 6 57 2 3" xfId="47660" xr:uid="{BA7E97CE-5305-4BF0-87D4-E10DE71B0B85}"/>
    <cellStyle name="40% - uthevingsfarge 6 57 2_4 manuell" xfId="55498" xr:uid="{F539E182-DF52-406A-8BD6-C2033D4CFBC0}"/>
    <cellStyle name="40% - uthevingsfarge 6 57 3" xfId="5495" xr:uid="{1EC6E9C3-831D-45E0-B7A7-45AE1A408493}"/>
    <cellStyle name="40% - uthevingsfarge 6 57 4" xfId="47661" xr:uid="{3EBB0781-C746-42C5-BB09-E48D620AF5A0}"/>
    <cellStyle name="40% - uthevingsfarge 6 57_4 manuell" xfId="55499" xr:uid="{15B93607-2259-4794-9D1A-0FA5071AB2AB}"/>
    <cellStyle name="40% - uthevingsfarge 6 58" xfId="5496" xr:uid="{72C43466-9403-43F7-BF25-B538C99C355C}"/>
    <cellStyle name="40% - uthevingsfarge 6 58 2" xfId="5497" xr:uid="{56B199F1-CC02-426E-A50D-0760E2DB3B77}"/>
    <cellStyle name="40% - uthevingsfarge 6 58 2 2" xfId="5498" xr:uid="{A5F11DCE-DD1C-46F8-ACD4-9481475750F8}"/>
    <cellStyle name="40% - uthevingsfarge 6 58 2 3" xfId="47662" xr:uid="{FB0AE71D-5565-4B8D-819F-A4DEA7398005}"/>
    <cellStyle name="40% - uthevingsfarge 6 58 2_4 manuell" xfId="55500" xr:uid="{70029B68-D861-47BE-95F5-023F0E04B8F0}"/>
    <cellStyle name="40% - uthevingsfarge 6 58 3" xfId="5499" xr:uid="{E154A600-AB4F-4A22-8D57-FD3C22E2A835}"/>
    <cellStyle name="40% - uthevingsfarge 6 58 4" xfId="47663" xr:uid="{29102A9F-695C-4AB6-AB92-FEECA3BD11CF}"/>
    <cellStyle name="40% - uthevingsfarge 6 58_4 manuell" xfId="55501" xr:uid="{19C9E776-646B-446B-987D-A236943CCB95}"/>
    <cellStyle name="40% - uthevingsfarge 6 59" xfId="5500" xr:uid="{12F90E18-9DA0-484B-9804-EF3ED4A8447D}"/>
    <cellStyle name="40% - uthevingsfarge 6 59 2" xfId="5501" xr:uid="{A88A5FB8-C600-4A67-A8FC-3CCC90C3EFFD}"/>
    <cellStyle name="40% - uthevingsfarge 6 59 2 2" xfId="5502" xr:uid="{B4AAB9E8-583E-4C1C-8CFA-84B57F270B7F}"/>
    <cellStyle name="40% - uthevingsfarge 6 59 2 3" xfId="47664" xr:uid="{D55D085B-1D80-45DC-A7EA-8EDC5DC35D02}"/>
    <cellStyle name="40% - uthevingsfarge 6 59 2_4 manuell" xfId="55502" xr:uid="{8C781169-86E7-4F30-B1E9-AC527D38187B}"/>
    <cellStyle name="40% - uthevingsfarge 6 59 3" xfId="5503" xr:uid="{72541A7F-EE79-4017-85E4-0FE2901F3546}"/>
    <cellStyle name="40% - uthevingsfarge 6 59 4" xfId="47665" xr:uid="{BCE59CB7-C564-48CC-AB65-2B3078D79DB1}"/>
    <cellStyle name="40% - uthevingsfarge 6 59_4 manuell" xfId="55503" xr:uid="{657C61B0-4257-44E4-BBBC-F17839C48295}"/>
    <cellStyle name="40% - uthevingsfarge 6 6" xfId="5504" xr:uid="{FF98F2DE-A02A-48A6-950A-061517EC4DF5}"/>
    <cellStyle name="40% - uthevingsfarge 6 6 2" xfId="5505" xr:uid="{0C7B58A8-1D45-4F97-98BC-DC97CF81D1D5}"/>
    <cellStyle name="40% - uthevingsfarge 6 6 2 2" xfId="5506" xr:uid="{EBB418C0-4BFB-4BF7-933B-757D569AEDC3}"/>
    <cellStyle name="40% - uthevingsfarge 6 6 2 2 2" xfId="47666" xr:uid="{44C5E033-DFC3-4734-858A-04B39F36217B}"/>
    <cellStyle name="40% - uthevingsfarge 6 6 2 2_CC1" xfId="55504" xr:uid="{0FACD8F7-24E5-4A7D-86A7-E47C8F25966E}"/>
    <cellStyle name="40% - uthevingsfarge 6 6 2 3" xfId="47667" xr:uid="{4D74E649-443E-4C77-BF94-86991F503157}"/>
    <cellStyle name="40% - uthevingsfarge 6 6 2 4" xfId="47668" xr:uid="{10192BFE-092A-417A-BBD9-1C9CA762C02C}"/>
    <cellStyle name="40% - uthevingsfarge 6 6 2_3. Chng in credit spreads" xfId="47669" xr:uid="{7198F479-FF5F-40BA-8846-4845815855F9}"/>
    <cellStyle name="40% - uthevingsfarge 6 6 3" xfId="5507" xr:uid="{47265198-8DBA-4F46-9F3E-8F1C7DF896C0}"/>
    <cellStyle name="40% - uthevingsfarge 6 6 3 2" xfId="17452" xr:uid="{BECFE828-8FF1-4A66-BC39-8C74C7091C3B}"/>
    <cellStyle name="40% - uthevingsfarge 6 6 3 2 2" xfId="47670" xr:uid="{F9A52535-DA99-4350-8F32-37C62E1A8A7B}"/>
    <cellStyle name="40% - uthevingsfarge 6 6 3 3" xfId="47671" xr:uid="{DA476DBB-EFD0-4C8B-ADC3-6D1B84177F49}"/>
    <cellStyle name="40% - uthevingsfarge 6 6 3_3. Chng in credit spreads" xfId="47672" xr:uid="{62E41056-A381-4699-99CC-EAACD385F405}"/>
    <cellStyle name="40% - uthevingsfarge 6 6 4" xfId="17453" xr:uid="{03A1071B-6229-4FFF-96B7-0984D605785E}"/>
    <cellStyle name="40% - uthevingsfarge 6 6 4 2" xfId="47673" xr:uid="{256E3C2F-6FB2-415F-AA0B-C6A876835873}"/>
    <cellStyle name="40% - uthevingsfarge 6 6 5" xfId="17454" xr:uid="{EBD13B77-6BEF-4131-93A0-0473DDD0CB54}"/>
    <cellStyle name="40% - uthevingsfarge 6 6 6" xfId="39935" xr:uid="{87D165E9-AA0D-4FE5-A6E3-E416BE74AF28}"/>
    <cellStyle name="40% - uthevingsfarge 6 6 7" xfId="47674" xr:uid="{16D268FD-C960-4A5E-920B-07F3041C0ACD}"/>
    <cellStyle name="40% - uthevingsfarge 6 6 8" xfId="47675" xr:uid="{744DD4D0-C7B9-4CE8-A05D-1AF37F617855}"/>
    <cellStyle name="40% - uthevingsfarge 6 6 9" xfId="47676" xr:uid="{BCAAEBFA-ACFB-49A3-9AB8-C7FCA7011A0B}"/>
    <cellStyle name="40% - uthevingsfarge 6 6_3. Chng in credit spreads" xfId="47677" xr:uid="{444D60E0-D7A1-4ADD-8C0C-6727F782ACA0}"/>
    <cellStyle name="40% - uthevingsfarge 6 60" xfId="17455" xr:uid="{E0EF9243-ACF8-44BD-B7FF-39CC584E42A0}"/>
    <cellStyle name="40% - uthevingsfarge 6 60 2" xfId="17456" xr:uid="{A7D092B2-8B0A-446E-8448-9E85C1F8A19F}"/>
    <cellStyle name="40% - uthevingsfarge 6 60 2 2" xfId="36587" xr:uid="{C56E36C1-82F8-424B-B2C5-FF1EEF7FD040}"/>
    <cellStyle name="40% - uthevingsfarge 6 60 3" xfId="17457" xr:uid="{AD99CAC2-D5E8-4127-B58C-53E184655D28}"/>
    <cellStyle name="40% - uthevingsfarge 6 60 4" xfId="36351" xr:uid="{E057EE91-23E4-41CA-9168-3565E1F0367F}"/>
    <cellStyle name="40% - uthevingsfarge 6 60_AVA DVA EL" xfId="17458" xr:uid="{FED5D233-0028-400D-990E-0A2FEB8E6F78}"/>
    <cellStyle name="40% - uthevingsfarge 6 61" xfId="17459" xr:uid="{1804C893-AA9F-4AD4-8401-D2EC56F17B87}"/>
    <cellStyle name="40% - uthevingsfarge 6 61 2" xfId="17460" xr:uid="{A43D8AC6-9E96-4E9D-9A85-A7192619440D}"/>
    <cellStyle name="40% - uthevingsfarge 6 61 2 2" xfId="36608" xr:uid="{4F99B463-8995-41BB-8553-7E14C0D9F1CA}"/>
    <cellStyle name="40% - uthevingsfarge 6 61 3" xfId="17461" xr:uid="{A618198D-7976-4100-B58A-5572A742D409}"/>
    <cellStyle name="40% - uthevingsfarge 6 61 4" xfId="36377" xr:uid="{71EE02B0-6F12-43AC-B730-76A3C21DF22B}"/>
    <cellStyle name="40% - uthevingsfarge 6 61_AVA DVA EL" xfId="17462" xr:uid="{702C8A89-BDF4-4D61-AD85-28ED9777DD6E}"/>
    <cellStyle name="40% - uthevingsfarge 6 62" xfId="17463" xr:uid="{E1A50ACA-C887-4A28-BCC8-AEB5047D54DA}"/>
    <cellStyle name="40% - uthevingsfarge 6 62 2" xfId="17464" xr:uid="{80A3BF42-99BB-4D7A-BA2C-7DE832A5CA7F}"/>
    <cellStyle name="40% - uthevingsfarge 6 62 2 2" xfId="36591" xr:uid="{7C182453-BC2F-4DE7-8D58-0373F97CD3CC}"/>
    <cellStyle name="40% - uthevingsfarge 6 62 3" xfId="36357" xr:uid="{4442E876-91E3-4240-AD64-E910003255C5}"/>
    <cellStyle name="40% - uthevingsfarge 6 62_AVA DVA EL" xfId="17465" xr:uid="{A2D2AA0C-A698-4C33-931A-0ECCBF7623EC}"/>
    <cellStyle name="40% - uthevingsfarge 6 63" xfId="17466" xr:uid="{5B8D041F-A1CE-4752-AC5D-23C0331A4085}"/>
    <cellStyle name="40% - uthevingsfarge 6 63 2" xfId="36561" xr:uid="{F3DB8408-AB5B-4723-800E-B7FAE43E8054}"/>
    <cellStyle name="40% - uthevingsfarge 6 64" xfId="17467" xr:uid="{50B44ADD-B122-46BF-9438-EC24A2B7EC01}"/>
    <cellStyle name="40% - uthevingsfarge 6 64 2" xfId="36640" xr:uid="{5089AA06-2C1E-47F8-BE3B-43C590EFFB59}"/>
    <cellStyle name="40% - uthevingsfarge 6 65" xfId="17468" xr:uid="{6A863E2C-A0B1-43EB-B52D-47B4B35702F0}"/>
    <cellStyle name="40% - uthevingsfarge 6 65 2" xfId="36531" xr:uid="{0AC50024-BDCA-4CBF-8481-87C3610ABAE5}"/>
    <cellStyle name="40% - uthevingsfarge 6 66" xfId="17469" xr:uid="{699C6B43-B979-4417-B6D1-D275BE97CABD}"/>
    <cellStyle name="40% - uthevingsfarge 6 66 2" xfId="36626" xr:uid="{6CD93CEA-80F2-40AB-975E-CAE5DFD9243B}"/>
    <cellStyle name="40% - uthevingsfarge 6 67" xfId="36500" xr:uid="{F0845381-1715-4EBD-8A03-E5FDE8BD84C0}"/>
    <cellStyle name="40% - uthevingsfarge 6 68" xfId="47678" xr:uid="{2419784A-0837-41F1-8394-7EF46D5AD517}"/>
    <cellStyle name="40% - uthevingsfarge 6 69" xfId="47679" xr:uid="{F3528678-F526-4883-A0C1-7AB1A7FC00D8}"/>
    <cellStyle name="40% - uthevingsfarge 6 7" xfId="5508" xr:uid="{94B20D3E-880A-4F80-A131-D791297E5FE3}"/>
    <cellStyle name="40% - uthevingsfarge 6 7 2" xfId="5509" xr:uid="{4B7C8721-1DBD-4004-BCCD-971F125D01D8}"/>
    <cellStyle name="40% - uthevingsfarge 6 7 2 2" xfId="5510" xr:uid="{D63FCCE2-F70A-4F41-A7B4-3E1FE8402617}"/>
    <cellStyle name="40% - uthevingsfarge 6 7 2 3" xfId="47680" xr:uid="{72057EFB-F67A-4E92-A654-558E6F20B11F}"/>
    <cellStyle name="40% - uthevingsfarge 6 7 2 4" xfId="47681" xr:uid="{F92CDEA6-9C5A-4C90-AFAB-9D220533B317}"/>
    <cellStyle name="40% - uthevingsfarge 6 7 2_4 manuell" xfId="55505" xr:uid="{FC3543D3-44BE-4298-8B5B-3764076DD851}"/>
    <cellStyle name="40% - uthevingsfarge 6 7 3" xfId="5511" xr:uid="{F38AF30A-6DC1-4505-BB5C-7E3B469AC223}"/>
    <cellStyle name="40% - uthevingsfarge 6 7 3 2" xfId="17470" xr:uid="{3A1042C8-F2D6-47CB-9972-1B12FA257482}"/>
    <cellStyle name="40% - uthevingsfarge 6 7 3_AVA DVA EL" xfId="17471" xr:uid="{835E95A0-02B8-414F-8DDC-284915578A05}"/>
    <cellStyle name="40% - uthevingsfarge 6 7 4" xfId="17472" xr:uid="{CBA28875-2103-45A4-8E6E-A3947C7121FC}"/>
    <cellStyle name="40% - uthevingsfarge 6 7 5" xfId="17473" xr:uid="{5356C7D4-8668-4033-A37F-3ADAB4C37BE2}"/>
    <cellStyle name="40% - uthevingsfarge 6 7 6" xfId="47682" xr:uid="{9D7FEB4C-6FB7-4677-B503-2815B184BC93}"/>
    <cellStyle name="40% - uthevingsfarge 6 7 7" xfId="47683" xr:uid="{19F20496-01D4-4650-8C8C-33E2AD4439C4}"/>
    <cellStyle name="40% - uthevingsfarge 6 7 8" xfId="47684" xr:uid="{3F9A133B-EB36-42F3-A3E8-A56B3CFE6AC4}"/>
    <cellStyle name="40% - uthevingsfarge 6 7_3. Chng in credit spreads" xfId="47685" xr:uid="{90723A8B-2C49-4B5F-A804-E01F6DEA7B54}"/>
    <cellStyle name="40% - uthevingsfarge 6 70" xfId="47686" xr:uid="{A4EC10D8-589A-4B5F-955F-A2D49E0E365F}"/>
    <cellStyle name="40% - uthevingsfarge 6 71" xfId="47687" xr:uid="{583CDDFF-F623-449B-965F-0944D31D35A7}"/>
    <cellStyle name="40% - uthevingsfarge 6 72" xfId="47688" xr:uid="{F1F0A53C-FF01-42E5-ACAF-9531C1959B74}"/>
    <cellStyle name="40% - uthevingsfarge 6 73" xfId="47689" xr:uid="{56104E48-B48A-4E37-8E0F-42209B80E206}"/>
    <cellStyle name="40% - uthevingsfarge 6 74" xfId="47690" xr:uid="{15ECF9B3-2A7E-4850-8F6F-48BFB5CC753E}"/>
    <cellStyle name="40% - uthevingsfarge 6 8" xfId="5512" xr:uid="{124548CB-AD5A-414F-BBBE-3E1F7EF072FC}"/>
    <cellStyle name="40% - uthevingsfarge 6 8 2" xfId="5513" xr:uid="{661F81F2-0FEC-4BEA-8B61-742A9CF08F8A}"/>
    <cellStyle name="40% - uthevingsfarge 6 8 2 2" xfId="5514" xr:uid="{1568C91F-8EB2-4B30-A57E-1693C11D9B25}"/>
    <cellStyle name="40% - uthevingsfarge 6 8 2 3" xfId="47691" xr:uid="{0533C44B-D39E-4E45-83FC-22700570734B}"/>
    <cellStyle name="40% - uthevingsfarge 6 8 2 4" xfId="47692" xr:uid="{B8FFD41B-4F7D-4ACF-B808-C445F1BF0EA0}"/>
    <cellStyle name="40% - uthevingsfarge 6 8 2_4 manuell" xfId="55506" xr:uid="{A0060229-F240-4739-843E-0319F60C9C34}"/>
    <cellStyle name="40% - uthevingsfarge 6 8 3" xfId="5515" xr:uid="{B8E03D4A-5C3F-48B2-A77D-07E641136FFC}"/>
    <cellStyle name="40% - uthevingsfarge 6 8 4" xfId="47693" xr:uid="{338909E3-4DD6-45BF-9E66-F4B65A29FDBB}"/>
    <cellStyle name="40% - uthevingsfarge 6 8 5" xfId="47694" xr:uid="{8D087D5D-B7F7-4C75-B9E7-F7A48A13D2C2}"/>
    <cellStyle name="40% - uthevingsfarge 6 8_3. Chng in credit spreads" xfId="47695" xr:uid="{06EF9C46-3160-4ED1-94D9-07CCC7E58E01}"/>
    <cellStyle name="40% - uthevingsfarge 6 9" xfId="5516" xr:uid="{23394799-B5BF-43DB-B3AF-31AC38450826}"/>
    <cellStyle name="40% - uthevingsfarge 6 9 2" xfId="5517" xr:uid="{0D18F358-F7C4-4422-BD76-3F459F6F0EC0}"/>
    <cellStyle name="40% - uthevingsfarge 6 9 2 2" xfId="5518" xr:uid="{55DC452F-60A2-4887-86CE-EDA75FF5139D}"/>
    <cellStyle name="40% - uthevingsfarge 6 9 2 3" xfId="47696" xr:uid="{CBA6E418-C930-4609-8192-CBD4059043FF}"/>
    <cellStyle name="40% - uthevingsfarge 6 9 2_4 manuell" xfId="55507" xr:uid="{F79E3503-FC6D-4CC1-8027-8C00ECD0B9FB}"/>
    <cellStyle name="40% - uthevingsfarge 6 9 3" xfId="5519" xr:uid="{C2B61120-9DAA-426C-A662-B8DEAAD21F2D}"/>
    <cellStyle name="40% - uthevingsfarge 6 9 4" xfId="47697" xr:uid="{E548FF86-37C4-4CBC-8959-16801793AB42}"/>
    <cellStyle name="40% - uthevingsfarge 6 9 5" xfId="47698" xr:uid="{7B916221-D747-4041-9490-6EFC11EC6A98}"/>
    <cellStyle name="40% - uthevingsfarge 6 9_4 manuell" xfId="55508" xr:uid="{4D4C81AA-86B1-4C3B-84F3-F48783D4CDFF}"/>
    <cellStyle name="40% - uthevingsfarge 6_4 manuell" xfId="55509" xr:uid="{30AADE56-15C4-4142-8A7F-A0D4D970CACE}"/>
    <cellStyle name="40% - Акцент1" xfId="17474" xr:uid="{89D77C53-C6DC-40A6-9ECA-1872B520D705}"/>
    <cellStyle name="40% - Акцент1 2" xfId="17475" xr:uid="{38FD8DAE-70A2-4882-87A4-F433140269E2}"/>
    <cellStyle name="40% - Акцент1 3" xfId="17476" xr:uid="{6AAC65EB-094B-4C62-A00A-0B43231E404B}"/>
    <cellStyle name="40% - Акцент1_AVA DVA EL" xfId="17477" xr:uid="{AE4DAB87-12C0-4EE2-9C59-EB1F1EA16062}"/>
    <cellStyle name="40% - Акцент2" xfId="17478" xr:uid="{45F0F121-AB26-4C1A-AE4C-5B226FD28467}"/>
    <cellStyle name="40% - Акцент2 2" xfId="17479" xr:uid="{9E16A0DD-5FAB-4A9D-9DC4-80A4DB7DDDA8}"/>
    <cellStyle name="40% - Акцент2 3" xfId="17480" xr:uid="{78863FFA-0238-407A-AFDF-27516CE73C31}"/>
    <cellStyle name="40% - Акцент2_AVA DVA EL" xfId="17481" xr:uid="{547BF4AA-CB93-4FF2-B2DC-BF7F4A77AE8B}"/>
    <cellStyle name="40% - Акцент3" xfId="17482" xr:uid="{D3AEB1C5-C456-43EE-A71B-C6659A1D8647}"/>
    <cellStyle name="40% - Акцент3 2" xfId="17483" xr:uid="{2114AFF6-23EB-4443-95F0-9ABC14E871EC}"/>
    <cellStyle name="40% - Акцент3 3" xfId="17484" xr:uid="{EC4E50C2-F1C6-43F7-A544-0CCF42250F21}"/>
    <cellStyle name="40% - Акцент3_AVA DVA EL" xfId="17485" xr:uid="{616B79D1-968D-47FB-B804-DBD88DA50052}"/>
    <cellStyle name="40% - Акцент4" xfId="17486" xr:uid="{D745C461-4C46-4BA6-BEE4-D98294FD7CA5}"/>
    <cellStyle name="40% - Акцент4 2" xfId="17487" xr:uid="{1BC8CE60-0776-42F8-818E-F2845D580849}"/>
    <cellStyle name="40% - Акцент4 3" xfId="17488" xr:uid="{9F737328-E7BF-46CF-9F04-C7B44BC726F6}"/>
    <cellStyle name="40% - Акцент4_AVA DVA EL" xfId="17489" xr:uid="{C69F06FF-E428-46F9-926A-CA209A145035}"/>
    <cellStyle name="40% - Акцент5" xfId="17490" xr:uid="{39311C27-4A83-4428-9019-DE72FD73FDC4}"/>
    <cellStyle name="40% - Акцент5 2" xfId="17491" xr:uid="{45AB4581-83D8-4724-BB65-7B7A9A61A558}"/>
    <cellStyle name="40% - Акцент5 3" xfId="17492" xr:uid="{A329AF2C-9DD1-45FE-B728-95C5E62BB39A}"/>
    <cellStyle name="40% - Акцент5_AVA DVA EL" xfId="17493" xr:uid="{78818321-C757-4E32-803B-43E172AD7944}"/>
    <cellStyle name="40% - Акцент6" xfId="17494" xr:uid="{FDF040C5-278F-4040-8873-F677DB36A76D}"/>
    <cellStyle name="40% - Акцент6 2" xfId="17495" xr:uid="{9CA768CE-1BE2-4308-8781-0CC92E147CA3}"/>
    <cellStyle name="40% - Акцент6 3" xfId="17496" xr:uid="{F903E1CA-AEAF-4B74-9C22-BDA19B7A4CD9}"/>
    <cellStyle name="40% - Акцент6_AVA DVA EL" xfId="17497" xr:uid="{C682CFF3-99F7-4660-BF1B-4C92BB18AEE5}"/>
    <cellStyle name="49" xfId="5520" xr:uid="{F8738163-BD7F-4E0A-AA04-1C246E3BD5A2}"/>
    <cellStyle name="60 % - Markeringsfarve1" xfId="17498" xr:uid="{E41F95CA-E21B-4FC6-A2AA-12067FF93EB9}"/>
    <cellStyle name="60 % - Markeringsfarve1 2" xfId="17499" xr:uid="{2B045A60-FB6B-4F33-856C-4FD21F3B36B2}"/>
    <cellStyle name="60 % - Markeringsfarve1 3" xfId="17500" xr:uid="{BA429204-1478-46DB-AF17-24DCE719695A}"/>
    <cellStyle name="60 % - Markeringsfarve1_AVA DVA EL" xfId="17501" xr:uid="{DE503C28-8948-44CF-8881-DDE72522A16A}"/>
    <cellStyle name="60 % - Markeringsfarve2" xfId="17502" xr:uid="{9298B5C2-D182-4A00-9015-B372FD1015C2}"/>
    <cellStyle name="60 % - Markeringsfarve2 2" xfId="17503" xr:uid="{EB033F30-FC46-488E-9392-AA1D3938E5A4}"/>
    <cellStyle name="60 % - Markeringsfarve2 3" xfId="17504" xr:uid="{2880B715-6B6F-4EE9-8D5D-6E03D8621E49}"/>
    <cellStyle name="60 % - Markeringsfarve2_AVA DVA EL" xfId="17505" xr:uid="{79C54416-B764-4D49-857B-4A644DA471C7}"/>
    <cellStyle name="60 % - Markeringsfarve3" xfId="17506" xr:uid="{673A6B24-7F41-4ED6-B920-4748E90134C0}"/>
    <cellStyle name="60 % - Markeringsfarve3 2" xfId="17507" xr:uid="{A6251066-9BA6-4EE1-81E1-C0D737FF2512}"/>
    <cellStyle name="60 % - Markeringsfarve3 3" xfId="17508" xr:uid="{5BF8C75A-F925-4E51-B7D3-7665186AAF76}"/>
    <cellStyle name="60 % - Markeringsfarve3_AVA DVA EL" xfId="17509" xr:uid="{879FF57F-06B0-4499-8B71-BC34B6533F91}"/>
    <cellStyle name="60 % - Markeringsfarve4" xfId="17510" xr:uid="{C29CD119-37C3-46A0-8BCE-277D57C97665}"/>
    <cellStyle name="60 % - Markeringsfarve4 2" xfId="17511" xr:uid="{77B35A7F-48DE-4964-A205-E8069E82DD60}"/>
    <cellStyle name="60 % - Markeringsfarve4 3" xfId="17512" xr:uid="{DC498444-C2E8-4D6C-BD77-375CE223EF68}"/>
    <cellStyle name="60 % - Markeringsfarve4_AVA DVA EL" xfId="17513" xr:uid="{2945EFC7-2BE4-49C1-BADB-ACC741E238A2}"/>
    <cellStyle name="60 % - Markeringsfarve5" xfId="17514" xr:uid="{409E4DAC-DC44-44E2-B748-A4CD8335CCF8}"/>
    <cellStyle name="60 % - Markeringsfarve5 2" xfId="17515" xr:uid="{5E579825-D90C-451C-9F29-AFA7452A0525}"/>
    <cellStyle name="60 % - Markeringsfarve5 3" xfId="17516" xr:uid="{CD326256-3144-4A5D-8DDA-98CA3882D893}"/>
    <cellStyle name="60 % - Markeringsfarve5_AVA DVA EL" xfId="17517" xr:uid="{EA77C16B-2E6D-4204-B003-3B13B1D3AAA9}"/>
    <cellStyle name="60 % - Markeringsfarve6" xfId="17518" xr:uid="{14881606-78D4-4A7E-A85F-3B7ADF9C0259}"/>
    <cellStyle name="60 % - Markeringsfarve6 2" xfId="17519" xr:uid="{D1B50B1B-5D12-46FC-9E9D-4F4380FFD3C2}"/>
    <cellStyle name="60 % - Markeringsfarve6 3" xfId="17520" xr:uid="{D8F809B6-3374-4E54-A451-5561446A25D9}"/>
    <cellStyle name="60 % - Markeringsfarve6_AVA DVA EL" xfId="17521" xr:uid="{64B99005-0C0B-4956-AEA8-25A0F948523C}"/>
    <cellStyle name="60% - 1. jelölőszín" xfId="5521" xr:uid="{90E2432A-912E-4AC1-9DC3-7E78C89915B9}"/>
    <cellStyle name="60% - 1. jelölőszín 2" xfId="17522" xr:uid="{2737D351-3AFC-47DC-A46E-0BC4DC0B07E8}"/>
    <cellStyle name="60% - 1. jelölőszín 3" xfId="47699" xr:uid="{06D42192-0A0A-4AB0-B3C1-AB95CB054964}"/>
    <cellStyle name="60% - 1. jelölőszín_4 manuell" xfId="55510" xr:uid="{8B605DE6-8BF8-466C-9770-FEA8030116B2}"/>
    <cellStyle name="60% - 2. jelölőszín" xfId="5522" xr:uid="{886FA3E4-E525-4BC2-9105-6002E5BE29A3}"/>
    <cellStyle name="60% - 2. jelölőszín 2" xfId="17523" xr:uid="{A299E1C6-41CF-47CD-AF8A-8AAF5EE6AAFB}"/>
    <cellStyle name="60% - 2. jelölőszín 3" xfId="47700" xr:uid="{86DB78DE-9EF7-4818-BDB1-39447DE8931D}"/>
    <cellStyle name="60% - 2. jelölőszín_4 manuell" xfId="55511" xr:uid="{8A47A2F3-12CF-46D6-92DD-E44F59CA61BE}"/>
    <cellStyle name="60% - 3. jelölőszín" xfId="5523" xr:uid="{EF384ACE-65B4-498B-8B1D-CC1CA8E8F336}"/>
    <cellStyle name="60% - 3. jelölőszín 2" xfId="17524" xr:uid="{4B33BA5D-16D6-4B46-A409-CC2120032F47}"/>
    <cellStyle name="60% - 3. jelölőszín 3" xfId="47701" xr:uid="{213BA1D5-8B69-4E3D-A3DF-5B318B5BB397}"/>
    <cellStyle name="60% - 3. jelölőszín_4 manuell" xfId="55512" xr:uid="{3350B7B6-90EA-49E3-9034-5AF02E7CAF4C}"/>
    <cellStyle name="60% - 4. jelölőszín" xfId="5524" xr:uid="{AFF0A74D-1694-41E4-BAA4-6AC505668C4E}"/>
    <cellStyle name="60% - 4. jelölőszín 2" xfId="17525" xr:uid="{78B14764-8F62-4BA2-B013-BEC0CE49B8A2}"/>
    <cellStyle name="60% - 4. jelölőszín 3" xfId="47702" xr:uid="{84E66514-AFA6-4AE6-803C-B69A9F1274BF}"/>
    <cellStyle name="60% - 4. jelölőszín_4 manuell" xfId="55513" xr:uid="{F358A4EB-36B2-4418-AF59-4481F5803B7D}"/>
    <cellStyle name="60% - 5. jelölőszín" xfId="5525" xr:uid="{91CA1E27-6DDA-4E04-BB02-4DB44B14A47D}"/>
    <cellStyle name="60% - 5. jelölőszín 2" xfId="17526" xr:uid="{2DA50430-2BBC-4920-85AA-81529B72D64A}"/>
    <cellStyle name="60% - 5. jelölőszín 3" xfId="47703" xr:uid="{C3DE8868-DBD2-4CE8-8E94-5158F4D18960}"/>
    <cellStyle name="60% - 5. jelölőszín_4 manuell" xfId="55514" xr:uid="{E4801435-93F1-4E6B-8AD4-46793C0C3AAC}"/>
    <cellStyle name="60% - 6. jelölőszín" xfId="5526" xr:uid="{752B1D93-5D25-4A2C-B764-8B4FF408207E}"/>
    <cellStyle name="60% - 6. jelölőszín 2" xfId="17527" xr:uid="{11C1FE92-57DB-450D-841C-6C40E575F539}"/>
    <cellStyle name="60% - 6. jelölőszín 3" xfId="47704" xr:uid="{4E9CB6B4-761B-4B9F-8AE9-2A84CCFED00A}"/>
    <cellStyle name="60% - 6. jelölőszín_4 manuell" xfId="55515" xr:uid="{D53D7780-6183-41AE-912A-53D78A5B0A76}"/>
    <cellStyle name="60% - Accent1 10" xfId="5528" xr:uid="{F1E07D14-938D-41C3-9099-C56447BF07B7}"/>
    <cellStyle name="60% - Accent1 10 2" xfId="17528" xr:uid="{51040101-B2FE-4349-A615-877D0AEFD8BC}"/>
    <cellStyle name="60% - Accent1 10 3" xfId="17529" xr:uid="{DAD2DE1B-584D-4299-9385-ABBD5334576A}"/>
    <cellStyle name="60% - Accent1 10_AVA DVA EL" xfId="17530" xr:uid="{518F6A38-F06C-42F8-BC29-DB2173E27325}"/>
    <cellStyle name="60% - Accent1 11" xfId="5529" xr:uid="{9BAECFD8-9DA6-492D-B29F-7D150230FCB0}"/>
    <cellStyle name="60% - Accent1 11 2" xfId="17531" xr:uid="{FA6FB94F-3DD6-4248-A582-C348AF333967}"/>
    <cellStyle name="60% - Accent1 11 3" xfId="17532" xr:uid="{A299F988-0C8B-45A3-A120-699482B371EE}"/>
    <cellStyle name="60% - Accent1 11_AVA DVA EL" xfId="17533" xr:uid="{1B9706AE-F9E4-4B64-A5E8-DEFB6CE97A6B}"/>
    <cellStyle name="60% - Accent1 12" xfId="17534" xr:uid="{89CEC3CE-B56E-4C57-A5AE-A996ACA4FFE9}"/>
    <cellStyle name="60% - Accent1 12 2" xfId="17535" xr:uid="{6DAEE05B-11B3-43DE-873D-22B654CCC07C}"/>
    <cellStyle name="60% - Accent1 12 3" xfId="17536" xr:uid="{C14F76FF-78DF-40F2-8CB1-2269B5FF6EAF}"/>
    <cellStyle name="60% - Accent1 12_AVA DVA EL" xfId="17537" xr:uid="{35CA94E9-8DD9-4E3A-92F1-B08EDF6F8130}"/>
    <cellStyle name="60% - Accent1 13" xfId="17538" xr:uid="{B470491C-DACD-4439-9EC2-5EDF29FB58C8}"/>
    <cellStyle name="60% - Accent1 13 2" xfId="17539" xr:uid="{FB2A4925-D6FE-43CD-B45C-9953B1C0FC0E}"/>
    <cellStyle name="60% - Accent1 13 3" xfId="17540" xr:uid="{3C8D9645-7B7C-43F2-9AC7-50841EE5F068}"/>
    <cellStyle name="60% - Accent1 13_AVA DVA EL" xfId="17541" xr:uid="{B709102C-D914-4121-A050-1D2B89267631}"/>
    <cellStyle name="60% - Accent1 14" xfId="39936" xr:uid="{A3363CD7-264E-43C7-8366-CCFF43E0C947}"/>
    <cellStyle name="60% - Accent1 15" xfId="47705" xr:uid="{CF5C9A7F-9EEA-49EA-9BD4-A32AD96A7430}"/>
    <cellStyle name="60% - Accent1 16" xfId="47706" xr:uid="{1FEFEE69-86D6-4E8D-83DD-3C9274831886}"/>
    <cellStyle name="60% - Accent1 17" xfId="5527" xr:uid="{BC03B12E-059D-4435-A45D-2E9A739FFD8F}"/>
    <cellStyle name="60% - Accent1 2" xfId="5530" xr:uid="{A00D1EB4-2639-48E3-A07E-F0B0D31AD933}"/>
    <cellStyle name="60% - Accent1 2 2" xfId="5531" xr:uid="{3804133C-B918-443C-A224-AC62FDFE9798}"/>
    <cellStyle name="60% - Accent1 2 2 2" xfId="17542" xr:uid="{F47A9268-14FC-4DFF-AFEF-112211D61012}"/>
    <cellStyle name="60% - Accent1 2 2 2 2" xfId="17543" xr:uid="{2EE02627-6E11-4874-AA30-F9B45DED1648}"/>
    <cellStyle name="60% - Accent1 2 2 2 3" xfId="17544" xr:uid="{2FF68E94-1D3D-4E50-8E58-22985719FDF5}"/>
    <cellStyle name="60% - Accent1 2 2 2_AVA DVA EL" xfId="17545" xr:uid="{8BB274DB-5096-4621-9788-D655F6B822D1}"/>
    <cellStyle name="60% - Accent1 2 2 3" xfId="17546" xr:uid="{FC01D298-10B5-410F-8663-DD248FA2D9C4}"/>
    <cellStyle name="60% - Accent1 2 2 3 2" xfId="17547" xr:uid="{BF5DC94C-F4BB-4F71-8F80-D6A1FB7B1701}"/>
    <cellStyle name="60% - Accent1 2 2 3 3" xfId="17548" xr:uid="{AF098CB6-FC89-4383-8B4D-DCAC630B7165}"/>
    <cellStyle name="60% - Accent1 2 2 3_AVA DVA EL" xfId="17549" xr:uid="{CE06A249-151C-44B4-A616-BE808B0A86ED}"/>
    <cellStyle name="60% - Accent1 2 2 4" xfId="17550" xr:uid="{9F59F886-6E9F-40B6-9C1B-F1593EAA8723}"/>
    <cellStyle name="60% - Accent1 2 2 4 2" xfId="17551" xr:uid="{4CFA1785-BC8B-49B0-90E2-00070B952785}"/>
    <cellStyle name="60% - Accent1 2 2 4 3" xfId="17552" xr:uid="{77295C07-D699-462F-894F-819023A1E254}"/>
    <cellStyle name="60% - Accent1 2 2 4_AVA DVA EL" xfId="17553" xr:uid="{76304ABE-F1F9-4718-BC84-533C5B50988C}"/>
    <cellStyle name="60% - Accent1 2 2 5" xfId="17554" xr:uid="{6B13A61F-DEDF-42EE-8EC6-6A787283D437}"/>
    <cellStyle name="60% - Accent1 2 2 5 2" xfId="17555" xr:uid="{DFD198BC-5F8B-4165-AE5E-E023CF3606F3}"/>
    <cellStyle name="60% - Accent1 2 2 5 3" xfId="17556" xr:uid="{8A06C7E8-39A4-4A57-8A36-63036430ADE0}"/>
    <cellStyle name="60% - Accent1 2 2 5_AVA DVA EL" xfId="17557" xr:uid="{F37A13A9-27E5-4BF7-BBB2-3398000D5C8E}"/>
    <cellStyle name="60% - Accent1 2 2 6" xfId="17558" xr:uid="{3E338A2B-23B1-462D-B73F-1125F92CB827}"/>
    <cellStyle name="60% - Accent1 2 2 6 2" xfId="17559" xr:uid="{95F0518C-2F83-4AC6-B84C-9CB33D5CDAB4}"/>
    <cellStyle name="60% - Accent1 2 2 6 3" xfId="17560" xr:uid="{A98A2AB2-3014-485C-BAF7-D57CAAFEB272}"/>
    <cellStyle name="60% - Accent1 2 2 6_AVA DVA EL" xfId="17561" xr:uid="{4A6983A2-3D30-442E-967B-0EB9B90CC932}"/>
    <cellStyle name="60% - Accent1 2 2 7" xfId="17562" xr:uid="{D0394791-5E46-4E89-B80A-2828B25BC1AB}"/>
    <cellStyle name="60% - Accent1 2 2 8" xfId="47707" xr:uid="{0A4A159A-5C85-4613-BE0E-19884A261483}"/>
    <cellStyle name="60% - Accent1 2 2_A01" xfId="35740" xr:uid="{943D3473-17D7-4AEB-A7E1-BB777025FE74}"/>
    <cellStyle name="60% - Accent1 2 3" xfId="17563" xr:uid="{B4B742CA-EE63-43F5-95D8-C9F16234F53F}"/>
    <cellStyle name="60% - Accent1 2 3 2" xfId="17564" xr:uid="{FFE40067-8C05-42B5-9B71-11B05108EAEE}"/>
    <cellStyle name="60% - Accent1 2 3 2 2" xfId="17565" xr:uid="{BEA4099E-57AD-4175-8FBD-6DABBF41BDF4}"/>
    <cellStyle name="60% - Accent1 2 3 2 3" xfId="17566" xr:uid="{86E13ACC-008D-48F6-BDCD-1E5B773B07B7}"/>
    <cellStyle name="60% - Accent1 2 3 2 4" xfId="47708" xr:uid="{E78ACABD-3364-4194-9665-749C004B8E61}"/>
    <cellStyle name="60% - Accent1 2 3 2_AVA DVA EL" xfId="17567" xr:uid="{CEBC75A8-6101-4361-AFBC-FC5BC3D84709}"/>
    <cellStyle name="60% - Accent1 2 3 3" xfId="17568" xr:uid="{A5CBB19C-C6A7-4B63-9CCA-08AFD2A7709D}"/>
    <cellStyle name="60% - Accent1 2 3 3 2" xfId="47709" xr:uid="{45A282A7-67B1-404B-BB5D-65A98FA977A9}"/>
    <cellStyle name="60% - Accent1 2 3 4" xfId="17569" xr:uid="{EE710FD4-CC7A-482A-BF69-CA499A0AA136}"/>
    <cellStyle name="60% - Accent1 2 3 4 2" xfId="47710" xr:uid="{CAC3FCEE-9E09-4370-AD03-6EFCD125F8EB}"/>
    <cellStyle name="60% - Accent1 2 3 5" xfId="47711" xr:uid="{045A4E2B-68FA-4214-AB09-10E5B349C172}"/>
    <cellStyle name="60% - Accent1 2 3 6" xfId="47712" xr:uid="{893D05EC-BA6F-4C0A-A9AD-4132DB57A8CB}"/>
    <cellStyle name="60% - Accent1 2 3_AVA DVA EL" xfId="17570" xr:uid="{4B4D55F3-7903-4068-839B-E47F96BF592B}"/>
    <cellStyle name="60% - Accent1 2 4" xfId="17571" xr:uid="{CA718942-4E67-4642-B963-464867A19CBE}"/>
    <cellStyle name="60% - Accent1 2 4 2" xfId="17572" xr:uid="{A63D6CA2-6FCE-4890-BB5B-DFC746A2C184}"/>
    <cellStyle name="60% - Accent1 2 4 3" xfId="17573" xr:uid="{5F4479F9-CB90-4D63-8CBE-E1EBD51A957F}"/>
    <cellStyle name="60% - Accent1 2 4 4" xfId="47713" xr:uid="{22F0E770-EC15-45D5-B1FD-F072F17361BF}"/>
    <cellStyle name="60% - Accent1 2 4_AVA DVA EL" xfId="17574" xr:uid="{FC0EBE44-9002-45BC-AAC4-647796A80BB6}"/>
    <cellStyle name="60% - Accent1 2 5" xfId="17575" xr:uid="{642504BA-B456-4E3E-86A8-114C17D66BD9}"/>
    <cellStyle name="60% - Accent1 2 5 2" xfId="17576" xr:uid="{754D482E-AFA0-41AE-9F4D-7508A2A51554}"/>
    <cellStyle name="60% - Accent1 2 5 3" xfId="17577" xr:uid="{2166F8A0-202B-484B-820A-59D1AD1ED770}"/>
    <cellStyle name="60% - Accent1 2 5_AVA DVA EL" xfId="17578" xr:uid="{B4ED0529-30CD-4E5B-8961-7AB950B0CE6F}"/>
    <cellStyle name="60% - Accent1 2 6" xfId="17579" xr:uid="{DA5853E1-3543-4450-BA39-60D59BE8B889}"/>
    <cellStyle name="60% - Accent1 2 6 2" xfId="17580" xr:uid="{5CE4DF54-6079-4757-8EAE-4B12B4F4B6A6}"/>
    <cellStyle name="60% - Accent1 2 6 3" xfId="17581" xr:uid="{DD229508-EC1D-415F-A644-A047AA91A719}"/>
    <cellStyle name="60% - Accent1 2 6_AVA DVA EL" xfId="17582" xr:uid="{E7C49D50-4297-404A-939A-F671FB0AF444}"/>
    <cellStyle name="60% - Accent1 2 7" xfId="17583" xr:uid="{A72FC7AF-19B6-4EBD-830A-3A4D75070992}"/>
    <cellStyle name="60% - Accent1 2 7 2" xfId="17584" xr:uid="{A909BB38-BE07-480B-BDB5-13A3FDE1A1F2}"/>
    <cellStyle name="60% - Accent1 2 7 3" xfId="17585" xr:uid="{21C706AD-1A53-454E-88B7-1348DB4327B4}"/>
    <cellStyle name="60% - Accent1 2 7_AVA DVA EL" xfId="17586" xr:uid="{69B89478-49FD-4B2A-9ECB-EE6801C71EE9}"/>
    <cellStyle name="60% - Accent1 2 8" xfId="17587" xr:uid="{4562D75B-F4D2-47F2-A1EB-9B9134AD2562}"/>
    <cellStyle name="60% - Accent1 2 9" xfId="47714" xr:uid="{CD6A8B8C-E68B-42F6-8205-8D07335B8F39}"/>
    <cellStyle name="60% - Accent1 2_4 manuell" xfId="55516" xr:uid="{6C9BB400-277A-442F-8BAE-7D3FDCABCCF1}"/>
    <cellStyle name="60% - Accent1 3" xfId="5532" xr:uid="{F9F83871-B675-43CC-AA80-7C77EFAE943F}"/>
    <cellStyle name="60% - Accent1 3 2" xfId="17588" xr:uid="{7807C865-DAFF-463E-A53C-0E4C2F238CE7}"/>
    <cellStyle name="60% - Accent1 3 2 2" xfId="17589" xr:uid="{B332A876-E083-4398-8A97-585E35F0E8B5}"/>
    <cellStyle name="60% - Accent1 3 2 3" xfId="17590" xr:uid="{5299542C-D19E-411C-ABDA-28F21AED71C2}"/>
    <cellStyle name="60% - Accent1 3 2_AVA DVA EL" xfId="17591" xr:uid="{01492174-5DD7-457C-BDE1-1A8BE893B323}"/>
    <cellStyle name="60% - Accent1 3 3" xfId="17592" xr:uid="{CD08E298-2316-48A6-A82B-8EB8928B1591}"/>
    <cellStyle name="60% - Accent1 3 4" xfId="47715" xr:uid="{BAB09025-19A4-42D0-A950-F8239F9563D5}"/>
    <cellStyle name="60% - Accent1 3_4 manuell" xfId="55517" xr:uid="{DA3A9A2A-1A25-46BC-A074-A2B34B85FAB1}"/>
    <cellStyle name="60% - Accent1 4" xfId="5533" xr:uid="{1228E9F8-1F90-4781-AC1B-257B90376CAA}"/>
    <cellStyle name="60% - Accent1 4 2" xfId="17593" xr:uid="{FF65A043-3F16-48BD-87A7-2DB719CC4807}"/>
    <cellStyle name="60% - Accent1 4 2 2" xfId="17594" xr:uid="{503D6D5A-2781-432A-B2D5-A10973149EC6}"/>
    <cellStyle name="60% - Accent1 4 2 3" xfId="17595" xr:uid="{3B90E1AF-B967-48BA-98B3-CD1033597C06}"/>
    <cellStyle name="60% - Accent1 4 2_AVA DVA EL" xfId="17596" xr:uid="{2D1D4F2D-2324-4960-98EE-77FB6218FF08}"/>
    <cellStyle name="60% - Accent1 4 3" xfId="17597" xr:uid="{67169BC7-F666-433D-BE50-E59A651227EB}"/>
    <cellStyle name="60% - Accent1 4 3 2" xfId="17598" xr:uid="{FDA88B1C-BA54-42B5-94B5-BE8C457A3127}"/>
    <cellStyle name="60% - Accent1 4 3 3" xfId="17599" xr:uid="{5A5A8BF7-2339-4665-8CE0-9A3A41AB753C}"/>
    <cellStyle name="60% - Accent1 4 3_AVA DVA EL" xfId="17600" xr:uid="{BE8D2D5B-665D-4074-9709-B521495F4E6E}"/>
    <cellStyle name="60% - Accent1 4 4" xfId="17601" xr:uid="{3830110F-CB60-4381-8B02-2A976602A6E9}"/>
    <cellStyle name="60% - Accent1 4 4 2" xfId="17602" xr:uid="{5EA32216-4D07-428D-AE26-BD949BED9DEB}"/>
    <cellStyle name="60% - Accent1 4 4 3" xfId="17603" xr:uid="{43268C5B-9697-4925-9EEB-01FBB7DAEA01}"/>
    <cellStyle name="60% - Accent1 4 4_AVA DVA EL" xfId="17604" xr:uid="{E5562EF6-9F5C-4222-B9D2-B939462FC2F6}"/>
    <cellStyle name="60% - Accent1 4 5" xfId="17605" xr:uid="{371B1C84-1FBD-4F2F-A8F0-EB606483387A}"/>
    <cellStyle name="60% - Accent1 4_A01" xfId="35741" xr:uid="{116BDE6E-499A-4FD0-85A0-048A4E51C190}"/>
    <cellStyle name="60% - Accent1 5" xfId="5534" xr:uid="{29540855-44FD-4C34-BCC6-C099ED3B9A6B}"/>
    <cellStyle name="60% - Accent1 5 2" xfId="17606" xr:uid="{C701A84E-21C8-4A8E-B1F4-AB1D43D49C7B}"/>
    <cellStyle name="60% - Accent1 5 2 2" xfId="17607" xr:uid="{43E47C03-5D72-4293-8D2E-B3C6A0F6FD14}"/>
    <cellStyle name="60% - Accent1 5 2 3" xfId="17608" xr:uid="{FCE42390-8D7C-4C71-836F-CC31294171C0}"/>
    <cellStyle name="60% - Accent1 5 2_AVA DVA EL" xfId="17609" xr:uid="{86880515-EFE8-4555-9916-5320306B8862}"/>
    <cellStyle name="60% - Accent1 5 3" xfId="17610" xr:uid="{A00A4D2D-A747-4046-B59C-A92C0E8E4DFD}"/>
    <cellStyle name="60% - Accent1 5_A01" xfId="35742" xr:uid="{B5D522F0-DCB1-4A2F-8117-484106DF5D29}"/>
    <cellStyle name="60% - Accent1 6" xfId="5535" xr:uid="{CEDB3E46-55D4-41E0-B995-16A5C16EEF93}"/>
    <cellStyle name="60% - Accent1 6 2" xfId="17611" xr:uid="{A12C2CA0-FE2D-414D-9CA3-425FECE7AACD}"/>
    <cellStyle name="60% - Accent1 6 2 2" xfId="17612" xr:uid="{896DC5B9-9C83-4849-B0D4-BF3B404E94FC}"/>
    <cellStyle name="60% - Accent1 6 2 3" xfId="17613" xr:uid="{19C52DFD-56B8-4704-AF58-CCF57A50CE34}"/>
    <cellStyle name="60% - Accent1 6 2_AVA DVA EL" xfId="17614" xr:uid="{AF44D6F7-9B34-4B86-8780-B9732B73F82B}"/>
    <cellStyle name="60% - Accent1 6 3" xfId="17615" xr:uid="{A38BBD7E-434B-46BD-99AD-AC088176DA8E}"/>
    <cellStyle name="60% - Accent1 6_A01" xfId="35743" xr:uid="{2C6B1D03-9E73-4418-9010-6B0FD638AD82}"/>
    <cellStyle name="60% - Accent1 7" xfId="5536" xr:uid="{B28A961B-356E-410D-BAA1-8C31DD421103}"/>
    <cellStyle name="60% - Accent1 7 2" xfId="17616" xr:uid="{36102C79-A68C-4E52-8F1B-97CFAA42552B}"/>
    <cellStyle name="60% - Accent1 7 2 2" xfId="17617" xr:uid="{770A1BC8-2102-4E99-91B9-77B3C5A7FEF5}"/>
    <cellStyle name="60% - Accent1 7 2 3" xfId="17618" xr:uid="{012A706C-72E6-42E7-ABB6-0A191937CA3E}"/>
    <cellStyle name="60% - Accent1 7 2_AVA DVA EL" xfId="17619" xr:uid="{A3BE2711-3AC9-43DB-9ED4-1B3DA55E02EB}"/>
    <cellStyle name="60% - Accent1 7 3" xfId="17620" xr:uid="{EF79391B-0C8A-4600-B86D-9899AE0E54FB}"/>
    <cellStyle name="60% - Accent1 7_A01" xfId="35744" xr:uid="{6EB8721F-E6B9-416A-B168-EFA305BC70C8}"/>
    <cellStyle name="60% - Accent1 8" xfId="5537" xr:uid="{45C731E5-2612-4BB6-8EAE-019C3F364288}"/>
    <cellStyle name="60% - Accent1 8 2" xfId="17621" xr:uid="{63E2EF58-F4D5-42DD-820F-DE81A6F1B330}"/>
    <cellStyle name="60% - Accent1 8 2 2" xfId="17622" xr:uid="{97F44721-0DCF-464C-8028-BC33EDD84E6B}"/>
    <cellStyle name="60% - Accent1 8 2 3" xfId="17623" xr:uid="{A9B43E2D-1EAA-4510-8EF2-77C12291D82A}"/>
    <cellStyle name="60% - Accent1 8 2_AVA DVA EL" xfId="17624" xr:uid="{7CBBC5EE-706E-45EB-A242-49B7EC0DCF77}"/>
    <cellStyle name="60% - Accent1 8 3" xfId="17625" xr:uid="{6E38FFCF-FDEB-4E9A-B4DB-C9F6DFA94764}"/>
    <cellStyle name="60% - Accent1 8_A01" xfId="35745" xr:uid="{BC05B74F-07E2-4DD0-BF54-1ACAB84799A4}"/>
    <cellStyle name="60% - Accent1 9" xfId="5538" xr:uid="{9B483F67-6B03-4E22-A6DD-FB0BA5FD0C7B}"/>
    <cellStyle name="60% - Accent1 9 2" xfId="17626" xr:uid="{7BF45350-4FA0-4114-8471-388349D5BCF9}"/>
    <cellStyle name="60% - Accent1 9 2 2" xfId="17627" xr:uid="{DEED810E-ECB2-4C8A-BC7E-2C494D5D97E2}"/>
    <cellStyle name="60% - Accent1 9 2 3" xfId="17628" xr:uid="{BF7C2FF7-4FF3-4CBF-9725-33F5D1F79EE8}"/>
    <cellStyle name="60% - Accent1 9 2_AVA DVA EL" xfId="17629" xr:uid="{C5DBE380-0F9F-453E-A86F-9C8F5DB599CC}"/>
    <cellStyle name="60% - Accent1 9 3" xfId="17630" xr:uid="{03A19C25-573B-412C-8F63-E8E347C3E938}"/>
    <cellStyle name="60% - Accent1 9_A01" xfId="35746" xr:uid="{C3C606FA-B851-4377-AFFC-E8A373B94585}"/>
    <cellStyle name="60% - Accent2 10" xfId="5540" xr:uid="{68EBD85A-1075-4B3C-9462-F5139F8ADE37}"/>
    <cellStyle name="60% - Accent2 11" xfId="5541" xr:uid="{93DA89D1-6423-408B-94E0-936567640A59}"/>
    <cellStyle name="60% - Accent2 12" xfId="5539" xr:uid="{248ED056-BB15-45DD-9423-2909FF628026}"/>
    <cellStyle name="60% - Accent2 2" xfId="5542" xr:uid="{E85E823A-CC18-4991-B51A-EBC234819FF3}"/>
    <cellStyle name="60% - Accent2 2 2" xfId="5543" xr:uid="{7759FC86-CD45-4195-90EF-D06A54814C1F}"/>
    <cellStyle name="60% - Accent2 2 2 2" xfId="17631" xr:uid="{883C05C1-DBEA-4B17-A538-54669045AEC9}"/>
    <cellStyle name="60% - Accent2 2 2 2 2" xfId="17632" xr:uid="{3BB28DE2-6D70-4D66-A948-8ACE11AE6C90}"/>
    <cellStyle name="60% - Accent2 2 2 2 3" xfId="17633" xr:uid="{6F7816BC-7641-4A8B-8AE6-440B47A22E15}"/>
    <cellStyle name="60% - Accent2 2 2 2_AVA DVA EL" xfId="17634" xr:uid="{DAF8DF1C-EE2A-4B64-AFBC-BF62963B24C5}"/>
    <cellStyle name="60% - Accent2 2 2 3" xfId="17635" xr:uid="{2D55EB34-19DF-4DD6-94A6-8FF7C64C487B}"/>
    <cellStyle name="60% - Accent2 2 2 3 2" xfId="17636" xr:uid="{DF52A651-7AED-43DC-8DAA-56763A43D021}"/>
    <cellStyle name="60% - Accent2 2 2 3 3" xfId="17637" xr:uid="{A478AE16-CA17-4552-947E-4F093169CDC6}"/>
    <cellStyle name="60% - Accent2 2 2 3_AVA DVA EL" xfId="17638" xr:uid="{65199A95-C1D7-41A6-8832-FE47FCE5C805}"/>
    <cellStyle name="60% - Accent2 2 2 4" xfId="17639" xr:uid="{3FC4E6AE-AB4E-4547-B67C-9F66C92A4DC2}"/>
    <cellStyle name="60% - Accent2 2 2 4 2" xfId="17640" xr:uid="{80AA9663-5455-4CC5-A105-195C086F2497}"/>
    <cellStyle name="60% - Accent2 2 2 4 3" xfId="17641" xr:uid="{D1C26E35-9859-4FDF-A74B-71CA4939E7AC}"/>
    <cellStyle name="60% - Accent2 2 2 4_AVA DVA EL" xfId="17642" xr:uid="{DF2C6C06-8E21-4E5F-BDD2-5C3C9801603C}"/>
    <cellStyle name="60% - Accent2 2 2 5" xfId="17643" xr:uid="{6C11F261-11D5-4022-A3B5-18C84E854AB1}"/>
    <cellStyle name="60% - Accent2 2 2 5 2" xfId="17644" xr:uid="{CE668544-4432-47EE-80F2-F3BC24C1C76A}"/>
    <cellStyle name="60% - Accent2 2 2 5 3" xfId="17645" xr:uid="{400DA32F-2E23-4F1E-95FD-2350F82E7AFF}"/>
    <cellStyle name="60% - Accent2 2 2 5_AVA DVA EL" xfId="17646" xr:uid="{B3F5E9E4-106E-46DC-9EF5-52B9730C5DB9}"/>
    <cellStyle name="60% - Accent2 2 2 6" xfId="17647" xr:uid="{7BD5C71E-4D01-4403-8889-EFF80B52D4DF}"/>
    <cellStyle name="60% - Accent2 2 2 6 2" xfId="17648" xr:uid="{66D2E26C-9CE5-47FE-95CF-04501D9A2523}"/>
    <cellStyle name="60% - Accent2 2 2 6 3" xfId="17649" xr:uid="{3633DC29-ED7C-43B0-9C5F-73CE19CC04CE}"/>
    <cellStyle name="60% - Accent2 2 2 6_AVA DVA EL" xfId="17650" xr:uid="{482E2BB9-C44D-45D4-9452-A117C6B3CA20}"/>
    <cellStyle name="60% - Accent2 2 2 7" xfId="17651" xr:uid="{0839F80E-3B0A-4F98-A568-C641B0D59345}"/>
    <cellStyle name="60% - Accent2 2 2 8" xfId="47716" xr:uid="{0103DEE6-9F58-4A33-8621-B589906A8613}"/>
    <cellStyle name="60% - Accent2 2 2_A01" xfId="35747" xr:uid="{5B9A5740-6814-4DE2-9452-0A44690EFE1E}"/>
    <cellStyle name="60% - Accent2 2 3" xfId="17652" xr:uid="{24C8A24A-E955-474C-A8A2-1534C1DAE2FF}"/>
    <cellStyle name="60% - Accent2 2 3 2" xfId="17653" xr:uid="{24173DCF-E3BE-4D1F-8252-E460815A76DD}"/>
    <cellStyle name="60% - Accent2 2 3 3" xfId="17654" xr:uid="{5A5D2D03-9178-4250-8624-C9B8D4528BCA}"/>
    <cellStyle name="60% - Accent2 2 3_AVA DVA EL" xfId="17655" xr:uid="{0D47AE36-4BC1-4F42-9A1E-2E8166DE383B}"/>
    <cellStyle name="60% - Accent2 2 4" xfId="17656" xr:uid="{289BBECB-6A4E-4DD5-ABF6-AE38F2DED4FE}"/>
    <cellStyle name="60% - Accent2 2 4 2" xfId="17657" xr:uid="{4878AAD0-74AF-43FE-A5E8-26A77A5FFBEF}"/>
    <cellStyle name="60% - Accent2 2 4 3" xfId="17658" xr:uid="{8496C6B8-2C38-4090-A403-E776D8B40878}"/>
    <cellStyle name="60% - Accent2 2 4_AVA DVA EL" xfId="17659" xr:uid="{1C172CD5-8076-4410-A23E-7568B7E61CAF}"/>
    <cellStyle name="60% - Accent2 2 5" xfId="17660" xr:uid="{3D1131AF-FE45-4148-89F5-E30EC9FCBDDB}"/>
    <cellStyle name="60% - Accent2 2 5 2" xfId="17661" xr:uid="{88C7F24F-7935-4991-AF1C-55EAA328FC91}"/>
    <cellStyle name="60% - Accent2 2 5 3" xfId="17662" xr:uid="{73083FC5-3FD2-49F2-A616-BFCA28FC8A3F}"/>
    <cellStyle name="60% - Accent2 2 5_AVA DVA EL" xfId="17663" xr:uid="{81507669-77BF-4F77-8FA3-6CB0B0B6C8F1}"/>
    <cellStyle name="60% - Accent2 2 6" xfId="17664" xr:uid="{55DBDEF7-22E7-417D-9610-E9B2365DD4C8}"/>
    <cellStyle name="60% - Accent2 2 6 2" xfId="17665" xr:uid="{1BFBFD30-9CA9-49DC-B505-F64DCDF93E65}"/>
    <cellStyle name="60% - Accent2 2 6 3" xfId="17666" xr:uid="{63C8E7A6-6948-4ABD-A732-C3D5B211ADF5}"/>
    <cellStyle name="60% - Accent2 2 6_AVA DVA EL" xfId="17667" xr:uid="{DC9C9FEC-E998-44DA-B253-031BFAC3E0D6}"/>
    <cellStyle name="60% - Accent2 2 7" xfId="17668" xr:uid="{D9FEDDCA-B608-4E58-9399-BBD5534A8CA7}"/>
    <cellStyle name="60% - Accent2 2 7 2" xfId="17669" xr:uid="{3E479662-7528-4F45-89FC-0E449C08D2E4}"/>
    <cellStyle name="60% - Accent2 2 7 3" xfId="17670" xr:uid="{BD3B56A6-14FF-49B4-A311-4EAB59B79019}"/>
    <cellStyle name="60% - Accent2 2 7_AVA DVA EL" xfId="17671" xr:uid="{9CFEB9FD-66B0-45ED-8C30-70CE04AC1285}"/>
    <cellStyle name="60% - Accent2 2 8" xfId="17672" xr:uid="{7BBEDFC5-2AE7-46EF-93B0-9CDC5EC70C20}"/>
    <cellStyle name="60% - Accent2 2 9" xfId="47717" xr:uid="{6E466578-6228-49AF-A8D1-A56FD3D30F3C}"/>
    <cellStyle name="60% - Accent2 2_4 manuell" xfId="55518" xr:uid="{3D8DE45C-1A79-4BE4-A18D-A076A755AF64}"/>
    <cellStyle name="60% - Accent2 3" xfId="5544" xr:uid="{B9D01BA7-88B7-43E2-B955-0575B7E15259}"/>
    <cellStyle name="60% - Accent2 3 2" xfId="17673" xr:uid="{45D48EE8-593B-4C13-972E-0CA661EE5DB4}"/>
    <cellStyle name="60% - Accent2 3 2 2" xfId="17674" xr:uid="{2C0C38E2-8666-4B3E-9500-CD249B44CC1E}"/>
    <cellStyle name="60% - Accent2 3 2 3" xfId="17675" xr:uid="{F57C0CA0-AF8F-4B47-B3EA-EDFCF98E5751}"/>
    <cellStyle name="60% - Accent2 3 2_AVA DVA EL" xfId="17676" xr:uid="{BF574ADB-7B1E-48C2-B9C0-B468B30B9964}"/>
    <cellStyle name="60% - Accent2 3 3" xfId="17677" xr:uid="{3F871632-34C8-4187-9D40-D02668FF030B}"/>
    <cellStyle name="60% - Accent2 3 4" xfId="47718" xr:uid="{288EC878-93CE-4B05-8C62-25AEAA96EF6E}"/>
    <cellStyle name="60% - Accent2 3_4 manuell" xfId="55519" xr:uid="{622D78CA-0EDF-4299-B392-39FE7250A2F1}"/>
    <cellStyle name="60% - Accent2 4" xfId="5545" xr:uid="{DC7659A5-C5F1-4297-8558-32717ECC6A03}"/>
    <cellStyle name="60% - Accent2 4 2" xfId="17678" xr:uid="{53F59D65-FEDD-4BD7-809C-65DBC34E568A}"/>
    <cellStyle name="60% - Accent2 4 2 2" xfId="17679" xr:uid="{5887FDFF-4713-431F-93EB-9E114E61BCC4}"/>
    <cellStyle name="60% - Accent2 4 2 3" xfId="17680" xr:uid="{7816450D-5642-4359-9420-14B69CCF9D6D}"/>
    <cellStyle name="60% - Accent2 4 2_AVA DVA EL" xfId="17681" xr:uid="{A7E664F6-7217-4786-84A3-04FAAEFAFAE1}"/>
    <cellStyle name="60% - Accent2 4 3" xfId="17682" xr:uid="{CAA34AFE-FD15-4E06-99A0-76E3029F2BFF}"/>
    <cellStyle name="60% - Accent2 4 3 2" xfId="17683" xr:uid="{6921039E-756B-458D-A3D5-CB6759715997}"/>
    <cellStyle name="60% - Accent2 4 3 3" xfId="17684" xr:uid="{8D2CF5AE-8C9B-40BE-8783-F2984F26373D}"/>
    <cellStyle name="60% - Accent2 4 3_AVA DVA EL" xfId="17685" xr:uid="{EEF0F493-5A17-478D-8A87-A9017B717A3E}"/>
    <cellStyle name="60% - Accent2 4 4" xfId="17686" xr:uid="{F9C8AD41-9953-43F0-9A8A-8F19C15939C7}"/>
    <cellStyle name="60% - Accent2 4 4 2" xfId="17687" xr:uid="{14FE1855-EA0C-405B-B630-DF4E6631BF75}"/>
    <cellStyle name="60% - Accent2 4 4 3" xfId="17688" xr:uid="{3352333B-0B03-43F9-99B8-F1B509F5F44A}"/>
    <cellStyle name="60% - Accent2 4 4_AVA DVA EL" xfId="17689" xr:uid="{BEFBD4FD-3175-42F5-B033-8DCEA1763931}"/>
    <cellStyle name="60% - Accent2 4 5" xfId="17690" xr:uid="{23A67337-DAD4-49D9-B1D1-CC7F9C08B1A7}"/>
    <cellStyle name="60% - Accent2 4_A01" xfId="35748" xr:uid="{4E288C89-95C6-45CB-8D80-938D82B50C3E}"/>
    <cellStyle name="60% - Accent2 5" xfId="5546" xr:uid="{7957AEB2-EE1E-4FA8-B5B5-03FC3A95D9F6}"/>
    <cellStyle name="60% - Accent2 5 2" xfId="17691" xr:uid="{56CC067F-9E4F-452A-9E97-B50ECC0EE89C}"/>
    <cellStyle name="60% - Accent2 5_A01" xfId="35749" xr:uid="{99875B62-5337-4DD6-8F3B-34FBF40E0911}"/>
    <cellStyle name="60% - Accent2 6" xfId="5547" xr:uid="{2CE676D5-7D10-467E-8056-40D9E73F7354}"/>
    <cellStyle name="60% - Accent2 6 2" xfId="17692" xr:uid="{414FFB33-4DD3-4271-8E56-6F869A13A998}"/>
    <cellStyle name="60% - Accent2 6_A01" xfId="35750" xr:uid="{7868831F-D8D7-4FB7-99AD-A98BBD60F478}"/>
    <cellStyle name="60% - Accent2 7" xfId="5548" xr:uid="{4730383B-A5A9-4BA0-A8B5-1AEA7FB82679}"/>
    <cellStyle name="60% - Accent2 7 2" xfId="17693" xr:uid="{30CC0C34-AFD2-4D39-9B07-30210D8D83EB}"/>
    <cellStyle name="60% - Accent2 7_A01" xfId="35751" xr:uid="{6B71F847-4742-4426-A0D8-D51FAD439821}"/>
    <cellStyle name="60% - Accent2 8" xfId="5549" xr:uid="{B1109A14-562E-4D5E-8C8A-129956A263E4}"/>
    <cellStyle name="60% - Accent2 8 2" xfId="17694" xr:uid="{D5F656F5-AC0F-4F40-8825-A40BCD77D83D}"/>
    <cellStyle name="60% - Accent2 8_A01" xfId="35752" xr:uid="{8FD3C2B7-9195-4BE5-A002-77E7A986CB65}"/>
    <cellStyle name="60% - Accent2 9" xfId="5550" xr:uid="{677ECB41-DC15-48BB-9E0D-4623EF81785C}"/>
    <cellStyle name="60% - Accent2 9 2" xfId="17695" xr:uid="{E4FADFB1-EBEA-4918-ABEA-194F385CAAC2}"/>
    <cellStyle name="60% - Accent2 9_A01" xfId="35753" xr:uid="{C2741255-7DB5-4CED-B7F8-8623635C43D9}"/>
    <cellStyle name="60% - Accent3 10" xfId="5552" xr:uid="{A79142B0-2E25-4DE7-8E3E-532E9EE979D0}"/>
    <cellStyle name="60% - Accent3 10 2" xfId="17696" xr:uid="{A1792BEB-8C9D-411C-938D-C15CACFE735B}"/>
    <cellStyle name="60% - Accent3 10 3" xfId="17697" xr:uid="{9DBB57B8-9502-4333-8E2A-573C1933DC09}"/>
    <cellStyle name="60% - Accent3 10_AVA DVA EL" xfId="17698" xr:uid="{BC7EBAFB-BC39-400E-B68A-94C09A4A6D07}"/>
    <cellStyle name="60% - Accent3 11" xfId="5553" xr:uid="{080A098B-49AA-4D3F-8E78-35F6A01F0808}"/>
    <cellStyle name="60% - Accent3 11 2" xfId="17699" xr:uid="{F9B73347-56ED-4915-B440-0E9E2E230AA1}"/>
    <cellStyle name="60% - Accent3 11 3" xfId="17700" xr:uid="{B9CC2451-EF37-4DCC-AFAF-7CD934674C60}"/>
    <cellStyle name="60% - Accent3 11_AVA DVA EL" xfId="17701" xr:uid="{4E3E4096-D0C4-4768-854C-A0373F2A188B}"/>
    <cellStyle name="60% - Accent3 12" xfId="17702" xr:uid="{E82860EE-8EF2-4C7F-A655-8DC06017CDC1}"/>
    <cellStyle name="60% - Accent3 12 2" xfId="17703" xr:uid="{C470B5B7-66AA-4170-B312-D7B922FAF444}"/>
    <cellStyle name="60% - Accent3 12 3" xfId="17704" xr:uid="{BBE80862-3A6C-4076-B7BF-C58AF417CD92}"/>
    <cellStyle name="60% - Accent3 12_AVA DVA EL" xfId="17705" xr:uid="{686C979B-7BD4-4C40-85AA-0ADC9602ADE8}"/>
    <cellStyle name="60% - Accent3 13" xfId="17706" xr:uid="{23BC2678-4004-491D-8777-1E23544E4BAC}"/>
    <cellStyle name="60% - Accent3 13 2" xfId="17707" xr:uid="{1ADF49B4-86D7-4E55-A52D-968535AB36E0}"/>
    <cellStyle name="60% - Accent3 13 3" xfId="17708" xr:uid="{7222139E-F84E-4DE5-A8F3-54ECAA2EFA9E}"/>
    <cellStyle name="60% - Accent3 13_AVA DVA EL" xfId="17709" xr:uid="{210A2735-DE9A-48A7-ACDA-A1E2EB2C602D}"/>
    <cellStyle name="60% - Accent3 14" xfId="39937" xr:uid="{3ACECD71-298D-43A6-A5F7-3F1B96B26FC6}"/>
    <cellStyle name="60% - Accent3 15" xfId="47719" xr:uid="{8F539227-AC56-449A-A6DB-E604EB7EE3A2}"/>
    <cellStyle name="60% - Accent3 16" xfId="47720" xr:uid="{A56ADA5F-3C77-4B1F-B462-7A75370A8709}"/>
    <cellStyle name="60% - Accent3 17" xfId="5551" xr:uid="{C666C6B7-3CA0-4A05-9323-64732346192B}"/>
    <cellStyle name="60% - Accent3 2" xfId="5554" xr:uid="{F6862D76-AA9C-4C5F-9328-A7BBCD48974B}"/>
    <cellStyle name="60% - Accent3 2 2" xfId="5555" xr:uid="{3234DA3F-7024-4F88-AB2C-10735B3A8F60}"/>
    <cellStyle name="60% - Accent3 2 2 2" xfId="17710" xr:uid="{94894A0A-BB98-4211-8B22-90AEA32840D8}"/>
    <cellStyle name="60% - Accent3 2 2 2 2" xfId="17711" xr:uid="{929A2754-963E-4506-96C8-C30F18DFFDDB}"/>
    <cellStyle name="60% - Accent3 2 2 2 3" xfId="17712" xr:uid="{389B875F-239B-463B-97E5-385762B70E90}"/>
    <cellStyle name="60% - Accent3 2 2 2_AVA DVA EL" xfId="17713" xr:uid="{AE05D4A6-58D9-4A58-B9A9-CE15B2CD4E35}"/>
    <cellStyle name="60% - Accent3 2 2 3" xfId="17714" xr:uid="{0947825B-2CB8-48DE-AEA8-91BE9CC8E05A}"/>
    <cellStyle name="60% - Accent3 2 2 3 2" xfId="17715" xr:uid="{60530D03-2CFB-4B76-B1A6-9F24EF000816}"/>
    <cellStyle name="60% - Accent3 2 2 3 3" xfId="17716" xr:uid="{B3824541-BC5A-4BC3-82A4-7429397538C3}"/>
    <cellStyle name="60% - Accent3 2 2 3_AVA DVA EL" xfId="17717" xr:uid="{F7841D91-B00B-460B-A4D0-885A7D7945F2}"/>
    <cellStyle name="60% - Accent3 2 2 4" xfId="17718" xr:uid="{D02EE9D6-69B8-4DA2-9D83-6E803467EBEC}"/>
    <cellStyle name="60% - Accent3 2 2 4 2" xfId="17719" xr:uid="{9AA34353-317F-4FF1-8815-FC85849176E2}"/>
    <cellStyle name="60% - Accent3 2 2 4 3" xfId="17720" xr:uid="{950304E4-088D-437E-8FFF-4A193C70291F}"/>
    <cellStyle name="60% - Accent3 2 2 4_AVA DVA EL" xfId="17721" xr:uid="{F4EF3FEA-B3AB-479C-90F9-67C9358C6DE2}"/>
    <cellStyle name="60% - Accent3 2 2 5" xfId="17722" xr:uid="{9D780B46-2A61-42DB-A471-1A4E64E7ADE5}"/>
    <cellStyle name="60% - Accent3 2 2 5 2" xfId="17723" xr:uid="{09682DBF-A03F-4C65-BCBB-CC7A5394AC10}"/>
    <cellStyle name="60% - Accent3 2 2 5 3" xfId="17724" xr:uid="{C9D7376A-29A9-44D8-B0E6-05DB75CE837F}"/>
    <cellStyle name="60% - Accent3 2 2 5_AVA DVA EL" xfId="17725" xr:uid="{79BBC018-3D7B-46E8-9797-EE3A1D29229D}"/>
    <cellStyle name="60% - Accent3 2 2 6" xfId="17726" xr:uid="{7816F07F-544B-443F-A8AC-03A669E772AF}"/>
    <cellStyle name="60% - Accent3 2 2 6 2" xfId="17727" xr:uid="{E83F754B-EB45-4B68-AD5E-776613115A38}"/>
    <cellStyle name="60% - Accent3 2 2 6 3" xfId="17728" xr:uid="{63339111-26C8-4F3C-A5F6-04BF456D1399}"/>
    <cellStyle name="60% - Accent3 2 2 6_AVA DVA EL" xfId="17729" xr:uid="{DC893E57-0272-4857-BF03-3F0126FBA99D}"/>
    <cellStyle name="60% - Accent3 2 2 7" xfId="17730" xr:uid="{5D11518F-7EF2-4FDF-AA7B-C90BC6171BF8}"/>
    <cellStyle name="60% - Accent3 2 2 8" xfId="47721" xr:uid="{71B8022A-8AE8-4ABA-AFA9-002033456E63}"/>
    <cellStyle name="60% - Accent3 2 2_A01" xfId="35754" xr:uid="{9191F95B-0688-4623-BF9F-F00459C2E5AA}"/>
    <cellStyle name="60% - Accent3 2 3" xfId="17731" xr:uid="{28914296-7423-498F-9CA0-65F67E61AC9C}"/>
    <cellStyle name="60% - Accent3 2 3 2" xfId="17732" xr:uid="{C251F1B6-AE10-4A3E-AE7A-242463A83663}"/>
    <cellStyle name="60% - Accent3 2 3 2 2" xfId="17733" xr:uid="{5F26063D-C084-4975-BD17-1ACFC30EE812}"/>
    <cellStyle name="60% - Accent3 2 3 2 3" xfId="17734" xr:uid="{20EF1830-AEFB-4BAC-8B0F-254ECDCDBDB5}"/>
    <cellStyle name="60% - Accent3 2 3 2 4" xfId="47722" xr:uid="{2308CB5E-8488-46E8-8390-BAB1DEEF5E50}"/>
    <cellStyle name="60% - Accent3 2 3 2_AVA DVA EL" xfId="17735" xr:uid="{5780DF7A-B299-4884-B9F6-60CEF8420A11}"/>
    <cellStyle name="60% - Accent3 2 3 3" xfId="17736" xr:uid="{697EC5A4-BAD5-4B36-A3DD-946F19DBA73B}"/>
    <cellStyle name="60% - Accent3 2 3 3 2" xfId="47723" xr:uid="{745752FD-2490-44BC-BF25-81DACF8170C3}"/>
    <cellStyle name="60% - Accent3 2 3 4" xfId="17737" xr:uid="{01F4B65C-FF0B-45D0-9F5A-F115F5CFB7F6}"/>
    <cellStyle name="60% - Accent3 2 3 4 2" xfId="47724" xr:uid="{5951A67D-A4AA-4148-BD60-48BA324C5D6B}"/>
    <cellStyle name="60% - Accent3 2 3 5" xfId="47725" xr:uid="{40B8CBB3-D3B8-4DB7-90AD-AA4B2A68957C}"/>
    <cellStyle name="60% - Accent3 2 3 6" xfId="47726" xr:uid="{2B78F13F-F22F-457B-9B3D-A51D93D2ACAC}"/>
    <cellStyle name="60% - Accent3 2 3_AVA DVA EL" xfId="17738" xr:uid="{F3148DC5-11EB-4A9B-B923-A89CF0651A4D}"/>
    <cellStyle name="60% - Accent3 2 4" xfId="17739" xr:uid="{9316EAEA-75CA-4FA2-8C7A-6BE10FDA35CE}"/>
    <cellStyle name="60% - Accent3 2 4 2" xfId="17740" xr:uid="{4D4FEAA5-132B-4382-A265-BEC06BD3A75F}"/>
    <cellStyle name="60% - Accent3 2 4 3" xfId="17741" xr:uid="{36CC05DA-D700-4495-8772-9D0D17149F21}"/>
    <cellStyle name="60% - Accent3 2 4 4" xfId="47727" xr:uid="{AE75481F-C92E-4AE3-A64C-85F01C49D880}"/>
    <cellStyle name="60% - Accent3 2 4_AVA DVA EL" xfId="17742" xr:uid="{77B6BB04-F346-4BFB-80E3-10762D05FD29}"/>
    <cellStyle name="60% - Accent3 2 5" xfId="17743" xr:uid="{3A3E4295-D032-45DB-9065-E8644001DBAE}"/>
    <cellStyle name="60% - Accent3 2 5 2" xfId="17744" xr:uid="{38FD706A-5511-41F3-A7E5-440666BB7748}"/>
    <cellStyle name="60% - Accent3 2 5 3" xfId="17745" xr:uid="{393A3ACA-A8AB-48EF-88DA-B42C13AB6D2B}"/>
    <cellStyle name="60% - Accent3 2 5_AVA DVA EL" xfId="17746" xr:uid="{DB4E28C5-256A-4277-B35F-4B45FDFAA202}"/>
    <cellStyle name="60% - Accent3 2 6" xfId="17747" xr:uid="{F8D1B3F9-1F15-4AFF-B46E-82E461713118}"/>
    <cellStyle name="60% - Accent3 2 6 2" xfId="17748" xr:uid="{AFDB64C6-EB58-4055-8681-EA22499C2206}"/>
    <cellStyle name="60% - Accent3 2 6 3" xfId="17749" xr:uid="{E75E736F-DB00-46FD-A135-52C2034A2E92}"/>
    <cellStyle name="60% - Accent3 2 6_AVA DVA EL" xfId="17750" xr:uid="{7ED264EE-20E8-4A5E-9359-D872A16A44D4}"/>
    <cellStyle name="60% - Accent3 2 7" xfId="17751" xr:uid="{C714C67F-9C64-492D-B34B-E764DA3B7693}"/>
    <cellStyle name="60% - Accent3 2 7 2" xfId="17752" xr:uid="{F9855F40-3C8F-4993-8957-4D5E8123EE41}"/>
    <cellStyle name="60% - Accent3 2 7 3" xfId="17753" xr:uid="{D1890F90-4A22-4D6E-966F-8AEA2555B115}"/>
    <cellStyle name="60% - Accent3 2 7_AVA DVA EL" xfId="17754" xr:uid="{666CB5C8-FABA-4B18-86AC-B0D35FA58D8F}"/>
    <cellStyle name="60% - Accent3 2 8" xfId="17755" xr:uid="{A0D7A814-FE82-492D-801D-66E099319533}"/>
    <cellStyle name="60% - Accent3 2 9" xfId="47728" xr:uid="{15B19015-61B0-4F04-BF91-59AD4F2B4814}"/>
    <cellStyle name="60% - Accent3 2_4 manuell" xfId="55520" xr:uid="{36714A7F-3A8F-4C7B-92D0-4DE170238218}"/>
    <cellStyle name="60% - Accent3 3" xfId="5556" xr:uid="{49436B06-C75B-4641-95B3-8935D6727B44}"/>
    <cellStyle name="60% - Accent3 3 2" xfId="17756" xr:uid="{F9360EC6-C258-404F-B371-E3EA28CD748B}"/>
    <cellStyle name="60% - Accent3 3 2 2" xfId="17757" xr:uid="{0D552F7B-C838-4160-9E94-45B6512EEABA}"/>
    <cellStyle name="60% - Accent3 3 2 3" xfId="17758" xr:uid="{962ADDB3-7D0A-4163-A534-A8F16AF7801C}"/>
    <cellStyle name="60% - Accent3 3 2_AVA DVA EL" xfId="17759" xr:uid="{77019C29-8564-4230-ACD3-02FCF8A3F64B}"/>
    <cellStyle name="60% - Accent3 3 3" xfId="17760" xr:uid="{644ECBA9-A0E3-4780-981D-DF9A1CFEE053}"/>
    <cellStyle name="60% - Accent3 3 4" xfId="47729" xr:uid="{524CFEF6-C864-4F51-AC50-5430881AD082}"/>
    <cellStyle name="60% - Accent3 3_4 manuell" xfId="55521" xr:uid="{61AC6553-7010-42C5-B05A-18742A48C8DF}"/>
    <cellStyle name="60% - Accent3 4" xfId="5557" xr:uid="{FE5866DB-A7E4-40B3-94BA-AC406D78AA44}"/>
    <cellStyle name="60% - Accent3 4 2" xfId="17761" xr:uid="{2F554D67-476A-45CB-9C14-021FFA5BC9A8}"/>
    <cellStyle name="60% - Accent3 4 2 2" xfId="17762" xr:uid="{0287E5FE-4590-4344-A8C6-C71AB59DBF3D}"/>
    <cellStyle name="60% - Accent3 4 2 3" xfId="17763" xr:uid="{D910A29A-0CD0-46F0-AAEE-DDD775E49163}"/>
    <cellStyle name="60% - Accent3 4 2_AVA DVA EL" xfId="17764" xr:uid="{F8763D03-7F4C-4D2F-9795-C38A31B5BF3B}"/>
    <cellStyle name="60% - Accent3 4 3" xfId="17765" xr:uid="{B295A181-9DF9-4604-A312-B3C9488DCD4F}"/>
    <cellStyle name="60% - Accent3 4 3 2" xfId="17766" xr:uid="{32D0651F-0501-49C7-A918-A765795D6B9C}"/>
    <cellStyle name="60% - Accent3 4 3 3" xfId="17767" xr:uid="{7E7214D6-19E6-4A94-B2F3-FB1AC6B1B281}"/>
    <cellStyle name="60% - Accent3 4 3_AVA DVA EL" xfId="17768" xr:uid="{ECAD241F-CB71-4AD9-9EC5-232E42D51E57}"/>
    <cellStyle name="60% - Accent3 4 4" xfId="17769" xr:uid="{B225BC5E-8531-4D6C-A5D8-69F2E1F54EA1}"/>
    <cellStyle name="60% - Accent3 4 4 2" xfId="17770" xr:uid="{23038FE1-821D-4267-8FC6-9D2D73BF3377}"/>
    <cellStyle name="60% - Accent3 4 4 3" xfId="17771" xr:uid="{219B3F5D-B125-4DDB-8C2D-AF842D4CEE80}"/>
    <cellStyle name="60% - Accent3 4 4_AVA DVA EL" xfId="17772" xr:uid="{1CE84AF8-E17D-4C32-90C4-C123C47BD646}"/>
    <cellStyle name="60% - Accent3 4 5" xfId="17773" xr:uid="{058C781B-7BEE-4F55-986B-3C006180AB95}"/>
    <cellStyle name="60% - Accent3 4_A01" xfId="35755" xr:uid="{43A72713-0706-41C4-8AA4-C7360D93BF67}"/>
    <cellStyle name="60% - Accent3 5" xfId="5558" xr:uid="{9F4315D6-200D-43ED-9DF1-4621FE447D20}"/>
    <cellStyle name="60% - Accent3 5 2" xfId="17774" xr:uid="{207D31EA-245D-4F3C-8CC3-11DB07424F86}"/>
    <cellStyle name="60% - Accent3 5 2 2" xfId="17775" xr:uid="{B874DED4-08F7-422A-A739-BF37F0FF23AD}"/>
    <cellStyle name="60% - Accent3 5 2 3" xfId="17776" xr:uid="{E8751B95-641B-463E-BA02-2455BBBEB99B}"/>
    <cellStyle name="60% - Accent3 5 2_AVA DVA EL" xfId="17777" xr:uid="{81402A66-4FFA-41DA-846B-32A697FD9BFA}"/>
    <cellStyle name="60% - Accent3 5 3" xfId="17778" xr:uid="{E8BCE4EA-4C76-4F6C-B83E-EFD7700A341C}"/>
    <cellStyle name="60% - Accent3 5_A01" xfId="35756" xr:uid="{ABAE2BBC-5EBB-4CBC-BFFB-CFBF64E12C17}"/>
    <cellStyle name="60% - Accent3 6" xfId="5559" xr:uid="{2F2A94FA-C805-480B-A083-CFC2BA9128D3}"/>
    <cellStyle name="60% - Accent3 6 2" xfId="17779" xr:uid="{4C34303B-29B1-4618-9194-F334AA5D54BB}"/>
    <cellStyle name="60% - Accent3 6 2 2" xfId="17780" xr:uid="{FEE01406-8DA6-4B65-A5DF-692B00498FDC}"/>
    <cellStyle name="60% - Accent3 6 2 3" xfId="17781" xr:uid="{911C67C7-CF2A-4DB3-BD5C-B8ADB8050F08}"/>
    <cellStyle name="60% - Accent3 6 2_AVA DVA EL" xfId="17782" xr:uid="{5C7BEE63-3214-464F-BFB5-3C34B04E6842}"/>
    <cellStyle name="60% - Accent3 6 3" xfId="17783" xr:uid="{1430987A-6AA1-4080-8BE3-519AA1C27D62}"/>
    <cellStyle name="60% - Accent3 6_A01" xfId="35757" xr:uid="{3B00C034-E330-4998-BF66-23890CF29BE7}"/>
    <cellStyle name="60% - Accent3 7" xfId="5560" xr:uid="{490A643F-0497-44A5-9D2B-86ED01236BE4}"/>
    <cellStyle name="60% - Accent3 7 2" xfId="17784" xr:uid="{73BA0448-417B-4055-A048-EDF0D9CF3AD2}"/>
    <cellStyle name="60% - Accent3 7 2 2" xfId="17785" xr:uid="{BE663365-8011-4C13-85D9-A660A0F2A5FE}"/>
    <cellStyle name="60% - Accent3 7 2 3" xfId="17786" xr:uid="{19E433AC-B0E7-455E-9558-82FA8AA9E311}"/>
    <cellStyle name="60% - Accent3 7 2_AVA DVA EL" xfId="17787" xr:uid="{59055412-2808-4EA5-A4FC-46130CA3FB54}"/>
    <cellStyle name="60% - Accent3 7 3" xfId="17788" xr:uid="{8C41566C-3D34-4547-AA8B-02E39E681A94}"/>
    <cellStyle name="60% - Accent3 7_A01" xfId="35758" xr:uid="{FE9C5A05-A8BF-40C8-8408-0E8E15BBD523}"/>
    <cellStyle name="60% - Accent3 8" xfId="5561" xr:uid="{25F590E3-DE75-49E9-9662-870C522B1F56}"/>
    <cellStyle name="60% - Accent3 8 2" xfId="17789" xr:uid="{02D76A88-7351-4E88-8F1F-298569058674}"/>
    <cellStyle name="60% - Accent3 8 2 2" xfId="17790" xr:uid="{D068C1CD-13B9-45C9-AFF7-42C34B3A57B2}"/>
    <cellStyle name="60% - Accent3 8 2 3" xfId="17791" xr:uid="{371414C4-D0F6-48FB-9765-52AD6FC92406}"/>
    <cellStyle name="60% - Accent3 8 2_AVA DVA EL" xfId="17792" xr:uid="{90B7B53F-6E9C-401B-A581-5D6BA244FB91}"/>
    <cellStyle name="60% - Accent3 8 3" xfId="17793" xr:uid="{3977D13D-019F-4E98-A737-7347479EBAB9}"/>
    <cellStyle name="60% - Accent3 8_A01" xfId="35759" xr:uid="{D4C6BB8D-4C19-47CA-A25B-A20287A72B29}"/>
    <cellStyle name="60% - Accent3 9" xfId="5562" xr:uid="{59DDD3D9-2A2C-4C7E-B9C5-12A8B85F96AC}"/>
    <cellStyle name="60% - Accent3 9 2" xfId="17794" xr:uid="{1B059B8E-C30B-45C4-B230-8DC70429E4AE}"/>
    <cellStyle name="60% - Accent3 9 2 2" xfId="17795" xr:uid="{A17D9DFA-D20C-4A7C-B82D-0E05552DE601}"/>
    <cellStyle name="60% - Accent3 9 2 3" xfId="17796" xr:uid="{30D4C3AF-9F91-4B03-8D5B-DCF8F9B76E91}"/>
    <cellStyle name="60% - Accent3 9 2_AVA DVA EL" xfId="17797" xr:uid="{9D6E385B-A2D2-4C76-9FDA-6FD829BAD459}"/>
    <cellStyle name="60% - Accent3 9 3" xfId="17798" xr:uid="{BF8F62FA-A4E4-40B1-A990-BAC7D7E62099}"/>
    <cellStyle name="60% - Accent3 9_A01" xfId="35760" xr:uid="{7F54A12E-52F3-44C8-9A72-413E7AC4909D}"/>
    <cellStyle name="60% - Accent4 10" xfId="5564" xr:uid="{9D661F19-E171-44C4-A776-BC183440CFCE}"/>
    <cellStyle name="60% - Accent4 10 2" xfId="17799" xr:uid="{81F1BBCC-2164-4CA9-B943-A16AF2F9EE4F}"/>
    <cellStyle name="60% - Accent4 10 3" xfId="17800" xr:uid="{47C38168-8E71-4163-9260-45DA4BFF590C}"/>
    <cellStyle name="60% - Accent4 10_AVA DVA EL" xfId="17801" xr:uid="{40ECA7B9-DB54-4096-A67D-5A5030D9C37A}"/>
    <cellStyle name="60% - Accent4 11" xfId="5565" xr:uid="{124EF14E-90B5-4B30-AAC9-828E3570FA08}"/>
    <cellStyle name="60% - Accent4 11 2" xfId="17802" xr:uid="{B515DAA1-C5DA-4109-8B20-6DB06AEE0A49}"/>
    <cellStyle name="60% - Accent4 11 3" xfId="17803" xr:uid="{0304061E-53C9-480B-99CA-9FC14F657077}"/>
    <cellStyle name="60% - Accent4 11_AVA DVA EL" xfId="17804" xr:uid="{D35EBC48-B8F2-4C98-8F31-068D8E83336E}"/>
    <cellStyle name="60% - Accent4 12" xfId="17805" xr:uid="{99235697-C98C-4259-9EC1-A4D72404629C}"/>
    <cellStyle name="60% - Accent4 12 2" xfId="17806" xr:uid="{E09A7077-8301-4803-9E92-CE85F9E1D7CE}"/>
    <cellStyle name="60% - Accent4 12 3" xfId="17807" xr:uid="{7A3AAA00-C878-4120-A9D5-78BC9BDC55EE}"/>
    <cellStyle name="60% - Accent4 12_AVA DVA EL" xfId="17808" xr:uid="{E44B54FE-8B4D-4ECE-A0C9-D8447DC2FDAA}"/>
    <cellStyle name="60% - Accent4 13" xfId="17809" xr:uid="{AC904D9D-EBD7-4DEE-8FDB-0D1F86FF0199}"/>
    <cellStyle name="60% - Accent4 13 2" xfId="17810" xr:uid="{00F4443C-FCB2-404C-99D1-A63EE047F87B}"/>
    <cellStyle name="60% - Accent4 13 3" xfId="17811" xr:uid="{0469CA5B-2138-4AB4-88FC-C9441C689908}"/>
    <cellStyle name="60% - Accent4 13_AVA DVA EL" xfId="17812" xr:uid="{C45A0545-19CD-417B-820E-AA8732198650}"/>
    <cellStyle name="60% - Accent4 14" xfId="39938" xr:uid="{9A82E232-16EB-47B1-AD47-DA5BC8835E63}"/>
    <cellStyle name="60% - Accent4 15" xfId="47730" xr:uid="{82ECCE8E-D9C8-40B1-8018-B8D229C69133}"/>
    <cellStyle name="60% - Accent4 16" xfId="47731" xr:uid="{86D5C086-132C-4882-B66F-59A84704F8D0}"/>
    <cellStyle name="60% - Accent4 17" xfId="5563" xr:uid="{817740CD-CAC7-4899-89D7-BCC9D0FE7BF6}"/>
    <cellStyle name="60% - Accent4 2" xfId="5566" xr:uid="{978B3308-294B-49D5-AD04-501D8ABAED53}"/>
    <cellStyle name="60% - Accent4 2 2" xfId="5567" xr:uid="{5A8748F1-144D-4F88-8FED-71197654A2AB}"/>
    <cellStyle name="60% - Accent4 2 2 2" xfId="17813" xr:uid="{74AB289B-80A6-4941-B0EC-247DD01004FF}"/>
    <cellStyle name="60% - Accent4 2 2 2 2" xfId="17814" xr:uid="{CFF7CA1B-F267-47D0-8354-E8F991931D52}"/>
    <cellStyle name="60% - Accent4 2 2 2 3" xfId="17815" xr:uid="{1DAD8623-2EE1-4F6D-AD29-562A7279EA73}"/>
    <cellStyle name="60% - Accent4 2 2 2_AVA DVA EL" xfId="17816" xr:uid="{F48E21DA-3254-4DBA-A543-F36A2F92F2BE}"/>
    <cellStyle name="60% - Accent4 2 2 3" xfId="17817" xr:uid="{F2705E61-05CF-4E8F-A15A-693B4937C9A9}"/>
    <cellStyle name="60% - Accent4 2 2 3 2" xfId="17818" xr:uid="{525BBC5F-CE8B-4E44-9100-6869CDB97A1A}"/>
    <cellStyle name="60% - Accent4 2 2 3 3" xfId="17819" xr:uid="{CE4DCB4F-5F4A-4CB5-81A1-5814D94C9613}"/>
    <cellStyle name="60% - Accent4 2 2 3_AVA DVA EL" xfId="17820" xr:uid="{4998BF2B-CCD1-4B4B-9F39-26B5ECE7FD28}"/>
    <cellStyle name="60% - Accent4 2 2 4" xfId="17821" xr:uid="{67ACA56C-6C72-47FF-B614-6A4124D775B7}"/>
    <cellStyle name="60% - Accent4 2 2 4 2" xfId="17822" xr:uid="{F34EAC2F-0221-41BC-BF49-493C16180CA4}"/>
    <cellStyle name="60% - Accent4 2 2 4 3" xfId="17823" xr:uid="{1C29FFE3-7315-4E06-B2BA-98B4B000F33A}"/>
    <cellStyle name="60% - Accent4 2 2 4_AVA DVA EL" xfId="17824" xr:uid="{1DCFB01F-15EE-4844-BDB4-C2461F85A0E6}"/>
    <cellStyle name="60% - Accent4 2 2 5" xfId="17825" xr:uid="{60838A40-FEAC-4CB3-99AD-3BA5FA825D40}"/>
    <cellStyle name="60% - Accent4 2 2 5 2" xfId="17826" xr:uid="{E2405869-7FBD-4D6E-8CD8-07D52A8C5D73}"/>
    <cellStyle name="60% - Accent4 2 2 5 3" xfId="17827" xr:uid="{1047DD98-B6B0-4599-982A-377DABA4B736}"/>
    <cellStyle name="60% - Accent4 2 2 5_AVA DVA EL" xfId="17828" xr:uid="{A79EDBFD-4401-4486-9F24-48E646D945D7}"/>
    <cellStyle name="60% - Accent4 2 2 6" xfId="17829" xr:uid="{CA31AD64-5261-4AFC-8766-27169432C9E5}"/>
    <cellStyle name="60% - Accent4 2 2 6 2" xfId="17830" xr:uid="{97768C17-72A3-4B67-A48E-6E8BA5961F82}"/>
    <cellStyle name="60% - Accent4 2 2 6 3" xfId="17831" xr:uid="{6A25EE0B-9476-40BD-9DEB-ABA532B12275}"/>
    <cellStyle name="60% - Accent4 2 2 6_AVA DVA EL" xfId="17832" xr:uid="{64A12089-09AB-47E2-B8B2-BDB05FACC97D}"/>
    <cellStyle name="60% - Accent4 2 2 7" xfId="17833" xr:uid="{2FB705BD-0F05-47FC-8D26-B7B4A6C2A375}"/>
    <cellStyle name="60% - Accent4 2 2 8" xfId="47732" xr:uid="{7AE731DB-33FC-4E25-A2B3-95D0AD2B1405}"/>
    <cellStyle name="60% - Accent4 2 2_A01" xfId="35761" xr:uid="{46A63735-9954-469B-852D-AE010EFC68F9}"/>
    <cellStyle name="60% - Accent4 2 3" xfId="17834" xr:uid="{081AC356-FAF9-46D5-BF34-8CADA74934C2}"/>
    <cellStyle name="60% - Accent4 2 3 2" xfId="17835" xr:uid="{9D1A7758-9E25-45DD-A1A4-B513DB9AFA67}"/>
    <cellStyle name="60% - Accent4 2 3 2 2" xfId="17836" xr:uid="{DA2C1FA8-2FDC-4C4A-B936-0F3B5E1AE09E}"/>
    <cellStyle name="60% - Accent4 2 3 2 3" xfId="17837" xr:uid="{729AC739-6AA2-4113-B941-BE7E091F8099}"/>
    <cellStyle name="60% - Accent4 2 3 2 4" xfId="47733" xr:uid="{01672812-039A-4E16-8309-AC10492DA565}"/>
    <cellStyle name="60% - Accent4 2 3 2_AVA DVA EL" xfId="17838" xr:uid="{785DB777-B884-4DC0-AA91-168B2D3E1CD8}"/>
    <cellStyle name="60% - Accent4 2 3 3" xfId="17839" xr:uid="{0BBAAE70-D7D2-499F-B6F4-34D9DE1159D3}"/>
    <cellStyle name="60% - Accent4 2 3 3 2" xfId="47734" xr:uid="{5B4C823F-E287-4F15-BA33-0352C5730A42}"/>
    <cellStyle name="60% - Accent4 2 3 4" xfId="17840" xr:uid="{70600D18-F546-4EA8-A273-1054F644799F}"/>
    <cellStyle name="60% - Accent4 2 3 4 2" xfId="47735" xr:uid="{F2D62AB5-4EAA-4069-8B94-8BFB47D8F57E}"/>
    <cellStyle name="60% - Accent4 2 3 5" xfId="47736" xr:uid="{2BFFF5A3-2DB6-4C52-834B-352E5CA09BA4}"/>
    <cellStyle name="60% - Accent4 2 3 6" xfId="47737" xr:uid="{54B6CD96-CCB3-4988-B2AA-1AA6699DB9DD}"/>
    <cellStyle name="60% - Accent4 2 3_AVA DVA EL" xfId="17841" xr:uid="{1266B757-B6C2-4777-A730-5EC81D8F93AB}"/>
    <cellStyle name="60% - Accent4 2 4" xfId="17842" xr:uid="{A6A43562-82B7-4D9C-96B1-3515141CC594}"/>
    <cellStyle name="60% - Accent4 2 4 2" xfId="17843" xr:uid="{F497F245-69D5-47DF-93D4-5CA1250DB123}"/>
    <cellStyle name="60% - Accent4 2 4 3" xfId="17844" xr:uid="{0F25BB29-A991-49DA-B5CA-A2D1562417CA}"/>
    <cellStyle name="60% - Accent4 2 4 4" xfId="47738" xr:uid="{0E107743-B747-48BC-8209-AF9E3CCF97A4}"/>
    <cellStyle name="60% - Accent4 2 4_AVA DVA EL" xfId="17845" xr:uid="{C78ABF13-1F01-4945-B28D-2D9C96C9A700}"/>
    <cellStyle name="60% - Accent4 2 5" xfId="17846" xr:uid="{2494DF10-D845-4F58-9F03-9213B1BF64DC}"/>
    <cellStyle name="60% - Accent4 2 5 2" xfId="17847" xr:uid="{966C4CB8-1A7A-4504-B6AF-B82A7D4EA7F2}"/>
    <cellStyle name="60% - Accent4 2 5 3" xfId="17848" xr:uid="{F0187008-C8AB-42BC-9732-FDD1BC894B98}"/>
    <cellStyle name="60% - Accent4 2 5_AVA DVA EL" xfId="17849" xr:uid="{92C962F1-7E7B-48C0-8804-250802B61592}"/>
    <cellStyle name="60% - Accent4 2 6" xfId="17850" xr:uid="{2A1F31DD-60AC-42C9-9A3D-1D3D8E04D3F1}"/>
    <cellStyle name="60% - Accent4 2 6 2" xfId="17851" xr:uid="{761ABFD1-9768-4CBF-92AA-C7E64311C340}"/>
    <cellStyle name="60% - Accent4 2 6 3" xfId="17852" xr:uid="{6BA5C9BA-CBA6-4B94-ADD2-D8BBAD4BFF1B}"/>
    <cellStyle name="60% - Accent4 2 6_AVA DVA EL" xfId="17853" xr:uid="{021EF00B-1714-46D3-8E8A-78F4C46491C8}"/>
    <cellStyle name="60% - Accent4 2 7" xfId="17854" xr:uid="{D48CA216-6A51-40BE-8FC3-60E6381416FA}"/>
    <cellStyle name="60% - Accent4 2 7 2" xfId="17855" xr:uid="{80BA5FD3-F1EA-4B3E-AD53-F679C50D8C6B}"/>
    <cellStyle name="60% - Accent4 2 7 3" xfId="17856" xr:uid="{3FC35886-ECAD-448C-997B-AD8F4E6F1F5C}"/>
    <cellStyle name="60% - Accent4 2 7_AVA DVA EL" xfId="17857" xr:uid="{DB0A3B15-98EA-4A8D-91E7-E5D540F6C505}"/>
    <cellStyle name="60% - Accent4 2 8" xfId="17858" xr:uid="{2D68B284-50F5-4A0B-9283-8CB1DB130923}"/>
    <cellStyle name="60% - Accent4 2 9" xfId="47739" xr:uid="{EC4812A2-0440-4168-A882-7E318DCA9C23}"/>
    <cellStyle name="60% - Accent4 2_4 manuell" xfId="55522" xr:uid="{0A0E32BB-41BA-4093-A47C-0FE703A021EC}"/>
    <cellStyle name="60% - Accent4 3" xfId="5568" xr:uid="{5B17F2BA-95FD-4F18-BBFF-D196DE318883}"/>
    <cellStyle name="60% - Accent4 3 2" xfId="17859" xr:uid="{1F80A13B-5818-470E-BFA4-B1389077A0B1}"/>
    <cellStyle name="60% - Accent4 3 2 2" xfId="17860" xr:uid="{A85C119D-A276-462D-8BBD-F16AFF2B5BE9}"/>
    <cellStyle name="60% - Accent4 3 2 3" xfId="17861" xr:uid="{4BE56488-0259-478D-AD55-17CAFF2FF665}"/>
    <cellStyle name="60% - Accent4 3 2_AVA DVA EL" xfId="17862" xr:uid="{DDDFE3DC-1C7C-4467-BB2A-64E0C4D634FE}"/>
    <cellStyle name="60% - Accent4 3 3" xfId="17863" xr:uid="{D8F6CA46-A94F-4580-BABD-E1A387B4F13F}"/>
    <cellStyle name="60% - Accent4 3 4" xfId="47740" xr:uid="{CB7F5859-5525-446D-BFCE-6EAA1F21DF63}"/>
    <cellStyle name="60% - Accent4 3_4 manuell" xfId="55523" xr:uid="{F7BB7670-BC8C-433E-9ECF-3C7044A64985}"/>
    <cellStyle name="60% - Accent4 4" xfId="5569" xr:uid="{3E9063D6-209E-4B2E-B73B-1A7919DAA5AF}"/>
    <cellStyle name="60% - Accent4 4 2" xfId="17864" xr:uid="{2A0FFDFC-66C1-429E-B8B7-0E62ACBC4048}"/>
    <cellStyle name="60% - Accent4 4 2 2" xfId="17865" xr:uid="{55EC5588-803C-4CA2-9EF9-6714888F7522}"/>
    <cellStyle name="60% - Accent4 4 2 3" xfId="17866" xr:uid="{08F03C01-B1D0-46F4-BF50-0B93BEAE2811}"/>
    <cellStyle name="60% - Accent4 4 2_AVA DVA EL" xfId="17867" xr:uid="{1ECF4D93-C7B2-4D5D-8A38-BD67C4068C14}"/>
    <cellStyle name="60% - Accent4 4 3" xfId="17868" xr:uid="{3C09A1BF-D9C2-4BE7-A64F-DA57C4EEAE1B}"/>
    <cellStyle name="60% - Accent4 4 3 2" xfId="17869" xr:uid="{EB019B69-41C5-43B8-AF2D-2C16A0DD4ABC}"/>
    <cellStyle name="60% - Accent4 4 3 3" xfId="17870" xr:uid="{9827D0C5-E9FD-481C-9EFB-AA8460302BBD}"/>
    <cellStyle name="60% - Accent4 4 3_AVA DVA EL" xfId="17871" xr:uid="{7C982862-617B-4275-9480-04815E057487}"/>
    <cellStyle name="60% - Accent4 4 4" xfId="17872" xr:uid="{4EE79BA3-C4E8-45BE-8E6C-99E91016CCE8}"/>
    <cellStyle name="60% - Accent4 4 4 2" xfId="17873" xr:uid="{47C56A36-B052-424D-8EF3-1AB8153AE6F8}"/>
    <cellStyle name="60% - Accent4 4 4 3" xfId="17874" xr:uid="{628BEB77-3304-4E74-93E7-C0350A607D33}"/>
    <cellStyle name="60% - Accent4 4 4_AVA DVA EL" xfId="17875" xr:uid="{2A4981F4-23A7-4E5B-B0CB-9922C3D807A5}"/>
    <cellStyle name="60% - Accent4 4 5" xfId="17876" xr:uid="{44BDE493-5A72-4540-9E38-3D25F83FEB79}"/>
    <cellStyle name="60% - Accent4 4_A01" xfId="35762" xr:uid="{E9C641A5-8E2F-481E-8A46-FFF71ED03084}"/>
    <cellStyle name="60% - Accent4 5" xfId="5570" xr:uid="{5FDBD739-AF15-442A-834D-4216CEE137A8}"/>
    <cellStyle name="60% - Accent4 5 2" xfId="17877" xr:uid="{3F112360-3AD5-41E8-9EC0-F8108315D4B0}"/>
    <cellStyle name="60% - Accent4 5 2 2" xfId="17878" xr:uid="{6097C716-E862-49A9-AC6D-2D064EFB9139}"/>
    <cellStyle name="60% - Accent4 5 2 3" xfId="17879" xr:uid="{E147BE10-35B6-43C2-A76E-D76C12CFE2B0}"/>
    <cellStyle name="60% - Accent4 5 2_AVA DVA EL" xfId="17880" xr:uid="{59B77968-FD4F-450D-A139-A108381FAF7D}"/>
    <cellStyle name="60% - Accent4 5 3" xfId="17881" xr:uid="{93B6A9CF-E990-4421-9B27-8D6A8DB24825}"/>
    <cellStyle name="60% - Accent4 5_A01" xfId="35763" xr:uid="{960F7B5A-D492-497A-9CDB-090D14515C54}"/>
    <cellStyle name="60% - Accent4 6" xfId="5571" xr:uid="{BD6C5274-03B4-4F50-82D9-5B4DA3C9C750}"/>
    <cellStyle name="60% - Accent4 6 2" xfId="17882" xr:uid="{7C3B361C-D00A-4511-9B42-E48646BBFDF4}"/>
    <cellStyle name="60% - Accent4 6 2 2" xfId="17883" xr:uid="{6D7605FA-FB82-4ED4-A752-352D30CC124E}"/>
    <cellStyle name="60% - Accent4 6 2 3" xfId="17884" xr:uid="{7F4AEFE0-C8DF-4BF2-AE2D-EA19131179DE}"/>
    <cellStyle name="60% - Accent4 6 2_AVA DVA EL" xfId="17885" xr:uid="{1E1DEAF3-727C-4A81-9277-59E0A076DBD9}"/>
    <cellStyle name="60% - Accent4 6 3" xfId="17886" xr:uid="{1254F824-DBE3-453A-AC28-95C0AAEE027E}"/>
    <cellStyle name="60% - Accent4 6_A01" xfId="35764" xr:uid="{4BAAF1AD-ED29-44C7-B90E-74B67095952B}"/>
    <cellStyle name="60% - Accent4 7" xfId="5572" xr:uid="{9EE0FCC6-E92E-43B8-B36B-9CFAB803E650}"/>
    <cellStyle name="60% - Accent4 7 2" xfId="17887" xr:uid="{D6ADC133-6E96-44D6-AC34-BA2F5F2AFA43}"/>
    <cellStyle name="60% - Accent4 7 2 2" xfId="17888" xr:uid="{C5D4C157-9B21-4193-9AA7-DA1D4041F775}"/>
    <cellStyle name="60% - Accent4 7 2 3" xfId="17889" xr:uid="{A531126F-C314-429E-BBAB-A4B946AE851D}"/>
    <cellStyle name="60% - Accent4 7 2_AVA DVA EL" xfId="17890" xr:uid="{EEF9F76A-D2E5-4818-8AA4-2A51A4DFC149}"/>
    <cellStyle name="60% - Accent4 7 3" xfId="17891" xr:uid="{C349F920-3F65-4060-B697-DC54E481947A}"/>
    <cellStyle name="60% - Accent4 7_A01" xfId="35765" xr:uid="{5ACD6C6F-95EA-4AA7-B483-31C510F7513C}"/>
    <cellStyle name="60% - Accent4 8" xfId="5573" xr:uid="{6EBAA946-B419-41A9-A4A9-2C59539E3188}"/>
    <cellStyle name="60% - Accent4 8 2" xfId="17892" xr:uid="{44C2EA60-D65E-45DD-BE24-90B243C6B2B7}"/>
    <cellStyle name="60% - Accent4 8 2 2" xfId="17893" xr:uid="{45E9F5EF-8065-4F28-8A1D-F8A822F1E6B1}"/>
    <cellStyle name="60% - Accent4 8 2 3" xfId="17894" xr:uid="{CA308074-412D-4D1B-80DE-90EB165248A7}"/>
    <cellStyle name="60% - Accent4 8 2_AVA DVA EL" xfId="17895" xr:uid="{CF9619EF-C444-4C77-84CD-9B39C6770DE6}"/>
    <cellStyle name="60% - Accent4 8 3" xfId="17896" xr:uid="{E4571125-C23A-4170-832D-A2A0BCEACD3B}"/>
    <cellStyle name="60% - Accent4 8_A01" xfId="35766" xr:uid="{06598CD1-C3A8-4628-8A25-E410DEAA5415}"/>
    <cellStyle name="60% - Accent4 9" xfId="5574" xr:uid="{5DB22000-FB54-4DE5-B206-B25D66AAC70D}"/>
    <cellStyle name="60% - Accent4 9 2" xfId="17897" xr:uid="{7D77AA5F-CA66-48EA-A577-AD4C1B117E28}"/>
    <cellStyle name="60% - Accent4 9 2 2" xfId="17898" xr:uid="{41D846FA-5C97-4962-AF13-B6D8DEC85351}"/>
    <cellStyle name="60% - Accent4 9 2 3" xfId="17899" xr:uid="{6D23A4B0-6806-4550-B465-B456F439D3D1}"/>
    <cellStyle name="60% - Accent4 9 2_AVA DVA EL" xfId="17900" xr:uid="{DFB5CC30-60E5-4BBC-B224-8910A068DF00}"/>
    <cellStyle name="60% - Accent4 9 3" xfId="17901" xr:uid="{4B9CD955-CD48-44CF-95F5-A844C7C7DBC2}"/>
    <cellStyle name="60% - Accent4 9_A01" xfId="35767" xr:uid="{0350BBB1-5A6F-4DEC-BB2F-A99292C77B7C}"/>
    <cellStyle name="60% - Accent5 10" xfId="5576" xr:uid="{BC5F2B90-9619-4D9F-8E36-7C84A2A17763}"/>
    <cellStyle name="60% - Accent5 11" xfId="5577" xr:uid="{2141BE20-14D2-478F-B85E-7147DF16E6B7}"/>
    <cellStyle name="60% - Accent5 12" xfId="5575" xr:uid="{5CAD7A59-83A3-42F5-A2A1-FF9DF5343B4D}"/>
    <cellStyle name="60% - Accent5 2" xfId="5578" xr:uid="{A7AD2A3B-1234-4B65-BE40-640CE9AF8EE8}"/>
    <cellStyle name="60% - Accent5 2 2" xfId="5579" xr:uid="{279DFF8E-D4BB-4147-A916-AF98159B3EA3}"/>
    <cellStyle name="60% - Accent5 2 2 2" xfId="17902" xr:uid="{60963D3F-EC94-48C9-94FA-4ABD38E71E44}"/>
    <cellStyle name="60% - Accent5 2 2 2 2" xfId="17903" xr:uid="{47DB56D5-CD77-4EA0-A764-FDFEFB234206}"/>
    <cellStyle name="60% - Accent5 2 2 2 3" xfId="17904" xr:uid="{D468A493-4743-49D8-9B43-72C91F39BD64}"/>
    <cellStyle name="60% - Accent5 2 2 2_AVA DVA EL" xfId="17905" xr:uid="{2DD6F953-A35E-46F1-89A1-A54321451D5B}"/>
    <cellStyle name="60% - Accent5 2 2 3" xfId="17906" xr:uid="{9467301E-03F5-44BA-80C1-C2BD4BB101AF}"/>
    <cellStyle name="60% - Accent5 2 2 3 2" xfId="17907" xr:uid="{B84750AF-7C93-45DF-B264-4A3C64C1D9FD}"/>
    <cellStyle name="60% - Accent5 2 2 3 3" xfId="17908" xr:uid="{8D56F94B-2F44-4504-A52A-6549E94B2E3E}"/>
    <cellStyle name="60% - Accent5 2 2 3_AVA DVA EL" xfId="17909" xr:uid="{C0115A14-B6DB-4EEC-97B0-1FE348576384}"/>
    <cellStyle name="60% - Accent5 2 2 4" xfId="17910" xr:uid="{275395A0-01FB-4EAF-9E6F-824EDB658C38}"/>
    <cellStyle name="60% - Accent5 2 2 4 2" xfId="17911" xr:uid="{43B797A0-F223-4042-82F8-227D0B7BA2D1}"/>
    <cellStyle name="60% - Accent5 2 2 4 3" xfId="17912" xr:uid="{A52E5CBD-2BC2-4574-AFBE-A4C0C0F52D04}"/>
    <cellStyle name="60% - Accent5 2 2 4_AVA DVA EL" xfId="17913" xr:uid="{EC568041-DA69-4E43-8980-7E2AB08A6787}"/>
    <cellStyle name="60% - Accent5 2 2 5" xfId="17914" xr:uid="{82719947-6DFA-40D1-B633-445ADA207FF5}"/>
    <cellStyle name="60% - Accent5 2 2 5 2" xfId="17915" xr:uid="{FD003AED-2005-4FE9-8E4B-2130A527B08F}"/>
    <cellStyle name="60% - Accent5 2 2 5 3" xfId="17916" xr:uid="{E5E94E77-8438-497C-8279-DC2B0817A883}"/>
    <cellStyle name="60% - Accent5 2 2 5_AVA DVA EL" xfId="17917" xr:uid="{CC9A4049-989D-42C6-9886-BA4075EC86CD}"/>
    <cellStyle name="60% - Accent5 2 2 6" xfId="17918" xr:uid="{B347E421-619F-41BE-9C76-3DE4FCECCCE2}"/>
    <cellStyle name="60% - Accent5 2 2 6 2" xfId="17919" xr:uid="{54252CCA-E30C-4C4F-9571-090A2C720AAF}"/>
    <cellStyle name="60% - Accent5 2 2 6 3" xfId="17920" xr:uid="{0A64C2EA-0B6F-4C9F-A027-620C2E4AF7A7}"/>
    <cellStyle name="60% - Accent5 2 2 6_AVA DVA EL" xfId="17921" xr:uid="{2E140311-B0B4-4D79-81D6-24D1182C746F}"/>
    <cellStyle name="60% - Accent5 2 2 7" xfId="17922" xr:uid="{7988E857-3AD2-482B-AC80-4416AEB59371}"/>
    <cellStyle name="60% - Accent5 2 2 8" xfId="47741" xr:uid="{80863360-FCDC-45FF-B224-B7DE2BFFE771}"/>
    <cellStyle name="60% - Accent5 2 2_A01" xfId="35768" xr:uid="{0BBB7DC6-497C-4D63-BD10-D255C32D04AE}"/>
    <cellStyle name="60% - Accent5 2 3" xfId="17923" xr:uid="{30E0F6BB-1B49-487D-8E7B-5CCB3F82054D}"/>
    <cellStyle name="60% - Accent5 2 3 2" xfId="17924" xr:uid="{70F06E93-AC52-46B2-B13A-0062FB8012CE}"/>
    <cellStyle name="60% - Accent5 2 3 3" xfId="17925" xr:uid="{69F42992-494A-44E5-AA64-4404A55F9D3B}"/>
    <cellStyle name="60% - Accent5 2 3_AVA DVA EL" xfId="17926" xr:uid="{73138885-DE44-49F8-95FA-EA1D38805FBF}"/>
    <cellStyle name="60% - Accent5 2 4" xfId="17927" xr:uid="{154F7E5A-2C60-4CD9-971B-401C8D7F5E4A}"/>
    <cellStyle name="60% - Accent5 2 4 2" xfId="17928" xr:uid="{A226B09E-20EB-46DB-8825-E370CA1FB662}"/>
    <cellStyle name="60% - Accent5 2 4 3" xfId="17929" xr:uid="{0D1D7BC7-26AF-4209-A46F-3200AE96254A}"/>
    <cellStyle name="60% - Accent5 2 4_AVA DVA EL" xfId="17930" xr:uid="{B187EC04-F82D-4572-AC64-A5F26B8D2E46}"/>
    <cellStyle name="60% - Accent5 2 5" xfId="17931" xr:uid="{A0CCEEAB-AD36-4D97-9CF7-B3A6565B9BD9}"/>
    <cellStyle name="60% - Accent5 2 5 2" xfId="17932" xr:uid="{294521EF-EF4E-4E78-ACC5-074F2C71A08A}"/>
    <cellStyle name="60% - Accent5 2 5 3" xfId="17933" xr:uid="{D8DCC458-4538-4E37-8FDB-7CC0B3BA4E40}"/>
    <cellStyle name="60% - Accent5 2 5_AVA DVA EL" xfId="17934" xr:uid="{46B0855D-C96D-4BF5-9E7C-287870F71CB8}"/>
    <cellStyle name="60% - Accent5 2 6" xfId="17935" xr:uid="{391ADB92-A938-44B0-ADBF-D6C1D6278554}"/>
    <cellStyle name="60% - Accent5 2 6 2" xfId="17936" xr:uid="{646563A7-3F01-4547-8EB7-6BC9178C7B9D}"/>
    <cellStyle name="60% - Accent5 2 6 3" xfId="17937" xr:uid="{E3D41904-406B-4DAC-8E8C-F3D4B32FD73A}"/>
    <cellStyle name="60% - Accent5 2 6_AVA DVA EL" xfId="17938" xr:uid="{3CA9467E-B315-4C8C-93F4-ED4F5AB505F0}"/>
    <cellStyle name="60% - Accent5 2 7" xfId="17939" xr:uid="{FFB6247B-A7D0-4D4F-91AB-AA00571EB2E5}"/>
    <cellStyle name="60% - Accent5 2 7 2" xfId="17940" xr:uid="{074FE24A-452C-45CB-B26D-34459956940C}"/>
    <cellStyle name="60% - Accent5 2 7 3" xfId="17941" xr:uid="{B76C83ED-E9B7-4DD4-BE00-B523A94123C7}"/>
    <cellStyle name="60% - Accent5 2 7_AVA DVA EL" xfId="17942" xr:uid="{4D262643-1FCD-442C-9F2D-110B1CCD5B1E}"/>
    <cellStyle name="60% - Accent5 2 8" xfId="17943" xr:uid="{B5317AD2-ECA7-44C7-BCE9-A7FF6A5DD18A}"/>
    <cellStyle name="60% - Accent5 2 9" xfId="47742" xr:uid="{1CE4D9C0-E661-425A-B6B8-D3EEAD17CE40}"/>
    <cellStyle name="60% - Accent5 2_4 manuell" xfId="55524" xr:uid="{3232052A-652D-4683-90F2-027EED866BC0}"/>
    <cellStyle name="60% - Accent5 3" xfId="5580" xr:uid="{4427D0F6-2BAA-4007-8C2A-99318154AC32}"/>
    <cellStyle name="60% - Accent5 3 2" xfId="17944" xr:uid="{DF282F4F-5847-4399-9C25-8B092B4C9513}"/>
    <cellStyle name="60% - Accent5 3 2 2" xfId="17945" xr:uid="{E1C44DB8-DC84-426D-B23D-CA4EBAE71EF3}"/>
    <cellStyle name="60% - Accent5 3 2 3" xfId="17946" xr:uid="{D64ECE81-856B-4467-8B88-664DAC963D41}"/>
    <cellStyle name="60% - Accent5 3 2_AVA DVA EL" xfId="17947" xr:uid="{3A846DAB-F778-40A7-9D82-5A09327A3BBC}"/>
    <cellStyle name="60% - Accent5 3 3" xfId="17948" xr:uid="{861E9457-14B2-480B-8DDA-3935406ADA00}"/>
    <cellStyle name="60% - Accent5 3 4" xfId="47743" xr:uid="{A68EDEC1-06AE-4473-9740-DFA9F457E49C}"/>
    <cellStyle name="60% - Accent5 3_4 manuell" xfId="55525" xr:uid="{0638CBF0-30F4-4938-B2DE-3A2B9C3989C8}"/>
    <cellStyle name="60% - Accent5 4" xfId="5581" xr:uid="{3638352A-F7DC-4B0D-B46A-23A4AE781E08}"/>
    <cellStyle name="60% - Accent5 4 2" xfId="17949" xr:uid="{E0F084A6-CA1F-4A81-BACF-DC389CBB538C}"/>
    <cellStyle name="60% - Accent5 4 2 2" xfId="17950" xr:uid="{533F497A-F68F-47D1-8FA6-D9CAFCE9ED5C}"/>
    <cellStyle name="60% - Accent5 4 2 3" xfId="17951" xr:uid="{8109AE4C-F229-4FDA-BA72-82A3E405F6DD}"/>
    <cellStyle name="60% - Accent5 4 2_AVA DVA EL" xfId="17952" xr:uid="{D3EF0F7B-7322-485C-A086-ADBF233ACFB2}"/>
    <cellStyle name="60% - Accent5 4 3" xfId="17953" xr:uid="{C15B1CC5-EC81-4D39-A2F8-2F7A41A51DC6}"/>
    <cellStyle name="60% - Accent5 4 3 2" xfId="17954" xr:uid="{06DF6ABB-A251-4226-834F-DDB4D67B4E82}"/>
    <cellStyle name="60% - Accent5 4 3 3" xfId="17955" xr:uid="{6F4E0C02-D54B-4DB2-942B-9F3FB3FF865F}"/>
    <cellStyle name="60% - Accent5 4 3_AVA DVA EL" xfId="17956" xr:uid="{AC2042F8-5FC4-484B-BB6C-A39B8AEBA1B3}"/>
    <cellStyle name="60% - Accent5 4 4" xfId="17957" xr:uid="{81ACC126-8470-4818-A6C4-FB2A4D2D5DF6}"/>
    <cellStyle name="60% - Accent5 4 4 2" xfId="17958" xr:uid="{93262D4D-2E5D-47DF-833A-E1747624A625}"/>
    <cellStyle name="60% - Accent5 4 4 3" xfId="17959" xr:uid="{07E39792-4686-48D8-823B-F28EDF95D1CF}"/>
    <cellStyle name="60% - Accent5 4 4_AVA DVA EL" xfId="17960" xr:uid="{05CE9425-CFA7-4C37-8D15-5E966E8928CD}"/>
    <cellStyle name="60% - Accent5 4 5" xfId="17961" xr:uid="{CEA4830E-0571-498A-8876-9B0DE33201F2}"/>
    <cellStyle name="60% - Accent5 4_A01" xfId="35769" xr:uid="{C09E925A-DCE3-41A7-B002-0D40B87C485B}"/>
    <cellStyle name="60% - Accent5 5" xfId="5582" xr:uid="{6BF5D1F0-3B47-46DD-A8B4-ABB3D6FCCF3E}"/>
    <cellStyle name="60% - Accent5 5 2" xfId="17962" xr:uid="{3721B44F-A707-41DE-8729-D7A6E4498F9C}"/>
    <cellStyle name="60% - Accent5 5 2 2" xfId="17963" xr:uid="{310E04FB-B8D8-40D7-A285-4B09222D1B3F}"/>
    <cellStyle name="60% - Accent5 5 2 3" xfId="17964" xr:uid="{161E5923-EE71-4353-A11F-DF2757C72631}"/>
    <cellStyle name="60% - Accent5 5 2_AVA DVA EL" xfId="17965" xr:uid="{62BC9414-4174-4F9B-B004-5DC9A9635711}"/>
    <cellStyle name="60% - Accent5 5 3" xfId="17966" xr:uid="{592918B3-8FBB-47A1-B6A4-6771315613A0}"/>
    <cellStyle name="60% - Accent5 5_A01" xfId="35770" xr:uid="{E9663A7E-1EC4-4E52-BAFB-DB3959FE29B5}"/>
    <cellStyle name="60% - Accent5 6" xfId="5583" xr:uid="{9FB38B5F-47B6-4478-B4A6-89DFB755875F}"/>
    <cellStyle name="60% - Accent5 6 2" xfId="17967" xr:uid="{569A2139-D716-4926-A47C-C8DA6AA1C3FF}"/>
    <cellStyle name="60% - Accent5 6 2 2" xfId="17968" xr:uid="{6B0F5C6A-57DE-4277-A460-A010E0C05DCF}"/>
    <cellStyle name="60% - Accent5 6 2 3" xfId="17969" xr:uid="{4D1185EE-1CD8-4E09-AC66-FD09A66E5A51}"/>
    <cellStyle name="60% - Accent5 6 2_AVA DVA EL" xfId="17970" xr:uid="{6C95B6BB-D873-4A09-8E92-910C5E4837D9}"/>
    <cellStyle name="60% - Accent5 6 3" xfId="17971" xr:uid="{19F50A28-2843-48B6-9F3D-1DC2E2402A67}"/>
    <cellStyle name="60% - Accent5 6_A01" xfId="35771" xr:uid="{5D6FD1FD-9528-4319-A22F-11C2DC99DB2E}"/>
    <cellStyle name="60% - Accent5 7" xfId="5584" xr:uid="{3CA2F676-E1E3-4CA8-804A-A706E4CBF0A0}"/>
    <cellStyle name="60% - Accent5 7 2" xfId="17972" xr:uid="{E2A5A0CA-BD25-411E-9C11-3DF16321681C}"/>
    <cellStyle name="60% - Accent5 7_A01" xfId="35772" xr:uid="{577F9020-581B-4DE0-9ACD-5104189372B1}"/>
    <cellStyle name="60% - Accent5 8" xfId="5585" xr:uid="{A59CB759-DA0B-4163-9976-1584D0955581}"/>
    <cellStyle name="60% - Accent5 8 2" xfId="17973" xr:uid="{3B1CAB1E-4D2D-4DC6-80D9-0344E2C05909}"/>
    <cellStyle name="60% - Accent5 8_A01" xfId="35773" xr:uid="{26F68EAA-F840-410A-80E3-D1B72B3AA597}"/>
    <cellStyle name="60% - Accent5 9" xfId="5586" xr:uid="{18A65F22-837E-4514-970B-3A4D25E7A74B}"/>
    <cellStyle name="60% - Accent5 9 2" xfId="17974" xr:uid="{79B4387E-5C05-45DF-8B3D-4AF176FF8CF9}"/>
    <cellStyle name="60% - Accent5 9_A01" xfId="35774" xr:uid="{D1BA967A-D450-4C42-AE03-2C2EF01D4315}"/>
    <cellStyle name="60% - Accent6 10" xfId="5588" xr:uid="{041E1489-F85D-4790-9124-69CED3F8B091}"/>
    <cellStyle name="60% - Accent6 10 2" xfId="17975" xr:uid="{0E61375A-44E1-4445-A1DF-81C915CD1068}"/>
    <cellStyle name="60% - Accent6 10 3" xfId="17976" xr:uid="{A9AE2183-F9A1-4384-8C01-AD314F85D1E0}"/>
    <cellStyle name="60% - Accent6 10_AVA DVA EL" xfId="17977" xr:uid="{0A1C6A71-8DC7-46B3-9DD7-B84315A9E7A0}"/>
    <cellStyle name="60% - Accent6 11" xfId="5589" xr:uid="{E54DA31F-F74E-4DAC-B8EB-34A27B3A06F9}"/>
    <cellStyle name="60% - Accent6 11 2" xfId="17978" xr:uid="{46CFEE60-FAF8-4E3C-9EB2-634622487744}"/>
    <cellStyle name="60% - Accent6 11 3" xfId="17979" xr:uid="{BF99F739-5004-4418-A78F-74E3A26FB9DB}"/>
    <cellStyle name="60% - Accent6 11_AVA DVA EL" xfId="17980" xr:uid="{D93E6373-3F19-4D6B-BADD-445459C745D2}"/>
    <cellStyle name="60% - Accent6 12" xfId="17981" xr:uid="{DE483F7F-6E50-4A59-971C-EA97D4B2A789}"/>
    <cellStyle name="60% - Accent6 12 2" xfId="17982" xr:uid="{65926F1E-0B0F-4ADE-A89C-AAF870A488AF}"/>
    <cellStyle name="60% - Accent6 12 3" xfId="17983" xr:uid="{A62655E2-C413-4AC4-B40B-C0500FD725ED}"/>
    <cellStyle name="60% - Accent6 12_AVA DVA EL" xfId="17984" xr:uid="{C76BF069-2286-44FE-87D9-F321E78D0AB9}"/>
    <cellStyle name="60% - Accent6 13" xfId="17985" xr:uid="{18E1D4B7-AF1D-4D58-BB55-957F300FC62B}"/>
    <cellStyle name="60% - Accent6 13 2" xfId="17986" xr:uid="{C95DD0C9-CDDC-4BDA-B389-8771F8795C6F}"/>
    <cellStyle name="60% - Accent6 13 3" xfId="17987" xr:uid="{321253CC-1623-4811-8C29-FD45655B2FBC}"/>
    <cellStyle name="60% - Accent6 13_AVA DVA EL" xfId="17988" xr:uid="{9E20915B-8C35-423A-9893-D420FD0FF0AC}"/>
    <cellStyle name="60% - Accent6 14" xfId="39939" xr:uid="{A238926D-78CD-4AA3-BB41-7C3800E4D9D2}"/>
    <cellStyle name="60% - Accent6 15" xfId="47744" xr:uid="{21D7E82F-10D1-4FF0-B8B3-1BE418B0FD77}"/>
    <cellStyle name="60% - Accent6 16" xfId="47745" xr:uid="{29E90CA9-48AD-4266-B6AB-81AED5880CC9}"/>
    <cellStyle name="60% - Accent6 17" xfId="5587" xr:uid="{5BDFFC37-1A51-4A07-A455-4DDE4335EE6D}"/>
    <cellStyle name="60% - Accent6 2" xfId="5590" xr:uid="{F1B48234-C775-443C-9884-4E04DE41171A}"/>
    <cellStyle name="60% - Accent6 2 2" xfId="5591" xr:uid="{55279D99-9F15-4D2E-A4B3-C54F6317B878}"/>
    <cellStyle name="60% - Accent6 2 2 2" xfId="17989" xr:uid="{B90E6966-CC10-43EF-9D47-678819D06628}"/>
    <cellStyle name="60% - Accent6 2 2 2 2" xfId="17990" xr:uid="{476FC873-72B9-45AF-948A-CDB47DD403E9}"/>
    <cellStyle name="60% - Accent6 2 2 2 3" xfId="17991" xr:uid="{964DF3DF-E932-43E0-A69A-A4C3B403FD3D}"/>
    <cellStyle name="60% - Accent6 2 2 2_AVA DVA EL" xfId="17992" xr:uid="{E05FEB81-7990-42E2-B7F9-381004C07958}"/>
    <cellStyle name="60% - Accent6 2 2 3" xfId="17993" xr:uid="{578E0D42-C115-48EF-BD72-51320F1DBDEC}"/>
    <cellStyle name="60% - Accent6 2 2 3 2" xfId="17994" xr:uid="{BF280B6D-EB2D-4572-8B90-39F72BAD042B}"/>
    <cellStyle name="60% - Accent6 2 2 3 3" xfId="17995" xr:uid="{21E8150B-5B0B-4297-9474-B1723A24B090}"/>
    <cellStyle name="60% - Accent6 2 2 3_AVA DVA EL" xfId="17996" xr:uid="{4650794F-776D-45C6-A7FF-D431C081B3D7}"/>
    <cellStyle name="60% - Accent6 2 2 4" xfId="17997" xr:uid="{881124A9-A93D-40BA-A782-AB203CAFC4DE}"/>
    <cellStyle name="60% - Accent6 2 2 4 2" xfId="17998" xr:uid="{5699E708-E18A-4F48-80D0-A6B96DED2D56}"/>
    <cellStyle name="60% - Accent6 2 2 4 3" xfId="17999" xr:uid="{B74C860B-15B5-45C3-A839-80EB9F2B5FDD}"/>
    <cellStyle name="60% - Accent6 2 2 4_AVA DVA EL" xfId="18000" xr:uid="{BE6A5C54-104A-43D5-A6C7-D7B0B3AECAF0}"/>
    <cellStyle name="60% - Accent6 2 2 5" xfId="18001" xr:uid="{434A84C4-09C1-4F6E-8FCB-B38EEFB72E54}"/>
    <cellStyle name="60% - Accent6 2 2 5 2" xfId="18002" xr:uid="{D36B33C1-AB25-449B-BD47-A449209975DD}"/>
    <cellStyle name="60% - Accent6 2 2 5 3" xfId="18003" xr:uid="{F769165C-FF80-4B31-A36E-3DBD51C3FD3E}"/>
    <cellStyle name="60% - Accent6 2 2 5_AVA DVA EL" xfId="18004" xr:uid="{63A1BB36-28E6-4D34-AC57-18AA1F916CAB}"/>
    <cellStyle name="60% - Accent6 2 2 6" xfId="18005" xr:uid="{CBC7650D-DE87-490E-95EE-C61E3331AB32}"/>
    <cellStyle name="60% - Accent6 2 2 6 2" xfId="18006" xr:uid="{678EFD19-6ED1-4E5C-8C32-7B00BD82B94C}"/>
    <cellStyle name="60% - Accent6 2 2 6 3" xfId="18007" xr:uid="{B5E15CEF-24BB-4A56-BA52-FFD7B28D30AA}"/>
    <cellStyle name="60% - Accent6 2 2 6_AVA DVA EL" xfId="18008" xr:uid="{DD2D06BC-164E-49B6-BC8F-075E71A40C85}"/>
    <cellStyle name="60% - Accent6 2 2 7" xfId="18009" xr:uid="{4EAF498E-2916-4FA5-9118-572D9CC80D41}"/>
    <cellStyle name="60% - Accent6 2 2 8" xfId="47746" xr:uid="{9077B8CA-4D1F-4951-8B4E-27F09DE4D945}"/>
    <cellStyle name="60% - Accent6 2 2_A01" xfId="35775" xr:uid="{07F58CB0-E57E-495B-AB2C-F3E5980BDA66}"/>
    <cellStyle name="60% - Accent6 2 3" xfId="18010" xr:uid="{914E118D-4174-4D17-96EB-0C0EBCDF5747}"/>
    <cellStyle name="60% - Accent6 2 3 2" xfId="18011" xr:uid="{1F753BCF-43AF-4777-8D36-6056FDD050F0}"/>
    <cellStyle name="60% - Accent6 2 3 2 2" xfId="18012" xr:uid="{C6A90B59-EC20-4D81-8D4C-ED21ED1FCE3A}"/>
    <cellStyle name="60% - Accent6 2 3 2 3" xfId="18013" xr:uid="{AFE25E6A-BBBC-45FD-A836-152D1FA5DC65}"/>
    <cellStyle name="60% - Accent6 2 3 2 4" xfId="47747" xr:uid="{DC01FFE9-F5A8-45BF-A18A-4E31DD27CD8D}"/>
    <cellStyle name="60% - Accent6 2 3 2_AVA DVA EL" xfId="18014" xr:uid="{02BA57BD-AA17-4F9A-BB5F-A19213A155B1}"/>
    <cellStyle name="60% - Accent6 2 3 3" xfId="18015" xr:uid="{CFC4E62D-CBD5-4D4E-AA74-E55270AC1ADF}"/>
    <cellStyle name="60% - Accent6 2 3 3 2" xfId="47748" xr:uid="{5BC81E15-232E-4BDE-A09F-BCDE1E76B60B}"/>
    <cellStyle name="60% - Accent6 2 3 4" xfId="18016" xr:uid="{D7850D96-E2B2-4473-8E4E-6B3DDF3C459C}"/>
    <cellStyle name="60% - Accent6 2 3 4 2" xfId="47749" xr:uid="{079CEB99-C15A-472C-A557-36A95FB81062}"/>
    <cellStyle name="60% - Accent6 2 3 5" xfId="47750" xr:uid="{D6EE9B15-F809-405E-B850-EF6BD4643205}"/>
    <cellStyle name="60% - Accent6 2 3 6" xfId="47751" xr:uid="{7A8A3977-EB04-4BC9-BE6F-2B015D2661F0}"/>
    <cellStyle name="60% - Accent6 2 3_AVA DVA EL" xfId="18017" xr:uid="{3ED5454F-BE8F-4BA0-B4F8-1C3689288F98}"/>
    <cellStyle name="60% - Accent6 2 4" xfId="18018" xr:uid="{57A1EAD4-247C-447A-B58A-82173E1373DC}"/>
    <cellStyle name="60% - Accent6 2 4 2" xfId="18019" xr:uid="{B6D17ABC-9768-4B40-97D6-58FF2D50F219}"/>
    <cellStyle name="60% - Accent6 2 4 3" xfId="18020" xr:uid="{C334C968-B103-446B-A9A1-280960840D0F}"/>
    <cellStyle name="60% - Accent6 2 4 4" xfId="47752" xr:uid="{41E4F36D-7676-41D0-A402-4A575C0E6E8C}"/>
    <cellStyle name="60% - Accent6 2 4_AVA DVA EL" xfId="18021" xr:uid="{7915A038-47C6-41F0-9F79-DBFF1CC64210}"/>
    <cellStyle name="60% - Accent6 2 5" xfId="18022" xr:uid="{04094782-C4E2-4948-9A46-BF9A23AE7D14}"/>
    <cellStyle name="60% - Accent6 2 5 2" xfId="18023" xr:uid="{2F88F0F5-F998-49F1-8B6C-4515C55E64A2}"/>
    <cellStyle name="60% - Accent6 2 5 3" xfId="18024" xr:uid="{24CD4706-B7F2-4979-807F-35810449750C}"/>
    <cellStyle name="60% - Accent6 2 5_AVA DVA EL" xfId="18025" xr:uid="{F770F9E2-6908-4660-9601-EDF928B80B87}"/>
    <cellStyle name="60% - Accent6 2 6" xfId="18026" xr:uid="{8F7963C4-3BB9-424E-A004-3FC9B7623FD8}"/>
    <cellStyle name="60% - Accent6 2 6 2" xfId="18027" xr:uid="{CD984085-8A6D-4B7C-8F19-9529D7B531E7}"/>
    <cellStyle name="60% - Accent6 2 6 3" xfId="18028" xr:uid="{D8AF48E4-8BF0-42F9-B987-9AC8AD614F3C}"/>
    <cellStyle name="60% - Accent6 2 6_AVA DVA EL" xfId="18029" xr:uid="{21376C05-97D9-4A98-83FE-3367AEAB01CD}"/>
    <cellStyle name="60% - Accent6 2 7" xfId="18030" xr:uid="{8D786169-89A8-4B71-97DF-6254DF27E612}"/>
    <cellStyle name="60% - Accent6 2 7 2" xfId="18031" xr:uid="{1595E638-38A1-4F12-A6FA-BE381BEE11CF}"/>
    <cellStyle name="60% - Accent6 2 7 3" xfId="18032" xr:uid="{AB6AE91D-E451-43B8-A5A9-D2A2DF904C3F}"/>
    <cellStyle name="60% - Accent6 2 7_AVA DVA EL" xfId="18033" xr:uid="{56BBF2AC-1705-41C1-89C8-51E2B43E5105}"/>
    <cellStyle name="60% - Accent6 2 8" xfId="18034" xr:uid="{96CB8F90-AA85-4526-BA6D-5E92725F4E15}"/>
    <cellStyle name="60% - Accent6 2 9" xfId="47753" xr:uid="{2F791BCE-EADD-4DD8-B307-B61B6A847CB1}"/>
    <cellStyle name="60% - Accent6 2_4 manuell" xfId="55526" xr:uid="{9D2D250B-A783-4464-ADAA-3B43EBB9BA9F}"/>
    <cellStyle name="60% - Accent6 3" xfId="5592" xr:uid="{9AFC6131-7CDA-4A97-9680-2FF84F7306C6}"/>
    <cellStyle name="60% - Accent6 3 2" xfId="18035" xr:uid="{04CFF5E6-3F97-4760-8F3F-A5858B4A3534}"/>
    <cellStyle name="60% - Accent6 3 2 2" xfId="18036" xr:uid="{A1C6C74B-9960-4AD5-8984-B311B306C72C}"/>
    <cellStyle name="60% - Accent6 3 2 3" xfId="18037" xr:uid="{CFEC7B82-75A3-4A20-AB75-A154A30E1615}"/>
    <cellStyle name="60% - Accent6 3 2_AVA DVA EL" xfId="18038" xr:uid="{8D3968BD-EAD0-4013-94EB-99ED18198D85}"/>
    <cellStyle name="60% - Accent6 3 3" xfId="18039" xr:uid="{6B37EFCF-30FE-4C2F-B96F-5A9BE559C60D}"/>
    <cellStyle name="60% - Accent6 3 4" xfId="47754" xr:uid="{DC22A719-1BAA-4401-A0E3-7A4D313CE43A}"/>
    <cellStyle name="60% - Accent6 3_4 manuell" xfId="55527" xr:uid="{61C79CD7-8274-41F8-83A3-3384DB702E25}"/>
    <cellStyle name="60% - Accent6 4" xfId="5593" xr:uid="{A45C81CC-3997-4551-8C26-F9ED4B4D6B2C}"/>
    <cellStyle name="60% - Accent6 4 2" xfId="18040" xr:uid="{8968C395-02C6-42A2-8C81-F4E846FE71B7}"/>
    <cellStyle name="60% - Accent6 4 2 2" xfId="18041" xr:uid="{8AE77254-220D-4BFC-AF68-9A55B238CF06}"/>
    <cellStyle name="60% - Accent6 4 2 3" xfId="18042" xr:uid="{2317446A-C8F5-4425-BF64-5D6019C8C293}"/>
    <cellStyle name="60% - Accent6 4 2_AVA DVA EL" xfId="18043" xr:uid="{8BC91083-25E8-48DC-B745-01CE1B9FCDF4}"/>
    <cellStyle name="60% - Accent6 4 3" xfId="18044" xr:uid="{AF4C634D-5987-4845-9E73-B8DFA25D8C29}"/>
    <cellStyle name="60% - Accent6 4 3 2" xfId="18045" xr:uid="{608A2DAD-DC51-44EE-8B58-3A94E0A6A752}"/>
    <cellStyle name="60% - Accent6 4 3 3" xfId="18046" xr:uid="{252DFC39-ACED-480D-8F55-B08825A2FE8B}"/>
    <cellStyle name="60% - Accent6 4 3_AVA DVA EL" xfId="18047" xr:uid="{1B801325-A526-446B-8531-98751EAC360B}"/>
    <cellStyle name="60% - Accent6 4 4" xfId="18048" xr:uid="{160F0502-4A78-4094-9ED8-CB897B51EE4A}"/>
    <cellStyle name="60% - Accent6 4 4 2" xfId="18049" xr:uid="{5EBFC57C-6FA9-4869-87D3-99050AD70188}"/>
    <cellStyle name="60% - Accent6 4 4 3" xfId="18050" xr:uid="{F79A19FD-427B-4628-8788-C1B55F731536}"/>
    <cellStyle name="60% - Accent6 4 4_AVA DVA EL" xfId="18051" xr:uid="{5B15E885-F39C-4C90-BEF1-9B440B656EB2}"/>
    <cellStyle name="60% - Accent6 4 5" xfId="18052" xr:uid="{0931D7FA-8ACF-4100-8FC3-AA33DD5C2FF6}"/>
    <cellStyle name="60% - Accent6 4_A01" xfId="35776" xr:uid="{448ECA29-2BE8-47B4-A32F-8F8838F59782}"/>
    <cellStyle name="60% - Accent6 5" xfId="5594" xr:uid="{92D89ADD-28F0-4ECF-9623-B6D1146A37A4}"/>
    <cellStyle name="60% - Accent6 5 2" xfId="18053" xr:uid="{A50C5ED8-D6C0-4BCF-8B1C-93197383125D}"/>
    <cellStyle name="60% - Accent6 5 2 2" xfId="18054" xr:uid="{278F918F-22D6-4714-82DE-403DAFA89AC8}"/>
    <cellStyle name="60% - Accent6 5 2 3" xfId="18055" xr:uid="{E1D69DD5-658A-4956-8AC1-177C499C69A6}"/>
    <cellStyle name="60% - Accent6 5 2_AVA DVA EL" xfId="18056" xr:uid="{78DF2317-83F0-47CC-A208-0E27F29088ED}"/>
    <cellStyle name="60% - Accent6 5 3" xfId="18057" xr:uid="{68B93233-7BE0-4EA5-8CC2-AA095AF97522}"/>
    <cellStyle name="60% - Accent6 5_A01" xfId="35777" xr:uid="{434C0A9A-9050-4001-8798-B53120FF173F}"/>
    <cellStyle name="60% - Accent6 6" xfId="5595" xr:uid="{36EB633B-08FC-40B6-ABD9-934C379EB2EB}"/>
    <cellStyle name="60% - Accent6 6 2" xfId="18058" xr:uid="{3593B55F-27D1-49CB-92CE-1381450E2F63}"/>
    <cellStyle name="60% - Accent6 6 2 2" xfId="18059" xr:uid="{80A73C13-3121-429E-8035-38416AB7A329}"/>
    <cellStyle name="60% - Accent6 6 2 3" xfId="18060" xr:uid="{3E6D50E7-420F-45E2-8622-F13C158491DC}"/>
    <cellStyle name="60% - Accent6 6 2_AVA DVA EL" xfId="18061" xr:uid="{03D5FD42-7630-4DEA-8D65-1E73F2B5FCB0}"/>
    <cellStyle name="60% - Accent6 6 3" xfId="18062" xr:uid="{C15DAC97-D1DF-41EE-99E7-19EDC167625A}"/>
    <cellStyle name="60% - Accent6 6_A01" xfId="35778" xr:uid="{4CE475A4-954E-42FB-9C1B-3B838CB01898}"/>
    <cellStyle name="60% - Accent6 7" xfId="5596" xr:uid="{B3D4A2B2-F851-4A6B-A556-44409F3ABC7C}"/>
    <cellStyle name="60% - Accent6 7 2" xfId="18063" xr:uid="{F18E461F-F2F2-4CE6-BFAB-4F7C6208F02C}"/>
    <cellStyle name="60% - Accent6 7 2 2" xfId="18064" xr:uid="{DC74646C-04D3-42DD-BA9E-72EFEF511ABB}"/>
    <cellStyle name="60% - Accent6 7 2 3" xfId="18065" xr:uid="{B9FF907A-C053-4DE9-8348-99A2F64F73C4}"/>
    <cellStyle name="60% - Accent6 7 2_AVA DVA EL" xfId="18066" xr:uid="{3FB00CF9-6608-4FFF-A6F8-CE8B2C27767E}"/>
    <cellStyle name="60% - Accent6 7 3" xfId="18067" xr:uid="{96FDC599-5C30-4889-95FA-3D6490D4F51E}"/>
    <cellStyle name="60% - Accent6 7_A01" xfId="35779" xr:uid="{88A4D926-902B-40F5-8E1B-348E08BA87C2}"/>
    <cellStyle name="60% - Accent6 8" xfId="5597" xr:uid="{3EF4672C-DB54-4241-BDBE-948D032A07A8}"/>
    <cellStyle name="60% - Accent6 8 2" xfId="18068" xr:uid="{9FE3F776-3C19-4917-A259-7A8BDD1684F9}"/>
    <cellStyle name="60% - Accent6 8 2 2" xfId="18069" xr:uid="{EE9CC08B-F088-4EA1-BA9A-3C8C195C9F1E}"/>
    <cellStyle name="60% - Accent6 8 2 3" xfId="18070" xr:uid="{790AB19D-72A2-46A2-860D-28D2F48E45E1}"/>
    <cellStyle name="60% - Accent6 8 2_AVA DVA EL" xfId="18071" xr:uid="{24DF4504-3F8A-4085-ACB6-EC1E9DAEEB70}"/>
    <cellStyle name="60% - Accent6 8 3" xfId="18072" xr:uid="{87ED2F89-1CA8-4CC7-BF99-1810FCA35586}"/>
    <cellStyle name="60% - Accent6 8_A01" xfId="35780" xr:uid="{10CA1726-F168-4A48-822B-F801CFFF87C1}"/>
    <cellStyle name="60% - Accent6 9" xfId="5598" xr:uid="{ED30C0D0-12B4-488E-AF9A-970EB1577774}"/>
    <cellStyle name="60% - Accent6 9 2" xfId="18073" xr:uid="{C36EE745-1C12-4F1B-B959-FAF2D802C799}"/>
    <cellStyle name="60% - Accent6 9 2 2" xfId="18074" xr:uid="{839102F7-0DF4-418C-8444-38AECB968EE8}"/>
    <cellStyle name="60% - Accent6 9 2 3" xfId="18075" xr:uid="{93376B09-70CD-46FB-A3D3-7D3046EA3859}"/>
    <cellStyle name="60% - Accent6 9 2_AVA DVA EL" xfId="18076" xr:uid="{C39A589E-1CD2-436B-9C03-5F2F9E4DE144}"/>
    <cellStyle name="60% - Accent6 9 3" xfId="18077" xr:uid="{F330CE49-4DD6-4395-9327-3D1A57B54BE0}"/>
    <cellStyle name="60% - Accent6 9_A01" xfId="35781" xr:uid="{D425340A-B2DF-416F-A939-81A73FA9E07D}"/>
    <cellStyle name="60% - akcent 1" xfId="18078" xr:uid="{16045BE7-26E1-4245-AD7C-74A51E7FBBD9}"/>
    <cellStyle name="60% - akcent 1 2" xfId="18079" xr:uid="{A8C7B446-5F00-495C-AA31-C4FF455D634C}"/>
    <cellStyle name="60% - akcent 1 3" xfId="18080" xr:uid="{88FA2125-145C-4E90-AAA5-F0163B0C1E1C}"/>
    <cellStyle name="60% - akcent 1_AVA DVA EL" xfId="18081" xr:uid="{AA266908-2EA5-4F09-9112-6FDA9FEDFC46}"/>
    <cellStyle name="60% - akcent 2" xfId="18082" xr:uid="{81D91460-4A97-4141-B698-A8F9E4AB48B0}"/>
    <cellStyle name="60% - akcent 2 2" xfId="18083" xr:uid="{B64F249A-A305-4EF1-9D0D-DD9FB503B391}"/>
    <cellStyle name="60% - akcent 2 3" xfId="18084" xr:uid="{2B8385D8-6BA1-4C5D-A2A1-E82B86A1BC8B}"/>
    <cellStyle name="60% - akcent 2_AVA DVA EL" xfId="18085" xr:uid="{0FA5A174-6C5B-4B89-9F3A-4CF5C43E5827}"/>
    <cellStyle name="60% - akcent 3" xfId="18086" xr:uid="{394AA050-945E-4E14-8BF9-1E44DD9073D5}"/>
    <cellStyle name="60% - akcent 3 2" xfId="18087" xr:uid="{BA9A90BB-52CC-4324-9420-F53A540419A8}"/>
    <cellStyle name="60% - akcent 3 3" xfId="18088" xr:uid="{5CC9898B-D82C-4E24-988D-2BC2F5505917}"/>
    <cellStyle name="60% - akcent 3_AVA DVA EL" xfId="18089" xr:uid="{71D81D05-97EB-41FB-B42F-3F13754FB326}"/>
    <cellStyle name="60% - akcent 4" xfId="18090" xr:uid="{6E31D83D-1ADF-46C7-838D-AEC5880A7F9C}"/>
    <cellStyle name="60% - akcent 4 2" xfId="18091" xr:uid="{5B79F010-1719-4287-93D0-FA18D8BA2243}"/>
    <cellStyle name="60% - akcent 4 3" xfId="18092" xr:uid="{C50E868B-74E3-4548-8C64-855A097E9E53}"/>
    <cellStyle name="60% - akcent 4_AVA DVA EL" xfId="18093" xr:uid="{4D1AA464-1579-436A-A176-F3BA840B2705}"/>
    <cellStyle name="60% - akcent 5" xfId="18094" xr:uid="{6FDCEB28-FB83-40FE-A1BC-F90B63A4A516}"/>
    <cellStyle name="60% - akcent 5 2" xfId="18095" xr:uid="{30D28508-C876-4DFB-8311-B0C379D41180}"/>
    <cellStyle name="60% - akcent 5 3" xfId="18096" xr:uid="{F006CB0A-F7C6-4AFD-97DB-B302785DC772}"/>
    <cellStyle name="60% - akcent 5_AVA DVA EL" xfId="18097" xr:uid="{6D90C254-453C-4C2E-BED8-858AB5EB1C8B}"/>
    <cellStyle name="60% - akcent 6" xfId="18098" xr:uid="{E78ED2F4-F954-4F58-B73C-A3996BCE5DED}"/>
    <cellStyle name="60% - akcent 6 2" xfId="18099" xr:uid="{74E06311-3BD3-4427-89FC-D2087D6AAAB6}"/>
    <cellStyle name="60% - akcent 6 3" xfId="18100" xr:uid="{6EC7A36D-AA20-4881-ABEB-D53D57B5CBBB}"/>
    <cellStyle name="60% - akcent 6_AVA DVA EL" xfId="18101" xr:uid="{5192BD0D-5BF0-42C3-9E50-2ABE5BFE11D6}"/>
    <cellStyle name="60% - Énfasis1" xfId="5599" xr:uid="{AF51B36F-639A-4C5E-A457-54F4AC57BEAD}"/>
    <cellStyle name="60% - Énfasis1 2" xfId="18102" xr:uid="{0510A014-1A44-4EDF-9E74-591C2722E4A6}"/>
    <cellStyle name="60% - Énfasis1 3" xfId="47755" xr:uid="{C3B0C511-AF19-4BB5-8EA0-987CBF7A26F9}"/>
    <cellStyle name="60% - Énfasis1_4 manuell" xfId="55528" xr:uid="{14C518D4-950B-4F9D-93C6-2CD27B268A74}"/>
    <cellStyle name="60% - Énfasis2" xfId="5600" xr:uid="{1AEEA291-9E7F-4733-ADB3-B803592F05F1}"/>
    <cellStyle name="60% - Énfasis2 2" xfId="18103" xr:uid="{3D57ED5E-C17E-49AA-94A4-A40B45E026B8}"/>
    <cellStyle name="60% - Énfasis2 3" xfId="47756" xr:uid="{9C97F399-2488-455C-BA3B-55AC7A28A7D0}"/>
    <cellStyle name="60% - Énfasis2_4 manuell" xfId="55529" xr:uid="{ABCF2EBF-C30B-4F4E-8574-5268F16FFC70}"/>
    <cellStyle name="60% - Énfasis3" xfId="5601" xr:uid="{3866DBB3-E7D9-412B-BBAE-FC50240C18F6}"/>
    <cellStyle name="60% - Énfasis3 2" xfId="18104" xr:uid="{9BA8F056-5DF8-4F7C-B290-1C6F715C2929}"/>
    <cellStyle name="60% - Énfasis3 3" xfId="47757" xr:uid="{EC335127-6D35-483C-9630-848677BD9FDF}"/>
    <cellStyle name="60% - Énfasis3_4 manuell" xfId="55530" xr:uid="{8C9F278D-A097-40A1-84FE-BF887C187A0F}"/>
    <cellStyle name="60% - Énfasis4" xfId="5602" xr:uid="{64AF9DBC-AEE0-43FE-AADD-8AC3832E6F4B}"/>
    <cellStyle name="60% - Énfasis4 2" xfId="18105" xr:uid="{B1E23FBB-C53F-4909-B814-2603D7DFB48F}"/>
    <cellStyle name="60% - Énfasis4 3" xfId="47758" xr:uid="{8917F670-5559-45C2-B561-69FBB425C73E}"/>
    <cellStyle name="60% - Énfasis4_4 manuell" xfId="55531" xr:uid="{C2433217-9377-4F36-8F49-39BB63F09693}"/>
    <cellStyle name="60% - Énfasis5" xfId="5603" xr:uid="{AF5DA91A-111F-4DE3-BA40-C79AE015AA2A}"/>
    <cellStyle name="60% - Énfasis5 2" xfId="18106" xr:uid="{81285F71-ABDA-4BE6-B8E5-0B0ED34F3CF8}"/>
    <cellStyle name="60% - Énfasis5 3" xfId="47759" xr:uid="{E60F7C69-2721-4470-BD47-74EFCDF2B85D}"/>
    <cellStyle name="60% - Énfasis5_4 manuell" xfId="55532" xr:uid="{CCF8E136-F05E-4D2F-A281-94B661290F7B}"/>
    <cellStyle name="60% - Énfasis6" xfId="5604" xr:uid="{BD4C7F81-1A3F-4543-9587-BCF3DC790207}"/>
    <cellStyle name="60% - Énfasis6 2" xfId="18107" xr:uid="{5BE8F027-F630-4FF5-A334-66A045F9D493}"/>
    <cellStyle name="60% - Énfasis6 3" xfId="47760" xr:uid="{9A430FEB-4101-476B-ACB2-9EF0B7B30290}"/>
    <cellStyle name="60% - Énfasis6_4 manuell" xfId="55533" xr:uid="{9759D930-F332-49A6-B4B0-1E11FD5F9E59}"/>
    <cellStyle name="60% – paryškinimas 1" xfId="5605" xr:uid="{A500F8F7-FA25-4500-8C5D-E80E59925ED9}"/>
    <cellStyle name="60% – paryškinimas 1 2" xfId="18108" xr:uid="{E1C1C632-0472-4DD7-8643-FCEBF5059BCE}"/>
    <cellStyle name="60% – paryškinimas 1_A01" xfId="35782" xr:uid="{0F18DE76-4E30-44D1-9963-581337691C23}"/>
    <cellStyle name="60% – paryškinimas 2" xfId="5606" xr:uid="{DC367DCA-7422-49A4-9501-760A19DEF16D}"/>
    <cellStyle name="60% – paryškinimas 2 2" xfId="18109" xr:uid="{DF5B05C6-ADF3-4AAC-9797-CCBC1369A104}"/>
    <cellStyle name="60% – paryškinimas 2_A01" xfId="35783" xr:uid="{DF30F69E-D1EB-44CE-8324-D8365A38ADF0}"/>
    <cellStyle name="60% – paryškinimas 3" xfId="5607" xr:uid="{6A10AB8B-58DA-4C03-A9BC-F4F570CE62B1}"/>
    <cellStyle name="60% – paryškinimas 3 2" xfId="18110" xr:uid="{2145DDA7-CD6E-40C7-9AA1-332A8B659CC9}"/>
    <cellStyle name="60% – paryškinimas 3_A01" xfId="35784" xr:uid="{0C45BEFD-028C-4BDC-9045-54FA5DD358E8}"/>
    <cellStyle name="60% – paryškinimas 4" xfId="5608" xr:uid="{846266AB-CA58-4586-9BF1-EC1F01EC7FAA}"/>
    <cellStyle name="60% – paryškinimas 4 2" xfId="18111" xr:uid="{980D85EA-A2B3-475C-A5FB-A227B2C3450F}"/>
    <cellStyle name="60% – paryškinimas 4_A01" xfId="35785" xr:uid="{68E7C1D9-D062-4B26-96B9-AF74CA95E55C}"/>
    <cellStyle name="60% – paryškinimas 5" xfId="5609" xr:uid="{29E01347-2B5C-4B3E-83F0-DD151494A195}"/>
    <cellStyle name="60% – paryškinimas 5 2" xfId="18112" xr:uid="{33BF7C21-9483-4A95-8534-54122DED3407}"/>
    <cellStyle name="60% – paryškinimas 5_A01" xfId="35786" xr:uid="{D50B44E8-45E3-48C2-9BD2-7BBF8B5B071D}"/>
    <cellStyle name="60% – paryškinimas 6" xfId="5610" xr:uid="{CD794607-BFA8-4094-8925-7E5E3C4A531F}"/>
    <cellStyle name="60% – paryškinimas 6 2" xfId="18113" xr:uid="{0E3D231F-05EB-4832-B022-D81C4467B7FB}"/>
    <cellStyle name="60% – paryškinimas 6_A01" xfId="35787" xr:uid="{DC1B9D74-E857-4E8F-A19A-3D5FBA83A4F2}"/>
    <cellStyle name="60% - uthevingsfarge 1" xfId="36226" xr:uid="{EEC3BD90-BB2C-477E-825D-AC4B9ED77523}"/>
    <cellStyle name="60% - uthevingsfarge 1 2" xfId="5611" xr:uid="{98789217-2F3F-4DDF-A48F-C64D5D2D4640}"/>
    <cellStyle name="60% - uthevingsfarge 1 2 2" xfId="18114" xr:uid="{3F3236A8-B5A0-4057-A3CF-9BFD058EAF4F}"/>
    <cellStyle name="60% - uthevingsfarge 1 2 2 2" xfId="18115" xr:uid="{5D80CEC1-2C58-4FEF-B5BA-05DBAC496871}"/>
    <cellStyle name="60% - uthevingsfarge 1 2 2 3" xfId="18116" xr:uid="{D71208C4-E0E9-4444-98C6-73743BC604AE}"/>
    <cellStyle name="60% - uthevingsfarge 1 2 2 4" xfId="39940" xr:uid="{037F72FA-45EF-493E-80F9-9B1B5B276293}"/>
    <cellStyle name="60% - uthevingsfarge 1 2 2_AVA DVA EL" xfId="18117" xr:uid="{9823CA4C-9DDF-49C6-9C02-16956946E250}"/>
    <cellStyle name="60% - uthevingsfarge 1 2 3" xfId="18118" xr:uid="{17C86051-DAA0-439F-A431-78A2BDCECECF}"/>
    <cellStyle name="60% - uthevingsfarge 1 2 3 2" xfId="39941" xr:uid="{3CCAFA44-8E09-4A9A-BA42-B49E5C250D12}"/>
    <cellStyle name="60% - uthevingsfarge 1 2 4" xfId="47761" xr:uid="{36F36572-DC4B-4F67-8B17-592A5BC5F4C2}"/>
    <cellStyle name="60% - uthevingsfarge 1 2 5" xfId="47762" xr:uid="{BD99247E-257A-4029-84AF-51E06EE7CB82}"/>
    <cellStyle name="60% - uthevingsfarge 1 2 6" xfId="47763" xr:uid="{CABD7EA5-93A2-4945-AE39-6D743E587C69}"/>
    <cellStyle name="60% - uthevingsfarge 1 2_A01" xfId="35788" xr:uid="{0CA0DC49-61DA-477C-A2CC-FBBDD8C186CD}"/>
    <cellStyle name="60% - uthevingsfarge 1 3" xfId="18119" xr:uid="{FADBC9A2-0F7A-4219-8F23-983C03187918}"/>
    <cellStyle name="60% - uthevingsfarge 1 3 2" xfId="18120" xr:uid="{1FDE1FAC-8423-48C9-8AEF-C27BD2C6F36E}"/>
    <cellStyle name="60% - uthevingsfarge 1 3 3" xfId="18121" xr:uid="{9078E6FB-E998-4233-BE1C-660E88BCC32A}"/>
    <cellStyle name="60% - uthevingsfarge 1 3 4" xfId="39942" xr:uid="{E9F12282-6EE9-4546-902C-7FD30E74CA38}"/>
    <cellStyle name="60% - uthevingsfarge 1 3_AVA DVA EL" xfId="18122" xr:uid="{33EF999B-9779-419D-A4D4-AF8EE9E62A88}"/>
    <cellStyle name="60% - uthevingsfarge 1 4" xfId="18123" xr:uid="{57CDF867-B114-4720-AE00-C573FE850981}"/>
    <cellStyle name="60% - uthevingsfarge 1 4 2" xfId="39943" xr:uid="{70E4F9A8-AA50-415B-AAEE-11A873115797}"/>
    <cellStyle name="60% - uthevingsfarge 1 5" xfId="18124" xr:uid="{C6A73BE1-5C3A-46F9-A558-D620391A7CE6}"/>
    <cellStyle name="60% - uthevingsfarge 1 6" xfId="47764" xr:uid="{21DDF0E7-740C-4EB5-A88C-2915F9776368}"/>
    <cellStyle name="60% - uthevingsfarge 1_4 manuell" xfId="55534" xr:uid="{8729E41E-32A1-4230-879B-CCB7B491D4AE}"/>
    <cellStyle name="60% - uthevingsfarge 2" xfId="36227" xr:uid="{D7585DE0-2E30-4CD5-A796-D550304D1CF1}"/>
    <cellStyle name="60% - uthevingsfarge 2 2" xfId="5612" xr:uid="{719B2D85-07D9-47DA-94D5-80C093180E1C}"/>
    <cellStyle name="60% - uthevingsfarge 2 2 2" xfId="18125" xr:uid="{2CC63205-1464-435C-A5A2-7102C8056EB5}"/>
    <cellStyle name="60% - uthevingsfarge 2 2 2 2" xfId="18126" xr:uid="{D5AD78F4-444D-42D8-ADD4-A859EB1A8EA2}"/>
    <cellStyle name="60% - uthevingsfarge 2 2 2 3" xfId="18127" xr:uid="{4CA5D4B2-135C-4709-B241-0423839CF3E5}"/>
    <cellStyle name="60% - uthevingsfarge 2 2 2 4" xfId="39944" xr:uid="{823D14D1-80D8-476A-B00D-41CB342EFA92}"/>
    <cellStyle name="60% - uthevingsfarge 2 2 2_AVA DVA EL" xfId="18128" xr:uid="{80996E2F-EB83-4390-A30D-0D158BAF9ACF}"/>
    <cellStyle name="60% - uthevingsfarge 2 2 3" xfId="18129" xr:uid="{BC36AB20-B2B5-4975-B1DA-4E09C2139A67}"/>
    <cellStyle name="60% - uthevingsfarge 2 2 3 2" xfId="39945" xr:uid="{4D7127E0-60AF-4BFA-A61E-A1FBFA07091F}"/>
    <cellStyle name="60% - uthevingsfarge 2 2 4" xfId="47765" xr:uid="{767F2ACC-EA42-4E5F-87E7-F156EF1B9B46}"/>
    <cellStyle name="60% - uthevingsfarge 2 2 5" xfId="47766" xr:uid="{B0FC880B-9336-4BA9-9C6B-33EC63EE788D}"/>
    <cellStyle name="60% - uthevingsfarge 2 2 6" xfId="47767" xr:uid="{4D151B17-F8A3-40BD-93FD-FA5731EDD65F}"/>
    <cellStyle name="60% - uthevingsfarge 2 2_A01" xfId="35789" xr:uid="{8E0F09C7-2C39-4CA2-BCC2-7A03F28504EB}"/>
    <cellStyle name="60% - uthevingsfarge 2 3" xfId="18130" xr:uid="{31DBF8C7-1017-4F7B-8D44-C7FCA9CF9F2F}"/>
    <cellStyle name="60% - uthevingsfarge 2 3 2" xfId="18131" xr:uid="{048290EF-515B-4C56-AD8D-C64104D47A00}"/>
    <cellStyle name="60% - uthevingsfarge 2 3 3" xfId="18132" xr:uid="{243A4FF6-81AB-455A-BDEE-63DECE30A634}"/>
    <cellStyle name="60% - uthevingsfarge 2 3 4" xfId="39946" xr:uid="{2EBC607E-C004-4B23-90D5-04C91583D019}"/>
    <cellStyle name="60% - uthevingsfarge 2 3_AVA DVA EL" xfId="18133" xr:uid="{DD60A32E-0023-4930-9D15-D7905D111026}"/>
    <cellStyle name="60% - uthevingsfarge 2 4" xfId="18134" xr:uid="{9E9AF4BD-C7D7-4025-98BD-F9F5C69BD249}"/>
    <cellStyle name="60% - uthevingsfarge 2 4 2" xfId="39947" xr:uid="{FD15A13B-A8D5-42CC-904B-B6C35E7AC8D8}"/>
    <cellStyle name="60% - uthevingsfarge 2 5" xfId="18135" xr:uid="{057B2A00-57EA-4857-8BDC-F080FDEA7948}"/>
    <cellStyle name="60% - uthevingsfarge 2 6" xfId="47768" xr:uid="{FF242274-548F-496D-AF32-F3E884D4E639}"/>
    <cellStyle name="60% - uthevingsfarge 2_4 manuell" xfId="55535" xr:uid="{7BA0849E-74DC-49BC-B0CD-16C94C1959D4}"/>
    <cellStyle name="60% - uthevingsfarge 3" xfId="36228" xr:uid="{8FD642B3-7546-41C2-AB3D-2ED506C05678}"/>
    <cellStyle name="60% - uthevingsfarge 3 2" xfId="5613" xr:uid="{428B8803-8BE0-4208-8D16-3C7A7A97FB04}"/>
    <cellStyle name="60% - uthevingsfarge 3 2 2" xfId="18136" xr:uid="{CCAE1DCE-B907-4BB3-9267-9EA0B8345B59}"/>
    <cellStyle name="60% - uthevingsfarge 3 2 2 2" xfId="18137" xr:uid="{7A77E980-5C52-4B36-AD8B-4F84CDF21382}"/>
    <cellStyle name="60% - uthevingsfarge 3 2 2 3" xfId="18138" xr:uid="{49BA2AA3-2593-4D3E-9836-FCBE0E8E4DCA}"/>
    <cellStyle name="60% - uthevingsfarge 3 2 2 4" xfId="39948" xr:uid="{61C33D86-E3A7-4024-8EA8-6747D9A5590B}"/>
    <cellStyle name="60% - uthevingsfarge 3 2 2_AVA DVA EL" xfId="18139" xr:uid="{3A0CCEB4-25A7-4849-810C-90C59DE0C721}"/>
    <cellStyle name="60% - uthevingsfarge 3 2 3" xfId="18140" xr:uid="{8F3A0D74-76F0-49B4-81AD-F0301638F99C}"/>
    <cellStyle name="60% - uthevingsfarge 3 2 3 2" xfId="39949" xr:uid="{45549BB3-4EF1-4557-8BF0-0B5138852CE8}"/>
    <cellStyle name="60% - uthevingsfarge 3 2 4" xfId="47769" xr:uid="{8D4C3D90-2D86-4018-BED6-9CB65BA88A75}"/>
    <cellStyle name="60% - uthevingsfarge 3 2 5" xfId="47770" xr:uid="{D93B3242-B3B5-49D4-A08E-D70FF5B91E5B}"/>
    <cellStyle name="60% - uthevingsfarge 3 2 6" xfId="47771" xr:uid="{3634858F-EF9F-43AE-A77B-AFDC3F11CC3F}"/>
    <cellStyle name="60% - uthevingsfarge 3 2_A01" xfId="35790" xr:uid="{2DA49487-122D-47BB-BEDA-DFA13A7B003C}"/>
    <cellStyle name="60% - uthevingsfarge 3 3" xfId="18141" xr:uid="{265191A6-88A6-4B8B-8496-CF31E0C10653}"/>
    <cellStyle name="60% - uthevingsfarge 3 3 2" xfId="18142" xr:uid="{8F7B1DF8-7416-4FDE-96BA-E021F00BDED4}"/>
    <cellStyle name="60% - uthevingsfarge 3 3 3" xfId="18143" xr:uid="{6F50A41F-E5A5-4ECB-A640-079898A5124F}"/>
    <cellStyle name="60% - uthevingsfarge 3 3 4" xfId="39950" xr:uid="{13E0E3C7-2ED8-4961-9416-4BCE522D55FA}"/>
    <cellStyle name="60% - uthevingsfarge 3 3_AVA DVA EL" xfId="18144" xr:uid="{5D224893-3262-47AF-8436-CE5692BF2C53}"/>
    <cellStyle name="60% - uthevingsfarge 3 4" xfId="18145" xr:uid="{40297460-24B5-43F7-91ED-1D8565EB4025}"/>
    <cellStyle name="60% - uthevingsfarge 3 4 2" xfId="39951" xr:uid="{2AA31E60-7E50-477C-BB6C-E61935671094}"/>
    <cellStyle name="60% - uthevingsfarge 3 5" xfId="18146" xr:uid="{E4DA203B-EF3A-4794-983E-B4C89273DB73}"/>
    <cellStyle name="60% - uthevingsfarge 3 6" xfId="47772" xr:uid="{364A2983-9AB2-4B6A-970E-E80E62F98311}"/>
    <cellStyle name="60% - uthevingsfarge 3_4 manuell" xfId="55536" xr:uid="{A382EEAD-EA57-4EB3-A827-651BEC0D95B6}"/>
    <cellStyle name="60% - uthevingsfarge 4" xfId="36229" xr:uid="{0A00D2F6-8870-4D84-A5FF-03AFC9034FB2}"/>
    <cellStyle name="60% - uthevingsfarge 4 2" xfId="5614" xr:uid="{B3F701BA-45D1-4044-9DE2-BDD5349B5B00}"/>
    <cellStyle name="60% - uthevingsfarge 4 2 2" xfId="18147" xr:uid="{C3099378-EBFA-4A62-A9DC-508F75ECFAB3}"/>
    <cellStyle name="60% - uthevingsfarge 4 2 2 2" xfId="18148" xr:uid="{9FF31731-77CC-47F5-A784-4702F29676E4}"/>
    <cellStyle name="60% - uthevingsfarge 4 2 2 3" xfId="18149" xr:uid="{58AAEAAC-A989-48F6-9A25-F57DF19DD76E}"/>
    <cellStyle name="60% - uthevingsfarge 4 2 2 4" xfId="39952" xr:uid="{D7681DD6-FD92-4B43-A946-533EE9BC745B}"/>
    <cellStyle name="60% - uthevingsfarge 4 2 2_AVA DVA EL" xfId="18150" xr:uid="{12514A29-1D90-4F03-A436-116E542FD8A3}"/>
    <cellStyle name="60% - uthevingsfarge 4 2 3" xfId="18151" xr:uid="{0242C6BB-3546-4B45-8BF3-2600C4998CC3}"/>
    <cellStyle name="60% - uthevingsfarge 4 2 3 2" xfId="39953" xr:uid="{9E198D9E-E8C6-4052-A9D1-5E06D45D0A3E}"/>
    <cellStyle name="60% - uthevingsfarge 4 2 4" xfId="47773" xr:uid="{18573F76-077C-4BF5-89B6-8FE807CDAA17}"/>
    <cellStyle name="60% - uthevingsfarge 4 2 5" xfId="47774" xr:uid="{55F755E5-3369-4EA7-B19F-742B0E82BD1A}"/>
    <cellStyle name="60% - uthevingsfarge 4 2 6" xfId="47775" xr:uid="{3504F8EC-DCAF-4621-9026-912890B442A5}"/>
    <cellStyle name="60% - uthevingsfarge 4 2_A01" xfId="35791" xr:uid="{4D2565F2-79FA-4E77-94B6-B8000D82E6E4}"/>
    <cellStyle name="60% - uthevingsfarge 4 3" xfId="18152" xr:uid="{C90659A3-EAF9-4309-BA24-C7AE934F416F}"/>
    <cellStyle name="60% - uthevingsfarge 4 3 2" xfId="18153" xr:uid="{9450A90A-8079-47EA-B111-68F18E6C425B}"/>
    <cellStyle name="60% - uthevingsfarge 4 3 3" xfId="18154" xr:uid="{AE3660F8-92B5-46BB-A224-878761F4F577}"/>
    <cellStyle name="60% - uthevingsfarge 4 3 4" xfId="39954" xr:uid="{68A1212B-1D71-4AEF-90A8-1008A677B79A}"/>
    <cellStyle name="60% - uthevingsfarge 4 3_AVA DVA EL" xfId="18155" xr:uid="{FD3C0954-456B-4D09-BFE3-22B06B35D1E9}"/>
    <cellStyle name="60% - uthevingsfarge 4 4" xfId="18156" xr:uid="{C0373889-47B1-43D5-96E8-0758DEBAB671}"/>
    <cellStyle name="60% - uthevingsfarge 4 4 2" xfId="39955" xr:uid="{C2E4623A-27A1-4ED5-B831-F7F84D641397}"/>
    <cellStyle name="60% - uthevingsfarge 4 5" xfId="18157" xr:uid="{0693400C-5EFF-42DF-8D82-A1A46CC90DEE}"/>
    <cellStyle name="60% - uthevingsfarge 4 6" xfId="47776" xr:uid="{3E196F81-2184-4E9A-85A4-DB57C7A7DB4B}"/>
    <cellStyle name="60% - uthevingsfarge 4_4 manuell" xfId="55537" xr:uid="{D1254B35-9E38-4097-8B64-A2D748DA5BB9}"/>
    <cellStyle name="60% - uthevingsfarge 5" xfId="36230" xr:uid="{186E0F58-918F-4562-B1E0-39C51255DB2C}"/>
    <cellStyle name="60% - uthevingsfarge 5 2" xfId="5615" xr:uid="{6C802B4C-3E76-4096-822C-D1EC8CD454F4}"/>
    <cellStyle name="60% - uthevingsfarge 5 2 2" xfId="18158" xr:uid="{1F7DE484-ED8C-4610-98C9-459A6E767BC3}"/>
    <cellStyle name="60% - uthevingsfarge 5 2 2 2" xfId="18159" xr:uid="{54C6334D-72A6-4B92-8BEF-FA08C9137F9B}"/>
    <cellStyle name="60% - uthevingsfarge 5 2 2 3" xfId="18160" xr:uid="{DA51E98A-F411-4807-9F8A-4F637858EB81}"/>
    <cellStyle name="60% - uthevingsfarge 5 2 2 4" xfId="39956" xr:uid="{A3B87678-9629-4682-A21D-7685B44E54DC}"/>
    <cellStyle name="60% - uthevingsfarge 5 2 2_AVA DVA EL" xfId="18161" xr:uid="{51AC029C-860C-429A-9DF1-67062E957696}"/>
    <cellStyle name="60% - uthevingsfarge 5 2 3" xfId="18162" xr:uid="{21DFA827-CA76-4CEF-853B-4A8E727ACD39}"/>
    <cellStyle name="60% - uthevingsfarge 5 2 3 2" xfId="39957" xr:uid="{B61E11FF-D4B8-4BE3-8FB6-1EBCF2C9BD0E}"/>
    <cellStyle name="60% - uthevingsfarge 5 2 4" xfId="47777" xr:uid="{B1F228BB-D251-4184-A4B2-1335F70EC5C1}"/>
    <cellStyle name="60% - uthevingsfarge 5 2 5" xfId="47778" xr:uid="{AC0BFCCB-837F-47E7-92F1-8375E2872C75}"/>
    <cellStyle name="60% - uthevingsfarge 5 2 6" xfId="47779" xr:uid="{F6470CC1-DF1D-45AE-B2BD-364F18D434E6}"/>
    <cellStyle name="60% - uthevingsfarge 5 2_A01" xfId="35792" xr:uid="{1256A570-5CD5-4133-A205-144D9E0B9BB5}"/>
    <cellStyle name="60% - uthevingsfarge 5 3" xfId="18163" xr:uid="{D5B0E2ED-2462-481B-BB7B-1E2649127BEF}"/>
    <cellStyle name="60% - uthevingsfarge 5 3 2" xfId="18164" xr:uid="{0907A2DC-BD61-449A-9520-65CA4A318EB3}"/>
    <cellStyle name="60% - uthevingsfarge 5 3 3" xfId="18165" xr:uid="{1F3B9888-8F09-4221-B729-CB33D92C9928}"/>
    <cellStyle name="60% - uthevingsfarge 5 3 4" xfId="39958" xr:uid="{96436127-8D0D-4DED-B546-0B364F1F24EB}"/>
    <cellStyle name="60% - uthevingsfarge 5 3_AVA DVA EL" xfId="18166" xr:uid="{924CD87A-A6DE-4F4D-AA13-FF12F841ECD9}"/>
    <cellStyle name="60% - uthevingsfarge 5 4" xfId="18167" xr:uid="{FF3C6D18-3CD4-4CAC-8AD6-A7C897C05E79}"/>
    <cellStyle name="60% - uthevingsfarge 5 4 2" xfId="39959" xr:uid="{0D33E957-591D-402D-880E-E5B6B3629FB9}"/>
    <cellStyle name="60% - uthevingsfarge 5 5" xfId="18168" xr:uid="{E1B94563-0A95-4C4B-9EAA-94E6997CB4CD}"/>
    <cellStyle name="60% - uthevingsfarge 5 6" xfId="47780" xr:uid="{87B7A7CB-BF15-41D2-B017-EA7373344FBD}"/>
    <cellStyle name="60% - uthevingsfarge 5_4 manuell" xfId="55538" xr:uid="{A77B6E09-151C-4DC8-A64F-07947AED96FB}"/>
    <cellStyle name="60% - uthevingsfarge 6" xfId="36231" xr:uid="{6CE9AECA-BB9F-444B-ABA5-3BA29C8026E8}"/>
    <cellStyle name="60% - uthevingsfarge 6 2" xfId="5616" xr:uid="{4652AB9C-2FAE-46F0-955D-04EC958DBB7D}"/>
    <cellStyle name="60% - uthevingsfarge 6 2 2" xfId="18169" xr:uid="{BF901338-B67D-4150-B90F-97C27D36E539}"/>
    <cellStyle name="60% - uthevingsfarge 6 2 2 2" xfId="18170" xr:uid="{7B14EF5F-0849-421B-B4AB-DDDBFC424723}"/>
    <cellStyle name="60% - uthevingsfarge 6 2 2 3" xfId="18171" xr:uid="{E9FF3336-BCF7-4B93-99DF-FB4177E863DC}"/>
    <cellStyle name="60% - uthevingsfarge 6 2 2 4" xfId="39960" xr:uid="{985E725B-EF67-4697-9E29-33BC3C7E5D3E}"/>
    <cellStyle name="60% - uthevingsfarge 6 2 2_AVA DVA EL" xfId="18172" xr:uid="{84D2FE68-5DD0-4F87-A888-EDDF9B096027}"/>
    <cellStyle name="60% - uthevingsfarge 6 2 3" xfId="18173" xr:uid="{2F8DCB17-0504-4B48-9572-CE44024F07A3}"/>
    <cellStyle name="60% - uthevingsfarge 6 2 3 2" xfId="39961" xr:uid="{97C73A1E-F08A-48D0-A024-84311AC1A4B0}"/>
    <cellStyle name="60% - uthevingsfarge 6 2 4" xfId="47781" xr:uid="{165396F4-ADA6-497E-A048-17BF09FBDE96}"/>
    <cellStyle name="60% - uthevingsfarge 6 2 5" xfId="47782" xr:uid="{68BFEAAC-C283-4AD9-99D2-9EB42C2902C9}"/>
    <cellStyle name="60% - uthevingsfarge 6 2 6" xfId="47783" xr:uid="{477F4BE8-FC5F-4C02-BD5D-6F80220DC28D}"/>
    <cellStyle name="60% - uthevingsfarge 6 2_A01" xfId="35793" xr:uid="{1F74C92A-00E2-42A0-AA9D-55359FBB407D}"/>
    <cellStyle name="60% - uthevingsfarge 6 3" xfId="18174" xr:uid="{77AD4997-192C-4C02-8FD7-22BC5F7874E7}"/>
    <cellStyle name="60% - uthevingsfarge 6 3 2" xfId="18175" xr:uid="{82629AB2-E065-4A18-BCBB-8AB26B56C24E}"/>
    <cellStyle name="60% - uthevingsfarge 6 3 3" xfId="18176" xr:uid="{172A508A-90FE-4E62-978B-BCC30207B784}"/>
    <cellStyle name="60% - uthevingsfarge 6 3 4" xfId="39962" xr:uid="{D85F5A45-9CD0-43C3-A753-CEFC5BF6335F}"/>
    <cellStyle name="60% - uthevingsfarge 6 3_AVA DVA EL" xfId="18177" xr:uid="{2DEEA176-D8D6-420E-868B-D27B5B6FA875}"/>
    <cellStyle name="60% - uthevingsfarge 6 4" xfId="18178" xr:uid="{A6531E24-9762-4E25-9150-20D4B147D053}"/>
    <cellStyle name="60% - uthevingsfarge 6 4 2" xfId="39963" xr:uid="{2BD59988-8673-49C1-85B4-2A15117CEC90}"/>
    <cellStyle name="60% - uthevingsfarge 6 5" xfId="18179" xr:uid="{43E83A7F-2E4D-49FD-B806-2109757ECF33}"/>
    <cellStyle name="60% - uthevingsfarge 6 6" xfId="47784" xr:uid="{C70512E5-88CB-4996-871D-1AD2907EE31B}"/>
    <cellStyle name="60% - uthevingsfarge 6_4 manuell" xfId="55539" xr:uid="{21E93D24-0EF8-48EC-9B95-96AEC1D1893E}"/>
    <cellStyle name="60% - Акцент1" xfId="18180" xr:uid="{9806E870-1265-44C6-A099-735E2C998B1F}"/>
    <cellStyle name="60% - Акцент1 2" xfId="18181" xr:uid="{6D5253DA-8DE9-44AD-82C2-ABC4BB2139B7}"/>
    <cellStyle name="60% - Акцент1 3" xfId="18182" xr:uid="{6A7E284F-3796-49A1-ABE0-2769ED876B58}"/>
    <cellStyle name="60% - Акцент1_AVA DVA EL" xfId="18183" xr:uid="{D57A4EB4-50B0-4C26-AF35-A018CC9F09E1}"/>
    <cellStyle name="60% - Акцент2" xfId="18184" xr:uid="{D6BC24A2-1B13-4308-A21B-7B386CD60887}"/>
    <cellStyle name="60% - Акцент2 2" xfId="18185" xr:uid="{90DC458D-99B5-4600-9760-3DAD452901ED}"/>
    <cellStyle name="60% - Акцент2 3" xfId="18186" xr:uid="{C9FAEE09-B786-4DA7-B3A6-D574B5FC47D9}"/>
    <cellStyle name="60% - Акцент2_AVA DVA EL" xfId="18187" xr:uid="{F262540B-DC50-4089-90A2-F2D877C23204}"/>
    <cellStyle name="60% - Акцент3" xfId="18188" xr:uid="{C4C27358-59FF-44CB-A2CD-F24F944B4965}"/>
    <cellStyle name="60% - Акцент3 2" xfId="18189" xr:uid="{412974DD-01D6-4C74-9AFB-866EDA362A9C}"/>
    <cellStyle name="60% - Акцент3 3" xfId="18190" xr:uid="{0E384800-93FD-48EE-8180-4420F3FC1B5C}"/>
    <cellStyle name="60% - Акцент3_AVA DVA EL" xfId="18191" xr:uid="{D8DE2C7A-F0FA-4057-99CE-0A7548BE7294}"/>
    <cellStyle name="60% - Акцент4" xfId="18192" xr:uid="{16777CD8-657E-4795-9F74-12FF8887BA7C}"/>
    <cellStyle name="60% - Акцент4 2" xfId="18193" xr:uid="{7B907FA9-4143-4EC8-A093-EB18916680FD}"/>
    <cellStyle name="60% - Акцент4 3" xfId="18194" xr:uid="{C3227E09-916C-4AA3-A68B-396E65D52A33}"/>
    <cellStyle name="60% - Акцент4_AVA DVA EL" xfId="18195" xr:uid="{AC1E30CF-A089-46F3-BAC7-CA0FC198220A}"/>
    <cellStyle name="60% - Акцент5" xfId="18196" xr:uid="{0A329DAD-CAA6-44CF-BD7E-ED72BCD73BB4}"/>
    <cellStyle name="60% - Акцент5 2" xfId="18197" xr:uid="{71506418-829B-4329-86F3-5F19B942B683}"/>
    <cellStyle name="60% - Акцент5 3" xfId="18198" xr:uid="{5F50B7A2-E08E-423B-B2D9-65E35E0A0D34}"/>
    <cellStyle name="60% - Акцент5_AVA DVA EL" xfId="18199" xr:uid="{526017BE-56D9-48D3-8F98-20D967E1A7AB}"/>
    <cellStyle name="60% - Акцент6" xfId="18200" xr:uid="{2AD3179E-9F7C-4729-920E-0E2CEC9B0471}"/>
    <cellStyle name="60% - Акцент6 2" xfId="18201" xr:uid="{AE01F7CC-AB27-4A6A-A1B4-CB25EA8D6EA8}"/>
    <cellStyle name="60% - Акцент6 3" xfId="18202" xr:uid="{160E1688-8187-4EE6-8B19-A5A8049D9E4F}"/>
    <cellStyle name="60% - Акцент6_AVA DVA EL" xfId="18203" xr:uid="{D792B7F9-BD86-4921-8E07-D34149B47AED}"/>
    <cellStyle name="Accent1 10" xfId="5618" xr:uid="{3892ED9D-B1B6-400A-854A-951BD7D90238}"/>
    <cellStyle name="Accent1 10 2" xfId="18204" xr:uid="{937FBA84-EE9A-465A-8F3E-FC1CF8AB9284}"/>
    <cellStyle name="Accent1 10 3" xfId="18205" xr:uid="{F4EDFFB0-093B-4D40-8475-D52A3558D4DD}"/>
    <cellStyle name="Accent1 10_AVA DVA EL" xfId="18206" xr:uid="{CE330D64-781F-4E42-8E64-8A9B924FFF39}"/>
    <cellStyle name="Accent1 11" xfId="5619" xr:uid="{17B72A21-6104-466E-B6B4-122EA2E7BED6}"/>
    <cellStyle name="Accent1 11 2" xfId="18207" xr:uid="{32D240F3-1BA1-4147-BD3B-90FE177BDF85}"/>
    <cellStyle name="Accent1 11 3" xfId="18208" xr:uid="{F3F0E481-4C38-4E0F-A0FD-3F7C9888B6FC}"/>
    <cellStyle name="Accent1 11_AVA DVA EL" xfId="18209" xr:uid="{623B4608-2623-49BD-8CD3-1AE9F6E95B8A}"/>
    <cellStyle name="Accent1 12" xfId="18210" xr:uid="{45DBBBD4-721A-42F1-8B3E-5556DBB07BA6}"/>
    <cellStyle name="Accent1 12 2" xfId="18211" xr:uid="{A36D3F61-8642-42F4-97F7-F5601CABDA34}"/>
    <cellStyle name="Accent1 12 3" xfId="18212" xr:uid="{052D4C9F-CEE3-49C8-99BB-AB84541BF243}"/>
    <cellStyle name="Accent1 12_AVA DVA EL" xfId="18213" xr:uid="{1C6B94CD-0336-428D-87C7-1F49AFCDB626}"/>
    <cellStyle name="Accent1 13" xfId="18214" xr:uid="{BB0B409E-9AA6-439E-BCA0-2E737DF787A5}"/>
    <cellStyle name="Accent1 13 2" xfId="18215" xr:uid="{2CF87A0C-CA1D-4D7B-8679-39A06B5A4A88}"/>
    <cellStyle name="Accent1 13 3" xfId="18216" xr:uid="{66FC6332-2EB1-48D4-B1EB-1A70E8664B17}"/>
    <cellStyle name="Accent1 13_AVA DVA EL" xfId="18217" xr:uid="{A9305E1C-3F1E-4317-9742-7CB686BF5D5F}"/>
    <cellStyle name="Accent1 14" xfId="39964" xr:uid="{ED936B0E-9B85-4EE2-A87F-08947E9F25F5}"/>
    <cellStyle name="Accent1 15" xfId="47785" xr:uid="{C35D9099-4CC8-4D9E-BB47-8D540B69D99C}"/>
    <cellStyle name="Accent1 16" xfId="47786" xr:uid="{982E2208-C128-4D54-81CA-608B45764272}"/>
    <cellStyle name="Accent1 17" xfId="5617" xr:uid="{1ABBF50D-F829-4BE7-BCDB-80DC66A09DCA}"/>
    <cellStyle name="Accent1 2" xfId="5620" xr:uid="{FFFEBB9F-F181-45A8-BA37-3605F57F66B7}"/>
    <cellStyle name="Accent1 2 2" xfId="5621" xr:uid="{60BCC623-C813-480D-A2B0-068873224501}"/>
    <cellStyle name="Accent1 2 2 2" xfId="18218" xr:uid="{79F44D9C-11A7-4D45-A979-6C49A0DFD84C}"/>
    <cellStyle name="Accent1 2 2 2 2" xfId="18219" xr:uid="{27571643-5542-44E2-A41C-FC8DD932EA79}"/>
    <cellStyle name="Accent1 2 2 2 3" xfId="18220" xr:uid="{F19565AC-549F-4EE7-B0D3-3B8DDF2FE050}"/>
    <cellStyle name="Accent1 2 2 2_AVA DVA EL" xfId="18221" xr:uid="{188E22CB-CA4A-4300-AC89-1E8CA23D140D}"/>
    <cellStyle name="Accent1 2 2 3" xfId="18222" xr:uid="{38313608-706A-44E0-BA0B-06EC9E64925E}"/>
    <cellStyle name="Accent1 2 2 3 2" xfId="18223" xr:uid="{8B28A598-FEAA-40F4-9E2E-51CB4DE10B04}"/>
    <cellStyle name="Accent1 2 2 3 3" xfId="18224" xr:uid="{AFA4368F-C841-4F99-85B8-D317378C94F8}"/>
    <cellStyle name="Accent1 2 2 3_AVA DVA EL" xfId="18225" xr:uid="{C3D3F6B6-1204-45C5-91BE-5D2EDD80ABEB}"/>
    <cellStyle name="Accent1 2 2 4" xfId="18226" xr:uid="{FFC0D168-8B5B-4BA7-BF27-8C63753108C5}"/>
    <cellStyle name="Accent1 2 2 4 2" xfId="18227" xr:uid="{CF44CFB7-3495-4C3D-BCBC-077440807F63}"/>
    <cellStyle name="Accent1 2 2 4 3" xfId="18228" xr:uid="{60FBAF82-9E02-40D2-AE7B-E3267549CB10}"/>
    <cellStyle name="Accent1 2 2 4_AVA DVA EL" xfId="18229" xr:uid="{82114DF3-9185-48DC-8CFD-CB60D8E19BE3}"/>
    <cellStyle name="Accent1 2 2 5" xfId="18230" xr:uid="{500E89CE-0B7B-4CC5-88EB-A9BA0C7A4075}"/>
    <cellStyle name="Accent1 2 2 5 2" xfId="18231" xr:uid="{43219400-672F-4949-A88B-EECCF82C97F9}"/>
    <cellStyle name="Accent1 2 2 5 3" xfId="18232" xr:uid="{66C25CE3-789B-4C5F-A5A7-F9F28EF51A2A}"/>
    <cellStyle name="Accent1 2 2 5_AVA DVA EL" xfId="18233" xr:uid="{EE4C49DA-E66D-4357-843E-7E572485E031}"/>
    <cellStyle name="Accent1 2 2 6" xfId="18234" xr:uid="{D552057A-FBBF-44DD-B79A-1B590156226B}"/>
    <cellStyle name="Accent1 2 2 6 2" xfId="18235" xr:uid="{5A1E954A-D43B-4962-B438-55E592F52400}"/>
    <cellStyle name="Accent1 2 2 6 3" xfId="18236" xr:uid="{3CEC1B20-8E68-472F-867A-78C4D84C1E56}"/>
    <cellStyle name="Accent1 2 2 6_AVA DVA EL" xfId="18237" xr:uid="{EFA0DB6E-986C-4004-B576-C77D6EB955E0}"/>
    <cellStyle name="Accent1 2 2 7" xfId="18238" xr:uid="{AAC2B231-EB4F-4752-BFC9-6D73D083E902}"/>
    <cellStyle name="Accent1 2 2 8" xfId="47787" xr:uid="{7C7B4EED-40AB-4165-BEC5-6142E50B5DC6}"/>
    <cellStyle name="Accent1 2 2_A01" xfId="35794" xr:uid="{04A4B2E8-9453-4592-B3A5-C1658BB8CE68}"/>
    <cellStyle name="Accent1 2 3" xfId="18239" xr:uid="{DC7087AB-6749-4B71-B591-2C9D195FA35D}"/>
    <cellStyle name="Accent1 2 3 2" xfId="18240" xr:uid="{A9FA6C7E-D0D8-4FD2-A1B5-1A0AA3AC8521}"/>
    <cellStyle name="Accent1 2 3 2 2" xfId="18241" xr:uid="{DEE8FBDA-49F1-4AD0-9790-EEF1CB8A1C7B}"/>
    <cellStyle name="Accent1 2 3 2 3" xfId="18242" xr:uid="{820A7B2E-5A8B-4807-B4D6-3861B195E2EC}"/>
    <cellStyle name="Accent1 2 3 2 4" xfId="47788" xr:uid="{5B7AB5E0-F19A-4953-A2D8-D79F4C80C8F4}"/>
    <cellStyle name="Accent1 2 3 2_AVA DVA EL" xfId="18243" xr:uid="{26C32D7C-6CDE-42D6-A8E0-886AE108ED02}"/>
    <cellStyle name="Accent1 2 3 3" xfId="18244" xr:uid="{FA46F52E-C024-43DA-8C62-31088DA92072}"/>
    <cellStyle name="Accent1 2 3 3 2" xfId="47789" xr:uid="{4A81BBAC-F745-4625-9212-B46D91458639}"/>
    <cellStyle name="Accent1 2 3 4" xfId="18245" xr:uid="{A7EFCB20-56B9-4B1D-9115-2692D02BB3A9}"/>
    <cellStyle name="Accent1 2 3 4 2" xfId="47790" xr:uid="{F11E7A56-9A26-459B-99FB-EC14AD8DC01A}"/>
    <cellStyle name="Accent1 2 3 5" xfId="47791" xr:uid="{8F06EA35-CCFD-456C-87DF-847BB06E26C8}"/>
    <cellStyle name="Accent1 2 3 6" xfId="47792" xr:uid="{7D5AE4B3-203E-49DA-9E04-909852DD8D7D}"/>
    <cellStyle name="Accent1 2 3_AVA DVA EL" xfId="18246" xr:uid="{248DA058-3486-47F4-B35F-E290B3AA94FE}"/>
    <cellStyle name="Accent1 2 4" xfId="18247" xr:uid="{03CFD3D2-8F2F-4C07-B27D-F6A70BE655DC}"/>
    <cellStyle name="Accent1 2 4 2" xfId="18248" xr:uid="{A1F95677-FCD7-4638-93CF-706B7058737F}"/>
    <cellStyle name="Accent1 2 4 3" xfId="18249" xr:uid="{0C931AA1-4D53-4D80-8727-45DDFB0E1188}"/>
    <cellStyle name="Accent1 2 4 4" xfId="47793" xr:uid="{3EDC4A2F-AFA5-4588-8EB8-093B5D607B97}"/>
    <cellStyle name="Accent1 2 4_AVA DVA EL" xfId="18250" xr:uid="{676D5ED2-A8B3-41F7-B0E4-0D84E6FD0054}"/>
    <cellStyle name="Accent1 2 5" xfId="18251" xr:uid="{94AA60B4-3C6B-4EF3-B783-B779A806F252}"/>
    <cellStyle name="Accent1 2 5 2" xfId="18252" xr:uid="{A512A129-F795-4904-AC0D-D360A1FC3FFE}"/>
    <cellStyle name="Accent1 2 5 3" xfId="18253" xr:uid="{6DE97DDE-83B5-4BF5-BECF-45A2B6366151}"/>
    <cellStyle name="Accent1 2 5_AVA DVA EL" xfId="18254" xr:uid="{26EC77CD-8D4D-4037-A376-9A9C26D57E29}"/>
    <cellStyle name="Accent1 2 6" xfId="18255" xr:uid="{8C41739B-9031-4C35-AE4B-E7BB79C167D5}"/>
    <cellStyle name="Accent1 2 6 2" xfId="18256" xr:uid="{AA900A41-E4FA-4B01-80FD-E743C31C71E3}"/>
    <cellStyle name="Accent1 2 6 3" xfId="18257" xr:uid="{EBB0490B-2B25-43E2-8000-1BDB75DCF252}"/>
    <cellStyle name="Accent1 2 6_AVA DVA EL" xfId="18258" xr:uid="{3CCA1FEB-5DCF-430D-966D-AA104BD2D6EA}"/>
    <cellStyle name="Accent1 2 7" xfId="18259" xr:uid="{3C925630-8648-4127-9B46-7A7C0B02E968}"/>
    <cellStyle name="Accent1 2 7 2" xfId="18260" xr:uid="{4DCFFF13-FBE9-4801-8D3D-71359DB0C5C0}"/>
    <cellStyle name="Accent1 2 7 3" xfId="18261" xr:uid="{DCD79734-9642-4B81-BCD9-2AC91E88223E}"/>
    <cellStyle name="Accent1 2 7_AVA DVA EL" xfId="18262" xr:uid="{F54B34D1-1A5A-43F2-9869-A2CC8848686F}"/>
    <cellStyle name="Accent1 2 8" xfId="18263" xr:uid="{6419B596-FE08-4619-9C46-74C732F89DED}"/>
    <cellStyle name="Accent1 2 9" xfId="47794" xr:uid="{D7C5174B-8B8F-4B1A-94B0-E8A225B71164}"/>
    <cellStyle name="Accent1 2_4 manuell" xfId="55540" xr:uid="{0258C6C0-DE88-4185-B194-2980A579C77C}"/>
    <cellStyle name="Accent1 3" xfId="5622" xr:uid="{6545A121-9C95-4529-9768-19B0440ECD96}"/>
    <cellStyle name="Accent1 3 2" xfId="18264" xr:uid="{A71FFEBA-C5FB-4B39-A473-C19D07462CAC}"/>
    <cellStyle name="Accent1 3 2 2" xfId="18265" xr:uid="{6D3EDAE4-A2CC-48F5-8A3A-AB95ADEE85DC}"/>
    <cellStyle name="Accent1 3 2 3" xfId="18266" xr:uid="{7575C113-3517-49D5-8FDC-97B45C0F0616}"/>
    <cellStyle name="Accent1 3 2_AVA DVA EL" xfId="18267" xr:uid="{F24F93A6-C59E-46D2-A281-C5DFF1228F42}"/>
    <cellStyle name="Accent1 3 3" xfId="18268" xr:uid="{EC9AB8F5-4AE3-4FF3-BF1D-2AED7140776F}"/>
    <cellStyle name="Accent1 3 4" xfId="47795" xr:uid="{005F9EA7-5991-4277-B5AC-428A6620E469}"/>
    <cellStyle name="Accent1 3_A01" xfId="35795" xr:uid="{161EE0E8-4310-45EA-B0BD-D439FE224F0A}"/>
    <cellStyle name="Accent1 4" xfId="5623" xr:uid="{D8F08CF8-5372-49C5-A066-DFBF63AAF9C3}"/>
    <cellStyle name="Accent1 4 2" xfId="18269" xr:uid="{E7AE6A08-9E40-4B0E-A934-0F820C9EFD51}"/>
    <cellStyle name="Accent1 4 2 2" xfId="18270" xr:uid="{2D0DD401-EA01-4D61-90B2-F49A53C54715}"/>
    <cellStyle name="Accent1 4 2 3" xfId="18271" xr:uid="{328FDE99-6A77-4761-938E-C0E8BC9F3965}"/>
    <cellStyle name="Accent1 4 2_AVA DVA EL" xfId="18272" xr:uid="{21D06502-03E3-481C-9A2B-B4370C4B3CF4}"/>
    <cellStyle name="Accent1 4 3" xfId="18273" xr:uid="{18E97BA7-C439-4582-910E-74469B2E1C6E}"/>
    <cellStyle name="Accent1 4 3 2" xfId="18274" xr:uid="{5BA31A7F-45E5-4519-A29A-E1D49967CD84}"/>
    <cellStyle name="Accent1 4 3 3" xfId="18275" xr:uid="{C56CAB74-F15A-4ACD-838D-BDF9B5B8EC8C}"/>
    <cellStyle name="Accent1 4 3_AVA DVA EL" xfId="18276" xr:uid="{A6D669A0-2336-41F2-BAA3-3A4CA3D2B442}"/>
    <cellStyle name="Accent1 4 4" xfId="18277" xr:uid="{7A6084B2-42BC-4578-9E28-C06A7D36FF71}"/>
    <cellStyle name="Accent1 4 4 2" xfId="18278" xr:uid="{DEFFCCE1-E44C-4D13-8EFF-F6E8089E715E}"/>
    <cellStyle name="Accent1 4 4 3" xfId="18279" xr:uid="{C4000CDF-4570-4186-92A9-986B032A8A27}"/>
    <cellStyle name="Accent1 4 4_AVA DVA EL" xfId="18280" xr:uid="{ECA3EBD3-E687-46B1-8F6B-250AB56BB37C}"/>
    <cellStyle name="Accent1 4 5" xfId="18281" xr:uid="{EC439FFC-5BB9-4AE7-819B-F3BC0FA76A1B}"/>
    <cellStyle name="Accent1 4_A01" xfId="35796" xr:uid="{EFF55B39-24E7-4B7F-A2F6-2F31FE2EE53C}"/>
    <cellStyle name="Accent1 5" xfId="5624" xr:uid="{7FE7AFE9-AF67-4312-B805-A13D04582D62}"/>
    <cellStyle name="Accent1 5 2" xfId="18282" xr:uid="{BE56B479-721E-487B-87C0-1CE58283415E}"/>
    <cellStyle name="Accent1 5 2 2" xfId="18283" xr:uid="{45B2A463-88E1-4BF8-9A70-FF979B44E14C}"/>
    <cellStyle name="Accent1 5 2 3" xfId="18284" xr:uid="{352F1138-925A-4DDC-9953-C9D5927D1348}"/>
    <cellStyle name="Accent1 5 2_AVA DVA EL" xfId="18285" xr:uid="{578DF7A5-F7A4-4CD3-9C2B-3D39AEAA7370}"/>
    <cellStyle name="Accent1 5 3" xfId="18286" xr:uid="{B2EF83F5-E055-4338-A3DD-3ED20A7FCDF1}"/>
    <cellStyle name="Accent1 5_A01" xfId="35797" xr:uid="{3E1CE9D0-1ADC-4DE6-8DEC-91C1D3A3FBB2}"/>
    <cellStyle name="Accent1 6" xfId="5625" xr:uid="{4FE6A9E9-19ED-4B5D-AA63-6426DB6EDBEE}"/>
    <cellStyle name="Accent1 6 2" xfId="18287" xr:uid="{0FC7B015-E443-49B7-AB6A-3B024DDC4CC3}"/>
    <cellStyle name="Accent1 6 2 2" xfId="18288" xr:uid="{B5167870-CE2B-4346-A1F7-2F760D468866}"/>
    <cellStyle name="Accent1 6 2 3" xfId="18289" xr:uid="{32E97DF1-9364-4C53-9638-231214371A3B}"/>
    <cellStyle name="Accent1 6 2_AVA DVA EL" xfId="18290" xr:uid="{AE4148AA-5409-4F66-9E53-C145D53B5941}"/>
    <cellStyle name="Accent1 6 3" xfId="18291" xr:uid="{613F85E9-99F9-432B-8F8C-FB3F6969AF5E}"/>
    <cellStyle name="Accent1 6_A01" xfId="35798" xr:uid="{ECD4AC3C-61E8-404E-BD3B-5005C1598262}"/>
    <cellStyle name="Accent1 7" xfId="5626" xr:uid="{AA3A6429-672A-42FF-8BF7-0D96FC792290}"/>
    <cellStyle name="Accent1 7 2" xfId="18292" xr:uid="{681A5AE1-3394-4405-8FCC-11C7A52FA772}"/>
    <cellStyle name="Accent1 7 2 2" xfId="18293" xr:uid="{E54D219D-9B5D-4361-87CE-623EBD1CD4AC}"/>
    <cellStyle name="Accent1 7 2 3" xfId="18294" xr:uid="{2012B52B-88B1-4865-AE1E-CE6D3C76B373}"/>
    <cellStyle name="Accent1 7 2_AVA DVA EL" xfId="18295" xr:uid="{88E0D5F4-148C-4104-A29D-24313FB41748}"/>
    <cellStyle name="Accent1 7 3" xfId="18296" xr:uid="{F6F2295D-6A94-4BC2-8C0E-EACDF146DA46}"/>
    <cellStyle name="Accent1 7_A01" xfId="35799" xr:uid="{BBA15976-BD57-4F37-A76C-2E7CE83C9B89}"/>
    <cellStyle name="Accent1 8" xfId="5627" xr:uid="{00C27B84-AC1E-47C0-84C1-C9A4C2D63637}"/>
    <cellStyle name="Accent1 8 2" xfId="18297" xr:uid="{51D288F3-D6AB-4E1E-9EEB-801CDB617D42}"/>
    <cellStyle name="Accent1 8 2 2" xfId="18298" xr:uid="{C33ACEE5-983D-4AC8-9A4C-AF5C51BE14D1}"/>
    <cellStyle name="Accent1 8 2 3" xfId="18299" xr:uid="{7D09A10A-77A1-4853-9700-2FE52F40046A}"/>
    <cellStyle name="Accent1 8 2_AVA DVA EL" xfId="18300" xr:uid="{7A67E83E-27C3-4DD2-A1AE-8112D6B6DA83}"/>
    <cellStyle name="Accent1 8 3" xfId="18301" xr:uid="{0DD7E35D-3EF6-4100-8935-99A19D1B9674}"/>
    <cellStyle name="Accent1 8_A01" xfId="35800" xr:uid="{EDECA446-F917-4DC6-9481-7954F711C1CC}"/>
    <cellStyle name="Accent1 9" xfId="5628" xr:uid="{EC57DD6B-D7E5-4150-9469-2C367FF51CF3}"/>
    <cellStyle name="Accent1 9 2" xfId="18302" xr:uid="{3BEEC991-53A6-4B71-869F-D87992929D88}"/>
    <cellStyle name="Accent1 9 2 2" xfId="18303" xr:uid="{27DEABB8-727D-4312-9A32-EC89FF887E48}"/>
    <cellStyle name="Accent1 9 2 3" xfId="18304" xr:uid="{5330C740-2D26-4B11-85A5-F49CE8764823}"/>
    <cellStyle name="Accent1 9 2_AVA DVA EL" xfId="18305" xr:uid="{609522AA-DCB4-4348-AC15-DC13F123722F}"/>
    <cellStyle name="Accent1 9 3" xfId="18306" xr:uid="{36F29C4D-2EE1-40E8-8406-97F67EBB5DD6}"/>
    <cellStyle name="Accent1 9_A01" xfId="35801" xr:uid="{0FAC5B28-9319-4E42-9809-608F1B9382EE}"/>
    <cellStyle name="Accent2 10" xfId="5630" xr:uid="{D96346EE-605A-49D9-BD35-4D7819F62D2D}"/>
    <cellStyle name="Accent2 10 2" xfId="18307" xr:uid="{207E0F7D-FA2B-4C23-AF0F-37842058464E}"/>
    <cellStyle name="Accent2 10 3" xfId="18308" xr:uid="{F5201805-B6DD-4C6E-8075-31941F989415}"/>
    <cellStyle name="Accent2 10_AVA DVA EL" xfId="18309" xr:uid="{6F92B15E-3C62-4517-A30F-CA0A3CBFA749}"/>
    <cellStyle name="Accent2 11" xfId="5631" xr:uid="{0D17AB12-4461-490F-91C1-D84BAADD59DB}"/>
    <cellStyle name="Accent2 11 2" xfId="18310" xr:uid="{6BDEF6F5-D739-46CE-9A64-2567AEC595ED}"/>
    <cellStyle name="Accent2 11 3" xfId="18311" xr:uid="{057F9CC2-ADC0-435C-A4F6-A742B92A1AD5}"/>
    <cellStyle name="Accent2 11_AVA DVA EL" xfId="18312" xr:uid="{27254A0F-27DE-4E48-A2BC-F71626A65163}"/>
    <cellStyle name="Accent2 12" xfId="18313" xr:uid="{162779F2-5F17-46F6-9AE2-82236137F57A}"/>
    <cellStyle name="Accent2 12 2" xfId="18314" xr:uid="{85196EC9-7F17-403A-802F-5CEFE0B02F73}"/>
    <cellStyle name="Accent2 12 3" xfId="18315" xr:uid="{81EC3411-7B2E-4094-BF3F-EB3AF29E1AFC}"/>
    <cellStyle name="Accent2 12_AVA DVA EL" xfId="18316" xr:uid="{0C6340E9-339E-4C51-B4D0-FD28578B1C56}"/>
    <cellStyle name="Accent2 13" xfId="18317" xr:uid="{7BE4D209-9285-4CCA-9F23-5B8A56CCE04E}"/>
    <cellStyle name="Accent2 13 2" xfId="18318" xr:uid="{B3F523BB-4A07-468F-8F1F-AF5885A4D545}"/>
    <cellStyle name="Accent2 13 3" xfId="18319" xr:uid="{58D40AF4-EA1A-4A0B-A9B8-184E1154FCE3}"/>
    <cellStyle name="Accent2 13_AVA DVA EL" xfId="18320" xr:uid="{D2F4EF68-3B9D-44AD-97C2-71F41B8301B3}"/>
    <cellStyle name="Accent2 14" xfId="39965" xr:uid="{2FEB4DAA-207A-4547-8B50-81171C726C88}"/>
    <cellStyle name="Accent2 15" xfId="47796" xr:uid="{5C7EE43B-77D9-4787-ADD2-810CFBEE2F44}"/>
    <cellStyle name="Accent2 16" xfId="47797" xr:uid="{0F00BEDB-9A85-4E24-9EBA-A6C4569D665A}"/>
    <cellStyle name="Accent2 17" xfId="5629" xr:uid="{9DA7109F-A7C9-4379-ABDB-6D069D453040}"/>
    <cellStyle name="Accent2 2" xfId="5632" xr:uid="{E5097D6F-AA59-41DD-B928-4ECC65ADCB46}"/>
    <cellStyle name="Accent2 2 2" xfId="5633" xr:uid="{EB153871-2F63-4F2D-BD73-1CE4240B4934}"/>
    <cellStyle name="Accent2 2 2 2" xfId="18321" xr:uid="{171D5B9B-4D3C-442A-B8CB-1BCADBF9175D}"/>
    <cellStyle name="Accent2 2 2 2 2" xfId="18322" xr:uid="{807A11C4-D047-4F89-B9E1-331E17850C6A}"/>
    <cellStyle name="Accent2 2 2 2 3" xfId="18323" xr:uid="{87D63778-EAE0-43C4-9CCF-DF4BE44EAA0B}"/>
    <cellStyle name="Accent2 2 2 2_AVA DVA EL" xfId="18324" xr:uid="{6CC2BF6C-B3DF-4B15-842A-2832C7AF4339}"/>
    <cellStyle name="Accent2 2 2 3" xfId="18325" xr:uid="{5F28DFE1-A5F2-4B3F-BE52-81B50D3F3409}"/>
    <cellStyle name="Accent2 2 2 4" xfId="47798" xr:uid="{34D90E8E-BC12-4DFB-BDFE-8BE71F17810C}"/>
    <cellStyle name="Accent2 2 2_A01" xfId="35802" xr:uid="{88048C6B-FF20-429A-8F96-2DD493E6CB05}"/>
    <cellStyle name="Accent2 2 3" xfId="18326" xr:uid="{BD1FB1CD-774B-4BCF-8EC5-18628043A085}"/>
    <cellStyle name="Accent2 2 3 2" xfId="18327" xr:uid="{9A234DC7-F679-4D3D-A00D-DC9E2B7320E9}"/>
    <cellStyle name="Accent2 2 3 2 2" xfId="18328" xr:uid="{FABD40A3-7835-447D-A5D9-6432652B944E}"/>
    <cellStyle name="Accent2 2 3 2 3" xfId="18329" xr:uid="{4D93569C-4F72-4263-929F-00767B939FC4}"/>
    <cellStyle name="Accent2 2 3 2_AVA DVA EL" xfId="18330" xr:uid="{9E81F753-4929-4B2D-8295-BC3B4BDBEC60}"/>
    <cellStyle name="Accent2 2 3 3" xfId="18331" xr:uid="{4E2A1839-E8A2-45BF-A68A-6FCCFAA36C4B}"/>
    <cellStyle name="Accent2 2 3 4" xfId="18332" xr:uid="{EAA557F9-3766-4CBF-9A0A-A95C6EED19D9}"/>
    <cellStyle name="Accent2 2 3_AVA DVA EL" xfId="18333" xr:uid="{32C78306-CF92-44AE-9EAA-C7572FAEF4B6}"/>
    <cellStyle name="Accent2 2 4" xfId="18334" xr:uid="{63C77E8C-B24E-4B7A-B720-CCD55058991B}"/>
    <cellStyle name="Accent2 2 4 2" xfId="18335" xr:uid="{E4BF571A-9704-4164-95A1-6EE8F096DCFC}"/>
    <cellStyle name="Accent2 2 4 3" xfId="18336" xr:uid="{80215E66-76AA-4698-8BB5-65E3F7ACD69B}"/>
    <cellStyle name="Accent2 2 4_AVA DVA EL" xfId="18337" xr:uid="{72CA1D91-1C70-4E94-ACA6-67C0AE2CD5E3}"/>
    <cellStyle name="Accent2 2 5" xfId="18338" xr:uid="{4A59BC56-9F97-4B7E-B301-8389F970E82B}"/>
    <cellStyle name="Accent2 2 5 2" xfId="18339" xr:uid="{944E637A-A791-438C-9E54-8638D6F8F56F}"/>
    <cellStyle name="Accent2 2 5 3" xfId="18340" xr:uid="{5442E620-D7E7-4524-9F84-3DF855FC4F4F}"/>
    <cellStyle name="Accent2 2 5_AVA DVA EL" xfId="18341" xr:uid="{2E6321B3-32AC-4737-AA83-481D88806093}"/>
    <cellStyle name="Accent2 2 6" xfId="18342" xr:uid="{60C387C1-CF00-4375-823A-AF0483487F50}"/>
    <cellStyle name="Accent2 2 6 2" xfId="18343" xr:uid="{3DAC9598-984C-45A5-B98B-8A5AC20448A8}"/>
    <cellStyle name="Accent2 2 6 3" xfId="18344" xr:uid="{0FABA02E-B469-47A6-BD90-5B69676A65A2}"/>
    <cellStyle name="Accent2 2 6_AVA DVA EL" xfId="18345" xr:uid="{ABF90B5E-37D6-4AD0-94A5-97474F86E92D}"/>
    <cellStyle name="Accent2 2 7" xfId="18346" xr:uid="{DE491CBB-7885-4BFD-95A0-D1111740BC11}"/>
    <cellStyle name="Accent2 2 7 2" xfId="18347" xr:uid="{A8894CC3-2D89-47D4-8DB6-B453E6FC865B}"/>
    <cellStyle name="Accent2 2 7 3" xfId="18348" xr:uid="{17B5EAC4-D03F-4F96-987E-70ADBA62DADA}"/>
    <cellStyle name="Accent2 2 7_AVA DVA EL" xfId="18349" xr:uid="{5AC125F2-0E4C-4458-9AA9-852CA93DF881}"/>
    <cellStyle name="Accent2 2 8" xfId="18350" xr:uid="{68F14D87-5CC3-44D9-87CA-4E68C1BF458F}"/>
    <cellStyle name="Accent2 2 9" xfId="47799" xr:uid="{BA7EFF89-9CC6-4FAC-A022-E92B002DCA90}"/>
    <cellStyle name="Accent2 2_4 manuell" xfId="55541" xr:uid="{0578DE58-D7FC-4805-8B32-77F34E4F1228}"/>
    <cellStyle name="Accent2 3" xfId="5634" xr:uid="{D0D658E8-4C17-4AE0-A2F8-B7B03F095E7A}"/>
    <cellStyle name="Accent2 3 2" xfId="18351" xr:uid="{E7192873-71D3-4C41-999A-BE4AA5DD44AB}"/>
    <cellStyle name="Accent2 3 2 2" xfId="18352" xr:uid="{90FDA010-86DB-4EC5-8FDA-7F7769DCCD46}"/>
    <cellStyle name="Accent2 3 2 3" xfId="18353" xr:uid="{DEAE258E-F012-40E3-836D-62A9AA5918D6}"/>
    <cellStyle name="Accent2 3 2_AVA DVA EL" xfId="18354" xr:uid="{B755D872-B386-4A98-9F52-E1A7FA729AA7}"/>
    <cellStyle name="Accent2 3 3" xfId="18355" xr:uid="{387F3571-8EB5-42E2-9EEB-9AFEC2E43FB4}"/>
    <cellStyle name="Accent2 3 4" xfId="47800" xr:uid="{3FB7A64D-7668-4C8D-A4B1-12075BD1B242}"/>
    <cellStyle name="Accent2 3_A01" xfId="35803" xr:uid="{00AC498E-C06C-4751-A4A6-172685F30FB3}"/>
    <cellStyle name="Accent2 4" xfId="5635" xr:uid="{031D3655-10F7-43AE-BF2B-0EA46B8AA7C9}"/>
    <cellStyle name="Accent2 4 2" xfId="18356" xr:uid="{B66785EF-64B8-44D3-AE78-7972D1D8BB2B}"/>
    <cellStyle name="Accent2 4 2 2" xfId="18357" xr:uid="{9F3BA3DD-BA46-468F-9DBE-73B8C675A8B6}"/>
    <cellStyle name="Accent2 4 2 3" xfId="18358" xr:uid="{6CFDC630-0D7C-4429-A046-687D808AD4D9}"/>
    <cellStyle name="Accent2 4 2_AVA DVA EL" xfId="18359" xr:uid="{EA17A745-BBFF-4F00-A5A9-D43815EF8B6B}"/>
    <cellStyle name="Accent2 4 3" xfId="18360" xr:uid="{EADCA929-7BF3-4208-A49F-B5D33B5CD19D}"/>
    <cellStyle name="Accent2 4 3 2" xfId="18361" xr:uid="{E506787E-8ECD-4C31-AA75-FE2804DC3661}"/>
    <cellStyle name="Accent2 4 3 3" xfId="18362" xr:uid="{09C5444C-2822-4800-A9AB-6E6E9F8DD199}"/>
    <cellStyle name="Accent2 4 3_AVA DVA EL" xfId="18363" xr:uid="{5C0D92AD-5865-493D-99AD-88FC49D1C957}"/>
    <cellStyle name="Accent2 4 4" xfId="18364" xr:uid="{DA6EC10E-6151-4841-9C5D-2BA26AE013E9}"/>
    <cellStyle name="Accent2 4 4 2" xfId="18365" xr:uid="{BBA648BD-1B43-456E-9846-89F9844747FD}"/>
    <cellStyle name="Accent2 4 4 3" xfId="18366" xr:uid="{2C7E345F-0AED-40E3-B276-F3482C5D6D4B}"/>
    <cellStyle name="Accent2 4 4_AVA DVA EL" xfId="18367" xr:uid="{5214BFCC-A68C-4AB0-B4CD-06F2F8251AED}"/>
    <cellStyle name="Accent2 4 5" xfId="18368" xr:uid="{680AAA84-6F94-4D93-8C67-4AD24A979C2B}"/>
    <cellStyle name="Accent2 4_A01" xfId="35804" xr:uid="{B9C51ADC-D123-40E8-92AA-95574B15137D}"/>
    <cellStyle name="Accent2 5" xfId="5636" xr:uid="{73263713-AFDE-4FA6-BA8D-C87741C47A8D}"/>
    <cellStyle name="Accent2 5 2" xfId="18369" xr:uid="{57EBD037-E1BD-4E6A-9907-589E1068C94F}"/>
    <cellStyle name="Accent2 5 2 2" xfId="18370" xr:uid="{73D164D0-600B-4C95-B9AC-15C27DE90ACE}"/>
    <cellStyle name="Accent2 5 2 3" xfId="18371" xr:uid="{99180D99-BA3C-434D-9A7E-4EDDA577518A}"/>
    <cellStyle name="Accent2 5 2_AVA DVA EL" xfId="18372" xr:uid="{35788623-63B7-4B58-AEEC-AB7E8CBF04A5}"/>
    <cellStyle name="Accent2 5 3" xfId="18373" xr:uid="{D4BB1806-AED6-4211-BBCD-0AFC61B29DB7}"/>
    <cellStyle name="Accent2 5_A01" xfId="35805" xr:uid="{8459ACDA-B041-40DD-910D-85D3543424C3}"/>
    <cellStyle name="Accent2 6" xfId="5637" xr:uid="{324EB246-F244-4885-9E75-FE928398F839}"/>
    <cellStyle name="Accent2 6 2" xfId="18374" xr:uid="{DA5499E0-14C1-4B57-8663-8FDD65398428}"/>
    <cellStyle name="Accent2 6 2 2" xfId="18375" xr:uid="{C6BA903D-0CC7-42B4-9857-5BDD6B25DD3A}"/>
    <cellStyle name="Accent2 6 2 3" xfId="18376" xr:uid="{F4D5FB0E-510C-4C04-8D03-3F85CC94F26D}"/>
    <cellStyle name="Accent2 6 2_AVA DVA EL" xfId="18377" xr:uid="{9A4C25F2-BD86-4C71-A125-539C8C3E6401}"/>
    <cellStyle name="Accent2 6 3" xfId="18378" xr:uid="{9F44E51A-8BB5-4FBF-AAC4-3FFBAB4346EF}"/>
    <cellStyle name="Accent2 6_A01" xfId="35806" xr:uid="{3D318379-8C90-4DD0-B499-71C91AFFA04B}"/>
    <cellStyle name="Accent2 7" xfId="5638" xr:uid="{1A5B95D0-64DD-46C1-8826-F66AEF2563E6}"/>
    <cellStyle name="Accent2 7 2" xfId="18379" xr:uid="{985D79FC-5F31-4A51-A664-4D8F7E58D5DF}"/>
    <cellStyle name="Accent2 7 2 2" xfId="18380" xr:uid="{B191F601-7257-4CC3-8BD1-9E6DAE7550B2}"/>
    <cellStyle name="Accent2 7 2 3" xfId="18381" xr:uid="{ED9CAE60-2746-498E-BB93-B71E572403C0}"/>
    <cellStyle name="Accent2 7 2_AVA DVA EL" xfId="18382" xr:uid="{84223E42-83F3-4D7B-B5A8-573B93BFC745}"/>
    <cellStyle name="Accent2 7 3" xfId="18383" xr:uid="{FFBB1FC3-E034-4294-B8CD-3B6583BC0220}"/>
    <cellStyle name="Accent2 7_A01" xfId="35807" xr:uid="{9C931855-6E4A-46A0-A020-575284817BC2}"/>
    <cellStyle name="Accent2 8" xfId="5639" xr:uid="{24D634FB-3CDD-4A27-8B13-37988542BEB3}"/>
    <cellStyle name="Accent2 8 2" xfId="18384" xr:uid="{7CC004D7-6611-4534-9FE1-BDB001835D94}"/>
    <cellStyle name="Accent2 8 2 2" xfId="18385" xr:uid="{FF859EE1-3366-4615-9013-1DD18601BCDB}"/>
    <cellStyle name="Accent2 8 2 3" xfId="18386" xr:uid="{08C1C922-0F5A-4A69-852F-9B9EACE5D679}"/>
    <cellStyle name="Accent2 8 2_AVA DVA EL" xfId="18387" xr:uid="{825957AB-2F3B-4D2D-8F0A-3AC5D5034135}"/>
    <cellStyle name="Accent2 8 3" xfId="18388" xr:uid="{33B1F0BF-E34E-4D6D-ADE3-74861FC99908}"/>
    <cellStyle name="Accent2 8_A01" xfId="35808" xr:uid="{C36E28D3-4197-4BB7-A019-1271CA3FF2E8}"/>
    <cellStyle name="Accent2 9" xfId="5640" xr:uid="{6C80FFBA-E47F-4281-A0A1-B33DD18D6B60}"/>
    <cellStyle name="Accent2 9 2" xfId="18389" xr:uid="{B3E44EF2-737F-4651-8E76-CC97FCF5E013}"/>
    <cellStyle name="Accent2 9 2 2" xfId="18390" xr:uid="{3347468B-1FEE-4F90-96AE-78CDD278F30A}"/>
    <cellStyle name="Accent2 9 2 3" xfId="18391" xr:uid="{F42385B9-A55E-4851-9613-C465D3B27484}"/>
    <cellStyle name="Accent2 9 2_AVA DVA EL" xfId="18392" xr:uid="{834F0086-C4D2-49A6-85ED-61A6E8B51887}"/>
    <cellStyle name="Accent2 9 3" xfId="18393" xr:uid="{0E5D6A6A-FB94-4E35-A807-D539990EE2EA}"/>
    <cellStyle name="Accent2 9_A01" xfId="35809" xr:uid="{9068DCC9-F96E-4FE3-97B5-A7335D078E11}"/>
    <cellStyle name="Accent3 10" xfId="5642" xr:uid="{ACC00C32-0CDE-49F1-9CCD-AA16AFBE8A87}"/>
    <cellStyle name="Accent3 10 2" xfId="18394" xr:uid="{C80EE4D7-0F05-4F28-9627-AD88CC765205}"/>
    <cellStyle name="Accent3 10 3" xfId="18395" xr:uid="{D7DDBAA1-8665-4C38-987E-E2E992912913}"/>
    <cellStyle name="Accent3 10_AVA DVA EL" xfId="18396" xr:uid="{121C506E-4018-4503-BBB7-840A3E6665E0}"/>
    <cellStyle name="Accent3 11" xfId="5643" xr:uid="{A1F111AA-D720-4391-B3E6-210D0D218831}"/>
    <cellStyle name="Accent3 11 2" xfId="18397" xr:uid="{B62798EE-69FD-49F3-9016-BF12FC46BA41}"/>
    <cellStyle name="Accent3 11 3" xfId="18398" xr:uid="{96284203-4510-41BB-B45D-8A6261863387}"/>
    <cellStyle name="Accent3 11_AVA DVA EL" xfId="18399" xr:uid="{5A36BF92-43B7-46D8-93D9-6C1E491BB789}"/>
    <cellStyle name="Accent3 12" xfId="18400" xr:uid="{768A84C4-F1FB-42EB-81F8-288F87832904}"/>
    <cellStyle name="Accent3 12 2" xfId="18401" xr:uid="{735398E2-47B1-47A5-8405-E5A4DA32B489}"/>
    <cellStyle name="Accent3 12 3" xfId="18402" xr:uid="{ADB6D04A-81D3-43D3-8A32-FEE12E1C709F}"/>
    <cellStyle name="Accent3 12_AVA DVA EL" xfId="18403" xr:uid="{41619D2A-FCBF-47C2-B806-43FE94E4648B}"/>
    <cellStyle name="Accent3 13" xfId="18404" xr:uid="{8BFBF0E5-87D9-4344-9D56-08D896732A17}"/>
    <cellStyle name="Accent3 13 2" xfId="18405" xr:uid="{57FD2936-B344-4304-8B63-B7AF668D486D}"/>
    <cellStyle name="Accent3 13 3" xfId="18406" xr:uid="{BA3CB602-A9CA-4554-91E6-04A9658F283F}"/>
    <cellStyle name="Accent3 13_AVA DVA EL" xfId="18407" xr:uid="{0DF07307-E30E-4746-89B5-369FA0DDA8AB}"/>
    <cellStyle name="Accent3 14" xfId="39966" xr:uid="{A1E1FEE1-5F24-43DF-80FF-4A52BF1AF339}"/>
    <cellStyle name="Accent3 15" xfId="47801" xr:uid="{9CBC4657-11C0-4FAA-983D-D319A0E50FF0}"/>
    <cellStyle name="Accent3 16" xfId="47802" xr:uid="{F1BAA44F-C304-4F97-9EF6-D0375CDFA5EE}"/>
    <cellStyle name="Accent3 17" xfId="5641" xr:uid="{82A32E01-A30D-4EED-9909-4B7BC5025DC1}"/>
    <cellStyle name="Accent3 2" xfId="5644" xr:uid="{4375A02C-DFED-4F96-B0D5-6BC7A0D60D5C}"/>
    <cellStyle name="Accent3 2 2" xfId="5645" xr:uid="{AD35A24E-F4DF-4DA5-9C4F-2162A9804A2D}"/>
    <cellStyle name="Accent3 2 2 2" xfId="18408" xr:uid="{6AF680A3-DE8D-4ED6-B8B8-C9160DEFA5DF}"/>
    <cellStyle name="Accent3 2 2 2 2" xfId="18409" xr:uid="{551AB472-1A72-4928-AB77-B352644EE880}"/>
    <cellStyle name="Accent3 2 2 2 3" xfId="18410" xr:uid="{3B0B4761-9C74-42B8-8C72-29EC96F13D89}"/>
    <cellStyle name="Accent3 2 2 2_AVA DVA EL" xfId="18411" xr:uid="{69DB01B0-0242-4067-B2D2-93064A819AEE}"/>
    <cellStyle name="Accent3 2 2 3" xfId="18412" xr:uid="{130D28C2-DA4A-4138-B61D-73B948B5C784}"/>
    <cellStyle name="Accent3 2 2 3 2" xfId="18413" xr:uid="{C4CABE99-D4B9-4B0B-AA48-7C8F43EFE254}"/>
    <cellStyle name="Accent3 2 2 3 3" xfId="18414" xr:uid="{9EB8A1F4-09C5-47D7-9EF1-CF04D058B6CD}"/>
    <cellStyle name="Accent3 2 2 3_AVA DVA EL" xfId="18415" xr:uid="{AA9AA340-C88F-426F-AD6A-73B795E1F883}"/>
    <cellStyle name="Accent3 2 2 4" xfId="18416" xr:uid="{245E22A7-6C96-494C-AF04-20F4B1B53122}"/>
    <cellStyle name="Accent3 2 2 4 2" xfId="18417" xr:uid="{BC84A64B-906F-41A6-ACE5-0FB8C87E42C0}"/>
    <cellStyle name="Accent3 2 2 4 3" xfId="18418" xr:uid="{EEF6F6E6-5E0F-4FAF-BAA2-8EDD5382A54A}"/>
    <cellStyle name="Accent3 2 2 4_AVA DVA EL" xfId="18419" xr:uid="{984E279A-C02C-4221-906A-747BAFE66E02}"/>
    <cellStyle name="Accent3 2 2 5" xfId="18420" xr:uid="{23D33CB5-E6B7-4CA4-88B0-2030FE4AB944}"/>
    <cellStyle name="Accent3 2 2 5 2" xfId="18421" xr:uid="{3C79BE3B-6AC0-415C-8E8C-5555B6D93D0D}"/>
    <cellStyle name="Accent3 2 2 5 3" xfId="18422" xr:uid="{0B3F898E-428D-4B59-9098-4B4F8CDA91A0}"/>
    <cellStyle name="Accent3 2 2 5_AVA DVA EL" xfId="18423" xr:uid="{43EC03B2-3F03-4EC0-9276-14D22021705E}"/>
    <cellStyle name="Accent3 2 2 6" xfId="18424" xr:uid="{0F4991A1-A5F9-4141-8C85-CCD97661802A}"/>
    <cellStyle name="Accent3 2 2 6 2" xfId="18425" xr:uid="{CB1A71EF-56A0-4B2A-949A-22897716A7D0}"/>
    <cellStyle name="Accent3 2 2 6 3" xfId="18426" xr:uid="{69CA93A3-101D-4AD9-9699-680C5D769721}"/>
    <cellStyle name="Accent3 2 2 6_AVA DVA EL" xfId="18427" xr:uid="{F9720BDA-3CE5-400C-B4C9-B21E03DCD221}"/>
    <cellStyle name="Accent3 2 2 7" xfId="18428" xr:uid="{0D812600-2451-42D0-8C8C-749C7CBAB52E}"/>
    <cellStyle name="Accent3 2 2 8" xfId="47803" xr:uid="{F882DF84-0B31-40CE-9653-3EB3E7CA47EE}"/>
    <cellStyle name="Accent3 2 2_A01" xfId="35810" xr:uid="{EA902A2A-6F38-41B5-8E93-0186A4A46A1F}"/>
    <cellStyle name="Accent3 2 3" xfId="18429" xr:uid="{903964BC-0E6B-489A-B979-7E0CBE8D4AEA}"/>
    <cellStyle name="Accent3 2 3 2" xfId="18430" xr:uid="{48FFA3CC-215F-4129-8B82-A9BC0816D382}"/>
    <cellStyle name="Accent3 2 3 2 2" xfId="18431" xr:uid="{0234099E-DBD8-4680-A68D-0A31A7F472D4}"/>
    <cellStyle name="Accent3 2 3 2 3" xfId="18432" xr:uid="{657321EE-8018-4D87-813F-16D32FF5CBB0}"/>
    <cellStyle name="Accent3 2 3 2_AVA DVA EL" xfId="18433" xr:uid="{04F895BE-8E1C-4F64-A73D-7A0A3F97F425}"/>
    <cellStyle name="Accent3 2 3 3" xfId="18434" xr:uid="{5ADE0D82-6322-4C1A-943F-DC695EFE7EA7}"/>
    <cellStyle name="Accent3 2 3 4" xfId="18435" xr:uid="{B975D8CE-9D2F-4F17-A906-D66E720693CD}"/>
    <cellStyle name="Accent3 2 3_AVA DVA EL" xfId="18436" xr:uid="{375E9014-0672-40E7-B999-6309E8AB4854}"/>
    <cellStyle name="Accent3 2 4" xfId="18437" xr:uid="{5083640F-9828-44C4-98A4-91DAEED70B8C}"/>
    <cellStyle name="Accent3 2 4 2" xfId="18438" xr:uid="{C8E94400-6123-46FC-96C8-F76D541F1811}"/>
    <cellStyle name="Accent3 2 4 3" xfId="18439" xr:uid="{3A29F836-589E-4CED-844A-852D8C0C31B5}"/>
    <cellStyle name="Accent3 2 4_AVA DVA EL" xfId="18440" xr:uid="{D9447FC8-5170-4028-9A2B-D9FF7390B4B4}"/>
    <cellStyle name="Accent3 2 5" xfId="18441" xr:uid="{477E352C-B083-42B2-9550-4E1D797653B4}"/>
    <cellStyle name="Accent3 2 5 2" xfId="18442" xr:uid="{EA65E963-900A-47C3-BA75-F9D7ABE4F3F7}"/>
    <cellStyle name="Accent3 2 5 3" xfId="18443" xr:uid="{52CE7369-5F11-4FBD-BBC7-27D3FD53D90F}"/>
    <cellStyle name="Accent3 2 5_AVA DVA EL" xfId="18444" xr:uid="{69DDC907-8AA5-4C0F-9693-0043388BB76D}"/>
    <cellStyle name="Accent3 2 6" xfId="18445" xr:uid="{F0857AA1-4939-4C9E-8D02-0C9973EF579B}"/>
    <cellStyle name="Accent3 2 6 2" xfId="18446" xr:uid="{EB3444E8-A39E-498A-AE66-72E7EB9440E1}"/>
    <cellStyle name="Accent3 2 6 3" xfId="18447" xr:uid="{01C69527-5D10-4DA7-A577-4532945DEEAD}"/>
    <cellStyle name="Accent3 2 6_AVA DVA EL" xfId="18448" xr:uid="{C6AC169A-7EFC-4902-9707-2EE1DEFFECCF}"/>
    <cellStyle name="Accent3 2 7" xfId="18449" xr:uid="{40AB4673-A1FB-4321-B609-A88BD7DA9328}"/>
    <cellStyle name="Accent3 2 7 2" xfId="18450" xr:uid="{666B4531-B7BF-4A6E-BD9A-4CD7881BA092}"/>
    <cellStyle name="Accent3 2 7 3" xfId="18451" xr:uid="{14D94A22-67B4-4F71-81E2-D1CD18068EA9}"/>
    <cellStyle name="Accent3 2 7_AVA DVA EL" xfId="18452" xr:uid="{257F75F9-DCC5-4A78-A303-AD5F9F606005}"/>
    <cellStyle name="Accent3 2 8" xfId="18453" xr:uid="{3FB39C4D-8695-4FF8-8086-D8AAB375A839}"/>
    <cellStyle name="Accent3 2 9" xfId="47804" xr:uid="{B962BE7E-6109-4C3B-98BC-2792DA76122F}"/>
    <cellStyle name="Accent3 2_4 manuell" xfId="55542" xr:uid="{E5C5F501-65B3-4071-A35C-4D3A5254C05F}"/>
    <cellStyle name="Accent3 3" xfId="5646" xr:uid="{42ABF708-F70A-42E8-84E9-F5CE17572A37}"/>
    <cellStyle name="Accent3 3 2" xfId="18454" xr:uid="{A585080D-084E-47A1-BF9A-39FBFFD6C101}"/>
    <cellStyle name="Accent3 3 2 2" xfId="18455" xr:uid="{68CA251E-066A-4F9B-9BE6-0C3D10C6F8BA}"/>
    <cellStyle name="Accent3 3 2 3" xfId="18456" xr:uid="{B1946928-2C68-438D-80E1-46A353FF2B77}"/>
    <cellStyle name="Accent3 3 2_AVA DVA EL" xfId="18457" xr:uid="{883F2899-8702-4C5B-8E9F-5006B8066655}"/>
    <cellStyle name="Accent3 3 3" xfId="18458" xr:uid="{B2C1B1F6-89E7-480D-A42A-C9FBD36E7779}"/>
    <cellStyle name="Accent3 3 4" xfId="47805" xr:uid="{761B8DF0-8DCD-48EF-8BE3-DD9FD0A2C7B5}"/>
    <cellStyle name="Accent3 3_A01" xfId="35811" xr:uid="{B70ED57B-CB70-4ECE-A5A4-06D06D8048FD}"/>
    <cellStyle name="Accent3 4" xfId="5647" xr:uid="{17744AC1-8DE0-4BC6-AE74-E141EB42E22C}"/>
    <cellStyle name="Accent3 4 2" xfId="18459" xr:uid="{C574510A-119B-401E-AFB1-A55FFFEEBE7E}"/>
    <cellStyle name="Accent3 4 2 2" xfId="18460" xr:uid="{25597E0C-3001-49A1-BAD9-506AAE0B23A6}"/>
    <cellStyle name="Accent3 4 2 3" xfId="18461" xr:uid="{32A131D1-F4C2-43FD-B9C4-06324DB8257B}"/>
    <cellStyle name="Accent3 4 2_AVA DVA EL" xfId="18462" xr:uid="{B0648239-156D-49DF-A3F1-D91D470AA792}"/>
    <cellStyle name="Accent3 4 3" xfId="18463" xr:uid="{D5586814-D571-4904-A589-B7BFD83E2CDE}"/>
    <cellStyle name="Accent3 4 3 2" xfId="18464" xr:uid="{F93F8EAA-83A2-499D-B2FE-32942FD3D808}"/>
    <cellStyle name="Accent3 4 3 3" xfId="18465" xr:uid="{C97104C8-A2A0-47C1-9FD4-FA2F4F685FD5}"/>
    <cellStyle name="Accent3 4 3_AVA DVA EL" xfId="18466" xr:uid="{26935740-6DCA-4575-B75C-131B5602493D}"/>
    <cellStyle name="Accent3 4 4" xfId="18467" xr:uid="{F8C2E037-079E-4247-8BC6-9E0DB6E71B81}"/>
    <cellStyle name="Accent3 4 4 2" xfId="18468" xr:uid="{813CD521-56F2-4F63-A6B2-166CC3014767}"/>
    <cellStyle name="Accent3 4 4 3" xfId="18469" xr:uid="{9593D93C-1419-41C4-9D89-D662EF39EB3F}"/>
    <cellStyle name="Accent3 4 4_AVA DVA EL" xfId="18470" xr:uid="{C759E25A-DE8D-4980-A4C2-DB3FE9509CFB}"/>
    <cellStyle name="Accent3 4 5" xfId="18471" xr:uid="{B7414C7A-17AE-48F4-AECC-42447DF5A0BA}"/>
    <cellStyle name="Accent3 4_A01" xfId="35812" xr:uid="{365DA42A-72ED-4B42-9376-5807377DA7D1}"/>
    <cellStyle name="Accent3 5" xfId="5648" xr:uid="{CE1BE712-2D27-416E-A184-33E63C92784E}"/>
    <cellStyle name="Accent3 5 2" xfId="18472" xr:uid="{1AAFBEC8-F33A-4FDF-A112-CFAE152E32EE}"/>
    <cellStyle name="Accent3 5 2 2" xfId="18473" xr:uid="{BF001502-E4F5-48DF-9C2F-461B981F9793}"/>
    <cellStyle name="Accent3 5 2 3" xfId="18474" xr:uid="{DC262E48-5F81-4595-BE54-C0E2B89769ED}"/>
    <cellStyle name="Accent3 5 2_AVA DVA EL" xfId="18475" xr:uid="{59183F1F-9DAD-4392-92E6-65D2ECFCD3F3}"/>
    <cellStyle name="Accent3 5 3" xfId="18476" xr:uid="{D6504BDE-EBA8-4CDA-B24B-E3EEF74E05DC}"/>
    <cellStyle name="Accent3 5_A01" xfId="35813" xr:uid="{65DE3CD6-606C-46E2-8803-15563AB230A6}"/>
    <cellStyle name="Accent3 6" xfId="5649" xr:uid="{86412CF5-C4B3-462C-AF91-A88D87179706}"/>
    <cellStyle name="Accent3 6 2" xfId="18477" xr:uid="{E297AE7F-3AFA-4A1F-926D-E979737DDB54}"/>
    <cellStyle name="Accent3 6 2 2" xfId="18478" xr:uid="{E6074C77-BCFC-4D4E-8643-8C507C540F02}"/>
    <cellStyle name="Accent3 6 2 3" xfId="18479" xr:uid="{63CF5A12-F350-461A-90D5-E0F18D4C1CF2}"/>
    <cellStyle name="Accent3 6 2_AVA DVA EL" xfId="18480" xr:uid="{0FFF2297-C594-4B34-8EE4-FFFD543D50BA}"/>
    <cellStyle name="Accent3 6 3" xfId="18481" xr:uid="{060C4949-743D-4E21-A09B-07537A2AF84B}"/>
    <cellStyle name="Accent3 6_A01" xfId="35814" xr:uid="{01C915B0-1F49-43CF-9CAD-A6CABA724CF0}"/>
    <cellStyle name="Accent3 7" xfId="5650" xr:uid="{86DAEFBD-6791-4587-B0D3-2CFF90C621A0}"/>
    <cellStyle name="Accent3 7 2" xfId="18482" xr:uid="{0DFA50C8-73E1-4FDC-A3E3-D671F02739AA}"/>
    <cellStyle name="Accent3 7 2 2" xfId="18483" xr:uid="{D4880714-DBC7-4E11-930C-E67B49BA3303}"/>
    <cellStyle name="Accent3 7 2 3" xfId="18484" xr:uid="{E8C35E03-5EF5-4F3C-A5BA-74F3CF925DE1}"/>
    <cellStyle name="Accent3 7 2_AVA DVA EL" xfId="18485" xr:uid="{EEDAB90D-0954-4B96-B79F-331EBE1BC4AD}"/>
    <cellStyle name="Accent3 7 3" xfId="18486" xr:uid="{51886B0F-C328-47B0-9630-4BB03E449DA3}"/>
    <cellStyle name="Accent3 7_A01" xfId="35815" xr:uid="{0282AE1B-8A03-4FD7-80C1-50BA813E1A2D}"/>
    <cellStyle name="Accent3 8" xfId="5651" xr:uid="{E19A213E-2FDC-410E-808F-B9A598C76DE0}"/>
    <cellStyle name="Accent3 8 2" xfId="18487" xr:uid="{1607FCAC-292B-47CF-BD9D-9BF7C6860298}"/>
    <cellStyle name="Accent3 8 2 2" xfId="18488" xr:uid="{D6469A85-8308-4F7E-BEA4-0337378D5805}"/>
    <cellStyle name="Accent3 8 2 3" xfId="18489" xr:uid="{77E485F6-4EE6-4DDB-85F4-45C130432557}"/>
    <cellStyle name="Accent3 8 2_AVA DVA EL" xfId="18490" xr:uid="{C96F9EC6-B040-4063-A8C8-37BE0DBA0CF1}"/>
    <cellStyle name="Accent3 8 3" xfId="18491" xr:uid="{8F42D4CD-83B0-4B3D-A6C2-AB4EDD662AC1}"/>
    <cellStyle name="Accent3 8_A01" xfId="35816" xr:uid="{D0C92709-AE3F-4B0D-81B3-603BAE7749E4}"/>
    <cellStyle name="Accent3 9" xfId="5652" xr:uid="{27D15D0B-1E98-4C89-AED9-19AB84F10218}"/>
    <cellStyle name="Accent3 9 2" xfId="18492" xr:uid="{4619299C-4E95-4AC6-A1D8-4E4E248D7A9D}"/>
    <cellStyle name="Accent3 9 2 2" xfId="18493" xr:uid="{E2558737-D349-4433-AECB-1361EE64227F}"/>
    <cellStyle name="Accent3 9 2 3" xfId="18494" xr:uid="{B6B829EE-F62B-495D-96FE-BA9DBEB6604E}"/>
    <cellStyle name="Accent3 9 2_AVA DVA EL" xfId="18495" xr:uid="{D25CF858-4902-48EA-8642-6704FC0DA3DE}"/>
    <cellStyle name="Accent3 9 3" xfId="18496" xr:uid="{AF9EE49F-56BB-41E1-9F83-E177DFEA4EDB}"/>
    <cellStyle name="Accent3 9_A01" xfId="35817" xr:uid="{1BEF667C-1DE4-48A1-ABDF-3A9753EDFEC8}"/>
    <cellStyle name="Accent4 10" xfId="5654" xr:uid="{052ED661-316D-42DA-8878-BE303408969B}"/>
    <cellStyle name="Accent4 10 2" xfId="18497" xr:uid="{8E72AC56-62C5-4EE1-B067-0082493AB8FC}"/>
    <cellStyle name="Accent4 10 3" xfId="18498" xr:uid="{30887083-BB48-4957-B2D5-8F07852C2EC4}"/>
    <cellStyle name="Accent4 10_AVA DVA EL" xfId="18499" xr:uid="{74E9F007-892F-4569-83A5-3FB5992A6CBA}"/>
    <cellStyle name="Accent4 11" xfId="5655" xr:uid="{D636AC8C-5018-4741-9ECD-2FCF93F39E24}"/>
    <cellStyle name="Accent4 11 2" xfId="18500" xr:uid="{5B98C60A-0349-40A5-AB96-5945DC217624}"/>
    <cellStyle name="Accent4 11 3" xfId="18501" xr:uid="{DB8DB42A-8150-44C2-9106-719931F80917}"/>
    <cellStyle name="Accent4 11_AVA DVA EL" xfId="18502" xr:uid="{95CB1F05-D35A-4A6C-8687-9C473CD3487A}"/>
    <cellStyle name="Accent4 12" xfId="18503" xr:uid="{D601A9E3-472D-4FCF-B102-8FC5417E1B9B}"/>
    <cellStyle name="Accent4 12 2" xfId="18504" xr:uid="{85A49759-1570-4BAD-A19E-D0DFDB602BB9}"/>
    <cellStyle name="Accent4 12 3" xfId="18505" xr:uid="{3C68DDC3-1E37-4796-AD85-D808ADFF4BE5}"/>
    <cellStyle name="Accent4 12_AVA DVA EL" xfId="18506" xr:uid="{F0477B01-ECA0-4BE9-8E56-FD7D59A1FA3C}"/>
    <cellStyle name="Accent4 13" xfId="18507" xr:uid="{7B1ED138-32AB-4331-BDD3-28AA67216B4A}"/>
    <cellStyle name="Accent4 13 2" xfId="18508" xr:uid="{08E3A4B5-FEA0-480E-8C45-E8CC69D75FD5}"/>
    <cellStyle name="Accent4 13 3" xfId="18509" xr:uid="{ED3876A2-AD59-4477-99DC-5F8324643A75}"/>
    <cellStyle name="Accent4 13_AVA DVA EL" xfId="18510" xr:uid="{D653DADB-D002-44BF-A681-E7763464ABBD}"/>
    <cellStyle name="Accent4 14" xfId="39967" xr:uid="{164E8AD0-CFBA-4FA7-9757-9C4453BD830D}"/>
    <cellStyle name="Accent4 15" xfId="47806" xr:uid="{92F13282-F4CE-46EA-ACFF-41A4DFFDC658}"/>
    <cellStyle name="Accent4 16" xfId="47807" xr:uid="{718F97C1-4E81-40FD-A89E-6340EEE42C40}"/>
    <cellStyle name="Accent4 17" xfId="5653" xr:uid="{5521017B-02A2-4FF1-B8F1-074A45A0DF70}"/>
    <cellStyle name="Accent4 2" xfId="5656" xr:uid="{1E55D880-8397-47C3-AE2E-367637DA877C}"/>
    <cellStyle name="Accent4 2 2" xfId="5657" xr:uid="{C0878533-8C6A-44FC-9DC3-947926631E01}"/>
    <cellStyle name="Accent4 2 2 2" xfId="18511" xr:uid="{75D1D9EE-A11F-4038-9FA1-7B9864FDA43A}"/>
    <cellStyle name="Accent4 2 2 2 2" xfId="18512" xr:uid="{C22C323E-AD7D-4876-9BD6-8D7CEA3F03CC}"/>
    <cellStyle name="Accent4 2 2 2 3" xfId="18513" xr:uid="{4514B8E5-F7EA-406F-A577-B339A0675DA3}"/>
    <cellStyle name="Accent4 2 2 2_AVA DVA EL" xfId="18514" xr:uid="{1023A4B1-2CB6-4CEF-9A74-2B707E296660}"/>
    <cellStyle name="Accent4 2 2 3" xfId="18515" xr:uid="{D3F1ABF4-D4AD-4BAE-A7B5-29FCC65AEFD0}"/>
    <cellStyle name="Accent4 2 2 4" xfId="47808" xr:uid="{570941DD-17CE-4BCC-8BD4-50D7408556A9}"/>
    <cellStyle name="Accent4 2 2_A01" xfId="35818" xr:uid="{7A904E11-62B2-49B2-96C5-8055A5C84998}"/>
    <cellStyle name="Accent4 2 3" xfId="18516" xr:uid="{F1A7A337-7E16-432C-8375-EBE1A344D3C0}"/>
    <cellStyle name="Accent4 2 3 2" xfId="18517" xr:uid="{5EBE0C20-B360-40B0-879E-2C9EF8CFC5FB}"/>
    <cellStyle name="Accent4 2 3 2 2" xfId="18518" xr:uid="{4C486776-2E62-4CE5-AE5C-D46E3D60FB58}"/>
    <cellStyle name="Accent4 2 3 2 3" xfId="18519" xr:uid="{638E4224-416C-4803-9672-931DD9A494DD}"/>
    <cellStyle name="Accent4 2 3 2 4" xfId="47809" xr:uid="{41057770-6693-46F3-9C55-D03074A2564B}"/>
    <cellStyle name="Accent4 2 3 2_AVA DVA EL" xfId="18520" xr:uid="{6B9EE664-A23B-4441-8A3A-37A1283B5E6D}"/>
    <cellStyle name="Accent4 2 3 3" xfId="18521" xr:uid="{DB64F808-61F9-468E-8C3E-34E6B95B1DF1}"/>
    <cellStyle name="Accent4 2 3 3 2" xfId="47810" xr:uid="{28BB123E-EFC2-45A0-8252-79F3E279D23B}"/>
    <cellStyle name="Accent4 2 3 4" xfId="18522" xr:uid="{B683941D-CEA3-4AC3-9A82-3B4B00826B51}"/>
    <cellStyle name="Accent4 2 3 4 2" xfId="47811" xr:uid="{90FEF7F7-8D98-4435-BCDE-102BDEAE56B0}"/>
    <cellStyle name="Accent4 2 3 5" xfId="47812" xr:uid="{495C935F-CCB9-48FE-93DB-CBC270C3EBEE}"/>
    <cellStyle name="Accent4 2 3 6" xfId="47813" xr:uid="{32C9A064-36D4-45E9-B1CB-D811893CFDEE}"/>
    <cellStyle name="Accent4 2 3_AVA DVA EL" xfId="18523" xr:uid="{6934FE6C-F9E4-4C0A-90F3-BD858F4F9713}"/>
    <cellStyle name="Accent4 2 4" xfId="18524" xr:uid="{0A81A8F6-A309-4E6E-9EE3-B25C139B6406}"/>
    <cellStyle name="Accent4 2 4 2" xfId="18525" xr:uid="{3435FB47-5839-4953-A994-2E950B02CB88}"/>
    <cellStyle name="Accent4 2 4 3" xfId="18526" xr:uid="{CC7EF74F-BAD9-402B-A9E5-CBB8BE16C782}"/>
    <cellStyle name="Accent4 2 4 4" xfId="47814" xr:uid="{C665BA43-FA74-4024-A9D3-AE19E20DF367}"/>
    <cellStyle name="Accent4 2 4_AVA DVA EL" xfId="18527" xr:uid="{18CD7242-C201-4BC0-8E17-1842A97EBA75}"/>
    <cellStyle name="Accent4 2 5" xfId="18528" xr:uid="{B66709E9-3710-4371-A629-392B84A68759}"/>
    <cellStyle name="Accent4 2 5 2" xfId="18529" xr:uid="{81E3FFFC-7E9B-40CA-A86F-814DDD6A1E52}"/>
    <cellStyle name="Accent4 2 5 3" xfId="18530" xr:uid="{BD4755E7-50EE-4DBE-9DE9-A105C1272A6F}"/>
    <cellStyle name="Accent4 2 5_AVA DVA EL" xfId="18531" xr:uid="{1E26E2F9-5C6E-4868-B050-3FCD702776EB}"/>
    <cellStyle name="Accent4 2 6" xfId="18532" xr:uid="{103BBFBB-9C9E-4688-932A-3DFADD8A1275}"/>
    <cellStyle name="Accent4 2 6 2" xfId="18533" xr:uid="{9C10CE4A-CF01-4B56-89E6-1C054AB4CBE0}"/>
    <cellStyle name="Accent4 2 6 3" xfId="18534" xr:uid="{4D877776-279B-4637-8564-02BF298A2EA1}"/>
    <cellStyle name="Accent4 2 6_AVA DVA EL" xfId="18535" xr:uid="{A49705FE-62DE-4605-A106-566EDE11D9BD}"/>
    <cellStyle name="Accent4 2 7" xfId="18536" xr:uid="{3E81BAD4-576A-4020-A96E-77D83AB06234}"/>
    <cellStyle name="Accent4 2 7 2" xfId="18537" xr:uid="{26AE3D60-9AAE-4100-B1E4-8D6320A2B69A}"/>
    <cellStyle name="Accent4 2 7 3" xfId="18538" xr:uid="{8DB8BB27-BCD3-4954-B7FE-75978D1223FC}"/>
    <cellStyle name="Accent4 2 7_AVA DVA EL" xfId="18539" xr:uid="{FD896811-1B32-49DA-968C-761A51BB65BF}"/>
    <cellStyle name="Accent4 2 8" xfId="18540" xr:uid="{F3F4798D-EBA1-430A-ADB2-31013CE5640E}"/>
    <cellStyle name="Accent4 2 9" xfId="47815" xr:uid="{0956DB1D-0402-40C1-BAB0-B0E15332BCC4}"/>
    <cellStyle name="Accent4 2_4 manuell" xfId="55543" xr:uid="{86F15A55-783D-4229-9E11-94072C2D56B7}"/>
    <cellStyle name="Accent4 3" xfId="5658" xr:uid="{BB2BCFE7-C177-4FE8-8B58-19D2CE445F74}"/>
    <cellStyle name="Accent4 3 2" xfId="18541" xr:uid="{EAA4BAB3-FF07-4ECA-860B-EBB99B837061}"/>
    <cellStyle name="Accent4 3 2 2" xfId="18542" xr:uid="{6D9A3549-6D74-4F10-B6E2-4967EB6F2D8A}"/>
    <cellStyle name="Accent4 3 2 3" xfId="18543" xr:uid="{2EF805D8-2123-461F-843D-C79D18F2A50D}"/>
    <cellStyle name="Accent4 3 2_AVA DVA EL" xfId="18544" xr:uid="{DAF00209-92C6-456E-AE90-250EBE56778E}"/>
    <cellStyle name="Accent4 3 3" xfId="18545" xr:uid="{24017591-6C45-4FF4-BA97-794AE842141C}"/>
    <cellStyle name="Accent4 3 4" xfId="47816" xr:uid="{E3C19251-4906-4F34-A86B-386CFD67DED1}"/>
    <cellStyle name="Accent4 3_A01" xfId="35819" xr:uid="{270AD141-5638-4CA7-9A3A-3871719184AB}"/>
    <cellStyle name="Accent4 4" xfId="5659" xr:uid="{3E77328D-D056-4B59-AC60-7C68B1A56E8D}"/>
    <cellStyle name="Accent4 4 2" xfId="18546" xr:uid="{83C49DC6-02B0-461D-A610-290CF7ED11FC}"/>
    <cellStyle name="Accent4 4 2 2" xfId="18547" xr:uid="{8F784BBB-78FF-4C94-8409-8499566FC7B4}"/>
    <cellStyle name="Accent4 4 2 3" xfId="18548" xr:uid="{5B635703-3862-4AE1-ADD6-61DA10BBBDAB}"/>
    <cellStyle name="Accent4 4 2_AVA DVA EL" xfId="18549" xr:uid="{42E8CEAC-EA40-4464-BE57-4AC3D91C2943}"/>
    <cellStyle name="Accent4 4 3" xfId="18550" xr:uid="{F1220D17-51BD-4223-B1DE-0C64CCF8BDF8}"/>
    <cellStyle name="Accent4 4 3 2" xfId="18551" xr:uid="{9CB1F0D0-68A2-4A56-94D6-9E5EF0FF4EB3}"/>
    <cellStyle name="Accent4 4 3 3" xfId="18552" xr:uid="{63D4F9FE-F12E-499A-B735-7AEF22A18832}"/>
    <cellStyle name="Accent4 4 3_AVA DVA EL" xfId="18553" xr:uid="{3650CDD2-D0E7-406E-BC52-3E11D4930DF0}"/>
    <cellStyle name="Accent4 4 4" xfId="18554" xr:uid="{207CED1C-3C8A-4133-BADD-2F397D27AD12}"/>
    <cellStyle name="Accent4 4 4 2" xfId="18555" xr:uid="{BDEA7DA4-FAA1-4355-9D18-7669804D0E80}"/>
    <cellStyle name="Accent4 4 4 3" xfId="18556" xr:uid="{3D273230-8852-4F90-80B7-66127A62750E}"/>
    <cellStyle name="Accent4 4 4_AVA DVA EL" xfId="18557" xr:uid="{ADB64B30-61DB-422E-86CA-C4BECD8653CE}"/>
    <cellStyle name="Accent4 4 5" xfId="18558" xr:uid="{565224EA-1834-442E-A1DA-B67D374E2348}"/>
    <cellStyle name="Accent4 4_A01" xfId="35820" xr:uid="{13C6B5E5-26B4-470A-8AB6-74A5CEBD1E02}"/>
    <cellStyle name="Accent4 5" xfId="5660" xr:uid="{E0840789-21D7-41BB-A7D2-A1DA4BE4850F}"/>
    <cellStyle name="Accent4 5 2" xfId="18559" xr:uid="{75BAD17D-8D29-47E5-9DCC-9EDE7220743E}"/>
    <cellStyle name="Accent4 5 2 2" xfId="18560" xr:uid="{B8D25A43-2781-4A87-9EB0-0161330BBD2C}"/>
    <cellStyle name="Accent4 5 2 3" xfId="18561" xr:uid="{2212D319-623F-4AFD-B1A8-98EE66E9BC06}"/>
    <cellStyle name="Accent4 5 2_AVA DVA EL" xfId="18562" xr:uid="{04F40A88-5EF2-4610-A34A-948AC1CB5357}"/>
    <cellStyle name="Accent4 5 3" xfId="18563" xr:uid="{793970C9-3125-4118-A8FD-BD0B64E11698}"/>
    <cellStyle name="Accent4 5_A01" xfId="35821" xr:uid="{67AC71BD-A92B-46D9-9968-57197DF0ED93}"/>
    <cellStyle name="Accent4 6" xfId="5661" xr:uid="{A84C6011-36A9-4234-9133-CFF75A9F41D2}"/>
    <cellStyle name="Accent4 6 2" xfId="18564" xr:uid="{CBC88225-F6FD-4B22-B900-2C0FE26CEB3B}"/>
    <cellStyle name="Accent4 6 2 2" xfId="18565" xr:uid="{C7B888A2-DEB8-4EF3-ADE9-DBE43D7DE2ED}"/>
    <cellStyle name="Accent4 6 2 3" xfId="18566" xr:uid="{F9F0645D-293C-4BB9-8E87-9D4751FD0E0B}"/>
    <cellStyle name="Accent4 6 2_AVA DVA EL" xfId="18567" xr:uid="{BDF0936A-B4BE-4D92-9507-8A205BAAA2EB}"/>
    <cellStyle name="Accent4 6 3" xfId="18568" xr:uid="{89530427-A0D0-44B4-8C5E-A31CC311B2D6}"/>
    <cellStyle name="Accent4 6_A01" xfId="35822" xr:uid="{4A6DC368-89A7-4EAB-8532-CC37D17AFF51}"/>
    <cellStyle name="Accent4 7" xfId="5662" xr:uid="{E0819CBD-8B9C-4693-BDFD-B1111CBF31BD}"/>
    <cellStyle name="Accent4 7 2" xfId="18569" xr:uid="{A6638709-A78C-435E-9508-50D139C83323}"/>
    <cellStyle name="Accent4 7 2 2" xfId="18570" xr:uid="{6A995B04-3AF7-4F5B-86BC-3DDDB413AF82}"/>
    <cellStyle name="Accent4 7 2 3" xfId="18571" xr:uid="{DBA832CB-40DF-4F00-90D6-A1F844715C90}"/>
    <cellStyle name="Accent4 7 2_AVA DVA EL" xfId="18572" xr:uid="{A1C021E2-6F69-4373-93FD-F575B43D286A}"/>
    <cellStyle name="Accent4 7 3" xfId="18573" xr:uid="{1DE66D08-7D48-4005-B543-570A3A1AFAA5}"/>
    <cellStyle name="Accent4 7_A01" xfId="35823" xr:uid="{6C59900E-8910-4BBF-B783-CEDF44303195}"/>
    <cellStyle name="Accent4 8" xfId="5663" xr:uid="{C59AFEA2-D860-4E20-AFDC-0BBFF67C8735}"/>
    <cellStyle name="Accent4 8 2" xfId="18574" xr:uid="{C8FDBE1A-5258-4774-BED4-6C2A36D0B569}"/>
    <cellStyle name="Accent4 8 2 2" xfId="18575" xr:uid="{727FD581-378F-4C5A-BF55-D93F5E552F16}"/>
    <cellStyle name="Accent4 8 2 3" xfId="18576" xr:uid="{7B24783F-E669-4F01-9581-8873AA7281D4}"/>
    <cellStyle name="Accent4 8 2_AVA DVA EL" xfId="18577" xr:uid="{296120BC-CF0F-41BE-BC2D-87CA80455D9B}"/>
    <cellStyle name="Accent4 8 3" xfId="18578" xr:uid="{818CED7B-A9DD-422F-B428-E6680A642304}"/>
    <cellStyle name="Accent4 8_A01" xfId="35824" xr:uid="{90AA647C-24C9-4944-9475-627E8A36CEE2}"/>
    <cellStyle name="Accent4 9" xfId="5664" xr:uid="{5AC8A194-AE31-43CF-8314-261B689161EB}"/>
    <cellStyle name="Accent4 9 2" xfId="18579" xr:uid="{23D05A1D-9EA5-4265-882C-F6C5BC06B373}"/>
    <cellStyle name="Accent4 9 2 2" xfId="18580" xr:uid="{34D8215C-01DE-42FC-8015-420EDDCD6671}"/>
    <cellStyle name="Accent4 9 2 3" xfId="18581" xr:uid="{EE53307C-CAE1-4593-9900-1D84A3A5BF05}"/>
    <cellStyle name="Accent4 9 2_AVA DVA EL" xfId="18582" xr:uid="{43D63F3F-D912-45E8-8EF2-1D726AB35F90}"/>
    <cellStyle name="Accent4 9 3" xfId="18583" xr:uid="{DC5E8D90-4116-4E6A-891C-DE10BDE21A85}"/>
    <cellStyle name="Accent4 9_A01" xfId="35825" xr:uid="{F21FC47D-BD4E-43AC-A6E7-DE3A9151F71F}"/>
    <cellStyle name="Accent5 10" xfId="5666" xr:uid="{EFAD5D48-A491-4940-BC49-E3BA29B44971}"/>
    <cellStyle name="Accent5 10 2" xfId="18584" xr:uid="{12382946-AB9F-4249-B28C-7DB650C6179A}"/>
    <cellStyle name="Accent5 10 3" xfId="18585" xr:uid="{FAFFF4CF-E1C2-47AF-8F7C-1A53608CBDFB}"/>
    <cellStyle name="Accent5 10_AVA DVA EL" xfId="18586" xr:uid="{21106170-2516-436D-B8A4-BA580A4DD267}"/>
    <cellStyle name="Accent5 11" xfId="5667" xr:uid="{58903C30-3603-41F1-80ED-5147B888498B}"/>
    <cellStyle name="Accent5 11 2" xfId="18587" xr:uid="{34A1C50D-DDD5-4B4D-947C-1AA425F78065}"/>
    <cellStyle name="Accent5 11 3" xfId="18588" xr:uid="{443C488A-0A41-4082-A9EE-9B0C84B48573}"/>
    <cellStyle name="Accent5 11_AVA DVA EL" xfId="18589" xr:uid="{FD6EC2E8-1726-45B5-B57D-8E837FAFFF26}"/>
    <cellStyle name="Accent5 12" xfId="18590" xr:uid="{685FDCBC-67C8-4829-B646-E118DA1AA4C1}"/>
    <cellStyle name="Accent5 12 2" xfId="18591" xr:uid="{3C2AD7D6-7C50-4A0E-BBD7-B0AA159DB2E6}"/>
    <cellStyle name="Accent5 12 3" xfId="18592" xr:uid="{D6BA9C15-873F-455C-88AC-FD69113D48C8}"/>
    <cellStyle name="Accent5 12_AVA DVA EL" xfId="18593" xr:uid="{D494C79F-E1C6-4338-9152-AF981EEE9749}"/>
    <cellStyle name="Accent5 13" xfId="18594" xr:uid="{A3BC33E2-CE5C-4D69-A723-F744C7EEC561}"/>
    <cellStyle name="Accent5 13 2" xfId="18595" xr:uid="{C95CF885-885E-4AC9-A3BA-CC38D3AA782E}"/>
    <cellStyle name="Accent5 13 3" xfId="18596" xr:uid="{1A431126-F408-4D0B-8D8A-19AA374167A0}"/>
    <cellStyle name="Accent5 13_AVA DVA EL" xfId="18597" xr:uid="{FC03E7F9-A0E8-44C8-B562-ED9B91FD6DE3}"/>
    <cellStyle name="Accent5 14" xfId="39968" xr:uid="{4FCCCF44-7DD9-404B-A3F1-656A93B3F3F8}"/>
    <cellStyle name="Accent5 15" xfId="47817" xr:uid="{B9B14E8B-CA19-4EB6-A433-28781B12B116}"/>
    <cellStyle name="Accent5 16" xfId="47818" xr:uid="{65D0D473-B3E3-4CDC-84E8-A1D1DB38F621}"/>
    <cellStyle name="Accent5 17" xfId="5665" xr:uid="{E1D37E18-B524-4ABB-A3AB-ABA136DCC891}"/>
    <cellStyle name="Accent5 2" xfId="5668" xr:uid="{C247424C-CB66-43B0-AACA-1FC253589C0F}"/>
    <cellStyle name="Accent5 2 2" xfId="5669" xr:uid="{36E4821C-AE16-483E-8142-74FE0594E320}"/>
    <cellStyle name="Accent5 2 2 2" xfId="18598" xr:uid="{2CF2A4B1-E67B-4D6C-9F4E-43D51260B1BC}"/>
    <cellStyle name="Accent5 2 2 2 2" xfId="18599" xr:uid="{93102DE1-EE72-4396-AE34-17B33E6FAE7B}"/>
    <cellStyle name="Accent5 2 2 2 3" xfId="18600" xr:uid="{8A55E738-9341-4299-911A-749F6DF22321}"/>
    <cellStyle name="Accent5 2 2 2_AVA DVA EL" xfId="18601" xr:uid="{4CB3B980-FDBA-4153-A58D-1D694D9D836C}"/>
    <cellStyle name="Accent5 2 2 3" xfId="18602" xr:uid="{4D0AF13C-3950-43A5-93BF-A7A321130CF8}"/>
    <cellStyle name="Accent5 2 2 4" xfId="47819" xr:uid="{D949185E-9B53-43C5-AD5D-A415F3FA2D3C}"/>
    <cellStyle name="Accent5 2 2_A01" xfId="35826" xr:uid="{758F81AB-CF53-4EC1-84E7-54E62CBEBBE4}"/>
    <cellStyle name="Accent5 2 3" xfId="18603" xr:uid="{A38446A3-8EBF-469C-8C75-346531529D34}"/>
    <cellStyle name="Accent5 2 3 2" xfId="18604" xr:uid="{7CBF263D-C8A4-4EB3-B5D7-B733503D7BD2}"/>
    <cellStyle name="Accent5 2 3 2 2" xfId="18605" xr:uid="{6F238AE9-C71B-4E1E-84C3-0D7709FCE0B3}"/>
    <cellStyle name="Accent5 2 3 2 3" xfId="18606" xr:uid="{43A24282-A8F7-492A-9600-F8DF856158DC}"/>
    <cellStyle name="Accent5 2 3 2_AVA DVA EL" xfId="18607" xr:uid="{1A4E0360-824C-4109-A1CC-75FD14B03288}"/>
    <cellStyle name="Accent5 2 3 3" xfId="18608" xr:uid="{A9C70960-2841-46A4-BB00-C02E07E62156}"/>
    <cellStyle name="Accent5 2 3 4" xfId="18609" xr:uid="{7C27A4DA-5525-47D7-BC3F-9980514CAA65}"/>
    <cellStyle name="Accent5 2 3_AVA DVA EL" xfId="18610" xr:uid="{A2BD66BB-1E2B-4B17-91F0-E7F3901F478E}"/>
    <cellStyle name="Accent5 2 4" xfId="18611" xr:uid="{7FC04389-A949-4E4B-9C91-F12D7C2D8EBB}"/>
    <cellStyle name="Accent5 2 4 2" xfId="18612" xr:uid="{0480C670-5E92-46C2-A544-2D7A9AD01FD2}"/>
    <cellStyle name="Accent5 2 4 3" xfId="18613" xr:uid="{A733EBE6-2772-4B9C-AFC5-F214B0DE018D}"/>
    <cellStyle name="Accent5 2 4_AVA DVA EL" xfId="18614" xr:uid="{B943A3E2-6DA0-4546-A54F-343C374078F8}"/>
    <cellStyle name="Accent5 2 5" xfId="18615" xr:uid="{11D13B2A-C357-484A-8261-8D83B51E6A82}"/>
    <cellStyle name="Accent5 2 6" xfId="47820" xr:uid="{BDB9EE8C-8D75-4252-BB0B-2329391E7053}"/>
    <cellStyle name="Accent5 2_4 manuell" xfId="55544" xr:uid="{C361B25E-03EF-4F39-8253-627D06BE2168}"/>
    <cellStyle name="Accent5 3" xfId="5670" xr:uid="{7E135B0E-5F6B-4BBD-B8C6-30B1E423318A}"/>
    <cellStyle name="Accent5 3 2" xfId="18616" xr:uid="{E84095A8-11A0-4611-B369-56638E6346E3}"/>
    <cellStyle name="Accent5 3 2 2" xfId="18617" xr:uid="{F7260D1B-0489-4C5C-9367-F473F064B886}"/>
    <cellStyle name="Accent5 3 2 3" xfId="18618" xr:uid="{B764ECC0-1A2D-4186-B61B-A3BB66836CB4}"/>
    <cellStyle name="Accent5 3 2_AVA DVA EL" xfId="18619" xr:uid="{241CE730-67CA-4716-899D-ABD2FE58A3D4}"/>
    <cellStyle name="Accent5 3 3" xfId="18620" xr:uid="{6A0E6049-2A4F-4D3C-AA20-ECC3A17D4589}"/>
    <cellStyle name="Accent5 3 4" xfId="47821" xr:uid="{87944BF6-73C4-4D6C-8387-0A14FAC96599}"/>
    <cellStyle name="Accent5 3_A01" xfId="35827" xr:uid="{98B7967D-BDD6-4C71-825D-1926BC6A1CA5}"/>
    <cellStyle name="Accent5 4" xfId="5671" xr:uid="{793D3382-1C17-40A8-A127-D1F719C102F7}"/>
    <cellStyle name="Accent5 4 2" xfId="18621" xr:uid="{8D669FA2-BDC1-4B76-8311-C59E898263F3}"/>
    <cellStyle name="Accent5 4 2 2" xfId="18622" xr:uid="{20FA8392-98BF-4794-A611-D500D15A13FD}"/>
    <cellStyle name="Accent5 4 2 3" xfId="18623" xr:uid="{5784102D-6F35-4797-B8FD-35DD9265E2B2}"/>
    <cellStyle name="Accent5 4 2_AVA DVA EL" xfId="18624" xr:uid="{E5B75686-F3B2-48F8-B946-736B804D4ECE}"/>
    <cellStyle name="Accent5 4 3" xfId="18625" xr:uid="{163CF551-B574-4891-8960-CDCB62082976}"/>
    <cellStyle name="Accent5 4 3 2" xfId="18626" xr:uid="{D8E9DC66-4806-4655-81D6-E1AC3992B1C8}"/>
    <cellStyle name="Accent5 4 3 3" xfId="18627" xr:uid="{C128139E-758C-4EBD-B3AE-FF6DAD0BE14D}"/>
    <cellStyle name="Accent5 4 3_AVA DVA EL" xfId="18628" xr:uid="{6943FD36-0C0E-4FF3-9B79-A917F8D19DA5}"/>
    <cellStyle name="Accent5 4 4" xfId="18629" xr:uid="{AE597146-D47D-478E-80BE-82757737A531}"/>
    <cellStyle name="Accent5 4 4 2" xfId="18630" xr:uid="{41A7DCF1-FC00-441E-9112-A920068F5C86}"/>
    <cellStyle name="Accent5 4 4 3" xfId="18631" xr:uid="{A677F91B-4DCE-43C2-810F-BA542E11CD21}"/>
    <cellStyle name="Accent5 4 4_AVA DVA EL" xfId="18632" xr:uid="{27235497-BADA-4B4A-8FC8-1BC7749DC5EB}"/>
    <cellStyle name="Accent5 4 5" xfId="18633" xr:uid="{D3E8EB36-1363-4FD3-96E7-6F2A98B904AD}"/>
    <cellStyle name="Accent5 4_A01" xfId="35828" xr:uid="{0611BB12-7612-4851-A884-7840B8E1D17B}"/>
    <cellStyle name="Accent5 5" xfId="5672" xr:uid="{DEEFAA4F-D73E-4FA6-8A3A-DCB4A4EB039C}"/>
    <cellStyle name="Accent5 5 2" xfId="18634" xr:uid="{CC4EF909-3C69-49ED-834A-561276C4AC07}"/>
    <cellStyle name="Accent5 5 2 2" xfId="18635" xr:uid="{82D638F9-9031-4FF2-BCDD-AC6A8A8E449A}"/>
    <cellStyle name="Accent5 5 2 3" xfId="18636" xr:uid="{1E6096FB-0406-4ED5-9283-E40C219202E2}"/>
    <cellStyle name="Accent5 5 2_AVA DVA EL" xfId="18637" xr:uid="{5CAFD43B-3F8A-43D7-99B7-F2704B73B983}"/>
    <cellStyle name="Accent5 5 3" xfId="18638" xr:uid="{F5A13F5F-2142-4B53-9F60-F3914E7CD0BA}"/>
    <cellStyle name="Accent5 5_A01" xfId="35829" xr:uid="{E2EC08B9-E85C-4089-904E-2A775A285B64}"/>
    <cellStyle name="Accent5 6" xfId="5673" xr:uid="{21710118-A942-4287-86D5-B72DD07AD085}"/>
    <cellStyle name="Accent5 6 2" xfId="18639" xr:uid="{D32040F2-9665-499F-8A9F-86FE20A6558B}"/>
    <cellStyle name="Accent5 6 2 2" xfId="18640" xr:uid="{BFC3DBCC-F1DE-4A8B-88DE-2C1BA397A707}"/>
    <cellStyle name="Accent5 6 2 3" xfId="18641" xr:uid="{B19C1DC6-0225-4EBE-ABD7-8580131FFB7E}"/>
    <cellStyle name="Accent5 6 2_AVA DVA EL" xfId="18642" xr:uid="{1CAC40C4-072E-4E31-AD4C-0A198DEF4B64}"/>
    <cellStyle name="Accent5 6 3" xfId="18643" xr:uid="{B3A11F89-1155-4FF3-A76F-16230FB3469A}"/>
    <cellStyle name="Accent5 6_A01" xfId="35830" xr:uid="{AE0C28C4-279D-4796-84F5-F3E2193D426E}"/>
    <cellStyle name="Accent5 7" xfId="5674" xr:uid="{77E6013A-99E5-4905-9419-B2C69C7AAE91}"/>
    <cellStyle name="Accent5 7 2" xfId="18644" xr:uid="{748BDF82-3E38-42AD-A9B3-FDB5A8EB7820}"/>
    <cellStyle name="Accent5 7 2 2" xfId="18645" xr:uid="{E777ADD1-A4A7-41A3-B340-BEA9132A0D4C}"/>
    <cellStyle name="Accent5 7 2 3" xfId="18646" xr:uid="{8BE9E437-40BE-44CF-884A-08D17D8638D5}"/>
    <cellStyle name="Accent5 7 2_AVA DVA EL" xfId="18647" xr:uid="{AC16710B-DC06-4F13-A3AB-E0F5C77D13D1}"/>
    <cellStyle name="Accent5 7 3" xfId="18648" xr:uid="{B0ECB5D0-8C41-4245-8857-1B12EB4168AA}"/>
    <cellStyle name="Accent5 7_A01" xfId="35831" xr:uid="{D18BB9DF-C613-4B96-9722-13D5A52B7F8C}"/>
    <cellStyle name="Accent5 8" xfId="5675" xr:uid="{E3560F56-59FF-4E87-A745-D6BCAD745C56}"/>
    <cellStyle name="Accent5 8 2" xfId="18649" xr:uid="{4FAFDD11-1A41-436C-AB96-D0D12E63D203}"/>
    <cellStyle name="Accent5 8 2 2" xfId="18650" xr:uid="{9A5DE841-1FC5-435C-9E28-F982A20DE1DB}"/>
    <cellStyle name="Accent5 8 2 3" xfId="18651" xr:uid="{C9592EAA-15B0-4EAF-B2E8-E1ACBA3B06F7}"/>
    <cellStyle name="Accent5 8 2_AVA DVA EL" xfId="18652" xr:uid="{F44202B7-10F6-4604-8820-94A670EF09BA}"/>
    <cellStyle name="Accent5 8 3" xfId="18653" xr:uid="{402309F3-59FF-4880-AFC8-DDD9F7BA05FD}"/>
    <cellStyle name="Accent5 8_A01" xfId="35832" xr:uid="{AA7810AB-3648-48C3-9A3F-FDB00919B50A}"/>
    <cellStyle name="Accent5 9" xfId="5676" xr:uid="{E0442D90-ECE6-45E9-8860-79A6E11FEFFB}"/>
    <cellStyle name="Accent5 9 2" xfId="18654" xr:uid="{C9C86349-CF8B-487C-AA2B-E28094AD0C98}"/>
    <cellStyle name="Accent5 9 2 2" xfId="18655" xr:uid="{1EFFB112-377B-4C73-9A4F-1D7E229FE3EE}"/>
    <cellStyle name="Accent5 9 2 3" xfId="18656" xr:uid="{E07807BC-1CC9-4FCD-A163-2653EC25D95A}"/>
    <cellStyle name="Accent5 9 2_AVA DVA EL" xfId="18657" xr:uid="{BF10899A-79C8-4BFD-81B3-103B1EBC69DF}"/>
    <cellStyle name="Accent5 9 3" xfId="18658" xr:uid="{C3312FFB-8914-4A16-8E0B-C9B64B259874}"/>
    <cellStyle name="Accent5 9_A01" xfId="35833" xr:uid="{CA292973-3173-45EA-9E02-65EAF1D28F95}"/>
    <cellStyle name="Accent6 10" xfId="5678" xr:uid="{360F53DD-893A-443A-816F-C98C7FEFFCCC}"/>
    <cellStyle name="Accent6 10 2" xfId="18659" xr:uid="{1634F278-2C60-48B3-8A15-28565610A156}"/>
    <cellStyle name="Accent6 10 3" xfId="18660" xr:uid="{C4D51146-383F-4D7A-9B9D-49FFCF368481}"/>
    <cellStyle name="Accent6 10_AVA DVA EL" xfId="18661" xr:uid="{B17965DF-1329-44AC-BB11-D66D355F0B79}"/>
    <cellStyle name="Accent6 11" xfId="5679" xr:uid="{A8F49E43-A70F-438B-AD08-43046222E59B}"/>
    <cellStyle name="Accent6 11 2" xfId="18662" xr:uid="{2837A7E5-13EE-4067-AE48-9545D6774B1F}"/>
    <cellStyle name="Accent6 11 3" xfId="18663" xr:uid="{25B8B21C-379E-49C7-91EA-E0A5A8A7C9ED}"/>
    <cellStyle name="Accent6 11_AVA DVA EL" xfId="18664" xr:uid="{02309E1B-AEDA-40E6-A8F1-37C3C513E092}"/>
    <cellStyle name="Accent6 12" xfId="18665" xr:uid="{101D54D1-4E09-4FDA-8533-CFB256FDD7BE}"/>
    <cellStyle name="Accent6 12 2" xfId="18666" xr:uid="{9C053E45-9AAB-4696-ADF6-0527F573291A}"/>
    <cellStyle name="Accent6 12 3" xfId="18667" xr:uid="{2BE336A8-9F0B-4961-9241-CB9EA4FF5F2B}"/>
    <cellStyle name="Accent6 12_AVA DVA EL" xfId="18668" xr:uid="{3D9648F5-D9E6-4F8E-94C9-905AEA7E1B3F}"/>
    <cellStyle name="Accent6 13" xfId="18669" xr:uid="{44D7D551-B174-40A7-907E-A2F10858836D}"/>
    <cellStyle name="Accent6 13 2" xfId="18670" xr:uid="{41DBB268-044C-4B4A-B0EF-FE4E966D777B}"/>
    <cellStyle name="Accent6 13 3" xfId="18671" xr:uid="{ACE19BE5-BDB9-4D93-B0B5-3DC98183D657}"/>
    <cellStyle name="Accent6 13_AVA DVA EL" xfId="18672" xr:uid="{371A2DB1-0C91-4B27-BF38-74A5C8A7CDF5}"/>
    <cellStyle name="Accent6 14" xfId="39969" xr:uid="{7B201873-1E28-4342-B59C-63FBE3EA3759}"/>
    <cellStyle name="Accent6 15" xfId="47822" xr:uid="{07DEC986-4907-49EE-BA62-20C678F0ACD9}"/>
    <cellStyle name="Accent6 16" xfId="47823" xr:uid="{82D1B8A8-8725-4194-B587-422C9915D90D}"/>
    <cellStyle name="Accent6 17" xfId="5677" xr:uid="{51C395A8-4C4B-44B5-9497-7CBB83B1B8E2}"/>
    <cellStyle name="Accent6 2" xfId="5680" xr:uid="{18E147DF-163E-420C-96C4-8FCBA505E261}"/>
    <cellStyle name="Accent6 2 2" xfId="5681" xr:uid="{CB3A460E-B403-4568-B542-77E640A60792}"/>
    <cellStyle name="Accent6 2 2 2" xfId="18673" xr:uid="{E8379036-F619-40F6-B179-24E9051AFE3F}"/>
    <cellStyle name="Accent6 2 2 2 2" xfId="18674" xr:uid="{F736A519-B99F-4772-919E-899DEA2DA9E9}"/>
    <cellStyle name="Accent6 2 2 2 3" xfId="18675" xr:uid="{A4B6F266-E95C-4195-9928-BBD122312B6B}"/>
    <cellStyle name="Accent6 2 2 2_AVA DVA EL" xfId="18676" xr:uid="{29D4D1E2-5353-4F80-9CC4-C3DD144BEE19}"/>
    <cellStyle name="Accent6 2 2 3" xfId="18677" xr:uid="{994B4D3A-B104-4A70-AB17-8471BDC8AEEB}"/>
    <cellStyle name="Accent6 2 2 3 2" xfId="18678" xr:uid="{256C99A8-1EFF-4CB7-AB7C-E5D64F696F40}"/>
    <cellStyle name="Accent6 2 2 3 3" xfId="18679" xr:uid="{AEAA0CCB-3974-4046-9F40-B1817EBC620F}"/>
    <cellStyle name="Accent6 2 2 3_AVA DVA EL" xfId="18680" xr:uid="{B541FBC5-5B26-4641-A8D5-DD08B296D6EB}"/>
    <cellStyle name="Accent6 2 2 4" xfId="18681" xr:uid="{08F08372-694D-461F-9EFE-F2A57616BBA1}"/>
    <cellStyle name="Accent6 2 2 4 2" xfId="18682" xr:uid="{72BB2C2A-CE74-4D38-8979-C2E400AEB757}"/>
    <cellStyle name="Accent6 2 2 4 3" xfId="18683" xr:uid="{C1A7A90F-F925-4BF3-AA33-C4E5DB179FC6}"/>
    <cellStyle name="Accent6 2 2 4_AVA DVA EL" xfId="18684" xr:uid="{7F396DB8-AD20-4709-8CFC-0F53173BF005}"/>
    <cellStyle name="Accent6 2 2 5" xfId="18685" xr:uid="{97E929FE-9286-4BB1-BD6B-78D2979FBCAC}"/>
    <cellStyle name="Accent6 2 2 5 2" xfId="18686" xr:uid="{FC28125E-9C0E-4F7C-B9E2-0E8E190152CB}"/>
    <cellStyle name="Accent6 2 2 5 3" xfId="18687" xr:uid="{E6FF93BC-A69A-45C7-ACD7-70CB89637E3C}"/>
    <cellStyle name="Accent6 2 2 5_AVA DVA EL" xfId="18688" xr:uid="{EDDCC578-55CF-448B-BFEB-400A4AA56E84}"/>
    <cellStyle name="Accent6 2 2 6" xfId="18689" xr:uid="{97CD267D-5BD0-4F55-84EC-7A34B697C13F}"/>
    <cellStyle name="Accent6 2 2 6 2" xfId="18690" xr:uid="{7B959DB0-DECC-4532-BA2F-FF2176D308D8}"/>
    <cellStyle name="Accent6 2 2 6 3" xfId="18691" xr:uid="{16CD235A-73B6-4F5E-9C91-C245590482F8}"/>
    <cellStyle name="Accent6 2 2 6_AVA DVA EL" xfId="18692" xr:uid="{831629DD-39D3-4AE8-B614-A0D60A3E1B25}"/>
    <cellStyle name="Accent6 2 2 7" xfId="18693" xr:uid="{7F2E2F7F-B40D-4965-A818-416AAAA0A536}"/>
    <cellStyle name="Accent6 2 2 8" xfId="47824" xr:uid="{47085E20-EA3E-459C-A367-57928C58F033}"/>
    <cellStyle name="Accent6 2 2_A01" xfId="35834" xr:uid="{B57B68DC-4557-4F27-9FB6-4B587C1A868A}"/>
    <cellStyle name="Accent6 2 3" xfId="18694" xr:uid="{951F2585-41CA-4EFD-8547-4E6F289365B1}"/>
    <cellStyle name="Accent6 2 3 2" xfId="18695" xr:uid="{1AEA7AE2-D984-485D-8BE0-B95DC0F5DC3F}"/>
    <cellStyle name="Accent6 2 3 2 2" xfId="18696" xr:uid="{B53BB36F-698A-49A9-B183-22F2EAF13765}"/>
    <cellStyle name="Accent6 2 3 2 3" xfId="18697" xr:uid="{340A0296-4B0D-4D1B-BAB0-251F93263070}"/>
    <cellStyle name="Accent6 2 3 2_AVA DVA EL" xfId="18698" xr:uid="{50F10979-2B5E-4D08-A33B-BC959426F85C}"/>
    <cellStyle name="Accent6 2 3 3" xfId="18699" xr:uid="{DE868B16-ECE9-4BF7-813F-93F21C37FB80}"/>
    <cellStyle name="Accent6 2 3 4" xfId="18700" xr:uid="{6B4984CE-A57E-42CB-8817-974DA4D03231}"/>
    <cellStyle name="Accent6 2 3_AVA DVA EL" xfId="18701" xr:uid="{B4EDE0BA-E4B1-40E1-96CE-130A76DB3F50}"/>
    <cellStyle name="Accent6 2 4" xfId="18702" xr:uid="{A12EFFC3-3EA0-4BFA-B8A0-07676F1240FD}"/>
    <cellStyle name="Accent6 2 4 2" xfId="18703" xr:uid="{C6AA4D69-6829-422F-BB65-88004550D1DA}"/>
    <cellStyle name="Accent6 2 4 3" xfId="18704" xr:uid="{C4E44CC3-7C26-4892-8361-6623B1259493}"/>
    <cellStyle name="Accent6 2 4_AVA DVA EL" xfId="18705" xr:uid="{1E54FBCF-01CD-40D4-811B-A3A38FC2BA80}"/>
    <cellStyle name="Accent6 2 5" xfId="18706" xr:uid="{F3A7C8D4-3923-46B7-9B6D-8C8147F1EC4C}"/>
    <cellStyle name="Accent6 2 5 2" xfId="18707" xr:uid="{570EA902-4B79-4F77-A049-6B9237F0219D}"/>
    <cellStyle name="Accent6 2 5 3" xfId="18708" xr:uid="{67E41040-CE6C-420B-A701-B9D923FDECB8}"/>
    <cellStyle name="Accent6 2 5_AVA DVA EL" xfId="18709" xr:uid="{03AF0F77-BAFB-4680-8CC9-D458B22E14E9}"/>
    <cellStyle name="Accent6 2 6" xfId="18710" xr:uid="{DF885219-DBA4-414B-AA1E-F34ED2B344DA}"/>
    <cellStyle name="Accent6 2 6 2" xfId="18711" xr:uid="{8BCCA5B5-06A6-46EF-975C-6AA749DE8728}"/>
    <cellStyle name="Accent6 2 6 3" xfId="18712" xr:uid="{3BBBC987-EAE4-4D06-91FC-B4F34BF30D0D}"/>
    <cellStyle name="Accent6 2 6_AVA DVA EL" xfId="18713" xr:uid="{964A0097-678E-4DE0-A406-E111AA3E77AB}"/>
    <cellStyle name="Accent6 2 7" xfId="18714" xr:uid="{487D57C9-88D2-4719-A35E-FF88B596DD3B}"/>
    <cellStyle name="Accent6 2 7 2" xfId="18715" xr:uid="{95894835-B06B-4D28-9F61-E15CFFAE90B0}"/>
    <cellStyle name="Accent6 2 7 3" xfId="18716" xr:uid="{C414B13C-1E45-4159-A4B5-2CDE29148618}"/>
    <cellStyle name="Accent6 2 7_AVA DVA EL" xfId="18717" xr:uid="{5F27D929-FE46-401A-A3BF-294C22672CE4}"/>
    <cellStyle name="Accent6 2 8" xfId="18718" xr:uid="{3DCCFC7B-F26E-4751-8404-3D8C669CFD3A}"/>
    <cellStyle name="Accent6 2 9" xfId="47825" xr:uid="{958AF8AC-40DD-4F20-AA68-38EDCB428488}"/>
    <cellStyle name="Accent6 2_4 manuell" xfId="55545" xr:uid="{5F2D3C97-5570-43FA-9FFA-349729ECE869}"/>
    <cellStyle name="Accent6 3" xfId="5682" xr:uid="{D6624CB4-A092-420B-8000-24A0953C38DC}"/>
    <cellStyle name="Accent6 3 2" xfId="18719" xr:uid="{379D3FF3-DAFB-4C75-B908-F78214D58C44}"/>
    <cellStyle name="Accent6 3 2 2" xfId="18720" xr:uid="{BFDA0781-EF6D-4BA8-B989-BBBFC98B706C}"/>
    <cellStyle name="Accent6 3 2 3" xfId="18721" xr:uid="{137D30D3-8FC3-4936-837C-106B7EB9E8AF}"/>
    <cellStyle name="Accent6 3 2_AVA DVA EL" xfId="18722" xr:uid="{2839AE79-9F77-4D0A-802F-4926A02A5D3A}"/>
    <cellStyle name="Accent6 3 3" xfId="18723" xr:uid="{7F7189A7-97F6-4AE6-B2C7-48C6974B9600}"/>
    <cellStyle name="Accent6 3 4" xfId="47826" xr:uid="{10D5EFFA-D3F3-46C8-ADC4-6335BCF5696E}"/>
    <cellStyle name="Accent6 3_A01" xfId="35835" xr:uid="{5C600767-8C52-4FCC-9BE4-E117310D55CC}"/>
    <cellStyle name="Accent6 4" xfId="5683" xr:uid="{9CDDB0C2-EFA7-48C0-90B9-E67F73B1D7BE}"/>
    <cellStyle name="Accent6 4 2" xfId="18724" xr:uid="{03182182-2E9F-4BDF-936F-28BCEB11DC70}"/>
    <cellStyle name="Accent6 4 2 2" xfId="18725" xr:uid="{7494FFDA-19EC-44E9-80BD-5376B4E712AF}"/>
    <cellStyle name="Accent6 4 2 3" xfId="18726" xr:uid="{8BFE9686-0BCF-4A6F-B048-E0D02673FD31}"/>
    <cellStyle name="Accent6 4 2_AVA DVA EL" xfId="18727" xr:uid="{5761BD22-AF66-4A47-9C7B-7BDCFE052F8B}"/>
    <cellStyle name="Accent6 4 3" xfId="18728" xr:uid="{98142B45-B184-4DD4-82FF-AC447D647B17}"/>
    <cellStyle name="Accent6 4 3 2" xfId="18729" xr:uid="{FC521A2B-E390-4A22-A9E4-E7CBB8348D0A}"/>
    <cellStyle name="Accent6 4 3 3" xfId="18730" xr:uid="{8D201CD8-91DA-4326-8303-9775B25D7FF3}"/>
    <cellStyle name="Accent6 4 3_AVA DVA EL" xfId="18731" xr:uid="{6F6C7810-9D45-49BE-974F-C58A00155302}"/>
    <cellStyle name="Accent6 4 4" xfId="18732" xr:uid="{ABCF30C3-9743-402A-90B2-C25E86EE1145}"/>
    <cellStyle name="Accent6 4 4 2" xfId="18733" xr:uid="{E9EC9BDC-46CB-4FAD-A5B1-4E3A4DE1F2A3}"/>
    <cellStyle name="Accent6 4 4 3" xfId="18734" xr:uid="{28B000E9-161B-4A09-811F-94C139622F96}"/>
    <cellStyle name="Accent6 4 4_AVA DVA EL" xfId="18735" xr:uid="{2FE54E91-3A29-4778-8C80-1AC5BE417033}"/>
    <cellStyle name="Accent6 4 5" xfId="18736" xr:uid="{2E6CD0EA-5140-4910-BE0E-3F12829FF959}"/>
    <cellStyle name="Accent6 4_A01" xfId="35836" xr:uid="{7A58E15D-3CF8-45E7-8797-7130708E11BC}"/>
    <cellStyle name="Accent6 5" xfId="5684" xr:uid="{3B5672C0-B83C-414B-A0C3-C6495199D66A}"/>
    <cellStyle name="Accent6 5 2" xfId="18737" xr:uid="{4A492A09-E1FA-4170-B7B5-A846859E7D3E}"/>
    <cellStyle name="Accent6 5 2 2" xfId="18738" xr:uid="{06468D8C-E6C2-4ADB-960C-E82454826B03}"/>
    <cellStyle name="Accent6 5 2 3" xfId="18739" xr:uid="{44B91679-557C-418F-9F45-9B7F8D254F1E}"/>
    <cellStyle name="Accent6 5 2_AVA DVA EL" xfId="18740" xr:uid="{0E39C1EF-AF8E-415F-B8F8-9BB6D55D27B8}"/>
    <cellStyle name="Accent6 5 3" xfId="18741" xr:uid="{A9DAF07E-A6C4-4735-84BB-B77592993BF3}"/>
    <cellStyle name="Accent6 5_A01" xfId="35837" xr:uid="{F49E024F-EDDC-4C64-95D4-505ACEB0458E}"/>
    <cellStyle name="Accent6 6" xfId="5685" xr:uid="{B93DC1AD-3617-472D-9686-D2B81F067E75}"/>
    <cellStyle name="Accent6 6 2" xfId="18742" xr:uid="{EEE7CEC1-B6F3-4778-ADCF-2C62458A5CF5}"/>
    <cellStyle name="Accent6 6 2 2" xfId="18743" xr:uid="{F0E8AF30-0095-411C-907F-BFA09499A07B}"/>
    <cellStyle name="Accent6 6 2 3" xfId="18744" xr:uid="{DEEADE18-0C31-44E6-9193-C591C49AC0B2}"/>
    <cellStyle name="Accent6 6 2_AVA DVA EL" xfId="18745" xr:uid="{436FE50A-5225-449B-9033-CE81B5F6E46A}"/>
    <cellStyle name="Accent6 6 3" xfId="18746" xr:uid="{8E4A2064-EB23-4356-8C4F-59FA2BB998F3}"/>
    <cellStyle name="Accent6 6_A01" xfId="35838" xr:uid="{5539DD02-9189-4152-9D9B-539358481543}"/>
    <cellStyle name="Accent6 7" xfId="5686" xr:uid="{EEDCF664-AF1A-48E3-AE24-E3D601078AEE}"/>
    <cellStyle name="Accent6 7 2" xfId="18747" xr:uid="{E3234490-CA81-4C8C-9EFD-B7F2AAD402CD}"/>
    <cellStyle name="Accent6 7 2 2" xfId="18748" xr:uid="{71DC1632-6CD8-4DCA-A053-C2009323065E}"/>
    <cellStyle name="Accent6 7 2 3" xfId="18749" xr:uid="{C118EC2D-11D4-45B6-8914-29A8F184F8E6}"/>
    <cellStyle name="Accent6 7 2_AVA DVA EL" xfId="18750" xr:uid="{94598A96-6F47-40A3-AF21-8E2E645993BD}"/>
    <cellStyle name="Accent6 7 3" xfId="18751" xr:uid="{69A27F39-39FF-4562-85AA-55600E514CAB}"/>
    <cellStyle name="Accent6 7_A01" xfId="35839" xr:uid="{CDB5E04D-9CFE-4248-8547-71FC3A1BEC80}"/>
    <cellStyle name="Accent6 8" xfId="5687" xr:uid="{0AA19450-82BA-4EF0-8417-A5A093F7A167}"/>
    <cellStyle name="Accent6 8 2" xfId="18752" xr:uid="{81CDF311-4431-4789-879F-6A92CEC83ED2}"/>
    <cellStyle name="Accent6 8 2 2" xfId="18753" xr:uid="{A53B4FC0-3077-44B8-8355-579A1C293CAA}"/>
    <cellStyle name="Accent6 8 2 3" xfId="18754" xr:uid="{3C254B93-DE42-471D-B6B3-41DFD4D6B1E7}"/>
    <cellStyle name="Accent6 8 2_AVA DVA EL" xfId="18755" xr:uid="{9B4E39E8-8860-42C7-9D47-B255579CBE73}"/>
    <cellStyle name="Accent6 8 3" xfId="18756" xr:uid="{F6A0F77A-77C3-4049-AEF7-4874D95113A8}"/>
    <cellStyle name="Accent6 8_A01" xfId="35840" xr:uid="{05EF7206-4759-42C9-AA0F-EB48A07A69DD}"/>
    <cellStyle name="Accent6 9" xfId="5688" xr:uid="{3C4C7FE4-7340-4022-B79F-081BE56AF2A6}"/>
    <cellStyle name="Accent6 9 2" xfId="18757" xr:uid="{56929D1F-615B-429E-A058-44C4C4EE6376}"/>
    <cellStyle name="Accent6 9 2 2" xfId="18758" xr:uid="{7219DD4C-AF04-459A-9B24-BD972C864DDA}"/>
    <cellStyle name="Accent6 9 2 3" xfId="18759" xr:uid="{16699522-9CA5-4F0E-A60B-110559670212}"/>
    <cellStyle name="Accent6 9 2_AVA DVA EL" xfId="18760" xr:uid="{DBA3F190-B1E6-49BA-A8D9-2C276A1D5DBD}"/>
    <cellStyle name="Accent6 9 3" xfId="18761" xr:uid="{89DCC883-E011-461E-9275-62D600C1AEE2}"/>
    <cellStyle name="Accent6 9_A01" xfId="35841" xr:uid="{A9BECBEE-81B7-423E-B190-95D4E7B7E09C}"/>
    <cellStyle name="Actual data" xfId="5689" xr:uid="{FC0CCF12-1918-42EB-874F-79CC492AA87A}"/>
    <cellStyle name="Actual data 2" xfId="5690" xr:uid="{CEA8AF13-7B30-48EB-BB88-402703C59A1A}"/>
    <cellStyle name="Actual data 2 2" xfId="18762" xr:uid="{749F89C1-3D38-45E8-9BFB-CE931FBABAC0}"/>
    <cellStyle name="Actual data 2 2 2" xfId="47827" xr:uid="{F0BF3D41-9449-4220-9B0C-15F16927C4E7}"/>
    <cellStyle name="Actual data 2_A01" xfId="35842" xr:uid="{B5C99070-A82D-435E-84C9-D5324244E822}"/>
    <cellStyle name="Actual data 3" xfId="18763" xr:uid="{D7A88355-FFA4-4378-B345-C97C52BA4887}"/>
    <cellStyle name="Actual data 3 2" xfId="18764" xr:uid="{E2424173-C1F2-4D31-BC5C-1EBA5A0D93AB}"/>
    <cellStyle name="Actual data 3 2 2" xfId="18765" xr:uid="{5DDC1C27-E233-45F8-AB95-21B5786B2654}"/>
    <cellStyle name="Actual data 3 2 3" xfId="18766" xr:uid="{4B7158D2-8793-49DB-B4F0-167D2B4902F4}"/>
    <cellStyle name="Actual data 3 2_AVA DVA EL" xfId="18767" xr:uid="{81EB45F1-7A63-4261-B20C-155ED6C2B820}"/>
    <cellStyle name="Actual data 3 3" xfId="18768" xr:uid="{291B780E-B581-4D17-AB82-826EA661AD73}"/>
    <cellStyle name="Actual data 3 4" xfId="18769" xr:uid="{9253350E-E45E-4458-BE43-3D22F980A683}"/>
    <cellStyle name="Actual data 3_Adjustment-BalanceSheet" xfId="18770" xr:uid="{49E0BF21-94E8-4866-BAB6-8599D42E3B50}"/>
    <cellStyle name="Actual data 4" xfId="18771" xr:uid="{3A666F23-4181-49FE-AC7F-413EB9928B8C}"/>
    <cellStyle name="Actual data_A01" xfId="12468" xr:uid="{8D27AD88-58B2-4B7C-BEDC-F3E011556845}"/>
    <cellStyle name="Actual year" xfId="5691" xr:uid="{CAED4022-FE0D-4B11-9126-93116C4C788A}"/>
    <cellStyle name="Actual year 10" xfId="36778" xr:uid="{FFAC5457-D853-408A-B962-1CAE234D7DA3}"/>
    <cellStyle name="Actual year 2" xfId="5692" xr:uid="{7BA55141-8D65-4802-86DE-50384C4B8EC1}"/>
    <cellStyle name="Actual year 2 2" xfId="5693" xr:uid="{6351A38A-B442-4E56-9B78-877E76F5656D}"/>
    <cellStyle name="Actual year 2 2 2" xfId="5694" xr:uid="{8CFE3020-44A7-431B-B33F-BEA24A48B5E8}"/>
    <cellStyle name="Actual year 2 2 3" xfId="5695" xr:uid="{D63514DB-D762-4492-97F8-55A091AF3123}"/>
    <cellStyle name="Actual year 2 2 4" xfId="5696" xr:uid="{BE62BF76-440F-44BE-83B9-2DE91073D56F}"/>
    <cellStyle name="Actual year 2 2 5" xfId="5697" xr:uid="{A39D4AF6-296D-436C-8AFE-3F7A70380B6B}"/>
    <cellStyle name="Actual year 2 2 6" xfId="5698" xr:uid="{E93CFEEB-8F0D-4864-B967-B28FE7E3F847}"/>
    <cellStyle name="Actual year 2 2 7" xfId="5699" xr:uid="{5C276727-21AC-40BA-BBCB-D23DC33B6B1E}"/>
    <cellStyle name="Actual year 2 2 8" xfId="36657" xr:uid="{5E229A6B-9AE8-4AB1-BF33-05D75D589698}"/>
    <cellStyle name="Actual year 2 2_7. Other MTM adjustments" xfId="47828" xr:uid="{4733D59C-781D-4E58-AB6D-26547F7152C0}"/>
    <cellStyle name="Actual year 2 3" xfId="5700" xr:uid="{49B38607-4A7D-49D1-BBEB-B0EDB0F3035E}"/>
    <cellStyle name="Actual year 2 3 2" xfId="5701" xr:uid="{A3331826-2928-4A6B-9BE8-DECFE5084EBF}"/>
    <cellStyle name="Actual year 2 3 3" xfId="5702" xr:uid="{4226E4C5-2F02-4C9B-8862-D407DEB225B1}"/>
    <cellStyle name="Actual year 2 3 4" xfId="5703" xr:uid="{22E2A55D-5F8F-4EEC-9DE9-7DF39AC0DBE9}"/>
    <cellStyle name="Actual year 2 3 5" xfId="5704" xr:uid="{6FA8FC6D-1807-4B01-A3E2-7811AACA9E01}"/>
    <cellStyle name="Actual year 2 3 6" xfId="5705" xr:uid="{8715A949-97A7-4401-AB36-0F5030760977}"/>
    <cellStyle name="Actual year 2 3 7" xfId="5706" xr:uid="{0F507F60-42A0-48B1-B9F9-B32BE7C4D27B}"/>
    <cellStyle name="Actual year 2 3 8" xfId="36441" xr:uid="{E82CDD35-AD9D-47BC-9E51-34769EFB9AC3}"/>
    <cellStyle name="Actual year 2 3 9" xfId="36645" xr:uid="{CBE95A58-89A3-4557-B739-D5AFB9546640}"/>
    <cellStyle name="Actual year 2 3_CR4_19" xfId="5707" xr:uid="{733D1E34-4261-4E0F-8443-5897FE7C44D3}"/>
    <cellStyle name="Actual year 2 4" xfId="5708" xr:uid="{4D86EA8B-D7B0-46D9-B4BE-A0A543C051B2}"/>
    <cellStyle name="Actual year 2 4 2" xfId="5709" xr:uid="{5EEB96AA-3034-48AD-8E5F-D0C5B916CD38}"/>
    <cellStyle name="Actual year 2 4 3" xfId="5710" xr:uid="{C939464C-C165-467B-8C06-70FB252F994E}"/>
    <cellStyle name="Actual year 2 4 4" xfId="5711" xr:uid="{1C063399-77F9-4DAD-8C25-A243B0A44F4C}"/>
    <cellStyle name="Actual year 2 4 5" xfId="5712" xr:uid="{38CAA21C-43FC-43B5-897A-A117E3C3E91B}"/>
    <cellStyle name="Actual year 2 4 6" xfId="5713" xr:uid="{1DD19B0B-7853-4596-A2B1-D8A6ADEBEFD9}"/>
    <cellStyle name="Actual year 2 4 7" xfId="5714" xr:uid="{D78DF913-4D64-47CB-8A65-6D8B4C97F5C6}"/>
    <cellStyle name="Actual year 2 4_CR4_19" xfId="5715" xr:uid="{28015AF6-9AFC-4145-8F99-7B11F4B52DE5}"/>
    <cellStyle name="Actual year 2 5" xfId="5716" xr:uid="{CF0D35AF-F01C-40AE-BBBB-C598CFEC4ADC}"/>
    <cellStyle name="Actual year 2 5 2" xfId="5717" xr:uid="{03B46DBC-337E-4445-8AAF-A4AF43484F6A}"/>
    <cellStyle name="Actual year 2 5 3" xfId="5718" xr:uid="{E30A879D-4F95-43F2-95D8-93B8F310A00B}"/>
    <cellStyle name="Actual year 2 5 4" xfId="5719" xr:uid="{B9B438F8-1C85-40FC-AC78-4F1C61C9C9D3}"/>
    <cellStyle name="Actual year 2 5 5" xfId="5720" xr:uid="{7A706D08-DDB1-4669-96F6-1459B16E1350}"/>
    <cellStyle name="Actual year 2 5 6" xfId="5721" xr:uid="{C09C1956-09E2-4314-B129-E6633A3D38B0}"/>
    <cellStyle name="Actual year 2 5 7" xfId="5722" xr:uid="{E8EAC8E7-4ACB-44C3-9FF3-92902FD1E7FD}"/>
    <cellStyle name="Actual year 2 5_CR4_19" xfId="5723" xr:uid="{2D938BF7-FA46-49F4-9C34-F4589DB99037}"/>
    <cellStyle name="Actual year 2 6" xfId="5724" xr:uid="{B947F717-99D3-4BA3-9CD8-47A935677069}"/>
    <cellStyle name="Actual year 2 6 2" xfId="5725" xr:uid="{3A07AEBB-3DA3-418C-939E-66637E5A8F1B}"/>
    <cellStyle name="Actual year 2 6 3" xfId="5726" xr:uid="{6E6192CC-45A0-4495-9240-2EAA80B03702}"/>
    <cellStyle name="Actual year 2 6 4" xfId="5727" xr:uid="{8D838286-78D6-4127-B0FF-77C8E97D5C30}"/>
    <cellStyle name="Actual year 2 6 5" xfId="5728" xr:uid="{BDF8E719-AC76-429D-B8F7-A16000D1D0EA}"/>
    <cellStyle name="Actual year 2 6 6" xfId="5729" xr:uid="{48376421-0ABA-4350-AE95-730CFBD38F56}"/>
    <cellStyle name="Actual year 2 6 7" xfId="5730" xr:uid="{EE1E7D8A-1652-48A2-BA20-CC26AA0D5C35}"/>
    <cellStyle name="Actual year 2 6_CR4_19" xfId="5731" xr:uid="{DDF01FD7-94F1-4F72-AAA8-B4305F2AED9A}"/>
    <cellStyle name="Actual year 2 7" xfId="5732" xr:uid="{9BFB323C-FC24-4086-9B3D-BBFBE297DE76}"/>
    <cellStyle name="Actual year 2 7 2" xfId="5733" xr:uid="{7D53D85C-A39E-4321-A0A9-F3F55C4E52EC}"/>
    <cellStyle name="Actual year 2 7 3" xfId="5734" xr:uid="{FA1CF6D4-2740-4C00-86E3-A458BC1B6CCB}"/>
    <cellStyle name="Actual year 2 7 4" xfId="5735" xr:uid="{960FCFE6-C451-4EC6-8B99-9E7DF50246E3}"/>
    <cellStyle name="Actual year 2 7 5" xfId="5736" xr:uid="{BDB3A3A8-836D-4B12-B85E-92E143546048}"/>
    <cellStyle name="Actual year 2 7 6" xfId="5737" xr:uid="{D900E8B3-1369-49A4-B9B4-4247C63B65B8}"/>
    <cellStyle name="Actual year 2 7_CR4_19" xfId="5738" xr:uid="{90E6F7DE-248A-49E4-8164-D98874897DB0}"/>
    <cellStyle name="Actual year 2 8" xfId="36028" xr:uid="{FD318220-7726-4977-9E97-13AD32A8F55F}"/>
    <cellStyle name="Actual year 2 9" xfId="36779" xr:uid="{AEAEFCFE-0461-4CE2-A757-48E2EA0B2BD0}"/>
    <cellStyle name="Actual year 2_7. Other MTM adjustments" xfId="47829" xr:uid="{B3EC1B62-9F06-478E-BE42-E337FA448469}"/>
    <cellStyle name="Actual year 3" xfId="5739" xr:uid="{65FFEC23-20FF-4007-A426-AB7D2C1D31E2}"/>
    <cellStyle name="Actual year 3 2" xfId="5740" xr:uid="{9B3447CB-4798-4200-BA0F-3561E8D9B4C3}"/>
    <cellStyle name="Actual year 3 2 2" xfId="18772" xr:uid="{779E02E7-E62A-4913-8D79-49DBA1F49A83}"/>
    <cellStyle name="Actual year 3 2 2 2" xfId="47830" xr:uid="{8919DE58-B108-4CB1-9D33-7E9275970E40}"/>
    <cellStyle name="Actual year 3 2 3" xfId="18773" xr:uid="{6776A071-A95A-4543-9C4E-EC65623B54CA}"/>
    <cellStyle name="Actual year 3 2_7. Other MTM adjustments" xfId="47831" xr:uid="{2241CE46-E3FF-4626-ACF4-0F2DDF93A8DE}"/>
    <cellStyle name="Actual year 3 3" xfId="5741" xr:uid="{55892F46-CDA0-40D9-A94F-41BE3B31883E}"/>
    <cellStyle name="Actual year 3 3 2" xfId="47832" xr:uid="{B08331D5-A6D1-4F91-B850-654332E1845B}"/>
    <cellStyle name="Actual year 3 3_CC1" xfId="55546" xr:uid="{23C7D147-D0CE-4E84-8CFB-ED7DBB037615}"/>
    <cellStyle name="Actual year 3 4" xfId="5742" xr:uid="{9969CBDB-3EB1-4964-8F82-8361A095DC39}"/>
    <cellStyle name="Actual year 3 5" xfId="5743" xr:uid="{05EB7179-8D19-441C-ABC5-392AF2153952}"/>
    <cellStyle name="Actual year 3 6" xfId="5744" xr:uid="{5170C83C-8827-46BB-BE90-D0FC5D9BC5FB}"/>
    <cellStyle name="Actual year 3 7" xfId="5745" xr:uid="{A40768B7-C865-4A32-BFF6-11E5726645D3}"/>
    <cellStyle name="Actual year 3 8" xfId="36656" xr:uid="{D967DD1C-0529-4E97-814B-74C157E5F881}"/>
    <cellStyle name="Actual year 3_7. Other MTM adjustments" xfId="47833" xr:uid="{992DB86F-0D30-45A5-A169-B22ECF220138}"/>
    <cellStyle name="Actual year 4" xfId="5746" xr:uid="{9ACB5AEC-2E95-4283-96FD-24442DAE0F2B}"/>
    <cellStyle name="Actual year 4 2" xfId="5747" xr:uid="{28033B10-F62B-4947-8E84-28DE83F0D9AC}"/>
    <cellStyle name="Actual year 4 3" xfId="5748" xr:uid="{9C4B4974-8D31-430E-AAF5-35B2870A4393}"/>
    <cellStyle name="Actual year 4 4" xfId="5749" xr:uid="{976D746A-040F-48DA-984E-F114CC0504E8}"/>
    <cellStyle name="Actual year 4 5" xfId="5750" xr:uid="{E758954F-288E-4E4D-B267-5C35A1FB8CC0}"/>
    <cellStyle name="Actual year 4 6" xfId="5751" xr:uid="{ACC2869D-0294-4C5F-8081-2D3DECFE54A8}"/>
    <cellStyle name="Actual year 4 7" xfId="5752" xr:uid="{40E095DA-4994-48DE-BECB-D8C81E26CEBC}"/>
    <cellStyle name="Actual year 4 8" xfId="36440" xr:uid="{E1417E6B-52F7-4580-91D4-AE10E25ACB07}"/>
    <cellStyle name="Actual year 4 9" xfId="36644" xr:uid="{1A2D8C8B-50E1-49D3-86A9-971CDB386A5C}"/>
    <cellStyle name="Actual year 4_7. Other MTM adjustments" xfId="47834" xr:uid="{7A76BA5E-52A0-4407-861B-236CBB61623B}"/>
    <cellStyle name="Actual year 5" xfId="5753" xr:uid="{711C1468-28B4-4AB4-9E52-EAC22C72E7B4}"/>
    <cellStyle name="Actual year 5 2" xfId="5754" xr:uid="{8B4DC527-0906-4A7B-9734-5A3D076341F9}"/>
    <cellStyle name="Actual year 5 3" xfId="5755" xr:uid="{26782682-F9E0-4185-8C69-790BC50B2B80}"/>
    <cellStyle name="Actual year 5 4" xfId="5756" xr:uid="{3C762EB2-3795-4F51-8D3E-58A120FAA15D}"/>
    <cellStyle name="Actual year 5 5" xfId="5757" xr:uid="{C864C636-88DD-4A31-B585-FD98BCFAD3FE}"/>
    <cellStyle name="Actual year 5 6" xfId="5758" xr:uid="{4DB6F90A-885C-49E8-9A00-35E303A52734}"/>
    <cellStyle name="Actual year 5 7" xfId="5759" xr:uid="{6F57DB46-7FEF-4115-AE79-DC89B263A119}"/>
    <cellStyle name="Actual year 5_CR4_19" xfId="5760" xr:uid="{D46E7732-F180-4554-9A87-20DA645F2560}"/>
    <cellStyle name="Actual year 6" xfId="5761" xr:uid="{E86F2409-025E-46BA-9E78-2536C560B9A5}"/>
    <cellStyle name="Actual year 6 2" xfId="5762" xr:uid="{490CED5E-9CA0-4814-AAE6-FE77CF083B57}"/>
    <cellStyle name="Actual year 6 3" xfId="5763" xr:uid="{D5E11CA6-4F9F-4F12-8921-5C40A07FA1C9}"/>
    <cellStyle name="Actual year 6 4" xfId="5764" xr:uid="{A4B87BE0-508B-4D31-9186-3E822F313206}"/>
    <cellStyle name="Actual year 6 5" xfId="5765" xr:uid="{BFD0FB4A-59E1-46AE-B774-F2CA6809D4DB}"/>
    <cellStyle name="Actual year 6 6" xfId="5766" xr:uid="{D3EECF1C-BAAD-4E57-87E4-4A6CBFAA6712}"/>
    <cellStyle name="Actual year 6 7" xfId="5767" xr:uid="{6392326F-C901-4183-BC59-3A1164196A2E}"/>
    <cellStyle name="Actual year 6_CR4_19" xfId="5768" xr:uid="{5BE19328-1DB1-4E24-8207-08122D5F317A}"/>
    <cellStyle name="Actual year 7" xfId="5769" xr:uid="{635915C0-61CF-4ADB-A771-2E8B7752E857}"/>
    <cellStyle name="Actual year 7 2" xfId="5770" xr:uid="{35D3B987-8177-4DAB-B603-591385238576}"/>
    <cellStyle name="Actual year 7 3" xfId="5771" xr:uid="{1703BA94-621F-45FE-8E53-07955AFC237A}"/>
    <cellStyle name="Actual year 7 4" xfId="5772" xr:uid="{E7581BD7-61A1-4635-BDF1-20639AA04C77}"/>
    <cellStyle name="Actual year 7 5" xfId="5773" xr:uid="{252A6D5A-DF10-48F9-B0A3-6A119DBD3311}"/>
    <cellStyle name="Actual year 7 6" xfId="5774" xr:uid="{8E8A7412-AA63-4069-B76D-A9F61EA25CFA}"/>
    <cellStyle name="Actual year 7 7" xfId="5775" xr:uid="{91D2E228-81D9-41CD-B0F1-941D21A72396}"/>
    <cellStyle name="Actual year 7_CR4_19" xfId="5776" xr:uid="{71891AB0-C6BE-4009-A281-9590955B6DE1}"/>
    <cellStyle name="Actual year 8" xfId="5777" xr:uid="{4EECD358-48FA-49E1-ADC7-501CE002CC43}"/>
    <cellStyle name="Actual year 8 2" xfId="5778" xr:uid="{8FB7D028-699C-41E5-A6C5-505F4EB27C4F}"/>
    <cellStyle name="Actual year 8 3" xfId="5779" xr:uid="{509D857A-E464-4C46-9264-005C43FF4945}"/>
    <cellStyle name="Actual year 8 4" xfId="5780" xr:uid="{C6D9672C-9F8E-4BC9-BCBD-F3AA76E02E01}"/>
    <cellStyle name="Actual year 8 5" xfId="5781" xr:uid="{35F89446-8FD7-49AF-B088-C5E0BC67C8F7}"/>
    <cellStyle name="Actual year 8 6" xfId="5782" xr:uid="{58898A73-1A2C-4176-AA11-8F65F8E47AD4}"/>
    <cellStyle name="Actual year 8_CR4_19" xfId="5783" xr:uid="{AE91E3DF-B0AD-4DE3-A2B8-F955EE905A27}"/>
    <cellStyle name="Actual year 9" xfId="36029" xr:uid="{B69785F2-C72C-44A6-96F1-DB1DB2C7E59A}"/>
    <cellStyle name="Actual year_1" xfId="47835" xr:uid="{6D1896DD-1A37-4C9F-8165-76A52BD14051}"/>
    <cellStyle name="Actuals Cells" xfId="5784" xr:uid="{E4CA764A-5ADB-4D03-973D-BB60D20FAD83}"/>
    <cellStyle name="Actuals Cells 2" xfId="5785" xr:uid="{7EF2E807-3619-49BD-845D-0F28ACE0AF02}"/>
    <cellStyle name="Actuals Cells 2 2" xfId="18774" xr:uid="{9DB1C159-3E61-47F7-A639-C692314CE958}"/>
    <cellStyle name="Actuals Cells 2 2 2" xfId="47836" xr:uid="{A963CE05-F0E3-4E54-B5EC-864E5369E27E}"/>
    <cellStyle name="Actuals Cells 2 2 2 2" xfId="47837" xr:uid="{9D2FC70F-3853-446A-8CA3-C4CF0EAD0DD1}"/>
    <cellStyle name="Actuals Cells 2 2 3" xfId="47838" xr:uid="{FD93B3AE-B3CB-4517-BC1F-35DCC8F7532F}"/>
    <cellStyle name="Actuals Cells 2 2 4" xfId="47839" xr:uid="{CF91D678-A67D-474D-986C-F8D038C81505}"/>
    <cellStyle name="Actuals Cells 2 2 5" xfId="47840" xr:uid="{CAD4220C-F847-46E0-BB73-4DE516C36523}"/>
    <cellStyle name="Actuals Cells 2 3" xfId="47841" xr:uid="{77505101-794F-4EA5-9135-ADDC4AB2361A}"/>
    <cellStyle name="Actuals Cells 2 3 2" xfId="47842" xr:uid="{A31FBC60-2F32-4E1B-9D6C-90AD989040C1}"/>
    <cellStyle name="Actuals Cells 2 4" xfId="47843" xr:uid="{35D947B4-216E-44CF-A8B6-6488EEA0A53D}"/>
    <cellStyle name="Actuals Cells 2 5" xfId="47844" xr:uid="{2308C1B0-0E7D-46B3-8CEE-72D00B131016}"/>
    <cellStyle name="Actuals Cells 2_AVA DVA EL" xfId="18775" xr:uid="{47BE1861-E9C2-423C-8D1C-88407C99F169}"/>
    <cellStyle name="Actuals Cells 3" xfId="18776" xr:uid="{7FE74ECD-E989-4914-AB26-873C65FA7235}"/>
    <cellStyle name="Actuals Cells 3 2" xfId="18777" xr:uid="{AA1637D0-E6EE-44B6-8973-8BEE1C22AFC5}"/>
    <cellStyle name="Actuals Cells 3 2 2" xfId="18778" xr:uid="{07FBFC5E-55D3-4D09-BFB1-25FE04BE7AA6}"/>
    <cellStyle name="Actuals Cells 3 2 3" xfId="18779" xr:uid="{6D3D7764-4295-4A25-A899-38CF94B95EB8}"/>
    <cellStyle name="Actuals Cells 3 2_AVA DVA EL" xfId="18780" xr:uid="{E13C88AC-DAA6-48AD-8DB5-D0B813AF6209}"/>
    <cellStyle name="Actuals Cells 3 3" xfId="18781" xr:uid="{E722745F-06C7-43CD-A61D-1FF67B637B8D}"/>
    <cellStyle name="Actuals Cells 3 3 2" xfId="47845" xr:uid="{7DBCD0F9-081B-45D1-AA20-4D921475998F}"/>
    <cellStyle name="Actuals Cells 3 4" xfId="18782" xr:uid="{8A4978D9-DF5C-4B4A-B21C-AA400CC8B261}"/>
    <cellStyle name="Actuals Cells 3 4 2" xfId="47846" xr:uid="{C269F3DC-F546-4312-AED6-1B21D73D2C73}"/>
    <cellStyle name="Actuals Cells 3_AVA DVA EL" xfId="18783" xr:uid="{D934F5DD-43F7-4AEA-9B70-6A9F5EB21C62}"/>
    <cellStyle name="Actuals Cells 4" xfId="18784" xr:uid="{D2828AD2-EE32-4EF9-9F33-1FB4307349B5}"/>
    <cellStyle name="Actuals Cells 4 2" xfId="47847" xr:uid="{D25793C7-084E-49E8-B499-3DB877940034}"/>
    <cellStyle name="Actuals Cells 5" xfId="47848" xr:uid="{76F390E2-51E1-4063-8362-80854EF467A4}"/>
    <cellStyle name="Actuals Cells 6" xfId="47849" xr:uid="{7777F4A3-01E3-433A-AB03-C6CEFE5C2286}"/>
    <cellStyle name="Actuals Cells_1" xfId="47850" xr:uid="{86C40DF3-4D34-44A7-B0E4-EF7CC90CE43D}"/>
    <cellStyle name="Advarselstekst" xfId="18785" xr:uid="{3024C7C7-B477-4C67-BEB5-F1659A2140AF}"/>
    <cellStyle name="Advarselstekst 2" xfId="18786" xr:uid="{89E056E1-AE67-418E-8CFF-B6777CB9476E}"/>
    <cellStyle name="Advarselstekst 3" xfId="18787" xr:uid="{FEBE2D62-3887-4416-A5B8-D2EEEB5D0B77}"/>
    <cellStyle name="Advarselstekst_AVA DVA EL" xfId="18788" xr:uid="{2F3DAFC5-4B67-4195-940C-8A12FB918276}"/>
    <cellStyle name="AFE" xfId="5786" xr:uid="{AD5EA13F-6377-491C-A181-F7C6883E7F43}"/>
    <cellStyle name="AFE 2" xfId="18789" xr:uid="{C692467E-827B-4369-8290-6E086D3855B1}"/>
    <cellStyle name="AFE 2 2" xfId="18790" xr:uid="{A4E47525-BB2E-4389-A27E-4857E825F9C9}"/>
    <cellStyle name="AFE 2 2 2" xfId="18791" xr:uid="{A0FDF50F-AB3D-4931-82ED-1C20D4E93BEC}"/>
    <cellStyle name="AFE 2 2 2 2" xfId="39972" xr:uid="{081274FA-4443-4552-B2DA-31067BB685D4}"/>
    <cellStyle name="AFE 2 2 3" xfId="18792" xr:uid="{9D8E2B17-2F1B-4E2B-9C51-52D1FCAC2F3B}"/>
    <cellStyle name="AFE 2 2 4" xfId="39971" xr:uid="{4CBA7D7A-F77A-431A-9F44-B1606299BF0D}"/>
    <cellStyle name="AFE 2 2_AVA DVA EL" xfId="18793" xr:uid="{DDD82A46-5BCB-4037-871A-6F41E5642E4B}"/>
    <cellStyle name="AFE 2 3" xfId="18794" xr:uid="{624A21EC-66F6-4599-B926-238E67D34E91}"/>
    <cellStyle name="AFE 2 3 2" xfId="39973" xr:uid="{18E76255-DD38-4C2F-B84D-BC8DB50F8995}"/>
    <cellStyle name="AFE 2 4" xfId="18795" xr:uid="{F1973219-4DFF-4351-9504-F09C9DBAA71D}"/>
    <cellStyle name="AFE 2 5" xfId="39970" xr:uid="{61291B74-0F16-4100-BDEC-F4B59D39058B}"/>
    <cellStyle name="AFE 2_AVA DVA EL" xfId="18796" xr:uid="{17F24B75-AFDE-410C-9ABD-AA1157B7BFCE}"/>
    <cellStyle name="AFE 3" xfId="18797" xr:uid="{8696C991-95EC-4FDC-92E9-99CB5E79CDCB}"/>
    <cellStyle name="AFE 3 2" xfId="18798" xr:uid="{EF4288E3-DCC0-4DC3-A1AF-196C53723CCE}"/>
    <cellStyle name="AFE 3 2 2" xfId="39975" xr:uid="{4BAECB45-36A4-49D7-A82E-AA97D92C204B}"/>
    <cellStyle name="AFE 3 3" xfId="18799" xr:uid="{B814CFAE-DC6C-4760-939E-85CF04F59EB1}"/>
    <cellStyle name="AFE 3 4" xfId="39974" xr:uid="{7E23BF8A-A4AB-4E23-90D9-3FDAA102B0F6}"/>
    <cellStyle name="AFE 3_AVA DVA EL" xfId="18800" xr:uid="{2DEACB71-0599-46CF-A8DB-6A7BCC6EF97C}"/>
    <cellStyle name="AFE 4" xfId="18801" xr:uid="{AAF48778-7BF2-4C17-97B5-E58F07EF0AF3}"/>
    <cellStyle name="AFE 4 2" xfId="18802" xr:uid="{0604C2BE-4223-4A72-BB48-1155D43CF0A0}"/>
    <cellStyle name="AFE 4 3" xfId="18803" xr:uid="{C0E72DAF-B1CF-44E8-8BDD-911082A24AC2}"/>
    <cellStyle name="AFE 4 4" xfId="39976" xr:uid="{4051255C-205D-42A5-B376-6C41478497B0}"/>
    <cellStyle name="AFE 4_AVA DVA EL" xfId="18804" xr:uid="{C8061875-F05D-4A37-8D41-BDF7F23F8BF5}"/>
    <cellStyle name="AFE 5" xfId="18805" xr:uid="{5EB15F80-7B29-488E-932D-40ACA32F7B92}"/>
    <cellStyle name="AFE 5 2" xfId="18806" xr:uid="{562AA7E6-4421-487B-95EC-CE47B17ED009}"/>
    <cellStyle name="AFE 5 3" xfId="18807" xr:uid="{88583FE2-38BC-4A03-8AE2-9B29F6F079AC}"/>
    <cellStyle name="AFE 5_AVA DVA EL" xfId="18808" xr:uid="{F181E6FC-AC3E-4CF1-9E2D-6F4333D8EFEF}"/>
    <cellStyle name="AFE 6" xfId="18809" xr:uid="{301CD988-DF7E-4646-8723-0C74C69ED975}"/>
    <cellStyle name="AFE_A01" xfId="35843" xr:uid="{45F5836A-D90B-4766-B340-90335670A044}"/>
    <cellStyle name="Aiškinamasis tekstas" xfId="5787" xr:uid="{8FCE1673-47B6-4D70-9F54-94736EF18150}"/>
    <cellStyle name="Aiškinamasis tekstas 2" xfId="18810" xr:uid="{2A16CE19-7F9E-4A2C-9FD5-7E927C8BC33C}"/>
    <cellStyle name="Aiškinamasis tekstas_A01" xfId="35844" xr:uid="{BD5E7FFD-A8D2-4811-873E-CCBA6FB63FAE}"/>
    <cellStyle name="Akcent 1" xfId="18811" xr:uid="{4295E286-750F-419F-AC51-3176688B2C7C}"/>
    <cellStyle name="Akcent 1 2" xfId="18812" xr:uid="{3DACF07A-0428-404D-B8C5-4FD382A76450}"/>
    <cellStyle name="Akcent 1 3" xfId="18813" xr:uid="{6DF8B519-8416-43C0-8E52-E1EE035B314D}"/>
    <cellStyle name="Akcent 1_AVA DVA EL" xfId="18814" xr:uid="{45DBAE42-47F6-4E76-8E79-9AC6451657C6}"/>
    <cellStyle name="Akcent 2" xfId="18815" xr:uid="{4DDED655-2249-4E68-90B8-199DCD68277D}"/>
    <cellStyle name="Akcent 2 2" xfId="18816" xr:uid="{33115F80-7BB3-4304-9A0C-414E3A8B91FF}"/>
    <cellStyle name="Akcent 2 3" xfId="18817" xr:uid="{6C2859B1-688E-439F-9CF0-111E1C1964DF}"/>
    <cellStyle name="Akcent 2_AVA DVA EL" xfId="18818" xr:uid="{8722689D-5D03-406F-B7E6-F48C47575C27}"/>
    <cellStyle name="Akcent 3" xfId="18819" xr:uid="{7875A324-4722-4138-9A4D-F481EEF9B1B4}"/>
    <cellStyle name="Akcent 3 2" xfId="18820" xr:uid="{50190046-C177-4B9A-BCA0-19919AFAB984}"/>
    <cellStyle name="Akcent 3 3" xfId="18821" xr:uid="{E1E1E2C2-93A5-40E1-A1C1-B51E143AD476}"/>
    <cellStyle name="Akcent 3_AVA DVA EL" xfId="18822" xr:uid="{3BBD6910-C822-4777-8DEB-27A4D60B4B4E}"/>
    <cellStyle name="Akcent 4" xfId="18823" xr:uid="{4FD3DD2C-5D14-4CA7-B27A-A835C939FA49}"/>
    <cellStyle name="Akcent 4 2" xfId="18824" xr:uid="{499091BE-DDA3-4F49-AE7B-22162AC02E42}"/>
    <cellStyle name="Akcent 4 3" xfId="18825" xr:uid="{D413534F-7B7D-4F83-B136-00632BCCB238}"/>
    <cellStyle name="Akcent 4_AVA DVA EL" xfId="18826" xr:uid="{BE2F28DD-86E9-4685-B2BD-5AF17D931E24}"/>
    <cellStyle name="Akcent 5" xfId="18827" xr:uid="{6CAD99A2-F11B-4859-9E88-A00D18A652C6}"/>
    <cellStyle name="Akcent 5 2" xfId="18828" xr:uid="{862455C7-E98D-49F8-9252-6BE436380560}"/>
    <cellStyle name="Akcent 5 3" xfId="18829" xr:uid="{EBB1D698-04EF-4EDB-A5FF-AD803501DF93}"/>
    <cellStyle name="Akcent 5_AVA DVA EL" xfId="18830" xr:uid="{1574008A-831D-4A61-AE39-21A4AB48B55C}"/>
    <cellStyle name="Akcent 6" xfId="18831" xr:uid="{882DDFD0-179F-483E-B2E4-E63766C8E774}"/>
    <cellStyle name="Akcent 6 2" xfId="18832" xr:uid="{40489D16-DF5A-4949-B7A3-808AFCEF7129}"/>
    <cellStyle name="Akcent 6 3" xfId="18833" xr:uid="{2EB6D8CA-1A18-4D70-A85A-798D0C7D2B1C}"/>
    <cellStyle name="Akcent 6_AVA DVA EL" xfId="18834" xr:uid="{C5683289-D36F-4A2E-9988-FB21A6AC219A}"/>
    <cellStyle name="annee semestre" xfId="47851" xr:uid="{8A78FB2E-6506-4FA5-9474-7578B2DC8442}"/>
    <cellStyle name="Arial 10" xfId="18835" xr:uid="{5B566E45-2051-4AEB-8F8A-1315E8C88324}"/>
    <cellStyle name="Arial 10 2" xfId="18836" xr:uid="{3A9D98D7-FF26-4A9A-AC92-8B4760D372BB}"/>
    <cellStyle name="Arial 10 2 2" xfId="47852" xr:uid="{89D5DF56-A7F0-458D-934B-5CAC407B7A75}"/>
    <cellStyle name="Arial 10 3" xfId="18837" xr:uid="{71A1AA2E-53C8-403F-8AC0-82013D413A90}"/>
    <cellStyle name="Arial 10 3 2" xfId="47853" xr:uid="{CB04029D-2CE9-460C-92D9-B19F3396351A}"/>
    <cellStyle name="Arial 10_AVA DVA EL" xfId="18838" xr:uid="{47349666-C4A1-4026-91A7-4ECEA2D6600E}"/>
    <cellStyle name="Arial 12" xfId="18839" xr:uid="{2B531EC2-7ACA-4E86-9C70-03B350E14696}"/>
    <cellStyle name="Arial 12 2" xfId="18840" xr:uid="{6AD9C61B-FD89-487D-9912-B20A1563BF91}"/>
    <cellStyle name="Arial 12 3" xfId="18841" xr:uid="{DCAA0A7E-A59A-42E5-87FA-48ED3DD018F8}"/>
    <cellStyle name="Arial 12_AVA DVA EL" xfId="18842" xr:uid="{24150835-8BDE-423E-8D9F-56E0F75E17B6}"/>
    <cellStyle name="Bad 10" xfId="5789" xr:uid="{6E5880E5-7D82-4316-B8BA-827349EB3FE4}"/>
    <cellStyle name="Bad 10 2" xfId="18843" xr:uid="{6D6673CF-0B09-4A97-84CF-B392C0B4C524}"/>
    <cellStyle name="Bad 10 3" xfId="18844" xr:uid="{1B7E395A-16B5-4EF8-8754-BF0C13D2A0F9}"/>
    <cellStyle name="Bad 10_AVA DVA EL" xfId="18845" xr:uid="{CA5B491E-B54C-4C33-9F5C-D779601B5C3D}"/>
    <cellStyle name="Bad 11" xfId="5790" xr:uid="{2D5B9DEC-DA11-4F2E-85E9-56538A93BD85}"/>
    <cellStyle name="Bad 11 2" xfId="18846" xr:uid="{7C9C8A3B-E487-4E07-90A0-0771FB120556}"/>
    <cellStyle name="Bad 11 3" xfId="18847" xr:uid="{45EC12C8-37BC-4EF5-AF34-C3C979A2ADF9}"/>
    <cellStyle name="Bad 11_AVA DVA EL" xfId="18848" xr:uid="{65C0491E-DA75-444E-9237-6065D992CDD5}"/>
    <cellStyle name="Bad 12" xfId="18849" xr:uid="{ACD043B3-5379-4CE6-8149-1EC1482997BB}"/>
    <cellStyle name="Bad 12 2" xfId="18850" xr:uid="{4DA215C4-8BE6-405B-BB89-5AF38B1FD5DD}"/>
    <cellStyle name="Bad 12 3" xfId="18851" xr:uid="{BED95FE5-1F0C-4C94-B42C-82EED28750DE}"/>
    <cellStyle name="Bad 12_AVA DVA EL" xfId="18852" xr:uid="{AA7327E3-5150-4C98-BD0A-D6FBBC87D183}"/>
    <cellStyle name="Bad 13" xfId="18853" xr:uid="{B72DB1D8-3D53-449C-87A0-2CC47E03038E}"/>
    <cellStyle name="Bad 13 2" xfId="18854" xr:uid="{3DA85F0E-DC2B-4CCF-8D7B-FE85486D27C9}"/>
    <cellStyle name="Bad 13 3" xfId="18855" xr:uid="{1DA8515D-64E4-4B21-A075-BA70EB82AD7E}"/>
    <cellStyle name="Bad 13_AVA DVA EL" xfId="18856" xr:uid="{9FC546B7-CCFC-4C10-BBEC-37A62CDC3129}"/>
    <cellStyle name="Bad 14" xfId="47854" xr:uid="{16CF81CC-F07C-4CC5-B4FE-A0E748941A9A}"/>
    <cellStyle name="Bad 15" xfId="47855" xr:uid="{6212E693-1118-4443-872B-8FA93CBD2930}"/>
    <cellStyle name="Bad 16" xfId="47856" xr:uid="{28A4D053-B693-42FF-9BD2-9A3EA8B2CFAC}"/>
    <cellStyle name="Bad 17" xfId="5788" xr:uid="{36441C63-BC01-4B37-9607-B868775CD5C4}"/>
    <cellStyle name="Bad 2" xfId="5791" xr:uid="{7521A23F-5194-4BAE-BB4D-32C183531B14}"/>
    <cellStyle name="Bad 2 2" xfId="5792" xr:uid="{6BD073F5-C1CC-4FDC-BAFE-FA1B60C2CD41}"/>
    <cellStyle name="Bad 2 2 2" xfId="18857" xr:uid="{9C31365D-A35B-4F25-A28D-65595277AD47}"/>
    <cellStyle name="Bad 2 2 2 2" xfId="18858" xr:uid="{881B68B7-7574-4817-AE71-4F356EA3DC9A}"/>
    <cellStyle name="Bad 2 2 2 3" xfId="18859" xr:uid="{43998D22-B3BD-45DB-9952-6B32CAB937E3}"/>
    <cellStyle name="Bad 2 2 2_AVA DVA EL" xfId="18860" xr:uid="{59B3FEBA-5048-4D19-B9B1-B47361434A8A}"/>
    <cellStyle name="Bad 2 2 3" xfId="18861" xr:uid="{178EC6C6-0A5F-4EAA-A28F-3E79E08C4CFE}"/>
    <cellStyle name="Bad 2 2 3 2" xfId="18862" xr:uid="{51F47F24-2BCD-46AA-ADF0-3FE926386E44}"/>
    <cellStyle name="Bad 2 2 3 3" xfId="18863" xr:uid="{DE8F4FCF-AB4E-4A29-986D-93A2D628E8F6}"/>
    <cellStyle name="Bad 2 2 3_AVA DVA EL" xfId="18864" xr:uid="{7261F0B9-EF5A-4A0C-A63F-A62435A0395C}"/>
    <cellStyle name="Bad 2 2 4" xfId="18865" xr:uid="{9A3F94B2-25BD-40C9-BD58-8A77D6DCFD09}"/>
    <cellStyle name="Bad 2 2 4 2" xfId="18866" xr:uid="{36C7103C-E410-44D9-A4E3-43EF21C1A599}"/>
    <cellStyle name="Bad 2 2 4 3" xfId="18867" xr:uid="{B55E0D68-3782-4359-AC47-AD6D2F0670A3}"/>
    <cellStyle name="Bad 2 2 4_AVA DVA EL" xfId="18868" xr:uid="{9B060318-93CA-4BFE-AA3D-92A62257C195}"/>
    <cellStyle name="Bad 2 2 5" xfId="18869" xr:uid="{5B9E07F9-D626-4AE9-97BF-299A24474D1C}"/>
    <cellStyle name="Bad 2 2 5 2" xfId="18870" xr:uid="{04C7F30F-F1B6-415A-8AAD-DBEA94C1D567}"/>
    <cellStyle name="Bad 2 2 5 3" xfId="18871" xr:uid="{82699EDD-BFAE-4DFD-85AD-32FA070D2E58}"/>
    <cellStyle name="Bad 2 2 5_AVA DVA EL" xfId="18872" xr:uid="{614E24E0-412E-4581-BB0E-D19B0E8B07DB}"/>
    <cellStyle name="Bad 2 2 6" xfId="18873" xr:uid="{CDF01F53-1F65-4298-AA04-3B01C8C2BF08}"/>
    <cellStyle name="Bad 2 2 6 2" xfId="18874" xr:uid="{36152F3B-7DAE-4A0F-851C-104E89A189FB}"/>
    <cellStyle name="Bad 2 2 6 3" xfId="18875" xr:uid="{1CC6E21A-7D48-4034-8E6C-6E8CF3CCD6CF}"/>
    <cellStyle name="Bad 2 2 6_AVA DVA EL" xfId="18876" xr:uid="{B217C71F-7307-493D-A124-A9227750D1C1}"/>
    <cellStyle name="Bad 2 2 7" xfId="18877" xr:uid="{CA13EEFC-A3BB-42F3-9D74-EF5A973414F7}"/>
    <cellStyle name="Bad 2 2 8" xfId="47857" xr:uid="{A348B64E-3289-4C71-B496-5A6929356EA0}"/>
    <cellStyle name="Bad 2 2_A01" xfId="35845" xr:uid="{49408677-C22D-4843-9B60-7A75A092A3F9}"/>
    <cellStyle name="Bad 2 3" xfId="18878" xr:uid="{D4AA4302-40D8-490B-AAF5-25A1770DC062}"/>
    <cellStyle name="Bad 2 3 2" xfId="18879" xr:uid="{A7776321-4433-4EE3-AF0A-8424DD8E7FFB}"/>
    <cellStyle name="Bad 2 3 2 2" xfId="18880" xr:uid="{2F1E9E5F-D568-4BBC-BFEB-585640447B59}"/>
    <cellStyle name="Bad 2 3 2 3" xfId="18881" xr:uid="{00B4FCF5-1EA0-4ED7-885F-FAB60CCF46B4}"/>
    <cellStyle name="Bad 2 3 2_AVA DVA EL" xfId="18882" xr:uid="{3C6D50B4-1435-4AF2-885B-4E853605CF03}"/>
    <cellStyle name="Bad 2 3 3" xfId="18883" xr:uid="{F6A12555-07E7-4DA5-BBB6-F2CA02455A1E}"/>
    <cellStyle name="Bad 2 3 4" xfId="18884" xr:uid="{64726821-12B1-4935-904F-84C3CA0FDD9E}"/>
    <cellStyle name="Bad 2 3_AVA DVA EL" xfId="18885" xr:uid="{28383BAB-EE85-4B57-A024-A2CB6BD57CFC}"/>
    <cellStyle name="Bad 2 4" xfId="18886" xr:uid="{79FD9907-0B2F-4E08-B1FF-14871ACC5861}"/>
    <cellStyle name="Bad 2 4 2" xfId="18887" xr:uid="{9DBE0E28-3F42-416A-BB7A-49E5F6F71D87}"/>
    <cellStyle name="Bad 2 4 3" xfId="18888" xr:uid="{8A513F99-EB1C-420A-BE81-2797F7D4AE13}"/>
    <cellStyle name="Bad 2 4_AVA DVA EL" xfId="18889" xr:uid="{AFA1B598-28EC-4146-B4DC-C01FBF985E8D}"/>
    <cellStyle name="Bad 2 5" xfId="18890" xr:uid="{2A2366B9-EEB6-4CA6-AE71-A647D1BC84C5}"/>
    <cellStyle name="Bad 2 5 2" xfId="18891" xr:uid="{75AC99CF-F38C-41A5-B4E6-FCB8D59EBBC9}"/>
    <cellStyle name="Bad 2 5 3" xfId="18892" xr:uid="{8E948F5E-522E-4732-ABF2-20D128EA885B}"/>
    <cellStyle name="Bad 2 5_AVA DVA EL" xfId="18893" xr:uid="{9585F6C3-86F7-46AA-9291-9E3AB0FF7AC7}"/>
    <cellStyle name="Bad 2 6" xfId="18894" xr:uid="{22348C00-3F19-41D9-B1BC-BD8900ACDC2D}"/>
    <cellStyle name="Bad 2 6 2" xfId="18895" xr:uid="{AC23AE3C-5C4E-478A-B30D-B0B90E16F9D6}"/>
    <cellStyle name="Bad 2 6 3" xfId="18896" xr:uid="{673221BB-5337-4822-B869-BC4CB5A570A2}"/>
    <cellStyle name="Bad 2 6_AVA DVA EL" xfId="18897" xr:uid="{5FB7324C-16F2-4F75-B7F0-A26355B829B0}"/>
    <cellStyle name="Bad 2 7" xfId="18898" xr:uid="{937C5BF3-7D89-4273-8279-D2491C69864C}"/>
    <cellStyle name="Bad 2 7 2" xfId="18899" xr:uid="{147B227D-E272-4CDD-B2CC-908CB8235C25}"/>
    <cellStyle name="Bad 2 7 3" xfId="18900" xr:uid="{4045EE09-13B9-460A-B723-3E19FF141B91}"/>
    <cellStyle name="Bad 2 7_AVA DVA EL" xfId="18901" xr:uid="{76F4B54D-2C91-4A76-898E-F49DD47123A0}"/>
    <cellStyle name="Bad 2 8" xfId="18902" xr:uid="{AA8FD0F9-B50F-42CA-8B46-69C881C6179C}"/>
    <cellStyle name="Bad 2 9" xfId="47858" xr:uid="{614DEC87-712F-4FC8-AC86-7781525C2D4B}"/>
    <cellStyle name="Bad 2_4 manuell" xfId="55547" xr:uid="{90BFEA35-BECD-46F3-B7D3-9F57F430EEE5}"/>
    <cellStyle name="Bad 3" xfId="5793" xr:uid="{126E14DE-E50B-40AA-A46D-B47F59427959}"/>
    <cellStyle name="Bad 3 2" xfId="18903" xr:uid="{69917947-7667-4113-B233-3D15759046F6}"/>
    <cellStyle name="Bad 3 2 2" xfId="18904" xr:uid="{C78804EB-21EF-4243-8952-F49B036EEC9C}"/>
    <cellStyle name="Bad 3 2 3" xfId="18905" xr:uid="{657C0330-B56F-45F1-A894-B965B7B7EC96}"/>
    <cellStyle name="Bad 3 2_AVA DVA EL" xfId="18906" xr:uid="{610B04C9-ACBE-4116-B359-418C79A592EC}"/>
    <cellStyle name="Bad 3 3" xfId="18907" xr:uid="{479CE856-34C5-475C-B2CC-C8E6B6061363}"/>
    <cellStyle name="Bad 3 4" xfId="47859" xr:uid="{351EE532-9579-4F01-8AF3-F893FC23F684}"/>
    <cellStyle name="Bad 3_4 manuell" xfId="55548" xr:uid="{83F296C4-0295-4A00-B11E-B7826AA10AFD}"/>
    <cellStyle name="Bad 4" xfId="5794" xr:uid="{CBAB4C20-8935-464D-935F-6B7D1D4F74A1}"/>
    <cellStyle name="Bad 4 2" xfId="18908" xr:uid="{9157D301-B8C9-4DBC-B945-AF5A502A798B}"/>
    <cellStyle name="Bad 4 2 2" xfId="18909" xr:uid="{31F70F9B-57CA-4F09-8136-F7D9490233A9}"/>
    <cellStyle name="Bad 4 2 3" xfId="18910" xr:uid="{908BF51D-EEA5-4126-9DB9-D315AC7F2FF8}"/>
    <cellStyle name="Bad 4 2_AVA DVA EL" xfId="18911" xr:uid="{10964049-0CEE-459A-9A65-25EB76666AD5}"/>
    <cellStyle name="Bad 4 3" xfId="18912" xr:uid="{FEA3399C-EEBF-49F0-BFAC-BA67B06D8237}"/>
    <cellStyle name="Bad 4 3 2" xfId="18913" xr:uid="{402DDA6E-370B-4E12-A54C-1BFE9F296760}"/>
    <cellStyle name="Bad 4 3 3" xfId="18914" xr:uid="{2A47DD37-D72F-47E2-8BCC-1EEADC5C79B8}"/>
    <cellStyle name="Bad 4 3_AVA DVA EL" xfId="18915" xr:uid="{9DBBCE35-F3FC-43B6-95A8-A7BCCD29F5DC}"/>
    <cellStyle name="Bad 4 4" xfId="18916" xr:uid="{0D2F122C-1CAE-4681-BE2D-4888583789B8}"/>
    <cellStyle name="Bad 4 4 2" xfId="18917" xr:uid="{93B96AD7-51C9-4639-BC5A-AFA1CC3BABCC}"/>
    <cellStyle name="Bad 4 4 3" xfId="18918" xr:uid="{B73F43B8-D029-4DFD-85CC-3C645A58323B}"/>
    <cellStyle name="Bad 4 4_AVA DVA EL" xfId="18919" xr:uid="{A3724095-FAAE-4C86-A368-44CEEE4AF82F}"/>
    <cellStyle name="Bad 4 5" xfId="18920" xr:uid="{D09DF053-D8A4-4428-8FBB-7EDD123C75B0}"/>
    <cellStyle name="Bad 4_A01" xfId="35846" xr:uid="{691730F2-F627-4DE5-95C8-90E6ABD934D1}"/>
    <cellStyle name="Bad 5" xfId="5795" xr:uid="{5D555D54-385C-4B27-A8F6-2229DFEC9B24}"/>
    <cellStyle name="Bad 5 2" xfId="18921" xr:uid="{D09A42BD-D4ED-4A46-A12D-66F0F4DCFB71}"/>
    <cellStyle name="Bad 5 2 2" xfId="18922" xr:uid="{61E9E216-C172-4BE3-B723-C559CE1088C3}"/>
    <cellStyle name="Bad 5 2 3" xfId="18923" xr:uid="{2DBD5E6A-C103-4043-9E09-39FAB9982FFE}"/>
    <cellStyle name="Bad 5 2_AVA DVA EL" xfId="18924" xr:uid="{7821C28B-D43F-4CF4-986F-B17D01B8BA63}"/>
    <cellStyle name="Bad 5 3" xfId="18925" xr:uid="{243C1F9E-B22B-4601-8AE4-7D27CEE52108}"/>
    <cellStyle name="Bad 5_A01" xfId="35847" xr:uid="{2F0BFCEA-B668-4B75-9A53-2656909D4DA9}"/>
    <cellStyle name="Bad 6" xfId="5796" xr:uid="{A8E32D47-15F7-401F-8A94-4CCF8D6A5024}"/>
    <cellStyle name="Bad 6 2" xfId="18926" xr:uid="{CC075F26-C44A-4719-8DE0-552865E81290}"/>
    <cellStyle name="Bad 6 2 2" xfId="18927" xr:uid="{3C052B07-1504-4884-8946-1F9AA0FFE3B1}"/>
    <cellStyle name="Bad 6 2 3" xfId="18928" xr:uid="{DCA7AC16-CCE1-435C-BC1E-094BFDEC0F0C}"/>
    <cellStyle name="Bad 6 2_AVA DVA EL" xfId="18929" xr:uid="{9BF21008-BF26-4351-81F8-00FA56FE41EC}"/>
    <cellStyle name="Bad 6 3" xfId="18930" xr:uid="{FAE02ADB-962A-41E8-9706-323D040F3ACC}"/>
    <cellStyle name="Bad 6_A01" xfId="35848" xr:uid="{D7A939E5-CC0E-4DA6-885B-F6B1420D73D2}"/>
    <cellStyle name="Bad 7" xfId="5797" xr:uid="{BBFA5591-9DBB-4C92-9D30-CB6EE6187B51}"/>
    <cellStyle name="Bad 7 2" xfId="18931" xr:uid="{D73A27B5-91CC-4D82-B072-B3BE2FAF908F}"/>
    <cellStyle name="Bad 7 2 2" xfId="18932" xr:uid="{A3532EC1-223D-4549-806A-46B426A6663C}"/>
    <cellStyle name="Bad 7 2 3" xfId="18933" xr:uid="{1944CEDA-2AF8-4BB0-A4B3-9C2E19D668DC}"/>
    <cellStyle name="Bad 7 2_AVA DVA EL" xfId="18934" xr:uid="{22E3E315-A5E1-465E-B9BC-7CF99E8C23E8}"/>
    <cellStyle name="Bad 7 3" xfId="18935" xr:uid="{A7CB6ED9-658A-4F4A-A03B-5E5894D04071}"/>
    <cellStyle name="Bad 7_A01" xfId="35849" xr:uid="{45AF2F80-96CA-4587-83ED-AC403F7C1FCB}"/>
    <cellStyle name="Bad 8" xfId="5798" xr:uid="{8BF00FB8-9C39-4480-9E3A-0B0D5D374398}"/>
    <cellStyle name="Bad 8 2" xfId="18936" xr:uid="{2CA5F831-4BE7-482D-80B5-C45945ED1EC4}"/>
    <cellStyle name="Bad 8 2 2" xfId="18937" xr:uid="{CB69C5EF-1B4B-4039-BB5F-506672AEE1B9}"/>
    <cellStyle name="Bad 8 2 3" xfId="18938" xr:uid="{878E05DD-21BA-4F68-B1A8-FD38F072C8C0}"/>
    <cellStyle name="Bad 8 2_AVA DVA EL" xfId="18939" xr:uid="{9163FE93-19A0-44FB-83B4-55FF50668EA0}"/>
    <cellStyle name="Bad 8 3" xfId="18940" xr:uid="{060AA628-835A-4CF2-8257-00D5355114CF}"/>
    <cellStyle name="Bad 8_A01" xfId="35850" xr:uid="{5616A6A7-0C4A-4249-A855-562548DCC056}"/>
    <cellStyle name="Bad 9" xfId="5799" xr:uid="{76542EC0-7C62-4918-914F-AA6ED55FC7D8}"/>
    <cellStyle name="Bad 9 2" xfId="18941" xr:uid="{7DF2526A-E31D-4335-8B6F-DA007550BC5E}"/>
    <cellStyle name="Bad 9 2 2" xfId="18942" xr:uid="{DAD1F8E1-B178-4C2E-BB3C-F218D2904F5E}"/>
    <cellStyle name="Bad 9 2 3" xfId="18943" xr:uid="{F7BECE6E-83E2-4EE0-9488-2CEAB26A7BDD}"/>
    <cellStyle name="Bad 9 2_AVA DVA EL" xfId="18944" xr:uid="{81EBEA71-CDE0-492D-B17E-335A69182894}"/>
    <cellStyle name="Bad 9 3" xfId="18945" xr:uid="{DDF0949D-CB5F-47E5-A901-C25F229C7BD8}"/>
    <cellStyle name="Bad 9_A01" xfId="35851" xr:uid="{EC5F1C9C-915E-4B02-B40D-D1DA93F71658}"/>
    <cellStyle name="Bemærk!" xfId="18946" xr:uid="{D7C3B730-FF79-4129-A811-EA88E332F07D}"/>
    <cellStyle name="Bemærk! 2" xfId="18947" xr:uid="{94D2D1DA-74C8-48C4-92C4-BF6E271DC4F3}"/>
    <cellStyle name="Bemærk! 3" xfId="18948" xr:uid="{EB06777B-CFCA-468A-A140-5D19415FD465}"/>
    <cellStyle name="Bemærk!_AVA DVA EL" xfId="18949" xr:uid="{3AFB3D56-67C3-4F1B-960B-5085A1FFB6CA}"/>
    <cellStyle name="Benyttet hyperkobling 2" xfId="39977" xr:uid="{22E29CBD-A7F5-4D0C-A98C-C7D3C3FBEBD0}"/>
    <cellStyle name="Beregning" xfId="36232" xr:uid="{79D024A5-080D-4FD8-B73A-098419E9AF99}"/>
    <cellStyle name="Beregning 2" xfId="5800" xr:uid="{E7D5A337-91B0-4FC2-880A-DEB451C8FC18}"/>
    <cellStyle name="Beregning 2 2" xfId="5801" xr:uid="{12415BD3-01E0-499C-836A-EB9C440A4A05}"/>
    <cellStyle name="Beregning 2 2 10" xfId="5802" xr:uid="{4D8EFCAA-7910-46C5-B3B7-E6EE10EC7EBC}"/>
    <cellStyle name="Beregning 2 2 11" xfId="5803" xr:uid="{E18F04B0-CDA2-4753-9783-88565A124365}"/>
    <cellStyle name="Beregning 2 2 12" xfId="36658" xr:uid="{87A21FAE-79DE-4B7B-994C-CCA386D6105D}"/>
    <cellStyle name="Beregning 2 2 13" xfId="39978" xr:uid="{3A894C2F-82E7-401C-BD99-1128A638F3C3}"/>
    <cellStyle name="Beregning 2 2 2" xfId="5804" xr:uid="{FADFCEF4-E409-46E7-8832-78C209A49855}"/>
    <cellStyle name="Beregning 2 2 3" xfId="5805" xr:uid="{F65475D7-6BA6-4D28-BA38-68A426462B77}"/>
    <cellStyle name="Beregning 2 2 4" xfId="5806" xr:uid="{CF72C857-8596-470F-9B21-45F47DC42FB0}"/>
    <cellStyle name="Beregning 2 2 5" xfId="5807" xr:uid="{8FD5B88D-6673-45F5-94E3-53945B9A455B}"/>
    <cellStyle name="Beregning 2 2 6" xfId="5808" xr:uid="{AD5FBD63-564C-46AB-93A0-350D92E54C35}"/>
    <cellStyle name="Beregning 2 2 7" xfId="5809" xr:uid="{12E1446C-DE7C-42CD-99E4-4B7AFC75CFCF}"/>
    <cellStyle name="Beregning 2 2 8" xfId="5810" xr:uid="{A5257B38-43E2-44B6-8950-1331F6B133A0}"/>
    <cellStyle name="Beregning 2 2 9" xfId="5811" xr:uid="{D9C80ED3-A2B2-4651-B378-5A10A1409FD7}"/>
    <cellStyle name="Beregning 2 2_AVA DVA EL" xfId="18950" xr:uid="{EDF75CD6-E7F6-40EC-95E9-5402FC0F18A5}"/>
    <cellStyle name="Beregning 2 3" xfId="5812" xr:uid="{DC3D3C84-DAB0-49CF-879F-AC10B394F115}"/>
    <cellStyle name="Beregning 2 3 10" xfId="5813" xr:uid="{4C26A13E-0CA8-487B-B3FA-EACFDB3D5550}"/>
    <cellStyle name="Beregning 2 3 11" xfId="5814" xr:uid="{01B424C4-7C66-4C1F-9D13-D30E33356C7E}"/>
    <cellStyle name="Beregning 2 3 12" xfId="36442" xr:uid="{B6A491FF-67D8-459F-B764-9F6482DD498C}"/>
    <cellStyle name="Beregning 2 3 13" xfId="36646" xr:uid="{EBCCCCFF-CB4B-4967-B612-5F1C66FD3E1B}"/>
    <cellStyle name="Beregning 2 3 14" xfId="39979" xr:uid="{1CF669D0-010F-4B8F-8D99-AED3403A97F3}"/>
    <cellStyle name="Beregning 2 3 2" xfId="5815" xr:uid="{0215EABE-7801-49FD-AB9B-DEEDD7BD3959}"/>
    <cellStyle name="Beregning 2 3 3" xfId="5816" xr:uid="{BC35CB15-8D8D-4C7C-92F8-9C300148D35E}"/>
    <cellStyle name="Beregning 2 3 4" xfId="5817" xr:uid="{19746E0F-B10B-4DF0-ADFF-9FC025598546}"/>
    <cellStyle name="Beregning 2 3 5" xfId="5818" xr:uid="{4ED65759-F2A8-4396-AEFD-20574FD9A730}"/>
    <cellStyle name="Beregning 2 3 6" xfId="5819" xr:uid="{2A14DF19-E055-4A23-BEF2-C14136BFA923}"/>
    <cellStyle name="Beregning 2 3 7" xfId="5820" xr:uid="{B436546C-2CBD-4792-8213-49FC2E2C3AC0}"/>
    <cellStyle name="Beregning 2 3 8" xfId="5821" xr:uid="{201B7C77-9DD1-473C-BD42-E8620087036C}"/>
    <cellStyle name="Beregning 2 3 9" xfId="5822" xr:uid="{211F3650-3B46-43F4-BDD3-8CBDFB9F0488}"/>
    <cellStyle name="Beregning 2 3_AVA DVA EL" xfId="18951" xr:uid="{9BC46347-5B9F-46E6-B713-BE234515F28D}"/>
    <cellStyle name="Beregning 2 4" xfId="5823" xr:uid="{86A20F59-CA66-4EF2-BBE6-454FE0F03F41}"/>
    <cellStyle name="Beregning 2 4 10" xfId="5824" xr:uid="{14D265C7-3DD3-439C-AA1D-050DD6980809}"/>
    <cellStyle name="Beregning 2 4 11" xfId="5825" xr:uid="{F0FBBADF-6A98-4B8D-AE81-1C52F26959B1}"/>
    <cellStyle name="Beregning 2 4 2" xfId="5826" xr:uid="{24436B77-368F-4F10-8A25-4681ADD2D735}"/>
    <cellStyle name="Beregning 2 4 3" xfId="5827" xr:uid="{79CDA11B-2856-45ED-938A-2393D2F8BBF6}"/>
    <cellStyle name="Beregning 2 4 4" xfId="5828" xr:uid="{41B6EE81-2E64-44A7-AEF7-CA56FB7D8678}"/>
    <cellStyle name="Beregning 2 4 5" xfId="5829" xr:uid="{55215B1F-08D9-41B8-B21B-446DEB683DD8}"/>
    <cellStyle name="Beregning 2 4 6" xfId="5830" xr:uid="{5877671B-8A08-41AD-8E8B-71A74C24A9C7}"/>
    <cellStyle name="Beregning 2 4 7" xfId="5831" xr:uid="{0D34ADB5-D7D0-4B93-AE33-6BBD2AD88B78}"/>
    <cellStyle name="Beregning 2 4 8" xfId="5832" xr:uid="{A12496DD-1E9D-46F6-8FC3-423A61F8D9FB}"/>
    <cellStyle name="Beregning 2 4 9" xfId="5833" xr:uid="{6700DCDE-ED8B-404A-ABD4-95D10CA29CAC}"/>
    <cellStyle name="Beregning 2 4_CR4_19" xfId="5834" xr:uid="{CA3CCFC9-0A53-43B7-B10C-5646132C4D9C}"/>
    <cellStyle name="Beregning 2 5" xfId="5835" xr:uid="{7007FCCA-F5A4-4E60-8B29-33C4A7A246D2}"/>
    <cellStyle name="Beregning 2 5 10" xfId="5836" xr:uid="{2E0FB059-3BF7-494F-A775-8F410866C729}"/>
    <cellStyle name="Beregning 2 5 11" xfId="5837" xr:uid="{EE0B36AF-645F-4A6F-ACE7-B4577D0643E6}"/>
    <cellStyle name="Beregning 2 5 2" xfId="5838" xr:uid="{693274FE-0DF8-4596-9BDE-4E172950282E}"/>
    <cellStyle name="Beregning 2 5 3" xfId="5839" xr:uid="{4926DD63-E97B-4CCD-8D27-AD536C627A24}"/>
    <cellStyle name="Beregning 2 5 4" xfId="5840" xr:uid="{7D55694E-E91E-4EF3-ADAA-7496B13F36CE}"/>
    <cellStyle name="Beregning 2 5 5" xfId="5841" xr:uid="{9289B63D-E655-4E8B-8DF4-343587CA80B5}"/>
    <cellStyle name="Beregning 2 5 6" xfId="5842" xr:uid="{75BC2B45-F2B2-4EFC-821F-693ED58AE707}"/>
    <cellStyle name="Beregning 2 5 7" xfId="5843" xr:uid="{B49B4B71-98EB-44A2-9974-8C269DBBDAED}"/>
    <cellStyle name="Beregning 2 5 8" xfId="5844" xr:uid="{224D9B64-B81A-4063-A745-BFADDDE1763F}"/>
    <cellStyle name="Beregning 2 5 9" xfId="5845" xr:uid="{DEACF65D-FBC0-4879-8F00-3118BA540DA7}"/>
    <cellStyle name="Beregning 2 5_CR4_19" xfId="5846" xr:uid="{F7F42C40-D38C-4BE6-BD5A-F8706AAE7066}"/>
    <cellStyle name="Beregning 2 6" xfId="5847" xr:uid="{8AC85ABE-7A62-4E08-8088-BB347564F620}"/>
    <cellStyle name="Beregning 2 6 10" xfId="5848" xr:uid="{A02FB6D0-4B21-49BA-B3DD-5D5E4BA31862}"/>
    <cellStyle name="Beregning 2 6 11" xfId="5849" xr:uid="{A289FEB5-2400-4128-BCD5-B96F396295C8}"/>
    <cellStyle name="Beregning 2 6 2" xfId="5850" xr:uid="{D2AEFD3F-83A9-4D5B-BF8D-DCED7F2DEB2D}"/>
    <cellStyle name="Beregning 2 6 3" xfId="5851" xr:uid="{7D834EBE-DB46-48AF-8CB3-6048700D85B6}"/>
    <cellStyle name="Beregning 2 6 4" xfId="5852" xr:uid="{56512C1D-EAA2-4111-BEAD-7220FE157236}"/>
    <cellStyle name="Beregning 2 6 5" xfId="5853" xr:uid="{E6E40424-07CA-439B-8585-584FE7B6532A}"/>
    <cellStyle name="Beregning 2 6 6" xfId="5854" xr:uid="{B29CB50C-ECD3-40C0-958A-E8153DB98793}"/>
    <cellStyle name="Beregning 2 6 7" xfId="5855" xr:uid="{B8395335-3C4C-4C97-8F39-B8AE807D0B1B}"/>
    <cellStyle name="Beregning 2 6 8" xfId="5856" xr:uid="{471958DA-533F-49BC-BB5F-46DB4BFE2EF9}"/>
    <cellStyle name="Beregning 2 6 9" xfId="5857" xr:uid="{DFCA1B53-B3E1-48DA-9104-94B0591559ED}"/>
    <cellStyle name="Beregning 2 6_CR4_19" xfId="5858" xr:uid="{80EFD402-A7EF-4F9F-A3AE-D4E64DF59FCD}"/>
    <cellStyle name="Beregning 2 7" xfId="5859" xr:uid="{6410DEA8-6550-4BE0-8D9C-61DC76C74179}"/>
    <cellStyle name="Beregning 2 7 10" xfId="5860" xr:uid="{968035F8-71C1-473F-8E54-9369D4903442}"/>
    <cellStyle name="Beregning 2 7 2" xfId="5861" xr:uid="{CC10DB14-1503-435E-B133-DD781884002E}"/>
    <cellStyle name="Beregning 2 7 3" xfId="5862" xr:uid="{7837436D-7115-4D55-BC26-C75F74B972F6}"/>
    <cellStyle name="Beregning 2 7 4" xfId="5863" xr:uid="{3472F626-A66B-478B-B4E3-F5CE11992C40}"/>
    <cellStyle name="Beregning 2 7 5" xfId="5864" xr:uid="{976068CE-043B-48F6-B8E6-94364AEE266D}"/>
    <cellStyle name="Beregning 2 7 6" xfId="5865" xr:uid="{6F85939F-DFDE-41B0-8474-5AA261CD9541}"/>
    <cellStyle name="Beregning 2 7 7" xfId="5866" xr:uid="{7C7E86FE-E35B-4036-8E28-046DEBDA977F}"/>
    <cellStyle name="Beregning 2 7 8" xfId="5867" xr:uid="{5BD7594B-2BCC-43FF-B027-6A3694FB1392}"/>
    <cellStyle name="Beregning 2 7 9" xfId="5868" xr:uid="{43D5B8F9-515A-4A37-AE0F-F87A84725930}"/>
    <cellStyle name="Beregning 2 7_CR4_19" xfId="5869" xr:uid="{0218CDAA-4F04-4F79-818C-01AA2A242F51}"/>
    <cellStyle name="Beregning 2 8" xfId="36027" xr:uid="{CD378D49-43DB-4DFC-8DB2-05C753D8DE68}"/>
    <cellStyle name="Beregning 2 9" xfId="36780" xr:uid="{20994067-3E66-4BCD-A44B-181F15EDCF7A}"/>
    <cellStyle name="Beregning 2_A01" xfId="12469" xr:uid="{65E1FC2E-4158-43E7-96A2-26E04985830D}"/>
    <cellStyle name="Beregning 3" xfId="12470" xr:uid="{95946D38-6D8B-4CCC-B416-808F258CA7D3}"/>
    <cellStyle name="Beregning 3 2" xfId="18952" xr:uid="{01CCF1CE-E3BA-4241-A5E1-D5BD20E269B0}"/>
    <cellStyle name="Beregning 3 2 2" xfId="47860" xr:uid="{36109C75-B99A-4B4C-BF8D-6AAD4FA062F7}"/>
    <cellStyle name="Beregning 3 3" xfId="39980" xr:uid="{6C74BD10-3643-4C02-BC03-DBB6BC351921}"/>
    <cellStyle name="Beregning 3_A02" xfId="55568" xr:uid="{B0ACD1C0-549C-4576-AD2E-A2D648C824A7}"/>
    <cellStyle name="Beregning 4" xfId="18953" xr:uid="{2C04D8A5-7287-40C8-BAE5-21A5326907CD}"/>
    <cellStyle name="Beregning 4 2" xfId="18954" xr:uid="{C628D3DD-1DFA-4AC9-82E8-C30DBAEBCE16}"/>
    <cellStyle name="Beregning 4 3" xfId="18955" xr:uid="{36EF2854-D484-435B-A577-89B8BACA8443}"/>
    <cellStyle name="Beregning 4 4" xfId="39981" xr:uid="{12173948-9C6C-417F-90A6-8481437FF656}"/>
    <cellStyle name="Beregning 4_AVA DVA EL" xfId="18956" xr:uid="{8CD8DDA3-EEC6-4F0B-8735-C923616385E3}"/>
    <cellStyle name="Beregning 5" xfId="18957" xr:uid="{E473F8D3-9AA4-4DFD-ADC8-F5A7207065A8}"/>
    <cellStyle name="Beregning 6" xfId="18958" xr:uid="{FDEFE8AB-EA62-49AA-B599-EA7EF4FFE700}"/>
    <cellStyle name="Beregning 7" xfId="47861" xr:uid="{A6AEE48A-0832-426D-99E8-370226812C63}"/>
    <cellStyle name="Beregning_4 manuell" xfId="55549" xr:uid="{AD12FE44-DF6F-4E56-AE07-5DD3B278D984}"/>
    <cellStyle name="Bevitel" xfId="5870" xr:uid="{3989C1FA-9962-4EE7-B8B9-038956904480}"/>
    <cellStyle name="Bevitel 2" xfId="5871" xr:uid="{5999F55B-C638-40A1-95A0-6229CE69EA67}"/>
    <cellStyle name="Bevitel 2 10" xfId="5872" xr:uid="{A428E7FE-B910-47A9-87AD-DAA7E28744E2}"/>
    <cellStyle name="Bevitel 2 11" xfId="5873" xr:uid="{2B46F8CA-2AA5-49A9-8C23-3D1DBC0EB4D8}"/>
    <cellStyle name="Bevitel 2 12" xfId="36659" xr:uid="{E7D7F37A-01B2-46FA-B719-E2D32A36DFAF}"/>
    <cellStyle name="Bevitel 2 2" xfId="5874" xr:uid="{C1BFC63F-BBD0-4839-89CE-EC30F074EE43}"/>
    <cellStyle name="Bevitel 2 3" xfId="5875" xr:uid="{C4336793-1648-403D-A66F-D497F8160032}"/>
    <cellStyle name="Bevitel 2 4" xfId="5876" xr:uid="{DBB5E120-A047-45E3-ACC5-D72AE08B7AC9}"/>
    <cellStyle name="Bevitel 2 5" xfId="5877" xr:uid="{069283B3-EBBA-49F8-AF0A-F000A7F8F487}"/>
    <cellStyle name="Bevitel 2 6" xfId="5878" xr:uid="{CB7E14F9-5BAD-4B90-9F93-66AB39D44D11}"/>
    <cellStyle name="Bevitel 2 7" xfId="5879" xr:uid="{C41B04A5-DD8F-4157-9A2C-84814F9DF1CA}"/>
    <cellStyle name="Bevitel 2 8" xfId="5880" xr:uid="{FD8382EB-CDD6-4B51-99CD-5E60EE86F621}"/>
    <cellStyle name="Bevitel 2 9" xfId="5881" xr:uid="{9EB76E90-632E-4E16-A9CF-A8F68CB57637}"/>
    <cellStyle name="Bevitel 2_CC1" xfId="55550" xr:uid="{10E40A9E-1BC7-478D-BEDE-C5FAA7C24F41}"/>
    <cellStyle name="Bevitel 3" xfId="5882" xr:uid="{F91B709B-F656-4F65-8825-0765A426E268}"/>
    <cellStyle name="Bevitel 3 10" xfId="5883" xr:uid="{A10E4CF2-8CF2-4756-8613-595EE90E8D7E}"/>
    <cellStyle name="Bevitel 3 11" xfId="5884" xr:uid="{A9247833-FEC8-4BC7-A0F6-AE947D9A01E3}"/>
    <cellStyle name="Bevitel 3 12" xfId="36443" xr:uid="{6DB4C0B3-63EF-4C12-9EBE-8948338E80FD}"/>
    <cellStyle name="Bevitel 3 13" xfId="36647" xr:uid="{7DFBB4F5-5A9F-403F-AFD4-B13EEEC30AAE}"/>
    <cellStyle name="Bevitel 3 2" xfId="5885" xr:uid="{442B7663-99AD-466E-9A6A-F03F781494B0}"/>
    <cellStyle name="Bevitel 3 3" xfId="5886" xr:uid="{7EA92ED0-0DAF-4257-8A4D-CCEAD4E7D9E0}"/>
    <cellStyle name="Bevitel 3 4" xfId="5887" xr:uid="{DBE4CE87-1222-43C9-AA40-62EA737C7F2C}"/>
    <cellStyle name="Bevitel 3 5" xfId="5888" xr:uid="{474DA1D5-A5DC-4E99-B5B2-35D39B02E572}"/>
    <cellStyle name="Bevitel 3 6" xfId="5889" xr:uid="{A288DEFA-43A0-44BA-8185-DA044505C8B0}"/>
    <cellStyle name="Bevitel 3 7" xfId="5890" xr:uid="{7F4D68B9-5222-48AC-ABAA-DC1FB53554BB}"/>
    <cellStyle name="Bevitel 3 8" xfId="5891" xr:uid="{BCC53FEA-23E1-4E2A-8F6D-D4FE4BC963B2}"/>
    <cellStyle name="Bevitel 3 9" xfId="5892" xr:uid="{88BB092F-3B75-4060-946B-CEF9C70949F7}"/>
    <cellStyle name="Bevitel 3_CR4_19" xfId="5893" xr:uid="{A0B8F570-3089-4FBA-A215-0CC1245E1EA9}"/>
    <cellStyle name="Bevitel 4" xfId="5894" xr:uid="{F3CA6DF1-2123-40B6-BA49-3FAC14EFC09D}"/>
    <cellStyle name="Bevitel 4 10" xfId="5895" xr:uid="{80B1B733-50FD-47FC-B5A8-B9637A0F6C7F}"/>
    <cellStyle name="Bevitel 4 11" xfId="5896" xr:uid="{6E417BF1-7C47-4F69-96A8-8DA570EB9326}"/>
    <cellStyle name="Bevitel 4 2" xfId="5897" xr:uid="{1A905922-082D-4478-A38A-51EAE2EFE068}"/>
    <cellStyle name="Bevitel 4 3" xfId="5898" xr:uid="{A5EAA8F4-4F91-4BAB-9B65-FB63412FF5F8}"/>
    <cellStyle name="Bevitel 4 4" xfId="5899" xr:uid="{1E89E9CA-FD74-422B-B7B1-98D7FDBF8107}"/>
    <cellStyle name="Bevitel 4 5" xfId="5900" xr:uid="{4120E781-2553-4E24-AA9A-7FC953D8C55C}"/>
    <cellStyle name="Bevitel 4 6" xfId="5901" xr:uid="{72C9C060-ADA9-4772-9AF4-E1635B7660E2}"/>
    <cellStyle name="Bevitel 4 7" xfId="5902" xr:uid="{7A5EA0A7-5A2C-45F8-AF71-536224182599}"/>
    <cellStyle name="Bevitel 4 8" xfId="5903" xr:uid="{FB132246-778E-44C4-B3F2-39B78A8139EE}"/>
    <cellStyle name="Bevitel 4 9" xfId="5904" xr:uid="{928ED79E-4C23-4378-99EF-25DC493043E1}"/>
    <cellStyle name="Bevitel 4_CR4_19" xfId="5905" xr:uid="{21775B40-B9B6-47B2-9E35-A8B4C37422FA}"/>
    <cellStyle name="Bevitel 5" xfId="5906" xr:uid="{DB12C7C8-140A-452E-A35C-A16CE33C8075}"/>
    <cellStyle name="Bevitel 5 10" xfId="5907" xr:uid="{98566FE0-E629-4295-8BA9-F40E2816CF8D}"/>
    <cellStyle name="Bevitel 5 11" xfId="5908" xr:uid="{A2E728A6-0BB0-4656-8FF4-73DEA58DB63D}"/>
    <cellStyle name="Bevitel 5 2" xfId="5909" xr:uid="{939B837A-935F-4F0F-8D08-15AFBA515AF2}"/>
    <cellStyle name="Bevitel 5 3" xfId="5910" xr:uid="{2E697292-BF91-48BA-A2FE-5502BF1CDB1A}"/>
    <cellStyle name="Bevitel 5 4" xfId="5911" xr:uid="{6916E7F2-9F99-4400-8CC0-0FB3EB5465FB}"/>
    <cellStyle name="Bevitel 5 5" xfId="5912" xr:uid="{7E28D48D-E1E2-48CE-92A5-53D0DF79FB71}"/>
    <cellStyle name="Bevitel 5 6" xfId="5913" xr:uid="{2F3226C6-39B6-4BBE-ABE8-66D03F44A3A6}"/>
    <cellStyle name="Bevitel 5 7" xfId="5914" xr:uid="{F2BA4D53-C1B5-479A-9502-E3F7E604A1C3}"/>
    <cellStyle name="Bevitel 5 8" xfId="5915" xr:uid="{A5A94845-D946-4CB0-9579-F4EFC70F8A7E}"/>
    <cellStyle name="Bevitel 5 9" xfId="5916" xr:uid="{9149C5A3-4B84-4C76-84D8-80D97B7185D8}"/>
    <cellStyle name="Bevitel 5_CR4_19" xfId="5917" xr:uid="{B949B912-CC4C-4B35-8C2B-68B4BE7B108D}"/>
    <cellStyle name="Bevitel 6" xfId="5918" xr:uid="{C912C811-1836-4AB6-A839-1A6E6399D2F8}"/>
    <cellStyle name="Bevitel 6 10" xfId="5919" xr:uid="{327201FB-F60B-4792-99D2-2C7D8A465883}"/>
    <cellStyle name="Bevitel 6 11" xfId="5920" xr:uid="{FE438A04-35EA-4189-AFCB-6D5460EB75D8}"/>
    <cellStyle name="Bevitel 6 2" xfId="5921" xr:uid="{70E93D55-2E53-47B0-AF73-B93455D787DF}"/>
    <cellStyle name="Bevitel 6 3" xfId="5922" xr:uid="{86BAD61F-8A0A-492B-B057-7243D7D730E7}"/>
    <cellStyle name="Bevitel 6 4" xfId="5923" xr:uid="{3C49897F-9869-4CF3-BD06-028649457C8E}"/>
    <cellStyle name="Bevitel 6 5" xfId="5924" xr:uid="{12AF1EF2-AB00-4F89-B5FB-7BA2C43D4613}"/>
    <cellStyle name="Bevitel 6 6" xfId="5925" xr:uid="{F8DCCC9E-C844-4EC2-926F-CEB8706407E7}"/>
    <cellStyle name="Bevitel 6 7" xfId="5926" xr:uid="{B44BED13-2A0D-441A-8FDD-7F037E272308}"/>
    <cellStyle name="Bevitel 6 8" xfId="5927" xr:uid="{B04D225D-88DF-4829-92DD-C15434AB3BCF}"/>
    <cellStyle name="Bevitel 6 9" xfId="5928" xr:uid="{7EAD1499-DD89-418C-95F9-01EBF7D05384}"/>
    <cellStyle name="Bevitel 6_CR4_19" xfId="5929" xr:uid="{A41AA3CA-C482-42DA-B533-B5207C72FC8C}"/>
    <cellStyle name="Bevitel 7" xfId="5930" xr:uid="{4E21150A-6368-487F-8624-9995E8E15CF3}"/>
    <cellStyle name="Bevitel 7 10" xfId="5931" xr:uid="{A520FA1F-48F4-4268-A0CE-2CBAB5930347}"/>
    <cellStyle name="Bevitel 7 2" xfId="5932" xr:uid="{E859E2DA-840D-41FF-9395-4ABEDBD91DF6}"/>
    <cellStyle name="Bevitel 7 3" xfId="5933" xr:uid="{6E006C12-1B55-4B9E-B75B-0D330262D9AE}"/>
    <cellStyle name="Bevitel 7 4" xfId="5934" xr:uid="{E2825676-6F46-4622-B535-72EAF1B40BC3}"/>
    <cellStyle name="Bevitel 7 5" xfId="5935" xr:uid="{F4F10B41-E994-4CD6-AD5F-1AD2B7A73D1D}"/>
    <cellStyle name="Bevitel 7 6" xfId="5936" xr:uid="{660319AB-8717-4623-8177-189B6B48F6CC}"/>
    <cellStyle name="Bevitel 7 7" xfId="5937" xr:uid="{51E78BBE-4807-458A-853F-B8BE83020708}"/>
    <cellStyle name="Bevitel 7 8" xfId="5938" xr:uid="{35F84CDF-EF93-4941-97DB-DAED7ABBBF78}"/>
    <cellStyle name="Bevitel 7 9" xfId="5939" xr:uid="{07665D2B-D728-48E5-BC7A-3D6CA10D8C1E}"/>
    <cellStyle name="Bevitel 7_CR4_19" xfId="5940" xr:uid="{96A9B00C-7D18-4818-BE21-6BEDA90F8740}"/>
    <cellStyle name="Bevitel 8" xfId="36026" xr:uid="{C96C13D0-5E58-4E1E-91BE-FE6CB2809D01}"/>
    <cellStyle name="Bevitel_4 manuell" xfId="55551" xr:uid="{D358FAFC-78E4-41AE-B5B0-C363D741D80A}"/>
    <cellStyle name="BLACK" xfId="18959" xr:uid="{F03BD596-AD4F-4D91-94FF-C029E9FA6B2A}"/>
    <cellStyle name="BLACK 2" xfId="18960" xr:uid="{1B2BDC08-B785-4B30-BEF7-899977E33B9F}"/>
    <cellStyle name="BLACK 3" xfId="18961" xr:uid="{F859FDF2-780B-4D99-BF56-D539B1C4A491}"/>
    <cellStyle name="BLACK_AVA DVA EL" xfId="18962" xr:uid="{18AD7CEF-0BD2-4D1F-AA11-F5FE60501C0E}"/>
    <cellStyle name="Blank" xfId="5941" xr:uid="{3B895799-9818-4B8E-A36D-FDE3E62C5E46}"/>
    <cellStyle name="Blank 2" xfId="5942" xr:uid="{71836B4C-E8CA-42DA-A69C-B3DA4AFEC32B}"/>
    <cellStyle name="Blank 2 2" xfId="18963" xr:uid="{3779946B-CC50-4465-AEC6-22C2CE09482A}"/>
    <cellStyle name="Blank 2 3" xfId="18964" xr:uid="{412CBEDB-92C3-41EF-A842-FF1B799DDEF8}"/>
    <cellStyle name="Blank 2_AVA DVA EL" xfId="18965" xr:uid="{3CA91659-0862-4486-A886-200A9751DC0D}"/>
    <cellStyle name="Blank 3" xfId="18966" xr:uid="{E2071DCB-66E4-41DF-83AA-8C0BCD867FCC}"/>
    <cellStyle name="Blank_Adj_Operating_expenses" xfId="47862" xr:uid="{300DB01C-DA2A-4BD0-926F-F591FB56B2EA}"/>
    <cellStyle name="BlanketOverskrift" xfId="18967" xr:uid="{E2D00416-D087-4041-AA96-DB98895F6E25}"/>
    <cellStyle name="BlanketOverskrift 2" xfId="18968" xr:uid="{E362322B-BFDC-49EA-A4C3-5AF10BD55440}"/>
    <cellStyle name="BlanketOverskrift 3" xfId="18969" xr:uid="{C9F1FE92-0734-491E-B951-CD3F7EBC9573}"/>
    <cellStyle name="BlanketOverskrift_AVA DVA EL" xfId="18970" xr:uid="{97B1AF84-1E2B-4959-9710-82F643917047}"/>
    <cellStyle name="Blankettnamn" xfId="5943" xr:uid="{CFACB6E9-B061-4130-9D0E-32E4A63ADB29}"/>
    <cellStyle name="Blankettnamn 2" xfId="18971" xr:uid="{B3A2F2F0-7BE6-4752-AA4D-2083ADEDE054}"/>
    <cellStyle name="Blankettnamn_A01" xfId="35852" xr:uid="{1FCAC28C-A951-4B67-AB1B-E68D4AFD171A}"/>
    <cellStyle name="Blogas" xfId="5944" xr:uid="{A210BFEA-5970-4233-8837-F95DBFC927ED}"/>
    <cellStyle name="Blogas 2" xfId="18972" xr:uid="{03FD74DF-6670-475F-A5A1-21FC5ED1E116}"/>
    <cellStyle name="Blogas_A01" xfId="35853" xr:uid="{F16046D3-0035-4FE3-920E-025129787A64}"/>
    <cellStyle name="Body_$Dollars" xfId="18973" xr:uid="{11679957-A990-4E75-A7C5-32ABD6B9BBF2}"/>
    <cellStyle name="Border Heavy" xfId="18974" xr:uid="{AD2C6582-F0B9-41DF-8D95-468700EA0951}"/>
    <cellStyle name="Border Heavy 2" xfId="18975" xr:uid="{F952A692-1416-4A5B-B29B-971E1CC2879E}"/>
    <cellStyle name="Border Heavy 3" xfId="18976" xr:uid="{E5301544-73A1-40EC-B4D7-4733C850AF84}"/>
    <cellStyle name="Border Heavy_AVA DVA EL" xfId="18977" xr:uid="{1D06FFAD-EFFE-4C0C-A11F-7565078DE072}"/>
    <cellStyle name="Border Thin" xfId="18978" xr:uid="{F1E43F09-B14F-4C76-83B9-0CAAC74AD14D}"/>
    <cellStyle name="Border Thin 2" xfId="18979" xr:uid="{C84CDEEF-EDA1-46CF-BA9C-257961769EB1}"/>
    <cellStyle name="Border Thin 3" xfId="18980" xr:uid="{EEF99312-03D6-49C0-9C15-BE8724615B41}"/>
    <cellStyle name="Border Thin_AVA DVA EL" xfId="18981" xr:uid="{28968EB1-BB14-421E-9E4F-C7DBFBFE6BD4}"/>
    <cellStyle name="Brand Align Left Text" xfId="5945" xr:uid="{618B15EF-5654-4A07-B665-3E14C5B0ED74}"/>
    <cellStyle name="Brand Default" xfId="5946" xr:uid="{22D360A9-E137-43F1-BA57-0B1CF3BDDB90}"/>
    <cellStyle name="Brand Percent" xfId="5947" xr:uid="{0901BE09-4C67-42F5-B3E2-F47D96B4FDAA}"/>
    <cellStyle name="Brand Source" xfId="5948" xr:uid="{816717E4-C988-4A52-A7DF-5B6F2D418242}"/>
    <cellStyle name="Brand Subtitle with Underline" xfId="5949" xr:uid="{6F687931-50BA-4F96-87C8-C6473395C945}"/>
    <cellStyle name="Brand Subtitle without Underline" xfId="5950" xr:uid="{53EC3468-9DC3-45D6-8CE8-F30ADAD60B94}"/>
    <cellStyle name="Brand Title" xfId="5951" xr:uid="{8E97FFE1-C28F-4EF6-B32B-1ADC4F0FCB18}"/>
    <cellStyle name="British Pound" xfId="18982" xr:uid="{48459864-D789-487D-B7AE-150BD08DFA76}"/>
    <cellStyle name="British Pound 2" xfId="18983" xr:uid="{C41C6360-3621-4DF0-9921-2FD94D8B8DBA}"/>
    <cellStyle name="British Pound 3" xfId="18984" xr:uid="{7648E158-430B-4811-8791-1AC28B5ECEA0}"/>
    <cellStyle name="British Pound_AVA DVA EL" xfId="18985" xr:uid="{0B22302A-7501-4A9D-9FB2-CD1589B2DB75}"/>
    <cellStyle name="Buena" xfId="5952" xr:uid="{0561F389-0B8F-4DBD-BA2E-0F00152972EE}"/>
    <cellStyle name="Buena 2" xfId="18986" xr:uid="{9D622A06-7817-4922-B9E5-288BDF4CC69F}"/>
    <cellStyle name="Buena 3" xfId="47863" xr:uid="{6ACFE1EB-DD2E-4BCE-AC84-283CC5AF01AE}"/>
    <cellStyle name="Buena_4 manuell" xfId="55552" xr:uid="{A41C24C5-082B-4F21-8727-944DD71CC713}"/>
    <cellStyle name="Calc Cells" xfId="5953" xr:uid="{AC2911E6-2E44-4D1C-A299-67141C51A7BF}"/>
    <cellStyle name="Calc Cells 2" xfId="5954" xr:uid="{B6B1E124-CB00-4B3F-ADA9-EBE2A2AF03B9}"/>
    <cellStyle name="Calc Cells 2 2" xfId="18987" xr:uid="{7D698F89-BDDB-4299-A806-500963DDC25F}"/>
    <cellStyle name="Calc Cells 2 2 2" xfId="47864" xr:uid="{C884E6F4-51BF-4586-9C70-EB3AD8D33BC8}"/>
    <cellStyle name="Calc Cells 2_AVA DVA EL" xfId="18988" xr:uid="{059EEFB7-B73A-4527-8B68-9DAFA6E18238}"/>
    <cellStyle name="Calc Cells 3" xfId="18989" xr:uid="{E72B8D18-A8DA-49D1-BF6C-39FF89DEE1AD}"/>
    <cellStyle name="Calc Cells 3 2" xfId="18990" xr:uid="{53A3771F-D085-439E-9B49-E0D0C0407DA0}"/>
    <cellStyle name="Calc Cells 3 2 2" xfId="18991" xr:uid="{CC286784-90DB-45B8-99EE-9534DC3B45C8}"/>
    <cellStyle name="Calc Cells 3 2 3" xfId="18992" xr:uid="{BC38E4DE-E00F-4F0E-A0DB-BD3A3A9E3BAF}"/>
    <cellStyle name="Calc Cells 3 2_AVA DVA EL" xfId="18993" xr:uid="{C1935761-43D2-4319-84E5-2AD8EB07FA74}"/>
    <cellStyle name="Calc Cells 3 3" xfId="18994" xr:uid="{2CAC66F3-3CAB-450E-9E6D-64EF09FC4F8F}"/>
    <cellStyle name="Calc Cells 3 4" xfId="18995" xr:uid="{5765AF51-226C-476A-A151-90EE2E61EEEA}"/>
    <cellStyle name="Calc Cells 3_AVA DVA EL" xfId="18996" xr:uid="{72AC3159-302E-47AE-8CC3-758E3E45A477}"/>
    <cellStyle name="Calc Cells 4" xfId="18997" xr:uid="{EC444D59-C6CA-4ACE-969A-4191FA048AE6}"/>
    <cellStyle name="Calc Cells_AVA DVA EL" xfId="18998" xr:uid="{F18C7333-69D5-4B22-A5BB-3A9DB7A8984A}"/>
    <cellStyle name="Calc Currency (0)" xfId="5955" xr:uid="{485A0043-7F8B-43D5-8BD8-32B0D2AD5E82}"/>
    <cellStyle name="Calc Currency (2)" xfId="5956" xr:uid="{FFB730D3-38B9-48AE-80E1-854D5DA24208}"/>
    <cellStyle name="Calc Percent (0)" xfId="5957" xr:uid="{220FAF25-5CAC-4C82-997C-FC4B2321AD6A}"/>
    <cellStyle name="Calc Percent (1)" xfId="5958" xr:uid="{469F3F65-52C8-427F-8A16-AB84626DA1EF}"/>
    <cellStyle name="Calc Percent (2)" xfId="5959" xr:uid="{166301CA-427C-400D-830E-7DA42038B7BF}"/>
    <cellStyle name="Calc Units (0)" xfId="5960" xr:uid="{52F24A53-F590-45C8-AF5C-B9C65E594855}"/>
    <cellStyle name="Calc Units (1)" xfId="5961" xr:uid="{56C85668-FCC2-47DE-9931-03595A24D41A}"/>
    <cellStyle name="Calc Units (2)" xfId="5962" xr:uid="{DE4656DA-3897-4C93-B33E-CBE6BCF10D07}"/>
    <cellStyle name="CalComma0" xfId="18999" xr:uid="{43D8E8B9-DB83-4919-94F6-706C77DCA039}"/>
    <cellStyle name="CalComma0 10" xfId="19000" xr:uid="{7C89A8E3-41DB-456B-9E30-0D46D16C8E68}"/>
    <cellStyle name="CalComma0 11" xfId="19001" xr:uid="{70AF853D-68D0-47E7-8681-5D58E1414FC9}"/>
    <cellStyle name="CalComma0 2" xfId="19002" xr:uid="{18D8A0A9-D542-42CD-A8D8-244E11E06E9C}"/>
    <cellStyle name="CalComma0 2 2" xfId="19003" xr:uid="{81927485-3A14-4EBA-BD4F-A0A24BD2FCDB}"/>
    <cellStyle name="CalComma0 2 3" xfId="19004" xr:uid="{965141D4-C713-4CBE-95A1-66034845A228}"/>
    <cellStyle name="CalComma0 2_AVA DVA EL" xfId="19005" xr:uid="{56828152-FEF6-40DA-93EA-C9734B32383B}"/>
    <cellStyle name="CalComma0 3" xfId="19006" xr:uid="{62BCEF59-C00D-4FF5-97AE-EAB1769D441A}"/>
    <cellStyle name="CalComma0 3 2" xfId="19007" xr:uid="{A433CD2C-B264-4982-9FD3-77A3A2E0102F}"/>
    <cellStyle name="CalComma0 3 3" xfId="19008" xr:uid="{1D55D0A0-15EF-462F-BE9B-FCE0377AE18D}"/>
    <cellStyle name="CalComma0 3_AVA DVA EL" xfId="19009" xr:uid="{F47DDE15-673B-4FAF-9ED8-FD6865CC9C2C}"/>
    <cellStyle name="CalComma0 4" xfId="19010" xr:uid="{2F068687-58C1-42F4-BE8A-1AA4470E196A}"/>
    <cellStyle name="CalComma0 4 2" xfId="19011" xr:uid="{69FF076B-B892-4843-BD7E-FF938E66ABAD}"/>
    <cellStyle name="CalComma0 4 3" xfId="19012" xr:uid="{5D2BD0B8-4364-4906-8243-D1BA56572CFA}"/>
    <cellStyle name="CalComma0 4_AVA DVA EL" xfId="19013" xr:uid="{85EDB27A-7D9F-40D1-85BF-F1E48ED6468F}"/>
    <cellStyle name="CalComma0 5" xfId="19014" xr:uid="{E7C05CFC-F848-43A1-9793-B352F9D3F447}"/>
    <cellStyle name="CalComma0 5 2" xfId="19015" xr:uid="{9704D8B7-2624-41AB-953A-B7760209EDCC}"/>
    <cellStyle name="CalComma0 5 3" xfId="19016" xr:uid="{FA99CA21-4849-4E9A-A1CA-F695DC2F9585}"/>
    <cellStyle name="CalComma0 5_AVA DVA EL" xfId="19017" xr:uid="{A709BC40-B936-4988-8905-E1E901E03869}"/>
    <cellStyle name="CalComma0 6" xfId="19018" xr:uid="{FDF96300-5C37-4268-A008-924B90F772FD}"/>
    <cellStyle name="CalComma0 6 2" xfId="19019" xr:uid="{2FEBA390-9312-4E88-BCD5-58C762CA8C71}"/>
    <cellStyle name="CalComma0 6 3" xfId="19020" xr:uid="{F100E784-28EF-4044-B022-DBA4583F82A2}"/>
    <cellStyle name="CalComma0 6_AVA DVA EL" xfId="19021" xr:uid="{AC7EF27B-718A-41CE-8FC6-2A0239D216B2}"/>
    <cellStyle name="CalComma0 7" xfId="19022" xr:uid="{7F11C9ED-92A8-4107-B80E-AA63E241F4F0}"/>
    <cellStyle name="CalComma0 7 2" xfId="19023" xr:uid="{2E815EE0-DBF9-4A55-928C-EF7BC7063F8D}"/>
    <cellStyle name="CalComma0 7 3" xfId="19024" xr:uid="{ED4A7C47-C3E2-473C-9E57-F3AB128C150A}"/>
    <cellStyle name="CalComma0 7_AVA DVA EL" xfId="19025" xr:uid="{ADAD6274-F910-4886-AADB-516A19BD9AA0}"/>
    <cellStyle name="CalComma0 8" xfId="19026" xr:uid="{791C9AF1-7AF0-4A4A-A3B6-0C0F2569A728}"/>
    <cellStyle name="CalComma0 8 2" xfId="19027" xr:uid="{D6511424-606E-4E3A-B7D6-B9AFE9BCC171}"/>
    <cellStyle name="CalComma0 8 3" xfId="19028" xr:uid="{BBCD1F91-2C40-4E47-B266-D47D7111BB90}"/>
    <cellStyle name="CalComma0 8_AVA DVA EL" xfId="19029" xr:uid="{3CE85D29-0D67-4D06-ABD4-39807B751F99}"/>
    <cellStyle name="CalComma0 9" xfId="19030" xr:uid="{DAF5CE22-A66E-44EE-A6BC-266F7E41DEC3}"/>
    <cellStyle name="CalComma0 9 2" xfId="19031" xr:uid="{DE1B2D3A-B9E8-4140-A919-E564C8DE3401}"/>
    <cellStyle name="CalComma0 9 3" xfId="19032" xr:uid="{4D045A93-C175-4A27-9044-DA0AAE23A960}"/>
    <cellStyle name="CalComma0 9_AVA DVA EL" xfId="19033" xr:uid="{CE0E3F99-5E5D-4C9F-AB37-8CB42A630127}"/>
    <cellStyle name="CalComma0_AVA DVA EL" xfId="19034" xr:uid="{36406B06-84B2-4420-8A5E-F5FA07A6FC40}"/>
    <cellStyle name="Calculated fields but INTRA-reports (internal version)" xfId="19035" xr:uid="{93F4C780-E98F-4C29-A450-28D88FA7C4B0}"/>
    <cellStyle name="Calculated fields but INTRA-reports (internal version) 2" xfId="19036" xr:uid="{CBA6B3B7-290B-4F9D-8AFB-BF4C584E726F}"/>
    <cellStyle name="Calculated fields but INTRA-reports (internal version) 3" xfId="19037" xr:uid="{BFCE2FE7-2DA5-4821-83FA-A994E4FE5D13}"/>
    <cellStyle name="Calculated fields but INTRA-reports (internal version)_AVA DVA EL" xfId="19038" xr:uid="{0645AA9E-374E-479A-ACE7-CEE06D845B2B}"/>
    <cellStyle name="Calculated fields within a report (internal version)" xfId="19039" xr:uid="{FF64673B-9820-4AC3-8745-95070B3A0E34}"/>
    <cellStyle name="Calculated fields within a report (internal version) 2" xfId="19040" xr:uid="{A07FE1B4-579C-4C81-BA27-1DFBB8583843}"/>
    <cellStyle name="Calculated fields within a report (internal version) 3" xfId="19041" xr:uid="{F4AB912C-6D1D-4E19-8474-308F7C529F9A}"/>
    <cellStyle name="Calculated fields within a report (internal version)_AVA DVA EL" xfId="19042" xr:uid="{77D70961-C855-4382-96B1-DF5980D18897}"/>
    <cellStyle name="Calculated fields within a report, not used in XBRL (internal version)" xfId="19043" xr:uid="{20008D4F-6C2F-43CE-B750-F1EAE9EE0D14}"/>
    <cellStyle name="Calculated fields within a report, not used in XBRL (internal version) 2" xfId="19044" xr:uid="{8825B0A6-994D-4D35-8932-CF1508283BB9}"/>
    <cellStyle name="Calculated fields within a report, not used in XBRL (internal version) 3" xfId="19045" xr:uid="{FC60253B-F13F-45BC-B728-4720AAD546C9}"/>
    <cellStyle name="Calculated fields within a report, not used in XBRL (internal version)_AVA DVA EL" xfId="19046" xr:uid="{C2C580CA-C8B6-461D-AE72-20325A06DBF7}"/>
    <cellStyle name="Calculation 10" xfId="5964" xr:uid="{CA2E2A19-042D-4485-8C40-9BAD76CE5724}"/>
    <cellStyle name="Calculation 11" xfId="39982" xr:uid="{3644C61E-991F-4CFD-B2FE-4A67175C907B}"/>
    <cellStyle name="Calculation 12" xfId="5963" xr:uid="{73C8FD97-DD85-41F3-9BCA-641FFA7A2B20}"/>
    <cellStyle name="Calculation 2" xfId="5965" xr:uid="{1CD2552D-ED8F-42DD-8722-5357F895C967}"/>
    <cellStyle name="Calculation 2 10" xfId="36025" xr:uid="{BEC1C967-64E5-4048-A716-9AEC889E657B}"/>
    <cellStyle name="Calculation 2 2" xfId="5966" xr:uid="{9FB4D0A8-7798-4E0B-8C2F-F7F5F0EE0413}"/>
    <cellStyle name="Calculation 2 2 2" xfId="19047" xr:uid="{53649E2C-32E6-4D8F-A433-E1FC5C969ECF}"/>
    <cellStyle name="Calculation 2 2 2 2" xfId="19048" xr:uid="{3EA6408D-8360-49E9-94E3-1A5BE6EDC247}"/>
    <cellStyle name="Calculation 2 2 2 3" xfId="19049" xr:uid="{71EE6821-196A-4BEF-8EC0-E0218E36551A}"/>
    <cellStyle name="Calculation 2 2 2_AVA DVA EL" xfId="19050" xr:uid="{3AAD0367-0438-45D3-BD0F-8C4A84BC538C}"/>
    <cellStyle name="Calculation 2 2 3" xfId="19051" xr:uid="{84569A16-2C63-4646-B4A6-BBC9D588D366}"/>
    <cellStyle name="Calculation 2 2 3 2" xfId="19052" xr:uid="{CB839993-18D3-476E-8EE4-0E59DC59CE2C}"/>
    <cellStyle name="Calculation 2 2 3 3" xfId="19053" xr:uid="{74BCBD47-8B55-4E2B-B18C-50A85FBB6930}"/>
    <cellStyle name="Calculation 2 2 3_AVA DVA EL" xfId="19054" xr:uid="{0B518592-DB83-407B-BD3D-6D3A637115F9}"/>
    <cellStyle name="Calculation 2 2 4" xfId="19055" xr:uid="{8DB69FF6-D8CC-4A4E-8EFA-A8927A1E04F7}"/>
    <cellStyle name="Calculation 2 2 4 2" xfId="19056" xr:uid="{C500F244-D501-463C-A0E7-40590EA491CD}"/>
    <cellStyle name="Calculation 2 2 4 3" xfId="19057" xr:uid="{D5F57C48-623B-4DAF-93AC-F5C385737199}"/>
    <cellStyle name="Calculation 2 2 4_AVA DVA EL" xfId="19058" xr:uid="{8E850A66-B2AE-4715-9DE0-56B2E62BB9EF}"/>
    <cellStyle name="Calculation 2 2 5" xfId="19059" xr:uid="{5F1034C0-9876-4738-94B8-334C55CE2C25}"/>
    <cellStyle name="Calculation 2 2 5 2" xfId="19060" xr:uid="{E71F37A2-0BF8-4AFB-A21B-F8664510297E}"/>
    <cellStyle name="Calculation 2 2 5 3" xfId="19061" xr:uid="{8EC07004-18D2-4028-893D-EFCE1C0086B6}"/>
    <cellStyle name="Calculation 2 2 5_AVA DVA EL" xfId="19062" xr:uid="{9987B66D-F742-45E3-8A6A-D891264C6320}"/>
    <cellStyle name="Calculation 2 2 6" xfId="19063" xr:uid="{46408A16-8CFD-40A6-804E-6636AB846869}"/>
    <cellStyle name="Calculation 2 2 6 2" xfId="19064" xr:uid="{8EBDDF5F-7309-41EC-A050-F4421521736E}"/>
    <cellStyle name="Calculation 2 2 6 3" xfId="19065" xr:uid="{FAD3F28E-CE0A-4343-BBAC-892C0507EF44}"/>
    <cellStyle name="Calculation 2 2 6_AVA DVA EL" xfId="19066" xr:uid="{AD24186D-A5AB-402E-A962-4123C50B61CE}"/>
    <cellStyle name="Calculation 2 2 7" xfId="19067" xr:uid="{8AE3F18E-42C5-43D2-8AD6-032DF1AC3DDB}"/>
    <cellStyle name="Calculation 2 2_A01" xfId="35854" xr:uid="{E993599E-523A-4012-B1C8-59A03EAEBF54}"/>
    <cellStyle name="Calculation 2 3" xfId="5967" xr:uid="{8C1524D3-027F-4231-B99A-F2E0F4D46FD8}"/>
    <cellStyle name="Calculation 2 3 10" xfId="5968" xr:uid="{22CC0919-834C-4F65-AB2D-AB2D94B51C42}"/>
    <cellStyle name="Calculation 2 3 11" xfId="5969" xr:uid="{E468B669-AE19-419F-827D-ED59276DDFB2}"/>
    <cellStyle name="Calculation 2 3 12" xfId="36660" xr:uid="{566D4653-6D51-4050-B2BF-EFB2EA1AB0F6}"/>
    <cellStyle name="Calculation 2 3 2" xfId="5970" xr:uid="{90464F31-CDFA-4142-9D4D-44F0C1501A6E}"/>
    <cellStyle name="Calculation 2 3 2 2" xfId="19068" xr:uid="{6285F172-B95E-4700-8CEB-FC8D93C26CA0}"/>
    <cellStyle name="Calculation 2 3 2 3" xfId="19069" xr:uid="{E6C048C9-3149-44E0-8678-4CAE259F6BAE}"/>
    <cellStyle name="Calculation 2 3 2_AVA DVA EL" xfId="19070" xr:uid="{679634C4-9D86-4772-AE24-B887249ED0EA}"/>
    <cellStyle name="Calculation 2 3 3" xfId="5971" xr:uid="{B7085922-B5C1-45FB-9283-20FF600D57A8}"/>
    <cellStyle name="Calculation 2 3 4" xfId="5972" xr:uid="{7B4F2144-2358-4AF0-A36E-C186512E1E7A}"/>
    <cellStyle name="Calculation 2 3 5" xfId="5973" xr:uid="{E19D21BF-61BF-4A8E-BF3F-FFA28F1BF8E0}"/>
    <cellStyle name="Calculation 2 3 6" xfId="5974" xr:uid="{F021C61F-0F07-4025-BF29-742BE27612AA}"/>
    <cellStyle name="Calculation 2 3 7" xfId="5975" xr:uid="{F2D9339A-EA07-4271-B809-EC9387E4F821}"/>
    <cellStyle name="Calculation 2 3 8" xfId="5976" xr:uid="{C8C17663-07D3-4B61-ABCE-DE70C78EBA87}"/>
    <cellStyle name="Calculation 2 3 9" xfId="5977" xr:uid="{6A7069F3-D6BB-4527-A167-B0EA654D473C}"/>
    <cellStyle name="Calculation 2 3_AVA DVA EL" xfId="19071" xr:uid="{95614760-F07D-4895-B78D-7E8F8A48A8C2}"/>
    <cellStyle name="Calculation 2 4" xfId="5978" xr:uid="{2AA048FD-B9A3-4238-A5DF-1EF0C52E7B56}"/>
    <cellStyle name="Calculation 2 4 10" xfId="5979" xr:uid="{2EAE0DF5-AC3B-4F38-A62F-0AD9914BDADC}"/>
    <cellStyle name="Calculation 2 4 11" xfId="5980" xr:uid="{DF7EF369-1544-4D89-B4C6-A8DDFEB37D62}"/>
    <cellStyle name="Calculation 2 4 12" xfId="36445" xr:uid="{EFD52913-65A7-4E46-9AC7-20AD6C8F0C80}"/>
    <cellStyle name="Calculation 2 4 13" xfId="36649" xr:uid="{5CBFC561-2B44-46CD-B6A7-3F3DBCFE4582}"/>
    <cellStyle name="Calculation 2 4 2" xfId="5981" xr:uid="{6F763F1C-D637-4061-A752-EA9E354CA0DD}"/>
    <cellStyle name="Calculation 2 4 3" xfId="5982" xr:uid="{A9147E8E-AA1F-4BF8-A5AB-EE4E27901814}"/>
    <cellStyle name="Calculation 2 4 4" xfId="5983" xr:uid="{BD43AFC7-6A29-4DDF-9C07-85ADF9B5EF8E}"/>
    <cellStyle name="Calculation 2 4 5" xfId="5984" xr:uid="{DFC67995-0E9B-443B-9769-F68BC15717E9}"/>
    <cellStyle name="Calculation 2 4 6" xfId="5985" xr:uid="{C3D64841-0E41-4272-9061-9CECB2714646}"/>
    <cellStyle name="Calculation 2 4 7" xfId="5986" xr:uid="{44A095EE-B970-4B19-97CD-5026857E1CCD}"/>
    <cellStyle name="Calculation 2 4 8" xfId="5987" xr:uid="{4ED641C6-F61D-4D2B-AC60-FE095D00A5B3}"/>
    <cellStyle name="Calculation 2 4 9" xfId="5988" xr:uid="{DD0FE3BD-08A5-4C8A-B1DC-34CD59DAFA01}"/>
    <cellStyle name="Calculation 2 4_AVA DVA EL" xfId="19072" xr:uid="{953FDEBF-A81D-4E6B-9806-479AA0B9C4D6}"/>
    <cellStyle name="Calculation 2 5" xfId="5989" xr:uid="{2DF30BB5-725F-4D7B-B227-7BA56DA47FE2}"/>
    <cellStyle name="Calculation 2 5 10" xfId="5990" xr:uid="{51C7054C-6210-4D9E-9B13-26308E354D8F}"/>
    <cellStyle name="Calculation 2 5 11" xfId="5991" xr:uid="{1E959975-375D-4026-8190-496D1DA7F0C1}"/>
    <cellStyle name="Calculation 2 5 2" xfId="5992" xr:uid="{2A43B863-75A3-4B74-85D1-B104529015A0}"/>
    <cellStyle name="Calculation 2 5 3" xfId="5993" xr:uid="{B7EE7D54-1237-43A1-8122-A25922DE13AA}"/>
    <cellStyle name="Calculation 2 5 4" xfId="5994" xr:uid="{102FB95E-90AA-4AE7-BC84-BAB6AA05BCE1}"/>
    <cellStyle name="Calculation 2 5 5" xfId="5995" xr:uid="{19AE07B6-EECB-4938-86C7-7216EEEAA752}"/>
    <cellStyle name="Calculation 2 5 6" xfId="5996" xr:uid="{5EFB8C7B-F2D3-485C-BC20-DCB9ED7F9A42}"/>
    <cellStyle name="Calculation 2 5 7" xfId="5997" xr:uid="{55FB43CE-E986-4A23-8480-EDC21E31707B}"/>
    <cellStyle name="Calculation 2 5 8" xfId="5998" xr:uid="{738F8143-50CC-4C49-94B5-38869F8CB0F1}"/>
    <cellStyle name="Calculation 2 5 9" xfId="5999" xr:uid="{7FC6D72B-C1A3-4E1A-8D19-BBFB5B68A9F3}"/>
    <cellStyle name="Calculation 2 5_AVA DVA EL" xfId="19073" xr:uid="{266B52A1-A806-457E-93D8-8740998DE051}"/>
    <cellStyle name="Calculation 2 6" xfId="6000" xr:uid="{ED48CFAC-5722-4FDF-8EB2-196B5D082A04}"/>
    <cellStyle name="Calculation 2 6 10" xfId="6001" xr:uid="{EDDF2FE0-4715-4DD6-A130-9153FDFB6A13}"/>
    <cellStyle name="Calculation 2 6 11" xfId="6002" xr:uid="{EB1F339E-5C4B-4882-BCD8-3F2E67522875}"/>
    <cellStyle name="Calculation 2 6 2" xfId="6003" xr:uid="{94CE43DC-4511-4ABF-AC4C-7CE9E591A65D}"/>
    <cellStyle name="Calculation 2 6 2 2" xfId="19074" xr:uid="{DCB38B5E-0C6D-43BB-ADFC-2DD143BD475B}"/>
    <cellStyle name="Calculation 2 6 2 3" xfId="19075" xr:uid="{3B2404B6-8F2C-413A-9BC8-0D68A9674BBB}"/>
    <cellStyle name="Calculation 2 6 2_AVA DVA EL" xfId="19076" xr:uid="{04E2D7C4-C1F4-43F1-AA7A-CEB545EDBAE8}"/>
    <cellStyle name="Calculation 2 6 3" xfId="6004" xr:uid="{5D21D91C-F816-412C-A0E8-B9EF0349036A}"/>
    <cellStyle name="Calculation 2 6 3 2" xfId="19077" xr:uid="{1D029D79-1D94-4D8A-B52E-B37BEEB2CA63}"/>
    <cellStyle name="Calculation 2 6 3 3" xfId="19078" xr:uid="{C771BD4E-A1BA-4DE3-B4EB-399FE64DECE0}"/>
    <cellStyle name="Calculation 2 6 3_AVA DVA EL" xfId="19079" xr:uid="{0E4AF5D2-7378-4990-ABFA-A44ACBC1D06B}"/>
    <cellStyle name="Calculation 2 6 4" xfId="6005" xr:uid="{A459F175-E063-43F0-8F41-79F7F1FB51F3}"/>
    <cellStyle name="Calculation 2 6 5" xfId="6006" xr:uid="{1674E5E0-C4D2-422D-99E3-392081BE48AD}"/>
    <cellStyle name="Calculation 2 6 6" xfId="6007" xr:uid="{461F8F83-CDA1-41D8-BE55-78E24035C478}"/>
    <cellStyle name="Calculation 2 6 7" xfId="6008" xr:uid="{6624F3A3-7DCC-4741-B846-B37507D88726}"/>
    <cellStyle name="Calculation 2 6 8" xfId="6009" xr:uid="{E2CB41E9-AE42-479F-B3A4-28AF97C79129}"/>
    <cellStyle name="Calculation 2 6 9" xfId="6010" xr:uid="{0A9937CE-2A4C-4C7B-9ACB-7BEB45ABCD9E}"/>
    <cellStyle name="Calculation 2 6_AVA DVA EL" xfId="19080" xr:uid="{8BED91C6-8DE7-487F-B546-8E5BDD499F58}"/>
    <cellStyle name="Calculation 2 7" xfId="6011" xr:uid="{0E3E4E8A-F127-4E3E-8C8E-1BDA748DD879}"/>
    <cellStyle name="Calculation 2 7 10" xfId="6012" xr:uid="{21123D9E-A9A0-4B6E-BE9D-8A4A7BFCE2AB}"/>
    <cellStyle name="Calculation 2 7 11" xfId="6013" xr:uid="{0028367E-FFA9-4B22-90C9-7B09426D254F}"/>
    <cellStyle name="Calculation 2 7 2" xfId="6014" xr:uid="{A3F8C825-C1F5-40E2-BD28-777D78C45312}"/>
    <cellStyle name="Calculation 2 7 3" xfId="6015" xr:uid="{C1D7A478-3A80-4124-8322-F48404BA628A}"/>
    <cellStyle name="Calculation 2 7 4" xfId="6016" xr:uid="{D1A6F729-C1D0-4E17-93D6-370F5B6A05D8}"/>
    <cellStyle name="Calculation 2 7 5" xfId="6017" xr:uid="{8B769384-428D-45EC-B41C-4C48AEB3A3CA}"/>
    <cellStyle name="Calculation 2 7 6" xfId="6018" xr:uid="{0D063FFF-8B7D-469A-89A5-EF508ABA1807}"/>
    <cellStyle name="Calculation 2 7 7" xfId="6019" xr:uid="{5EBF15CE-CD70-4439-9041-DE113F9B733F}"/>
    <cellStyle name="Calculation 2 7 8" xfId="6020" xr:uid="{325ADB1E-5DA4-467D-9BFA-0FDF44CE43B9}"/>
    <cellStyle name="Calculation 2 7 9" xfId="6021" xr:uid="{F56D6126-FB90-4551-AA46-A2880240F901}"/>
    <cellStyle name="Calculation 2 7_AVA DVA EL" xfId="19081" xr:uid="{71B1349C-BA86-421D-BF6A-B01A9ED429A5}"/>
    <cellStyle name="Calculation 2 8" xfId="6022" xr:uid="{FA04E630-30A5-4C3C-B055-C0F97FA1987B}"/>
    <cellStyle name="Calculation 2 8 10" xfId="6023" xr:uid="{1414744A-890C-42A5-A3A2-C4559E0F20B1}"/>
    <cellStyle name="Calculation 2 8 2" xfId="6024" xr:uid="{3025AF8A-5EE6-49C4-A5B5-9A89643C1258}"/>
    <cellStyle name="Calculation 2 8 3" xfId="6025" xr:uid="{31FFAC1A-2460-4E6A-A15D-9430A3B85D3B}"/>
    <cellStyle name="Calculation 2 8 4" xfId="6026" xr:uid="{AC416AC4-09A8-4640-9B87-BE5F56B5650A}"/>
    <cellStyle name="Calculation 2 8 5" xfId="6027" xr:uid="{0D17F275-3F90-4266-8C91-2E0C97F47D0A}"/>
    <cellStyle name="Calculation 2 8 6" xfId="6028" xr:uid="{EE6F6400-AE67-4B63-AA95-54544C4919D0}"/>
    <cellStyle name="Calculation 2 8 7" xfId="6029" xr:uid="{5BE9F370-4BDF-4506-89CD-31FCC13D10A7}"/>
    <cellStyle name="Calculation 2 8 8" xfId="6030" xr:uid="{E0F5B522-20C3-4D7E-B7B3-1BEB5E4B6265}"/>
    <cellStyle name="Calculation 2 8 9" xfId="6031" xr:uid="{C0A21A32-9507-43E6-9F48-DAA5A1049A2B}"/>
    <cellStyle name="Calculation 2 8_AVA DVA EL" xfId="19082" xr:uid="{16F84B68-A499-42F7-A135-7D1DFFE71CE3}"/>
    <cellStyle name="Calculation 2 9" xfId="19083" xr:uid="{D49A07F7-1635-4551-AAF8-FFDA3D612BF6}"/>
    <cellStyle name="Calculation 2_4 manuell" xfId="55553" xr:uid="{CEFE31E5-5ED3-491F-924C-3EE1EF5AE7D5}"/>
    <cellStyle name="Calculation 3" xfId="6032" xr:uid="{D4C79ECA-53FF-4800-B225-8D757E449EB8}"/>
    <cellStyle name="Calculation 3 2" xfId="19084" xr:uid="{A34A3022-8614-49F7-91CE-B08A039C7084}"/>
    <cellStyle name="Calculation 3 2 2" xfId="19085" xr:uid="{B311817F-CE85-4375-A5B7-97F1FE8E2B14}"/>
    <cellStyle name="Calculation 3 2 3" xfId="19086" xr:uid="{08B0EE6F-E6EF-44B5-A2B5-A01B43228BDC}"/>
    <cellStyle name="Calculation 3 2_AVA DVA EL" xfId="19087" xr:uid="{6CD2B7A8-7A63-47C5-B533-4FA6D8E29197}"/>
    <cellStyle name="Calculation 3 3" xfId="19088" xr:uid="{AE070764-5CF0-4F16-ADE1-70346C102C8A}"/>
    <cellStyle name="Calculation 3 4" xfId="19089" xr:uid="{8D0B5569-CEC5-4E36-8377-2894F52A047F}"/>
    <cellStyle name="Calculation 3 5" xfId="47865" xr:uid="{7F9F01FD-796E-4F80-8FDF-983741E7A218}"/>
    <cellStyle name="Calculation 3_4 manuell" xfId="55554" xr:uid="{A9C23659-E003-4AC8-9152-1DDD587D125F}"/>
    <cellStyle name="Calculation 4" xfId="6033" xr:uid="{6F5EA073-32ED-4579-B09A-4461F0623200}"/>
    <cellStyle name="Calculation 4 2" xfId="19090" xr:uid="{7C4712AF-54EB-4534-9F29-690F631E82A9}"/>
    <cellStyle name="Calculation 4 2 2" xfId="19091" xr:uid="{19EB27C8-4C07-49F5-8258-37A85A1094F9}"/>
    <cellStyle name="Calculation 4 2 3" xfId="19092" xr:uid="{570FEA6F-1F26-4FEE-BD4B-DCB16E294F34}"/>
    <cellStyle name="Calculation 4 2_AVA DVA EL" xfId="19093" xr:uid="{A003795F-AFF0-47CC-97F1-7B1CC57A9273}"/>
    <cellStyle name="Calculation 4 3" xfId="19094" xr:uid="{AD5ACA2A-6387-45F3-BB4B-2D4FA4B6D47D}"/>
    <cellStyle name="Calculation 4 3 2" xfId="19095" xr:uid="{3F8788B3-9F59-4F3A-9960-E44C22BBCD29}"/>
    <cellStyle name="Calculation 4 3 3" xfId="19096" xr:uid="{F59C034C-3B6C-4DF8-86CA-DD7A7073B5E3}"/>
    <cellStyle name="Calculation 4 3_AVA DVA EL" xfId="19097" xr:uid="{3DD54C56-6D92-4C54-A994-79AE47F43F90}"/>
    <cellStyle name="Calculation 4 4" xfId="19098" xr:uid="{A2A0B09F-B2A6-4A2A-804F-E6756BC27127}"/>
    <cellStyle name="Calculation 4 4 2" xfId="19099" xr:uid="{D56B2F3C-C55D-486F-ACF8-8D8B62F3E78C}"/>
    <cellStyle name="Calculation 4 4 3" xfId="19100" xr:uid="{BF3AFBD6-3CE4-4D02-A8A5-47C033FD6006}"/>
    <cellStyle name="Calculation 4 4_AVA DVA EL" xfId="19101" xr:uid="{70DE1DFD-22FA-42AB-8725-611F37D8686A}"/>
    <cellStyle name="Calculation 4 5" xfId="19102" xr:uid="{C80A52A2-A346-4016-B2E0-D383C8144179}"/>
    <cellStyle name="Calculation 4 6" xfId="19103" xr:uid="{54290062-A69F-481C-8E1D-B229EA479AA3}"/>
    <cellStyle name="Calculation 4_AVA DVA EL" xfId="19104" xr:uid="{D88B9F4D-CF37-41CB-8EAA-88447DC39BFE}"/>
    <cellStyle name="Calculation 5" xfId="6034" xr:uid="{72734D28-A0EC-410A-9833-7A18E5044C63}"/>
    <cellStyle name="Calculation 5 2" xfId="19105" xr:uid="{E2D24E5C-334E-421B-B419-BE6DC55299A0}"/>
    <cellStyle name="Calculation 5 3" xfId="19106" xr:uid="{A6E76B5C-111D-4970-98F1-DD19B3859027}"/>
    <cellStyle name="Calculation 5_AVA DVA EL" xfId="19107" xr:uid="{64A23D42-9485-43F9-9C95-E3F8D0F9B529}"/>
    <cellStyle name="Calculation 6" xfId="6035" xr:uid="{9B9408CA-9DAC-4C4D-8E3D-4AE4C54BCF35}"/>
    <cellStyle name="Calculation 6 2" xfId="19108" xr:uid="{0030C552-C5CC-4442-917B-0E809FCF16CB}"/>
    <cellStyle name="Calculation 6 3" xfId="19109" xr:uid="{4B09607A-5ED4-4BE3-B599-02A60213CEBF}"/>
    <cellStyle name="Calculation 6_AVA DVA EL" xfId="19110" xr:uid="{10AD82DB-2F35-44A4-98E9-C80D73E80E8D}"/>
    <cellStyle name="Calculation 7" xfId="6036" xr:uid="{087EE09A-8BD6-49D4-8B1C-A31F556ECD2B}"/>
    <cellStyle name="Calculation 8" xfId="6037" xr:uid="{45BE079C-C672-411C-9385-611D41939A21}"/>
    <cellStyle name="Calculation 9" xfId="6038" xr:uid="{12A6124B-C893-4DD1-83DC-8A904E725ED2}"/>
    <cellStyle name="Cálculo" xfId="6039" xr:uid="{3403E267-C419-43E6-A7E0-ABF94177175E}"/>
    <cellStyle name="Cálculo 2" xfId="6040" xr:uid="{F218EBB9-7EED-4089-8438-8A1BB4E367DD}"/>
    <cellStyle name="Cálculo 2 10" xfId="6041" xr:uid="{7E40643B-594E-4EAA-84F1-75D50E88AF0A}"/>
    <cellStyle name="Cálculo 2 11" xfId="6042" xr:uid="{6B3B444F-418D-4CF6-8A50-8CD042F2A40C}"/>
    <cellStyle name="Cálculo 2 12" xfId="36661" xr:uid="{947CEFB3-E549-40E9-85DA-BF326D740A6F}"/>
    <cellStyle name="Cálculo 2 2" xfId="6043" xr:uid="{6ABE6AFC-C5FD-4DC6-9B31-8815F6CA181A}"/>
    <cellStyle name="Cálculo 2 3" xfId="6044" xr:uid="{DFF063CA-C64A-482C-9AFB-4FE35AC4D97E}"/>
    <cellStyle name="Cálculo 2 4" xfId="6045" xr:uid="{9FD0FFE9-A7A8-4843-B803-26CFCFE39984}"/>
    <cellStyle name="Cálculo 2 5" xfId="6046" xr:uid="{F752427A-6960-4B0C-B621-73530E4993AA}"/>
    <cellStyle name="Cálculo 2 6" xfId="6047" xr:uid="{B0E31F16-C40D-46A7-8B24-BB21D743BEC3}"/>
    <cellStyle name="Cálculo 2 7" xfId="6048" xr:uid="{FE04C0C7-2C4B-4E30-A023-86E0CAAA96CC}"/>
    <cellStyle name="Cálculo 2 8" xfId="6049" xr:uid="{EA17C5C8-8A53-44D5-82F8-3B361725E02E}"/>
    <cellStyle name="Cálculo 2 9" xfId="6050" xr:uid="{7A33D423-417B-48A5-83CC-E458F1BDF45F}"/>
    <cellStyle name="Cálculo 2_CC1" xfId="55555" xr:uid="{06DFA66F-D866-46C0-B6DA-521C3AC5F986}"/>
    <cellStyle name="Cálculo 3" xfId="6051" xr:uid="{B6DFF30D-5085-450A-B73A-269D893378C2}"/>
    <cellStyle name="Cálculo 3 10" xfId="6052" xr:uid="{B8935567-37AC-4054-AC4D-C4A967B0523F}"/>
    <cellStyle name="Cálculo 3 11" xfId="6053" xr:uid="{663029DA-D83B-46F0-A9CC-CFF69741CA10}"/>
    <cellStyle name="Cálculo 3 12" xfId="36446" xr:uid="{C5F2259E-34C0-49D8-87C1-6AD80801F351}"/>
    <cellStyle name="Cálculo 3 13" xfId="36650" xr:uid="{C2803E68-1066-466E-9181-7298EE3C3DC4}"/>
    <cellStyle name="Cálculo 3 2" xfId="6054" xr:uid="{91F503EA-E3BD-422A-9045-749403B36F1A}"/>
    <cellStyle name="Cálculo 3 3" xfId="6055" xr:uid="{084A0F6C-207B-4AD0-8CF8-F09832E18E2D}"/>
    <cellStyle name="Cálculo 3 4" xfId="6056" xr:uid="{F6BC1671-D948-423C-ADF7-6849FD2226B8}"/>
    <cellStyle name="Cálculo 3 5" xfId="6057" xr:uid="{1F82B3EA-A420-4A37-B9D1-46E7B6162D04}"/>
    <cellStyle name="Cálculo 3 6" xfId="6058" xr:uid="{84B6C6E3-F513-4058-BEB7-43A3531A551E}"/>
    <cellStyle name="Cálculo 3 7" xfId="6059" xr:uid="{46645FFD-75F9-4D10-9E42-9E312E446964}"/>
    <cellStyle name="Cálculo 3 8" xfId="6060" xr:uid="{4D1B6B4E-A9AC-479D-B9E3-B84E5F2FB1E1}"/>
    <cellStyle name="Cálculo 3 9" xfId="6061" xr:uid="{8D156542-7806-4108-BCDA-2752C5CC87C4}"/>
    <cellStyle name="Cálculo 3_CR4_19" xfId="6062" xr:uid="{67856A19-5B75-47B7-BC69-0A387E139495}"/>
    <cellStyle name="Cálculo 4" xfId="6063" xr:uid="{1372AF71-3F16-4AF0-A75E-C5EF4D2DA80C}"/>
    <cellStyle name="Cálculo 4 10" xfId="6064" xr:uid="{1F812E3A-2F0B-4581-8923-CF8A84A25999}"/>
    <cellStyle name="Cálculo 4 11" xfId="6065" xr:uid="{D70FE278-D52D-49B5-A862-01F401D4C996}"/>
    <cellStyle name="Cálculo 4 2" xfId="6066" xr:uid="{362646ED-98E0-4170-A75A-42826A7340F7}"/>
    <cellStyle name="Cálculo 4 3" xfId="6067" xr:uid="{162EB44D-7D7A-4E33-8A3A-0D8F0187B46B}"/>
    <cellStyle name="Cálculo 4 4" xfId="6068" xr:uid="{7A263774-BD29-48A4-B487-64971125BC2A}"/>
    <cellStyle name="Cálculo 4 5" xfId="6069" xr:uid="{7CA24099-DD3C-4B72-A062-2CBA1612DB60}"/>
    <cellStyle name="Cálculo 4 6" xfId="6070" xr:uid="{EC1B36CF-4AF0-453A-875A-66C7C661F52A}"/>
    <cellStyle name="Cálculo 4 7" xfId="6071" xr:uid="{A0673053-A0B6-4159-9B19-D0E2BF5B8595}"/>
    <cellStyle name="Cálculo 4 8" xfId="6072" xr:uid="{979F2B05-A06B-4EBF-8385-FE74C7DE23DF}"/>
    <cellStyle name="Cálculo 4 9" xfId="6073" xr:uid="{B1543DA7-D6E8-4306-B95E-275FE53495F7}"/>
    <cellStyle name="Cálculo 4_CR4_19" xfId="6074" xr:uid="{B05B6BEC-57CB-418E-9520-B63F3766BE15}"/>
    <cellStyle name="Cálculo 5" xfId="6075" xr:uid="{5D76F6AD-EE5D-4FD4-9269-807F3FFFE768}"/>
    <cellStyle name="Cálculo 5 10" xfId="6076" xr:uid="{4F5A66CE-EABB-4C44-9EA6-679C54CC5F08}"/>
    <cellStyle name="Cálculo 5 11" xfId="6077" xr:uid="{CAFF0AD4-A0C4-4BBD-92B9-D77B87324778}"/>
    <cellStyle name="Cálculo 5 2" xfId="6078" xr:uid="{58128965-34BE-42A5-904F-918DE050B7C6}"/>
    <cellStyle name="Cálculo 5 3" xfId="6079" xr:uid="{560E5C94-2F10-409E-B012-3F51582C81D0}"/>
    <cellStyle name="Cálculo 5 4" xfId="6080" xr:uid="{8D92F391-A350-4ECC-A97D-98FB2E52FC74}"/>
    <cellStyle name="Cálculo 5 5" xfId="6081" xr:uid="{40F477EB-3B20-4DB6-8C1C-6ADB47E4FB04}"/>
    <cellStyle name="Cálculo 5 6" xfId="6082" xr:uid="{F410BC5E-E2C6-480F-A9F3-8FB5EA3A8A9D}"/>
    <cellStyle name="Cálculo 5 7" xfId="6083" xr:uid="{96B12B1A-7B3E-4F4B-9628-6359A84A58E4}"/>
    <cellStyle name="Cálculo 5 8" xfId="6084" xr:uid="{F70A4227-BA64-4C1B-B6EB-1DDB0466EA03}"/>
    <cellStyle name="Cálculo 5 9" xfId="6085" xr:uid="{7237D455-04AC-4647-8313-57A3007A92D8}"/>
    <cellStyle name="Cálculo 5_CR4_19" xfId="6086" xr:uid="{44E9EAE9-46E0-41C4-9D57-A3F3E9EBDBC6}"/>
    <cellStyle name="Cálculo 6" xfId="6087" xr:uid="{0766CC1C-2C12-4108-AD47-20147821CD4D}"/>
    <cellStyle name="Cálculo 6 10" xfId="6088" xr:uid="{B939FC6F-84C5-461A-A0EE-BFF96B3038B1}"/>
    <cellStyle name="Cálculo 6 11" xfId="6089" xr:uid="{E76B5B69-833C-4C42-933B-0941B1A91990}"/>
    <cellStyle name="Cálculo 6 2" xfId="6090" xr:uid="{12D47B84-B10A-49DB-96C5-50D773435334}"/>
    <cellStyle name="Cálculo 6 3" xfId="6091" xr:uid="{1FCDB534-0806-4911-96C6-04F9B61F31B2}"/>
    <cellStyle name="Cálculo 6 4" xfId="6092" xr:uid="{307D2B89-5D36-4670-962E-5B73F9388DE8}"/>
    <cellStyle name="Cálculo 6 5" xfId="6093" xr:uid="{B88C216B-CB7B-4867-91A9-9AB807AB5DDC}"/>
    <cellStyle name="Cálculo 6 6" xfId="6094" xr:uid="{7ACF7C4E-6893-46B2-9B27-F9DADE47C1B8}"/>
    <cellStyle name="Cálculo 6 7" xfId="6095" xr:uid="{F7828293-6734-4F7B-B2A4-AD3139AA1EF2}"/>
    <cellStyle name="Cálculo 6 8" xfId="6096" xr:uid="{4B9F730D-5055-4751-888A-824ADAAFFC6E}"/>
    <cellStyle name="Cálculo 6 9" xfId="6097" xr:uid="{F507BBE3-D053-4BFB-8FD8-5BB6ADEF8E21}"/>
    <cellStyle name="Cálculo 6_CR4_19" xfId="6098" xr:uid="{3D69BFAA-C4FA-45AF-B2E3-9D06A725A871}"/>
    <cellStyle name="Cálculo 7" xfId="6099" xr:uid="{EA3881E5-06F5-4E2B-9633-85F4BC4C95CD}"/>
    <cellStyle name="Cálculo 7 10" xfId="6100" xr:uid="{8A0AFC73-5FF6-44C4-B9DA-3C708F201614}"/>
    <cellStyle name="Cálculo 7 2" xfId="6101" xr:uid="{0B889E68-7359-4527-AC27-B2131205FDB5}"/>
    <cellStyle name="Cálculo 7 3" xfId="6102" xr:uid="{C44D8612-2F8A-4651-BD37-D72919B50995}"/>
    <cellStyle name="Cálculo 7 4" xfId="6103" xr:uid="{7BE22440-4207-4CD5-850B-451C8CB29A64}"/>
    <cellStyle name="Cálculo 7 5" xfId="6104" xr:uid="{47988F3C-E024-452C-A26D-35AC1A672F75}"/>
    <cellStyle name="Cálculo 7 6" xfId="6105" xr:uid="{98A37EBE-B6BC-4D0E-B9D1-74323BB19C32}"/>
    <cellStyle name="Cálculo 7 7" xfId="6106" xr:uid="{480D79F7-4E82-4438-AA47-6EF6E786751D}"/>
    <cellStyle name="Cálculo 7 8" xfId="6107" xr:uid="{82507637-F344-4400-8BF4-96536F5EF3FF}"/>
    <cellStyle name="Cálculo 7 9" xfId="6108" xr:uid="{1D7B82E6-6D85-416F-B7C2-869FE55D3637}"/>
    <cellStyle name="Cálculo 7_CR4_19" xfId="6109" xr:uid="{8882C240-00BF-4EEE-81C0-18F8D144E6D5}"/>
    <cellStyle name="Cálculo 8" xfId="36024" xr:uid="{4C95D38D-C1BB-4BFA-A03C-347676ACC64F}"/>
    <cellStyle name="Cálculo_4 manuell" xfId="55556" xr:uid="{B055BD46-16CF-4556-869C-95DF558B71F8}"/>
    <cellStyle name="Case" xfId="19111" xr:uid="{BBA637F6-3C21-47D9-A554-852F53BC63FB}"/>
    <cellStyle name="Case 2" xfId="19112" xr:uid="{CB36F6DA-C83C-40EC-8DAF-0119546D2F01}"/>
    <cellStyle name="Case 2 2" xfId="47866" xr:uid="{5118F8FD-F354-46D1-BB18-B862B7FC0689}"/>
    <cellStyle name="Case 3" xfId="19113" xr:uid="{1050C3E3-9C15-4308-ADFF-ABEF5683C924}"/>
    <cellStyle name="Case_AVA DVA EL" xfId="19114" xr:uid="{69B50131-CE1F-44A0-AB0E-8CD39367A4D7}"/>
    <cellStyle name="Celda de comprobación" xfId="6110" xr:uid="{FBB5BDC7-5D49-4EF9-8B52-63BDF56A33EA}"/>
    <cellStyle name="Celda de comprobación 2" xfId="19115" xr:uid="{3DBCFA58-B0EC-42E4-BCC4-D33C315FCDEA}"/>
    <cellStyle name="Celda de comprobación 3" xfId="47867" xr:uid="{B11F3299-4061-4744-A058-3D4B2C504E1B}"/>
    <cellStyle name="Celda de comprobación_4 manuell" xfId="55557" xr:uid="{4CD0AA8B-AF00-4425-A0B0-442B19B3DE34}"/>
    <cellStyle name="Celda vinculada" xfId="6111" xr:uid="{49930728-9E13-4348-B381-C25C3B91F81F}"/>
    <cellStyle name="Celda vinculada 2" xfId="19116" xr:uid="{0DAFE3FE-E74F-4AF9-87A4-B5B79E3A0F45}"/>
    <cellStyle name="Celda vinculada_4 manuell" xfId="55558" xr:uid="{0FE558E6-B249-461E-AD8A-BEF1C2FED6E1}"/>
    <cellStyle name="Changed" xfId="6112" xr:uid="{FDEAE939-D951-4E3E-828D-508AD9FD22A8}"/>
    <cellStyle name="Changed 2" xfId="6113" xr:uid="{E92653C2-C895-4952-B763-370D5DF990FD}"/>
    <cellStyle name="Changed 2 10" xfId="6114" xr:uid="{56F40FA4-636E-4E4F-BD49-7931E3812F31}"/>
    <cellStyle name="Changed 2 11" xfId="6115" xr:uid="{E518191B-2D4A-46DA-81BE-172257FEEEB7}"/>
    <cellStyle name="Changed 2 12" xfId="36662" xr:uid="{6D7BA6BF-D8FA-4822-A949-0F0E300E087C}"/>
    <cellStyle name="Changed 2 2" xfId="6116" xr:uid="{E4C78581-E0D3-492C-BED0-5C0B74DE6244}"/>
    <cellStyle name="Changed 2 3" xfId="6117" xr:uid="{7C5E9E3B-A1E3-4C59-9B04-F5E14A4A301E}"/>
    <cellStyle name="Changed 2 4" xfId="6118" xr:uid="{CD2A807F-5C4F-4727-880D-9C0F626C843D}"/>
    <cellStyle name="Changed 2 5" xfId="6119" xr:uid="{1757BC5D-08BB-49B7-9185-5F2E344217FF}"/>
    <cellStyle name="Changed 2 6" xfId="6120" xr:uid="{CBADB5A4-825D-4B8D-9314-A9957D7F3F31}"/>
    <cellStyle name="Changed 2 7" xfId="6121" xr:uid="{AF51EA06-0568-4965-95CD-19E16F983E2F}"/>
    <cellStyle name="Changed 2 8" xfId="6122" xr:uid="{9EEFA067-B7D8-401C-A648-9676C8D9E6E8}"/>
    <cellStyle name="Changed 2 9" xfId="6123" xr:uid="{9985F0BC-45E5-4661-AAB1-34FEB28DA0B5}"/>
    <cellStyle name="Changed 2_CC1" xfId="55559" xr:uid="{7BF915FE-7C8B-4C8B-8F7E-7C45C8E6A474}"/>
    <cellStyle name="Changed 3" xfId="6124" xr:uid="{EFFC7307-7D15-46A5-80EE-07FCE4B0AC43}"/>
    <cellStyle name="Changed 3 10" xfId="6125" xr:uid="{941785FC-268B-421C-A23F-101988CF6FD8}"/>
    <cellStyle name="Changed 3 11" xfId="6126" xr:uid="{1F65B627-B60E-4388-ADE6-D7CB4FAE8634}"/>
    <cellStyle name="Changed 3 12" xfId="36457" xr:uid="{4E550168-1E95-43DD-BE9E-C4F5CCC80AF9}"/>
    <cellStyle name="Changed 3 13" xfId="36668" xr:uid="{43D71018-6731-4073-AF28-3EE38F828EDF}"/>
    <cellStyle name="Changed 3 2" xfId="6127" xr:uid="{BDDF9E07-4696-474B-853F-74A6429508AC}"/>
    <cellStyle name="Changed 3 3" xfId="6128" xr:uid="{3B198DF3-8B3B-479F-8DB3-795B104AE56E}"/>
    <cellStyle name="Changed 3 4" xfId="6129" xr:uid="{423B44D9-891E-482B-B27A-DB5093CC6107}"/>
    <cellStyle name="Changed 3 5" xfId="6130" xr:uid="{83B20C81-9C13-4EFF-9DF5-6A66CE308485}"/>
    <cellStyle name="Changed 3 6" xfId="6131" xr:uid="{1BBD467E-EAB9-4E7F-A5A1-7ACE840B3D9C}"/>
    <cellStyle name="Changed 3 7" xfId="6132" xr:uid="{063C7B6E-F18C-46AD-AB11-6B3F9027FF83}"/>
    <cellStyle name="Changed 3 8" xfId="6133" xr:uid="{FA76804A-808D-40E2-86BE-55E4587D97AF}"/>
    <cellStyle name="Changed 3 9" xfId="6134" xr:uid="{D25890A7-7621-4D79-8ED5-DDA68F87F682}"/>
    <cellStyle name="Changed 3_CR4_19" xfId="6135" xr:uid="{16C3E289-3153-44D3-9303-522391E6396D}"/>
    <cellStyle name="Changed 4" xfId="6136" xr:uid="{B4AFEA6B-B9FF-4609-91BC-463DB1B06D01}"/>
    <cellStyle name="Changed 4 10" xfId="6137" xr:uid="{98AB50EE-0FC2-4021-89BF-508587F381BF}"/>
    <cellStyle name="Changed 4 11" xfId="6138" xr:uid="{5ADB67A0-FF51-456A-BE84-2A382E4FCA9D}"/>
    <cellStyle name="Changed 4 2" xfId="6139" xr:uid="{D9B02847-1395-4B60-B234-8E41428EF69C}"/>
    <cellStyle name="Changed 4 3" xfId="6140" xr:uid="{7066567E-65A0-471F-BDDB-7E3CE59CEBC6}"/>
    <cellStyle name="Changed 4 4" xfId="6141" xr:uid="{FC384053-7674-483D-B16C-25379401462E}"/>
    <cellStyle name="Changed 4 5" xfId="6142" xr:uid="{FE4D1CB8-A725-4D3A-A9D4-D0A6C5C2974A}"/>
    <cellStyle name="Changed 4 6" xfId="6143" xr:uid="{EDAEC23A-E79E-48D9-9633-76D612803CB9}"/>
    <cellStyle name="Changed 4 7" xfId="6144" xr:uid="{B51D0471-13C5-4BD7-9082-0F584DADEA8B}"/>
    <cellStyle name="Changed 4 8" xfId="6145" xr:uid="{D09D808C-D15B-4DDD-BFCF-A54254824B71}"/>
    <cellStyle name="Changed 4 9" xfId="6146" xr:uid="{42288E6E-8A70-461A-9E96-D0CF5BC31C6E}"/>
    <cellStyle name="Changed 4_CR4_19" xfId="6147" xr:uid="{632B1172-8CDC-4327-AB3B-49B1A094DB66}"/>
    <cellStyle name="Changed 5" xfId="6148" xr:uid="{6565CCF6-CA5D-4DCF-A9AD-7A12DD58FBC7}"/>
    <cellStyle name="Changed 5 10" xfId="6149" xr:uid="{89494ABA-EC0E-4A3A-AF54-C04D1ABF6178}"/>
    <cellStyle name="Changed 5 11" xfId="6150" xr:uid="{800E14D7-F5AE-4848-87EF-353BDFA365BB}"/>
    <cellStyle name="Changed 5 2" xfId="6151" xr:uid="{8A34BE79-994B-4D14-A58D-F5558B05821A}"/>
    <cellStyle name="Changed 5 3" xfId="6152" xr:uid="{69A1AA8A-1039-4BCF-A4CA-3E22400CD4CF}"/>
    <cellStyle name="Changed 5 4" xfId="6153" xr:uid="{4DDF0628-0B19-444D-BC4E-8C3E376E9A1D}"/>
    <cellStyle name="Changed 5 5" xfId="6154" xr:uid="{959C8D7B-6789-48E4-9873-BA98422742AF}"/>
    <cellStyle name="Changed 5 6" xfId="6155" xr:uid="{0EED6927-74A8-405D-B787-8EB4918D54FF}"/>
    <cellStyle name="Changed 5 7" xfId="6156" xr:uid="{B4598716-E453-48AF-BE8A-ADF95CCE8DD6}"/>
    <cellStyle name="Changed 5 8" xfId="6157" xr:uid="{FA9C14B8-D3E5-4583-8A56-1EB339248E37}"/>
    <cellStyle name="Changed 5 9" xfId="6158" xr:uid="{F32F9222-13AF-4CDE-AFE8-6D85C80D7531}"/>
    <cellStyle name="Changed 5_CR4_19" xfId="6159" xr:uid="{464A4685-9B81-40A8-B6C6-05E3B13E484A}"/>
    <cellStyle name="Changed 6" xfId="6160" xr:uid="{1969DF74-F889-487E-8F56-5C25B3ED3F30}"/>
    <cellStyle name="Changed 6 10" xfId="6161" xr:uid="{15E18288-8FEF-4FD3-96B6-4CB7A1A8E364}"/>
    <cellStyle name="Changed 6 11" xfId="6162" xr:uid="{3E264885-09C4-4769-9012-E48C447DE404}"/>
    <cellStyle name="Changed 6 2" xfId="6163" xr:uid="{E2A63309-E7A9-4B21-8233-79DF45CDAA1C}"/>
    <cellStyle name="Changed 6 3" xfId="6164" xr:uid="{B2D61DE7-6AE1-491B-9DBD-80B3ED95EA35}"/>
    <cellStyle name="Changed 6 4" xfId="6165" xr:uid="{1F699B72-93C8-48EE-B451-ED740F386805}"/>
    <cellStyle name="Changed 6 5" xfId="6166" xr:uid="{83D42627-02AA-4D9C-93B5-D62AC41E2525}"/>
    <cellStyle name="Changed 6 6" xfId="6167" xr:uid="{F78C59D2-F347-4054-8837-42AE3FBB468C}"/>
    <cellStyle name="Changed 6 7" xfId="6168" xr:uid="{53433C87-82B2-4074-BE12-597978F86DB7}"/>
    <cellStyle name="Changed 6 8" xfId="6169" xr:uid="{B22114FC-1CE7-47D4-9F90-6C34B5806458}"/>
    <cellStyle name="Changed 6 9" xfId="6170" xr:uid="{69A846D4-AB95-45E9-8DCD-C7101CEE4804}"/>
    <cellStyle name="Changed 6_CR4_19" xfId="6171" xr:uid="{282203CF-3CC8-41BC-834B-E7E4B9F97B17}"/>
    <cellStyle name="Changed 7" xfId="6172" xr:uid="{3AC31B02-AEBC-4FD3-B5A8-97B0DD965EEE}"/>
    <cellStyle name="Changed 7 10" xfId="6173" xr:uid="{4677633F-AA3E-488E-855E-09030FDA1365}"/>
    <cellStyle name="Changed 7 2" xfId="6174" xr:uid="{C5A02779-E875-4EF5-BEA1-83D4701026D8}"/>
    <cellStyle name="Changed 7 3" xfId="6175" xr:uid="{AC5912EF-1BBC-4A1A-AD85-6FA0104CEF5C}"/>
    <cellStyle name="Changed 7 4" xfId="6176" xr:uid="{025D52AF-2511-4AF9-8115-9FC977FBE435}"/>
    <cellStyle name="Changed 7 5" xfId="6177" xr:uid="{B917A9ED-D24C-4952-8BC5-71C4A7C8A40C}"/>
    <cellStyle name="Changed 7 6" xfId="6178" xr:uid="{F17F413D-017E-4480-90D2-F7BF21ED1B2D}"/>
    <cellStyle name="Changed 7 7" xfId="6179" xr:uid="{239C02AB-DB00-45E7-8E5B-01498B10514D}"/>
    <cellStyle name="Changed 7 8" xfId="6180" xr:uid="{1A87B680-52C5-4EA0-B108-FD2FF87CE7F2}"/>
    <cellStyle name="Changed 7 9" xfId="6181" xr:uid="{1A0E78D4-DCE7-40D5-9D81-69171F2B6E5D}"/>
    <cellStyle name="Changed 7_CR4_19" xfId="6182" xr:uid="{E81755DD-5342-4FAD-AB58-A1C3C582F2ED}"/>
    <cellStyle name="Changed_4 manuell" xfId="55560" xr:uid="{C9ADD832-B711-472F-8BB9-F2718DB3FAF8}"/>
    <cellStyle name="Check" xfId="19117" xr:uid="{7735182F-4511-4A81-9CC4-9631BA228A03}"/>
    <cellStyle name="Check 2" xfId="19118" xr:uid="{8116E5F9-7872-44DD-8A0D-7D448010E385}"/>
    <cellStyle name="Check 3" xfId="19119" xr:uid="{CFFB3766-E85E-4B62-A19B-96F9B05B5977}"/>
    <cellStyle name="Check Cell 10" xfId="6184" xr:uid="{A548EA16-45F4-4F4A-92BE-E663AD25B1BC}"/>
    <cellStyle name="Check Cell 10 2" xfId="19120" xr:uid="{03208ABC-6F6F-405B-9C57-0C6411F31A20}"/>
    <cellStyle name="Check Cell 10 3" xfId="19121" xr:uid="{928CBFFD-A434-4FE1-9E0A-BD05CFCF33B1}"/>
    <cellStyle name="Check Cell 10_AVA DVA EL" xfId="19122" xr:uid="{A1070BC2-B026-4DEE-9A69-92A40DCE4320}"/>
    <cellStyle name="Check Cell 11" xfId="6185" xr:uid="{2AF24E41-45F2-4092-8F19-06EA73FE4045}"/>
    <cellStyle name="Check Cell 11 2" xfId="19123" xr:uid="{F3DB8AB8-BDA9-45DE-B600-F075C4F01390}"/>
    <cellStyle name="Check Cell 11 3" xfId="19124" xr:uid="{CDED96DB-DF4F-4C5D-8876-1F87FAE10791}"/>
    <cellStyle name="Check Cell 11_AVA DVA EL" xfId="19125" xr:uid="{586D7B5E-397A-490F-B793-DF3CFAF14CF6}"/>
    <cellStyle name="Check Cell 12" xfId="19126" xr:uid="{C84FBD55-20EE-43D2-B5D3-A3E0E794543F}"/>
    <cellStyle name="Check Cell 12 2" xfId="19127" xr:uid="{29705FC7-3B90-407E-BD85-4671F00EE399}"/>
    <cellStyle name="Check Cell 12 3" xfId="19128" xr:uid="{5200EC4A-752A-4F65-94D3-C27CBB8313DA}"/>
    <cellStyle name="Check Cell 12_AVA DVA EL" xfId="19129" xr:uid="{4E643C06-6C16-4608-B655-2D758CAA6033}"/>
    <cellStyle name="Check Cell 13" xfId="19130" xr:uid="{D8B7E1A3-C200-49FC-80AD-ADC40DDFEACB}"/>
    <cellStyle name="Check Cell 13 2" xfId="19131" xr:uid="{D83502DE-2CB5-4E77-8621-13A4E4A5A4A2}"/>
    <cellStyle name="Check Cell 13 3" xfId="19132" xr:uid="{3F8BAA14-6CD1-4143-839D-E73ECB34DA6B}"/>
    <cellStyle name="Check Cell 13_AVA DVA EL" xfId="19133" xr:uid="{A078CEDC-3A91-4DFE-ACEF-B48A5EA58F88}"/>
    <cellStyle name="Check Cell 14" xfId="39983" xr:uid="{B9689623-89C3-48EA-826D-05654E2D6E09}"/>
    <cellStyle name="Check Cell 15" xfId="47868" xr:uid="{E96F915E-6A6F-401A-ADF8-80D15532DEA7}"/>
    <cellStyle name="Check Cell 16" xfId="47869" xr:uid="{9AE8F9AD-CF2C-40DA-B7C7-32FECCAFCE92}"/>
    <cellStyle name="Check Cell 17" xfId="6183" xr:uid="{44D7D67D-B5A2-42E4-AD74-A64940547878}"/>
    <cellStyle name="Check Cell 2" xfId="6186" xr:uid="{9C619322-2D70-4EE7-A90B-6068718C4086}"/>
    <cellStyle name="Check Cell 2 2" xfId="6187" xr:uid="{C114D29B-A92E-48F7-AD22-40D794EBC421}"/>
    <cellStyle name="Check Cell 2 2 2" xfId="19134" xr:uid="{DC9BDB67-14F8-4538-99C0-1FFF03E60B95}"/>
    <cellStyle name="Check Cell 2 2 2 2" xfId="19135" xr:uid="{C5427099-87CF-46CB-9143-E2085260E113}"/>
    <cellStyle name="Check Cell 2 2 2 3" xfId="19136" xr:uid="{962C2A1E-D4DA-4657-841F-A22A1AEBA6CF}"/>
    <cellStyle name="Check Cell 2 2 2_AVA DVA EL" xfId="19137" xr:uid="{D6F44D59-58C6-490C-AC21-56024D2F579E}"/>
    <cellStyle name="Check Cell 2 2 3" xfId="19138" xr:uid="{9F3E12CF-2620-418F-BD87-157CBC3365B3}"/>
    <cellStyle name="Check Cell 2 2_A01" xfId="35855" xr:uid="{BC8C5EF0-01FD-4F24-86E3-E0510D04B7CF}"/>
    <cellStyle name="Check Cell 2 3" xfId="19139" xr:uid="{B0EB3246-4F06-4236-96AA-2573BD3E515C}"/>
    <cellStyle name="Check Cell 2 3 2" xfId="19140" xr:uid="{13052945-E80A-488B-B4E5-5E5DC5E9AC06}"/>
    <cellStyle name="Check Cell 2 3 3" xfId="19141" xr:uid="{34A51B7F-83C3-4598-AE0D-8DC2DBB4249D}"/>
    <cellStyle name="Check Cell 2 3_AVA DVA EL" xfId="19142" xr:uid="{4DFCC591-878F-457A-9964-4DF884F8A157}"/>
    <cellStyle name="Check Cell 2 4" xfId="19143" xr:uid="{B9BD595C-5A99-4AE4-8246-CEC734C5D244}"/>
    <cellStyle name="Check Cell 2 4 2" xfId="19144" xr:uid="{64BF3491-319E-41C3-B3ED-5B2124B7A362}"/>
    <cellStyle name="Check Cell 2 4 3" xfId="19145" xr:uid="{90255E27-93F7-4124-B66F-BCC1E57CC214}"/>
    <cellStyle name="Check Cell 2 4_AVA DVA EL" xfId="19146" xr:uid="{32B5F297-57A7-48C8-AE9C-96667079423E}"/>
    <cellStyle name="Check Cell 2 5" xfId="19147" xr:uid="{B0CD2DD1-A8B2-4939-974F-48B0D1AE9BAB}"/>
    <cellStyle name="Check Cell 2 6" xfId="47870" xr:uid="{D3F81F42-3A41-4D40-83E4-410DD510369D}"/>
    <cellStyle name="Check Cell 2_4 manuell" xfId="55561" xr:uid="{36954BBC-3866-465F-AB13-2D75944387DD}"/>
    <cellStyle name="Check Cell 3" xfId="6188" xr:uid="{651060A1-F467-452F-8293-C2F8DE718A4D}"/>
    <cellStyle name="Check Cell 3 2" xfId="19148" xr:uid="{53E86CC9-6AE8-4405-B667-76657285492F}"/>
    <cellStyle name="Check Cell 3 2 2" xfId="19149" xr:uid="{9983B323-06D5-4CD1-8399-26842E744A8F}"/>
    <cellStyle name="Check Cell 3 2 3" xfId="19150" xr:uid="{AD20EFB3-B1BB-451D-9184-F08FC166D434}"/>
    <cellStyle name="Check Cell 3 2_AVA DVA EL" xfId="19151" xr:uid="{56EC7718-8A3A-4E9C-96FB-BE810ABD7004}"/>
    <cellStyle name="Check Cell 3 3" xfId="19152" xr:uid="{33B1887C-F192-40BB-9A0E-90EF32B6583F}"/>
    <cellStyle name="Check Cell 3_4 manuell" xfId="55562" xr:uid="{E05F8CBD-34B0-4E84-B086-87538804778A}"/>
    <cellStyle name="Check Cell 4" xfId="6189" xr:uid="{D6351FFB-72B8-4D3B-85DC-76FA9F8302D5}"/>
    <cellStyle name="Check Cell 4 2" xfId="19153" xr:uid="{A4EDD24A-3598-4009-9AC2-79FDD89ABE2F}"/>
    <cellStyle name="Check Cell 4 2 2" xfId="19154" xr:uid="{F0E5C99F-D644-43A7-A45A-6257B1D5538D}"/>
    <cellStyle name="Check Cell 4 2 3" xfId="19155" xr:uid="{B562CEC9-5557-40E3-B218-37F9AB196F46}"/>
    <cellStyle name="Check Cell 4 2_AVA DVA EL" xfId="19156" xr:uid="{BD6826F0-3BD7-4EAF-AD2F-ED3056BAA5EA}"/>
    <cellStyle name="Check Cell 4 3" xfId="19157" xr:uid="{8CC52120-4209-4F61-AA3B-A3BB5A269549}"/>
    <cellStyle name="Check Cell 4 3 2" xfId="19158" xr:uid="{EBC4EE49-14B3-40BC-B856-53A27C44E501}"/>
    <cellStyle name="Check Cell 4 3 3" xfId="19159" xr:uid="{71088545-B43B-4478-8C39-587D234DAE4B}"/>
    <cellStyle name="Check Cell 4 3_AVA DVA EL" xfId="19160" xr:uid="{273840B9-D68F-46DE-96F1-2E503B85359E}"/>
    <cellStyle name="Check Cell 4 4" xfId="19161" xr:uid="{7121E77F-F842-4DB1-9056-64FADEAC57B5}"/>
    <cellStyle name="Check Cell 4 4 2" xfId="19162" xr:uid="{454E42B3-C4DE-4D07-A319-C288B1DF7C79}"/>
    <cellStyle name="Check Cell 4 4 3" xfId="19163" xr:uid="{193BA663-2B64-4D33-9E7A-BFFD42239ECE}"/>
    <cellStyle name="Check Cell 4 4_AVA DVA EL" xfId="19164" xr:uid="{867C5264-2B19-4D8D-857F-F50734D48A92}"/>
    <cellStyle name="Check Cell 4 5" xfId="19165" xr:uid="{43B67FBD-0361-4C1C-9DC3-CA136640537C}"/>
    <cellStyle name="Check Cell 4_A01" xfId="35856" xr:uid="{0825C13D-550D-4771-B38A-3C88C7A98BD7}"/>
    <cellStyle name="Check Cell 5" xfId="6190" xr:uid="{A0DD4ABF-3C3C-4008-A4D6-9E9126E17F17}"/>
    <cellStyle name="Check Cell 5 2" xfId="19166" xr:uid="{0F5691D3-684E-4607-93D7-6CD06B530858}"/>
    <cellStyle name="Check Cell 5 2 2" xfId="19167" xr:uid="{327AF833-F030-48AB-8CA1-BEB29B3356F9}"/>
    <cellStyle name="Check Cell 5 2 3" xfId="19168" xr:uid="{17183C5B-757D-4B3C-B60F-B1634050DB9D}"/>
    <cellStyle name="Check Cell 5 2_AVA DVA EL" xfId="19169" xr:uid="{EF761C23-AD7F-4336-B17C-F62DCF68DE11}"/>
    <cellStyle name="Check Cell 5 3" xfId="19170" xr:uid="{501B7B57-E2B3-43A0-815C-3743C3AC5CCF}"/>
    <cellStyle name="Check Cell 5_A01" xfId="35857" xr:uid="{15A49E8E-ECC2-47A6-ADF9-781AAFABAAD8}"/>
    <cellStyle name="Check Cell 6" xfId="6191" xr:uid="{BBF3DD29-6353-418F-82AE-4E0CE54FA4E4}"/>
    <cellStyle name="Check Cell 6 2" xfId="19171" xr:uid="{A1903568-924D-491D-96D5-773AAE09A80E}"/>
    <cellStyle name="Check Cell 6 2 2" xfId="19172" xr:uid="{00605EC5-CD25-4E4A-983B-33A7FBC5927E}"/>
    <cellStyle name="Check Cell 6 2 3" xfId="19173" xr:uid="{558C843A-A2FE-44D7-96F2-B74D53187D3E}"/>
    <cellStyle name="Check Cell 6 2_AVA DVA EL" xfId="19174" xr:uid="{9D5666DD-F2EB-4F04-BDA6-88BF8DCC0C7A}"/>
    <cellStyle name="Check Cell 6 3" xfId="19175" xr:uid="{9A5188AE-66E7-4628-B584-BDE02F7A0DF2}"/>
    <cellStyle name="Check Cell 6_A01" xfId="35858" xr:uid="{AF1D8B91-9B26-4F02-BD6F-148009FDCEAB}"/>
    <cellStyle name="Check Cell 7" xfId="6192" xr:uid="{251A0D88-DC15-4018-A33F-6BA402671407}"/>
    <cellStyle name="Check Cell 7 2" xfId="19176" xr:uid="{7D090949-F4C9-428B-BA74-C1691FA57758}"/>
    <cellStyle name="Check Cell 7 2 2" xfId="19177" xr:uid="{2EBE3527-1E0F-4BFB-95D8-FC8C18A9ADD2}"/>
    <cellStyle name="Check Cell 7 2 3" xfId="19178" xr:uid="{D6EA8147-B572-4898-87AF-E4946AD6A45C}"/>
    <cellStyle name="Check Cell 7 2_AVA DVA EL" xfId="19179" xr:uid="{3349269A-82E9-4169-ABC2-DC6BBB27E3B4}"/>
    <cellStyle name="Check Cell 7 3" xfId="19180" xr:uid="{1693F868-99C2-4A9D-B6CC-C6B7E1267E96}"/>
    <cellStyle name="Check Cell 7_A01" xfId="35859" xr:uid="{7ECD3907-ACF6-4383-B1FB-2A1901C9EE09}"/>
    <cellStyle name="Check Cell 8" xfId="6193" xr:uid="{E1FEB18B-0E3D-4D73-AFB3-8C86CDED8612}"/>
    <cellStyle name="Check Cell 8 2" xfId="19181" xr:uid="{9EF6643B-21B8-4B6A-8889-5CF3F15C0C70}"/>
    <cellStyle name="Check Cell 8 2 2" xfId="19182" xr:uid="{38095745-90B2-4E30-B4E0-1D5B2D64219C}"/>
    <cellStyle name="Check Cell 8 2 3" xfId="19183" xr:uid="{141A8577-5730-4FD7-9604-9AAE52B2E73F}"/>
    <cellStyle name="Check Cell 8 2_AVA DVA EL" xfId="19184" xr:uid="{81B9ED36-825D-4241-88FB-234ED63F798A}"/>
    <cellStyle name="Check Cell 8 3" xfId="19185" xr:uid="{C78471FB-C42F-457E-A1F7-11BCE635493A}"/>
    <cellStyle name="Check Cell 8_A01" xfId="35860" xr:uid="{D5FAFCB5-C6C7-4002-A2F0-F37689A617DC}"/>
    <cellStyle name="Check Cell 9" xfId="6194" xr:uid="{6B0AF313-CCC9-4DFB-8BA7-94CA24340085}"/>
    <cellStyle name="Check Cell 9 2" xfId="19186" xr:uid="{F6021335-D6FF-49C8-B5B2-782505474AE6}"/>
    <cellStyle name="Check Cell 9 2 2" xfId="19187" xr:uid="{7B30A5E4-0ADA-466B-A846-D356E29BE6C3}"/>
    <cellStyle name="Check Cell 9 2 3" xfId="19188" xr:uid="{627B7BC1-A83C-4C9C-95AE-A703985B0EB3}"/>
    <cellStyle name="Check Cell 9 2_AVA DVA EL" xfId="19189" xr:uid="{87B12E04-6B61-4E27-974D-727DD9DC8362}"/>
    <cellStyle name="Check Cell 9 3" xfId="19190" xr:uid="{874D2094-B6D4-4F32-88C8-B2220BE8D074}"/>
    <cellStyle name="Check Cell 9_A01" xfId="35861" xr:uid="{3B829879-DB93-48C6-9EAB-B6B7F5A4B1F4}"/>
    <cellStyle name="checkExposure" xfId="6195" xr:uid="{762538B0-9CAD-4664-B1CE-6AC9409A3E0F}"/>
    <cellStyle name="Cím" xfId="6196" xr:uid="{C332E1F7-115D-4C9A-8BC5-048C4370A8CB}"/>
    <cellStyle name="Cím 2" xfId="19191" xr:uid="{6112EC59-8DFF-40D2-BC16-B58D06FADD36}"/>
    <cellStyle name="Cím_4 manuell" xfId="55563" xr:uid="{15382251-86CA-493C-99C7-F0BD4AC5CD81}"/>
    <cellStyle name="Címsor 1" xfId="6197" xr:uid="{F2138F07-5FBF-4649-B245-95B637B8270A}"/>
    <cellStyle name="Címsor 1 2" xfId="19192" xr:uid="{1DF2DD61-E029-4E52-A929-B1B9FA52B02D}"/>
    <cellStyle name="Címsor 1_4 manuell" xfId="55564" xr:uid="{06D91FD6-07A4-40DE-8BF3-9345DDF898EE}"/>
    <cellStyle name="Címsor 2" xfId="6198" xr:uid="{A0FADDD8-937F-4525-B869-D6D33C34B896}"/>
    <cellStyle name="Címsor 2 2" xfId="19193" xr:uid="{CA0C3206-CF29-43F8-9B4E-526B58654768}"/>
    <cellStyle name="Címsor 2_4 manuell" xfId="55565" xr:uid="{C112C8E3-9A7F-436B-AE3F-61C87D892A7E}"/>
    <cellStyle name="Címsor 3" xfId="6199" xr:uid="{75E4684D-AB6A-463E-BB99-B915C1767522}"/>
    <cellStyle name="Címsor 3 2" xfId="19194" xr:uid="{971B085D-24CE-4843-949E-564BA4589EA1}"/>
    <cellStyle name="Címsor 3_4 manuell" xfId="55566" xr:uid="{D3AB3E99-B3BB-43A0-9078-41FC7E8F01DC}"/>
    <cellStyle name="Címsor 4" xfId="6200" xr:uid="{17D89657-9A6C-4F58-A291-2699D84F9F87}"/>
    <cellStyle name="Címsor 4 2" xfId="19195" xr:uid="{F421ABD6-6E27-42F3-A965-57F080C4AA15}"/>
    <cellStyle name="Címsor 4_4 manuell" xfId="55567" xr:uid="{4378424F-4ADB-4D78-99AD-44E23DA7BC3B}"/>
    <cellStyle name="claire" xfId="6201" xr:uid="{0A55D802-F7ED-4D6C-A9B9-32F503A8EE41}"/>
    <cellStyle name="claire 10" xfId="47871" xr:uid="{AC35DC28-50B0-4388-A26C-1010C59ABB60}"/>
    <cellStyle name="claire 11" xfId="47872" xr:uid="{0CA3D5ED-0F04-40CF-88DF-E98F34B77915}"/>
    <cellStyle name="claire 12" xfId="47873" xr:uid="{2FE37B9A-A9A2-4164-BB19-8DBF083C2713}"/>
    <cellStyle name="claire 13" xfId="47874" xr:uid="{A53299CE-2F12-4829-9E3D-62F6175413FD}"/>
    <cellStyle name="claire 2" xfId="6202" xr:uid="{EEED283F-CA32-49B5-BD77-95B5AAD0F758}"/>
    <cellStyle name="claire 2 2" xfId="19196" xr:uid="{6D5D7263-1A3A-4530-B648-FE5F6A84EF24}"/>
    <cellStyle name="claire 2 2 2" xfId="47875" xr:uid="{232473C7-C668-4C27-A10C-C6C48366C9D0}"/>
    <cellStyle name="claire 2 2 3" xfId="47876" xr:uid="{64A665EE-38F7-4368-8345-C2B81BE85915}"/>
    <cellStyle name="claire 2 2_AVA DVA EL" xfId="47877" xr:uid="{EC0D767E-AF8C-4932-999E-8068132CD503}"/>
    <cellStyle name="claire 2 3" xfId="47878" xr:uid="{DF883B8C-2E9D-47E6-8F52-15B6BCC58574}"/>
    <cellStyle name="claire 2_AVA DVA EL" xfId="19197" xr:uid="{9F031808-11FB-441B-BCAD-EDAE11D89CD9}"/>
    <cellStyle name="claire 3" xfId="19198" xr:uid="{0ACA835E-85FF-4328-97EE-78E4D2F090B2}"/>
    <cellStyle name="claire 3 2" xfId="19199" xr:uid="{B92A99B3-E868-4631-976A-9C896ED0BFBE}"/>
    <cellStyle name="claire 3 2 2" xfId="19200" xr:uid="{81471822-6F48-4481-B6A4-9D3C56869DC3}"/>
    <cellStyle name="claire 3 2 2 2" xfId="47879" xr:uid="{8CAF7544-6F63-4050-A3BC-BDCCF61EF02D}"/>
    <cellStyle name="claire 3 2 3" xfId="19201" xr:uid="{BC347EEE-5EBF-4D52-AD05-0D41655DC503}"/>
    <cellStyle name="claire 3 2 3 2" xfId="47880" xr:uid="{BA7D1C28-9AEC-4A7D-9F66-725D34195F8A}"/>
    <cellStyle name="claire 3 2_AVA DVA EL" xfId="19202" xr:uid="{637CEBA1-D0C0-42C4-9AB8-850E4C5CE633}"/>
    <cellStyle name="claire 3 3" xfId="19203" xr:uid="{2A870CDB-A425-4547-BB4A-2C62E9E69227}"/>
    <cellStyle name="claire 3 3 2" xfId="47881" xr:uid="{1A2771DF-F7F5-4981-B3E7-2591CEE2E33D}"/>
    <cellStyle name="claire 3 3 3" xfId="47882" xr:uid="{D50FF690-D472-4C6E-B488-7426EB263C45}"/>
    <cellStyle name="claire 3 3 4" xfId="47883" xr:uid="{6546C41D-5400-4020-8D8E-1E185B41E5BC}"/>
    <cellStyle name="claire 3 3 5" xfId="47884" xr:uid="{4DEAC3E3-BDBE-4DCE-B9F8-A3379978F8B9}"/>
    <cellStyle name="claire 3 3_AVA DVA EL" xfId="47885" xr:uid="{1B3B4436-030E-4ACB-92D9-6640BF730ED4}"/>
    <cellStyle name="claire 3 4" xfId="19204" xr:uid="{95493FE9-F131-4AF8-B615-2099204B3AC9}"/>
    <cellStyle name="claire 3 4 2" xfId="47886" xr:uid="{DF8C9201-5610-450B-89CE-A6BD6FB56530}"/>
    <cellStyle name="claire 3_AVA DVA EL" xfId="19205" xr:uid="{17C9F6F6-9E66-4F6C-AED0-D79360513329}"/>
    <cellStyle name="claire 4" xfId="19206" xr:uid="{A34B2BB0-067E-4073-9F0A-39BE17D1D53B}"/>
    <cellStyle name="claire 4 2" xfId="19207" xr:uid="{3B40E12C-0DC4-41C8-924E-DF8EC2312DFC}"/>
    <cellStyle name="claire 4 2 2" xfId="47887" xr:uid="{8912BC4F-A114-4F4D-9761-E2CC7A2B04DA}"/>
    <cellStyle name="claire 4 2 3" xfId="47888" xr:uid="{485DA0C8-5ED4-4760-B514-E14F125DB233}"/>
    <cellStyle name="claire 4 2_AVA DVA EL" xfId="47889" xr:uid="{91D1AF96-262E-45EF-8482-D5B23F300E8A}"/>
    <cellStyle name="claire 4 3" xfId="19208" xr:uid="{307633BB-A808-417B-8737-34A77DDB5E1D}"/>
    <cellStyle name="claire 4 3 2" xfId="47890" xr:uid="{6A0D5986-8727-41A7-A8BE-A0B31842E406}"/>
    <cellStyle name="claire 4_AVA DVA EL" xfId="19209" xr:uid="{5B233A2D-1159-43DA-8A85-51F2F7655C1B}"/>
    <cellStyle name="claire 5" xfId="19210" xr:uid="{D73DC6D0-4787-47AC-8FA5-5AAEAB421F13}"/>
    <cellStyle name="claire 5 2" xfId="47891" xr:uid="{C595A76D-208D-405F-93D6-6B8D96D128D8}"/>
    <cellStyle name="claire 5 2 2" xfId="47892" xr:uid="{EB38D83E-3348-46BF-B113-28E5F26C5DED}"/>
    <cellStyle name="claire 5 3" xfId="47893" xr:uid="{68C0787E-22F7-44C1-A1CE-B9F4135947DE}"/>
    <cellStyle name="claire 5 4" xfId="47894" xr:uid="{C3FF8C25-59F4-49C4-9BF6-AA8968243827}"/>
    <cellStyle name="claire 5 5" xfId="47895" xr:uid="{F252392A-C72A-41E1-AC96-B5C94466B8B8}"/>
    <cellStyle name="claire 5 6" xfId="47896" xr:uid="{0C5FB510-77EC-46CB-8002-E1B3EB1B16D8}"/>
    <cellStyle name="claire 5_AVA DVA EL" xfId="47897" xr:uid="{0617FAF3-D6F9-4AA2-9AF1-718D08A1FF48}"/>
    <cellStyle name="claire 6" xfId="47898" xr:uid="{218B0430-78A0-4CAE-8CFE-227CF9463842}"/>
    <cellStyle name="claire 6 2" xfId="47899" xr:uid="{43DD4EDC-9439-4C9F-BCB5-90C13CFAA8D1}"/>
    <cellStyle name="claire 6 2 2" xfId="47900" xr:uid="{3528F78B-2CB4-4465-8ADC-7CD4DA3A8AA1}"/>
    <cellStyle name="claire 6 3" xfId="47901" xr:uid="{D1424419-47CB-4B6E-B1B8-3ACD5E212C95}"/>
    <cellStyle name="claire 7" xfId="47902" xr:uid="{F210091F-747C-4581-AD3B-454FC335DE52}"/>
    <cellStyle name="claire 7 2" xfId="47903" xr:uid="{8CF26736-30A8-457B-8117-AD03E7B58C81}"/>
    <cellStyle name="claire 7 3" xfId="47904" xr:uid="{CFBE83F0-1D45-47C3-A744-9BF2014A6424}"/>
    <cellStyle name="claire 8" xfId="47905" xr:uid="{7E97F1F0-34D1-4F68-A35E-B68328E78248}"/>
    <cellStyle name="claire 9" xfId="47906" xr:uid="{85DE5C3C-A2C6-45E7-8255-8A8CAB9951C2}"/>
    <cellStyle name="claire_1" xfId="47907" xr:uid="{E1E4557B-8F58-49C7-92A7-6E0E1A9EF586}"/>
    <cellStyle name="Clear cells (official version)" xfId="19211" xr:uid="{49CF1EBF-DE47-44C1-8356-C42D9E157C4C}"/>
    <cellStyle name="Clear cells (official version) 2" xfId="19212" xr:uid="{60039F72-7997-44FD-8108-DEF0A4D6FAC4}"/>
    <cellStyle name="Clear cells (official version) 2 2" xfId="19213" xr:uid="{7CB9C5E4-8041-4C97-BCE1-B34E6DC3982B}"/>
    <cellStyle name="Clear cells (official version) 2 3" xfId="19214" xr:uid="{79BBA0D7-A348-4810-9BCD-B2D01CD92E86}"/>
    <cellStyle name="Clear cells (official version) 2_AVA DVA EL" xfId="19215" xr:uid="{BDDA6F98-2EC5-41CD-A3BB-9E24A89A6AA7}"/>
    <cellStyle name="Clear cells (official version) 3" xfId="19216" xr:uid="{BCAEEB15-E94D-48E3-9460-380D6D6C7D0F}"/>
    <cellStyle name="Clear cells (official version) 4" xfId="19217" xr:uid="{53F68172-9207-40D6-8DFB-AD3EC1D86A83}"/>
    <cellStyle name="Clear cells (official version)_AVA DVA EL" xfId="19218" xr:uid="{8F30FC92-66F9-4960-9EFC-05977DBCA5B5}"/>
    <cellStyle name="Clear cells (old version schema A)" xfId="19219" xr:uid="{1CEA3E71-2BC4-4944-B95D-2FAF2EC6850A}"/>
    <cellStyle name="Clear cells (old version schema A) 2" xfId="19220" xr:uid="{7A0E3D13-2D76-4E98-B925-0730354122C5}"/>
    <cellStyle name="Clear cells (old version schema A) 3" xfId="19221" xr:uid="{CD4F4A48-D004-493A-975B-567887C8F0F6}"/>
    <cellStyle name="Clear cells (old version schema A)_AVA DVA EL" xfId="19222" xr:uid="{607E11C2-26F3-4B42-9CB4-1A9AF6224D82}"/>
    <cellStyle name="Column Title" xfId="19223" xr:uid="{C6AACB7A-143E-4F08-81BA-52B9E2C987BF}"/>
    <cellStyle name="Column Title 2" xfId="19224" xr:uid="{9C270AD7-E03B-4F8F-B82B-CD503A5FDEA4}"/>
    <cellStyle name="Column Title 3" xfId="19225" xr:uid="{B08D6E3C-D8EA-48F6-B69C-26FF0052E54F}"/>
    <cellStyle name="Column Title_AVA DVA EL" xfId="19226" xr:uid="{489849DE-B710-4028-8795-D30CC974C94F}"/>
    <cellStyle name="Comma" xfId="16" builtinId="3" customBuiltin="1"/>
    <cellStyle name="Comma [0] 2" xfId="6204" xr:uid="{AB05D818-3CE3-4FB3-BEB5-A4C81EC7DBA1}"/>
    <cellStyle name="Comma [0] 3" xfId="19227" xr:uid="{E4511455-E8E8-4B13-A36A-98076D033C19}"/>
    <cellStyle name="Comma [0] 4" xfId="39984" xr:uid="{E34CF040-86D9-43B7-9B78-FE4AE983858A}"/>
    <cellStyle name="Comma [0] 5" xfId="6203" xr:uid="{F2732704-1EC2-4F77-8253-D1ED7DE1A57E}"/>
    <cellStyle name="Comma [00]" xfId="6205" xr:uid="{1D87F009-E1D3-4402-8729-E13687E1A3F0}"/>
    <cellStyle name="Comma [1]" xfId="19228" xr:uid="{D5442A81-439D-45AC-9349-031B1A0F83FA}"/>
    <cellStyle name="Comma [1] 2" xfId="19229" xr:uid="{4D587189-7093-46DD-8953-D507657515A4}"/>
    <cellStyle name="Comma [1] 2 2" xfId="19230" xr:uid="{346AAD92-1206-41DA-B1B9-538B38F33189}"/>
    <cellStyle name="Comma [1] 2 3" xfId="19231" xr:uid="{E278C6E8-70C6-4B2F-85B6-C467B6E6EB65}"/>
    <cellStyle name="Comma [1] 2_AVA DVA EL" xfId="19232" xr:uid="{DC6A6508-DFC3-4024-A22F-455F0612A368}"/>
    <cellStyle name="Comma [1] 3" xfId="19233" xr:uid="{9A1C28C9-2E18-4C66-97BE-BA072446B9B5}"/>
    <cellStyle name="Comma [1] 4" xfId="19234" xr:uid="{2F49760A-2A15-40CA-964A-B349808EB9B9}"/>
    <cellStyle name="Comma [1]_AVA DVA EL" xfId="19235" xr:uid="{1E1A4440-EBAB-4D89-B90C-507E796F1027}"/>
    <cellStyle name="Comma [3]" xfId="19236" xr:uid="{D7D9AC06-6646-46A1-83D8-1A1090315A43}"/>
    <cellStyle name="Comma [3] 2" xfId="19237" xr:uid="{8C4CEE34-8DDB-49D3-B275-1227C5E46C4F}"/>
    <cellStyle name="Comma [3] 3" xfId="19238" xr:uid="{F87A3AEF-515E-4E91-8AF9-8F17DAE20A4F}"/>
    <cellStyle name="Comma [3]_AVA DVA EL" xfId="19239" xr:uid="{534786AB-EDA9-4AE6-85E8-AE767B9E1299}"/>
    <cellStyle name="Comma 0" xfId="19240" xr:uid="{B416F1A3-2079-46BD-B042-6EAFC58647AB}"/>
    <cellStyle name="Comma 0 2" xfId="19241" xr:uid="{CD6F9D20-8EDC-464A-A157-5CFDDB481384}"/>
    <cellStyle name="Comma 0 3" xfId="19242" xr:uid="{1CD9C636-0D1A-4935-8D24-DD62CB7C53C4}"/>
    <cellStyle name="Comma 0*" xfId="19243" xr:uid="{E2D60DCE-9FEA-417C-8F6A-2543447E7654}"/>
    <cellStyle name="Comma 0* 2" xfId="19244" xr:uid="{6399D0DE-5247-45EF-8E24-92DB075788BA}"/>
    <cellStyle name="Comma 0* 3" xfId="19245" xr:uid="{EFDE198B-102B-4927-8FBF-AB2A962D0F82}"/>
    <cellStyle name="Comma 0*_AVA DVA EL" xfId="19246" xr:uid="{E44054AF-71D3-4836-A601-86DD7DDF8194}"/>
    <cellStyle name="Comma 0_29-04-021" xfId="19247" xr:uid="{C456645D-0ADE-4E8E-8019-CB4C00BE736D}"/>
    <cellStyle name="Comma 10" xfId="6206" xr:uid="{6B2C898E-A693-4350-B57D-9394F125C2F3}"/>
    <cellStyle name="Comma 10 2" xfId="6207" xr:uid="{35AECCBA-E068-4639-812C-9545B10919BC}"/>
    <cellStyle name="Comma 10 2 2" xfId="19248" xr:uid="{9AADCC72-ACD5-4C01-90A2-293AE81AC001}"/>
    <cellStyle name="Comma 10 2 2 2" xfId="19249" xr:uid="{822F8C7A-5CB2-4771-BFB3-FBAAB92BA5A5}"/>
    <cellStyle name="Comma 10 2 2 3" xfId="19250" xr:uid="{177BA799-28E2-44E5-95DB-013C51E5C81F}"/>
    <cellStyle name="Comma 10 2 2_AVA DVA EL" xfId="19251" xr:uid="{092B1338-12AA-4FA5-80B0-5BD041E89448}"/>
    <cellStyle name="Comma 10 2 3" xfId="19252" xr:uid="{0AD9E860-35C0-4DDA-8568-41453D64B5AC}"/>
    <cellStyle name="Comma 10 2 4" xfId="19253" xr:uid="{ABDA263D-F2CE-47C5-9B75-2EC81929A353}"/>
    <cellStyle name="Comma 10 2_AVA DVA EL" xfId="19254" xr:uid="{21395D7B-C7A7-4D17-AEAC-CCC2A9D022EC}"/>
    <cellStyle name="Comma 10 3" xfId="6208" xr:uid="{ED29F49D-B953-4593-A699-9C1493B37571}"/>
    <cellStyle name="Comma 10 3 2" xfId="19255" xr:uid="{E52BBA75-17BA-4FCF-AD0B-DE5DFA0B3CE6}"/>
    <cellStyle name="Comma 10 3 3" xfId="19256" xr:uid="{DABBBED5-EA82-4C64-8DEC-FF79DD20A71A}"/>
    <cellStyle name="Comma 10 3_AVA DVA EL" xfId="19257" xr:uid="{6C2FC848-AF11-43CD-9698-46EFB3B20729}"/>
    <cellStyle name="Comma 10 4" xfId="6209" xr:uid="{7364B413-BDB9-4BCB-80F5-F0C5BFB37030}"/>
    <cellStyle name="Comma 10 5" xfId="19258" xr:uid="{CC67CCA0-23BB-449E-8670-2767ABBEB0EF}"/>
    <cellStyle name="Comma 10 6" xfId="47908" xr:uid="{B247E43A-46A7-4BF6-99F0-1CB5A7AA8ED8}"/>
    <cellStyle name="Comma 10_AVA DVA EL" xfId="19259" xr:uid="{73E48487-CC12-4F8C-8F8A-B0B48250990D}"/>
    <cellStyle name="Comma 11" xfId="6210" xr:uid="{84E0F939-C074-44AD-A721-4D321220DE71}"/>
    <cellStyle name="Comma 11 2" xfId="19260" xr:uid="{56BA90EB-EAF6-4098-AF97-61F94EFAA980}"/>
    <cellStyle name="Comma 11 2 2" xfId="19261" xr:uid="{82BB662D-5837-4B7E-9BD8-54E77FA9F5C2}"/>
    <cellStyle name="Comma 11 2 2 2" xfId="19262" xr:uid="{172AB351-5D0A-4A49-81DD-85A48F74B61F}"/>
    <cellStyle name="Comma 11 2 2 3" xfId="19263" xr:uid="{CCC71E9C-67F7-4A52-BA36-1602DFE73184}"/>
    <cellStyle name="Comma 11 2 2_AVA DVA EL" xfId="19264" xr:uid="{1194117C-7911-4163-96F3-AE1EC607E138}"/>
    <cellStyle name="Comma 11 2 3" xfId="19265" xr:uid="{7B3E9588-22A1-4961-AD1E-D528316B8091}"/>
    <cellStyle name="Comma 11 2 4" xfId="19266" xr:uid="{2CC5D4FB-A2CA-47A2-B805-E18A1416621B}"/>
    <cellStyle name="Comma 11 2_AVA DVA EL" xfId="19267" xr:uid="{0D8A674D-FF07-4D92-9D5E-94A728DB4CEA}"/>
    <cellStyle name="Comma 11 3" xfId="19268" xr:uid="{B39D6BD8-A15B-440D-B9B8-2A72389BE792}"/>
    <cellStyle name="Comma 11 3 2" xfId="19269" xr:uid="{9804F1D3-604F-486F-87BC-3DF20EED75C2}"/>
    <cellStyle name="Comma 11 3 3" xfId="19270" xr:uid="{E4FD2810-C0CD-4D58-AA96-C0D9E25EFDAB}"/>
    <cellStyle name="Comma 11 3_AVA DVA EL" xfId="19271" xr:uid="{ACED46CB-2308-4D43-BD3A-6C43049D513C}"/>
    <cellStyle name="Comma 11 4" xfId="19272" xr:uid="{BE4FBC88-49C6-4406-AAD5-5435532E8609}"/>
    <cellStyle name="Comma 11 5" xfId="19273" xr:uid="{3E155A37-D83E-4037-A92B-1C76FB6DAD60}"/>
    <cellStyle name="Comma 11 6" xfId="47909" xr:uid="{2D34A114-BCA6-4F60-B7D8-EEAE18340A5B}"/>
    <cellStyle name="Comma 11 7" xfId="47910" xr:uid="{7007648D-484D-4248-BC6C-8F46CBE59D80}"/>
    <cellStyle name="Comma 11 8" xfId="47911" xr:uid="{A07C41E0-93F0-4ACD-A739-08043C25EFE3}"/>
    <cellStyle name="Comma 11_AVA DVA EL" xfId="19274" xr:uid="{685516DF-66A0-4D99-93F9-117B312BB620}"/>
    <cellStyle name="Comma 12" xfId="6211" xr:uid="{C3949ED0-3B28-4923-9D44-1C9C44A447C4}"/>
    <cellStyle name="Comma 12 2" xfId="19275" xr:uid="{A025131B-C6BD-487A-AD78-88B52D454B0C}"/>
    <cellStyle name="Comma 12 2 2" xfId="19276" xr:uid="{FC630AFA-F1CA-440C-8ED4-F781F78D5E89}"/>
    <cellStyle name="Comma 12 2 2 2" xfId="19277" xr:uid="{24307697-4088-45F7-824E-CEBAADDA5A1F}"/>
    <cellStyle name="Comma 12 2 2 3" xfId="19278" xr:uid="{F1F51C6F-5134-45C8-8CD7-13E1974E5DE9}"/>
    <cellStyle name="Comma 12 2 2_AVA DVA EL" xfId="19279" xr:uid="{769D0F8E-8ADD-459D-B426-101A0769D39D}"/>
    <cellStyle name="Comma 12 2 3" xfId="19280" xr:uid="{36CAA197-6070-4382-AF5E-12FD55919057}"/>
    <cellStyle name="Comma 12 2 4" xfId="19281" xr:uid="{6983D390-0485-4F0A-9610-1452A8E3474B}"/>
    <cellStyle name="Comma 12 2_AVA DVA EL" xfId="19282" xr:uid="{8489C683-840E-4A69-B29C-F66C3D828106}"/>
    <cellStyle name="Comma 12 3" xfId="19283" xr:uid="{1CF05D76-ACA7-42C4-AEB4-36B00A23C4A6}"/>
    <cellStyle name="Comma 12 3 2" xfId="19284" xr:uid="{9FFA5AE2-BEAC-4B51-8F4D-49399111C30D}"/>
    <cellStyle name="Comma 12 3 3" xfId="19285" xr:uid="{C68F18F3-518E-48EB-BB51-CF01656328E1}"/>
    <cellStyle name="Comma 12 3_AVA DVA EL" xfId="19286" xr:uid="{EB7710C5-286E-48E6-8102-F3EC5E5D85FB}"/>
    <cellStyle name="Comma 12 4" xfId="19287" xr:uid="{15239D7F-2939-40EB-90C8-15F64260491D}"/>
    <cellStyle name="Comma 12 5" xfId="19288" xr:uid="{9216C82C-00D0-458B-9BFC-BB99B69291F9}"/>
    <cellStyle name="Comma 12 6" xfId="47912" xr:uid="{24D9D38E-8A87-4BF6-80DB-22F23D3DBDFD}"/>
    <cellStyle name="Comma 12 7" xfId="47913" xr:uid="{3A2A255F-8079-4FDF-A82A-B6ECA72C01AA}"/>
    <cellStyle name="Comma 12 8" xfId="47914" xr:uid="{C0E81ACF-3289-49DF-84D1-84060957CEA0}"/>
    <cellStyle name="Comma 12_AVA DVA EL" xfId="19289" xr:uid="{2515F463-928B-4586-ABC1-0EC0603EDFA8}"/>
    <cellStyle name="Comma 13" xfId="6212" xr:uid="{2451678E-5125-434D-8C4F-2CE51BA60F13}"/>
    <cellStyle name="Comma 13 2" xfId="19290" xr:uid="{364BC89A-0F74-4E29-B2CE-30F759B48BE5}"/>
    <cellStyle name="Comma 13 2 2" xfId="19291" xr:uid="{35206685-ABF9-4622-B334-3879BDC6F7BF}"/>
    <cellStyle name="Comma 13 2 2 2" xfId="19292" xr:uid="{6291BFD8-E297-48FE-9EA2-D56B38B8F387}"/>
    <cellStyle name="Comma 13 2 2 3" xfId="19293" xr:uid="{4418A6A6-3B95-4CF0-9DE1-43D121EC4F67}"/>
    <cellStyle name="Comma 13 2 2_AVA DVA EL" xfId="19294" xr:uid="{25C6AC0E-63BD-4EB5-B237-6F61B302A04C}"/>
    <cellStyle name="Comma 13 2 3" xfId="19295" xr:uid="{81221DDD-AC76-444D-99C6-F3A02E774874}"/>
    <cellStyle name="Comma 13 2 4" xfId="19296" xr:uid="{C8E2B3FA-D39E-4FF2-941F-39C4FD9D39D1}"/>
    <cellStyle name="Comma 13 2_AVA DVA EL" xfId="19297" xr:uid="{A754F1D1-106D-4BD5-A227-500822B81212}"/>
    <cellStyle name="Comma 13 3" xfId="19298" xr:uid="{29320D4C-9241-4099-8CF6-E2EA81A2AFF4}"/>
    <cellStyle name="Comma 13 3 2" xfId="19299" xr:uid="{A8E2A7DB-AFFF-4DE4-A975-CEE3B5429CB7}"/>
    <cellStyle name="Comma 13 3 3" xfId="19300" xr:uid="{4F71C96C-FAAC-4D46-AEA6-AEC12AFB051E}"/>
    <cellStyle name="Comma 13 3_AVA DVA EL" xfId="19301" xr:uid="{328EBCC4-A392-40BB-973A-59EC0DF9D1DF}"/>
    <cellStyle name="Comma 13 4" xfId="19302" xr:uid="{6599E99E-ECF4-4331-9BFC-401877EA621C}"/>
    <cellStyle name="Comma 13 5" xfId="19303" xr:uid="{3AFEBCD9-E3D3-4C96-ABD3-788080AB8AF0}"/>
    <cellStyle name="Comma 13 6" xfId="47915" xr:uid="{26CFE058-3806-43CB-8B2F-5A76289024FF}"/>
    <cellStyle name="Comma 13_AVA DVA EL" xfId="19304" xr:uid="{DDE829D7-81B6-45C7-9184-FE130FFCF0B6}"/>
    <cellStyle name="Comma 14" xfId="6213" xr:uid="{A5675A6A-1181-418A-B8DE-E154475820A9}"/>
    <cellStyle name="Comma 14 2" xfId="19305" xr:uid="{1AC9A0E4-64F9-4101-8886-68EC2702FA75}"/>
    <cellStyle name="Comma 14 2 2" xfId="19306" xr:uid="{75D6D1DE-283D-408D-B9B6-809BF42BF051}"/>
    <cellStyle name="Comma 14 2 3" xfId="19307" xr:uid="{C3F6524A-1F16-4D3E-BB96-FE6E945DD0C3}"/>
    <cellStyle name="Comma 14 2_AVA DVA EL" xfId="19308" xr:uid="{E2453BAA-4B08-4AE4-BE22-C19E1CCDA7D6}"/>
    <cellStyle name="Comma 14 3" xfId="19309" xr:uid="{9FE8B7C0-9532-4B25-8CC4-214C41951A03}"/>
    <cellStyle name="Comma 14 4" xfId="19310" xr:uid="{F2E68375-B98C-4502-8275-6D8E536E8671}"/>
    <cellStyle name="Comma 14 5" xfId="47916" xr:uid="{5C6A0222-C2E6-48FC-890B-9294723F44A0}"/>
    <cellStyle name="Comma 14_AVA DVA EL" xfId="19311" xr:uid="{C8FB4B5D-38F0-40DA-AFA3-1E17BC8B23FC}"/>
    <cellStyle name="Comma 15" xfId="6214" xr:uid="{9688A63F-8E3A-4654-8706-E2CA94DE4DC1}"/>
    <cellStyle name="Comma 15 2" xfId="19312" xr:uid="{4B96EEC6-8FB8-4D55-B7A8-439E13618FB8}"/>
    <cellStyle name="Comma 15 3" xfId="19313" xr:uid="{3068819F-AF9D-4E4A-8C6A-C137D41F3D4F}"/>
    <cellStyle name="Comma 15 4" xfId="47917" xr:uid="{B2D7B6E0-410C-431C-A8ED-01ED1254D552}"/>
    <cellStyle name="Comma 15_AVA DVA EL" xfId="19314" xr:uid="{22B03B16-7AB4-4182-9A6F-1029C8B2787A}"/>
    <cellStyle name="Comma 16" xfId="6215" xr:uid="{D119FEEC-CB46-4B46-97B4-A6118F62A7E7}"/>
    <cellStyle name="Comma 16 2" xfId="19315" xr:uid="{3C65D4DA-C0F2-473F-A9D1-FE9C5493FFD8}"/>
    <cellStyle name="Comma 16 3" xfId="19316" xr:uid="{0B4A4CE1-9E69-4FF8-B078-DA8AA34219FC}"/>
    <cellStyle name="Comma 16 4" xfId="47918" xr:uid="{E505B386-0D5A-46C3-AEF5-DBF62E534A47}"/>
    <cellStyle name="Comma 16_AVA DVA EL" xfId="19317" xr:uid="{7D0793B2-4E68-4EB3-ABDE-EBAA47902231}"/>
    <cellStyle name="Comma 17" xfId="6216" xr:uid="{A55EEEA5-7220-41A3-8E66-4A8956BC0CAF}"/>
    <cellStyle name="Comma 17 2" xfId="47919" xr:uid="{40B01389-CDAC-485D-AE43-88C88F15AE17}"/>
    <cellStyle name="Comma 17_LR2" xfId="53162" xr:uid="{0EB333F9-C223-40E3-8ED8-56C2147E8BD7}"/>
    <cellStyle name="Comma 18" xfId="6217" xr:uid="{3C3D508A-6C19-4718-A97F-089BC1A0380C}"/>
    <cellStyle name="Comma 18 2" xfId="47920" xr:uid="{19350CE6-2006-4F2C-B7E1-A32CF83A1FAC}"/>
    <cellStyle name="Comma 18_LR2" xfId="53163" xr:uid="{E95E2BC9-E46E-4D35-B218-980901F09573}"/>
    <cellStyle name="Comma 19" xfId="6218" xr:uid="{CF212A3A-6304-44FD-9ACA-2783808947C7}"/>
    <cellStyle name="Comma 19 2" xfId="47921" xr:uid="{433B2BCB-367D-4A0A-B4AF-7C48234B6597}"/>
    <cellStyle name="Comma 19 3" xfId="47922" xr:uid="{B84C32EC-423F-4225-A36A-17317CE19C29}"/>
    <cellStyle name="Comma 19_AVA DVA EL" xfId="47923" xr:uid="{6FB01EC6-AF83-4AFD-BE26-F32E6A4BBB8C}"/>
    <cellStyle name="Comma 2" xfId="19" xr:uid="{54D5C26D-743E-4382-9551-C21192502565}"/>
    <cellStyle name="Comma 2 10" xfId="6220" xr:uid="{AB7AC5AF-5FD7-449C-B9F7-AFBF287BEB66}"/>
    <cellStyle name="Comma 2 10 2" xfId="19318" xr:uid="{FFF5C40D-D014-4CFB-A351-6A642759A3EE}"/>
    <cellStyle name="Comma 2 10 2 2" xfId="19319" xr:uid="{120C34C0-C324-48DE-9E16-5429FEC25EC9}"/>
    <cellStyle name="Comma 2 10 2 3" xfId="19320" xr:uid="{56111DA7-545C-47E1-8C1C-230387CBB738}"/>
    <cellStyle name="Comma 2 10 2_AVA DVA EL" xfId="19321" xr:uid="{8C8338D9-82AA-42AF-AA58-9F54BFD148AE}"/>
    <cellStyle name="Comma 2 10 3" xfId="19322" xr:uid="{2EBDD765-C800-4EEA-958D-477E118BE306}"/>
    <cellStyle name="Comma 2 10 4" xfId="36781" xr:uid="{6F4F92B9-17C7-4E5D-8573-DEF30B5CF405}"/>
    <cellStyle name="Comma 2 10_AVA DVA EL" xfId="19323" xr:uid="{AF6D540C-E564-47F1-AF33-B713A944A8AF}"/>
    <cellStyle name="Comma 2 11" xfId="6221" xr:uid="{FFAB0B36-269D-460B-9725-7C20287C3133}"/>
    <cellStyle name="Comma 2 11 2" xfId="19324" xr:uid="{311CE68E-2F2C-44F4-8719-BE2461B0BA74}"/>
    <cellStyle name="Comma 2 11 2 2" xfId="19325" xr:uid="{55D5DC3A-212F-4581-803F-9FD48613F56E}"/>
    <cellStyle name="Comma 2 11 2 3" xfId="19326" xr:uid="{50763D82-509E-4104-B052-857BA733310D}"/>
    <cellStyle name="Comma 2 11 2_AVA DVA EL" xfId="19327" xr:uid="{73096D3D-E074-4C10-8C75-C2DE4F23D994}"/>
    <cellStyle name="Comma 2 11 3" xfId="19328" xr:uid="{F9420CDC-D041-49E3-B44F-468C239894F6}"/>
    <cellStyle name="Comma 2 11_A01" xfId="35862" xr:uid="{CEFBD52D-083A-4052-BE9A-4D3255DA7B46}"/>
    <cellStyle name="Comma 2 12" xfId="6222" xr:uid="{9D60F6BD-75B7-4A44-ACFC-18DB5BEEEBF9}"/>
    <cellStyle name="Comma 2 12 2" xfId="19329" xr:uid="{A3CBD853-F9E8-4025-B00E-ED91EBEF438C}"/>
    <cellStyle name="Comma 2 12 2 2" xfId="19330" xr:uid="{691D1F86-EA64-4228-A663-FA946DEE4195}"/>
    <cellStyle name="Comma 2 12 2 3" xfId="19331" xr:uid="{B88CCD98-F4EE-4159-8608-07BC17658701}"/>
    <cellStyle name="Comma 2 12 2_AVA DVA EL" xfId="19332" xr:uid="{6E1F5455-F087-4696-B14C-6DCF27DFE431}"/>
    <cellStyle name="Comma 2 12 3" xfId="19333" xr:uid="{CE717C60-1E5E-41A5-8F74-206CE8BF660A}"/>
    <cellStyle name="Comma 2 12 4" xfId="19334" xr:uid="{451A4867-C3B3-4EB5-AC38-EB29F4E8D3D7}"/>
    <cellStyle name="Comma 2 12_AVA DVA EL" xfId="19335" xr:uid="{F7F1796F-2044-4CCA-B888-CEB41EEF66BE}"/>
    <cellStyle name="Comma 2 13" xfId="19336" xr:uid="{5600EF81-D12A-4D75-B2B7-0A5596F302BB}"/>
    <cellStyle name="Comma 2 13 2" xfId="19337" xr:uid="{C3D34FA8-2501-4681-84E9-96298681ED4A}"/>
    <cellStyle name="Comma 2 13 3" xfId="19338" xr:uid="{2DFB00A9-3896-4E7B-AD70-9E26EC1A0F23}"/>
    <cellStyle name="Comma 2 13_AVA DVA EL" xfId="19339" xr:uid="{B0BC6454-0520-434B-AE87-5BAB82B571BF}"/>
    <cellStyle name="Comma 2 14" xfId="19340" xr:uid="{582E606B-3497-490A-A893-971B1480E1C8}"/>
    <cellStyle name="Comma 2 14 2" xfId="19341" xr:uid="{5A191224-C806-434E-B645-CA798079DAE3}"/>
    <cellStyle name="Comma 2 14 3" xfId="19342" xr:uid="{490BF93F-4C13-4AE0-B1E9-ED1BD067079E}"/>
    <cellStyle name="Comma 2 14_AVA DVA EL" xfId="19343" xr:uid="{6EEC5E15-0096-4951-8864-33D52DEBF317}"/>
    <cellStyle name="Comma 2 15" xfId="19344" xr:uid="{2A22C769-8BFA-4B00-B1D8-02FB2A0D0CBD}"/>
    <cellStyle name="Comma 2 15 2" xfId="19345" xr:uid="{62102229-185B-424D-842D-15E6524D3BB8}"/>
    <cellStyle name="Comma 2 15 3" xfId="19346" xr:uid="{84D5ED95-0A6A-4359-A30F-3155FEAF72FD}"/>
    <cellStyle name="Comma 2 15_AVA DVA EL" xfId="19347" xr:uid="{08A7B8AE-4187-4F40-B02F-401B91BD863F}"/>
    <cellStyle name="Comma 2 16" xfId="19348" xr:uid="{E8279F4B-4A45-4691-AA0C-22CD335CD05C}"/>
    <cellStyle name="Comma 2 16 2" xfId="19349" xr:uid="{9C07F4A7-A287-4681-951A-562425B36E30}"/>
    <cellStyle name="Comma 2 16 3" xfId="19350" xr:uid="{6FAA3841-D659-483E-A539-CB7BCD66A535}"/>
    <cellStyle name="Comma 2 16_AVA DVA EL" xfId="19351" xr:uid="{15CD3B4B-B20F-49F1-AE97-0FC7689391D9}"/>
    <cellStyle name="Comma 2 17" xfId="19352" xr:uid="{872D0E15-A49D-4B47-BE1E-7D4E500DA748}"/>
    <cellStyle name="Comma 2 17 2" xfId="19353" xr:uid="{22832086-697F-46F8-9EE3-A112901FFA8E}"/>
    <cellStyle name="Comma 2 17 3" xfId="19354" xr:uid="{B5277A76-A339-412D-9A70-BAF7D960C73F}"/>
    <cellStyle name="Comma 2 17_AVA DVA EL" xfId="19355" xr:uid="{EB29E7F4-D28C-417B-85E9-1154284E920A}"/>
    <cellStyle name="Comma 2 18" xfId="19356" xr:uid="{75411C47-EFF4-422B-8E1B-DC4AD21B4003}"/>
    <cellStyle name="Comma 2 18 2" xfId="19357" xr:uid="{3545C56A-A233-4C76-97CD-A6F4A3188010}"/>
    <cellStyle name="Comma 2 18 3" xfId="19358" xr:uid="{16040B0F-9C73-47D0-AA46-BB52932291C1}"/>
    <cellStyle name="Comma 2 18_AVA DVA EL" xfId="19359" xr:uid="{2F01AE73-701E-4B9A-B28E-FF29FC101CD3}"/>
    <cellStyle name="Comma 2 19" xfId="19360" xr:uid="{95E0991B-EAC4-4363-9D4F-6B8722D812CF}"/>
    <cellStyle name="Comma 2 19 2" xfId="19361" xr:uid="{6E61113A-C4B5-4CDC-892D-4BA53818E066}"/>
    <cellStyle name="Comma 2 19 3" xfId="19362" xr:uid="{BD7F25A1-289E-45C2-9AB2-0873397BC75C}"/>
    <cellStyle name="Comma 2 19_AVA DVA EL" xfId="19363" xr:uid="{1646100F-309D-4DB5-B4DE-F6905D5062B8}"/>
    <cellStyle name="Comma 2 2" xfId="6223" xr:uid="{71E70C53-F89C-4612-AE88-7976C2F1250A}"/>
    <cellStyle name="Comma 2 2 10" xfId="19364" xr:uid="{43B0FFFE-4067-4234-ADF8-8F98AA947EB8}"/>
    <cellStyle name="Comma 2 2 10 2" xfId="19365" xr:uid="{CB298A07-4E69-4D5A-95F4-AA95C9D2CEDE}"/>
    <cellStyle name="Comma 2 2 10 3" xfId="19366" xr:uid="{50EB8A2A-678E-47D8-9839-76B62FE99751}"/>
    <cellStyle name="Comma 2 2 10_AVA DVA EL" xfId="19367" xr:uid="{3C688084-FCA5-4E39-A7C0-7ED8CEB8BEEF}"/>
    <cellStyle name="Comma 2 2 11" xfId="19368" xr:uid="{5B261F4C-3372-4A13-83ED-F12F8EECF578}"/>
    <cellStyle name="Comma 2 2 11 2" xfId="19369" xr:uid="{B2216F39-922A-4F50-BF33-00567778A8FB}"/>
    <cellStyle name="Comma 2 2 11 3" xfId="19370" xr:uid="{6884C708-58DA-4892-A601-FC0CDA4A2B43}"/>
    <cellStyle name="Comma 2 2 11_AVA DVA EL" xfId="19371" xr:uid="{A9B0E47D-A02F-44CC-B36E-434C7820661E}"/>
    <cellStyle name="Comma 2 2 12" xfId="19372" xr:uid="{E2EE7843-2417-413B-9E08-8AB6BA669588}"/>
    <cellStyle name="Comma 2 2 12 2" xfId="19373" xr:uid="{94236CC1-B764-4ECB-96FE-66B9B3C47743}"/>
    <cellStyle name="Comma 2 2 12_AVA DVA EL" xfId="19374" xr:uid="{7C28A6F0-11A1-4D3E-BE9F-A9E471108799}"/>
    <cellStyle name="Comma 2 2 13" xfId="19375" xr:uid="{F38473DE-5F8F-414C-89A9-86D3B50374C5}"/>
    <cellStyle name="Comma 2 2 14" xfId="19376" xr:uid="{480C9B9C-FBB9-433F-AC08-01638353799B}"/>
    <cellStyle name="Comma 2 2 15" xfId="47924" xr:uid="{A5E5438D-35D3-44EF-B6F0-C57850AE0E65}"/>
    <cellStyle name="Comma 2 2 16" xfId="47925" xr:uid="{CBE284AF-4508-4FD2-9DE0-5B782796888C}"/>
    <cellStyle name="Comma 2 2 17" xfId="47926" xr:uid="{8D35610F-1216-4ED5-A3D1-EAF424670EBB}"/>
    <cellStyle name="Comma 2 2 2" xfId="6224" xr:uid="{FD81FBE8-06B0-420D-814C-2C1BE198ABCD}"/>
    <cellStyle name="Comma 2 2 2 10" xfId="19377" xr:uid="{2A28A463-DFB8-4DD8-AA71-55BDDC0FFAB7}"/>
    <cellStyle name="Comma 2 2 2 10 2" xfId="19378" xr:uid="{773488CA-5C01-4811-A1E6-10F5730DC8A6}"/>
    <cellStyle name="Comma 2 2 2 10 3" xfId="19379" xr:uid="{08811F68-AB71-4AE3-A1E3-E6EFE4DB3A37}"/>
    <cellStyle name="Comma 2 2 2 10_AVA DVA EL" xfId="19380" xr:uid="{CA3BCE0A-38D6-478F-8B5C-98788CA44457}"/>
    <cellStyle name="Comma 2 2 2 11" xfId="19381" xr:uid="{282DEEB9-B45A-4B81-BC72-4271D389033A}"/>
    <cellStyle name="Comma 2 2 2 11 2" xfId="19382" xr:uid="{1CA30BD9-4423-4A6D-AC09-B3F02E80B8D1}"/>
    <cellStyle name="Comma 2 2 2 11_AVA DVA EL" xfId="19383" xr:uid="{B7F02EA1-23A6-4C0F-B39C-40EE2B160D46}"/>
    <cellStyle name="Comma 2 2 2 12" xfId="19384" xr:uid="{B007771C-87B4-4972-9394-16B4737813B6}"/>
    <cellStyle name="Comma 2 2 2 13" xfId="19385" xr:uid="{098E03BA-CADF-4BFE-B832-A22ACF023EC3}"/>
    <cellStyle name="Comma 2 2 2 14" xfId="36782" xr:uid="{04B6D793-4B16-403D-A32B-A4F895A3D6ED}"/>
    <cellStyle name="Comma 2 2 2 15" xfId="47927" xr:uid="{76D741D6-04CF-4108-987F-2D222DBFF35C}"/>
    <cellStyle name="Comma 2 2 2 2" xfId="6225" xr:uid="{AA22FA1C-DD33-4CBB-B116-5E368EFF1DA5}"/>
    <cellStyle name="Comma 2 2 2 2 2" xfId="19386" xr:uid="{29DB5D43-32D5-4034-9235-75CAD2D60294}"/>
    <cellStyle name="Comma 2 2 2 2 2 2" xfId="19387" xr:uid="{E10AA206-35DC-4C33-8522-9F1A64CF4919}"/>
    <cellStyle name="Comma 2 2 2 2 2 3" xfId="19388" xr:uid="{912A8A2E-B0C9-4BB2-8724-4F58948800A0}"/>
    <cellStyle name="Comma 2 2 2 2 2_AVA DVA EL" xfId="19389" xr:uid="{7850B77E-9998-4B14-BE5E-4D66207DF553}"/>
    <cellStyle name="Comma 2 2 2 2 3" xfId="19390" xr:uid="{91596AAC-1E10-4382-BA42-A5349E095625}"/>
    <cellStyle name="Comma 2 2 2 2 3 2" xfId="19391" xr:uid="{05BFE358-D7A2-4E9B-8B52-3E35CDA4D73E}"/>
    <cellStyle name="Comma 2 2 2 2 3 3" xfId="19392" xr:uid="{559E65DB-37C9-4F8D-86C5-51638E989DEE}"/>
    <cellStyle name="Comma 2 2 2 2 3_AVA DVA EL" xfId="19393" xr:uid="{73BC8DF8-5AC1-438D-8B31-EEDFB8A521CF}"/>
    <cellStyle name="Comma 2 2 2 2 4" xfId="19394" xr:uid="{01B5E28A-468B-45B4-943D-4010F222CC97}"/>
    <cellStyle name="Comma 2 2 2 2 5" xfId="19395" xr:uid="{FCB8D827-925C-435E-8CF9-0C11FD9D16C8}"/>
    <cellStyle name="Comma 2 2 2 2_AVA DVA EL" xfId="19396" xr:uid="{884FC9DA-D179-46FA-B46E-36E079572760}"/>
    <cellStyle name="Comma 2 2 2 3" xfId="6226" xr:uid="{7636C248-0002-4CFF-A1D1-049AF3342CFA}"/>
    <cellStyle name="Comma 2 2 2 3 2" xfId="19397" xr:uid="{EB5D953D-9B72-4846-90EF-E1158CE6132B}"/>
    <cellStyle name="Comma 2 2 2 3 3" xfId="19398" xr:uid="{F591AC1E-384D-44A4-8F1C-D10636E91208}"/>
    <cellStyle name="Comma 2 2 2 3_AVA DVA EL" xfId="19399" xr:uid="{57CA3820-D5F5-4C9B-89ED-AD0906B209FC}"/>
    <cellStyle name="Comma 2 2 2 4" xfId="6227" xr:uid="{43348593-E38C-440D-9EA4-55FF66A37175}"/>
    <cellStyle name="Comma 2 2 2 4 2" xfId="19400" xr:uid="{7B8F576A-DE83-4862-B3C5-17C1835EB552}"/>
    <cellStyle name="Comma 2 2 2 4 3" xfId="19401" xr:uid="{75933269-E2F9-4928-8FE3-E14BFB3D7792}"/>
    <cellStyle name="Comma 2 2 2 4_AVA DVA EL" xfId="19402" xr:uid="{EAE31B58-820D-4084-BA3B-2E19A9F2C503}"/>
    <cellStyle name="Comma 2 2 2 5" xfId="19403" xr:uid="{7A09D0BA-051A-4FA7-A874-DFDE621C12FC}"/>
    <cellStyle name="Comma 2 2 2 5 2" xfId="19404" xr:uid="{433DB3C6-4D31-43B3-A6ED-5F0C78A3A926}"/>
    <cellStyle name="Comma 2 2 2 5 3" xfId="19405" xr:uid="{541E9FA8-DAFC-4BEC-A936-48468AF8C286}"/>
    <cellStyle name="Comma 2 2 2 5_AVA DVA EL" xfId="19406" xr:uid="{C96506D9-613A-4457-ABC9-3020CE446F39}"/>
    <cellStyle name="Comma 2 2 2 6" xfId="19407" xr:uid="{E5D23F15-3307-4A3B-B48C-1A0F610AD859}"/>
    <cellStyle name="Comma 2 2 2 6 2" xfId="19408" xr:uid="{FB567EFC-5402-4923-B929-2CEB37CEC71F}"/>
    <cellStyle name="Comma 2 2 2 6 3" xfId="19409" xr:uid="{088688BC-8FA8-4BDF-9C90-3C1E7293D135}"/>
    <cellStyle name="Comma 2 2 2 6_AVA DVA EL" xfId="19410" xr:uid="{3D706C77-4BB6-4205-9351-AD5E98DA0064}"/>
    <cellStyle name="Comma 2 2 2 7" xfId="19411" xr:uid="{7E6E8906-D621-4322-A72B-BD3A4E8735D0}"/>
    <cellStyle name="Comma 2 2 2 7 2" xfId="19412" xr:uid="{FF2288CF-AD21-41E8-B701-63B908083973}"/>
    <cellStyle name="Comma 2 2 2 7 3" xfId="19413" xr:uid="{EE6F3AC6-106D-439E-A483-E13F04F6A198}"/>
    <cellStyle name="Comma 2 2 2 7_AVA DVA EL" xfId="19414" xr:uid="{F728A41F-12F7-4913-98A7-4AA23A6A328C}"/>
    <cellStyle name="Comma 2 2 2 8" xfId="19415" xr:uid="{E2396E06-1A9E-4C2A-B36E-A8CD5428F910}"/>
    <cellStyle name="Comma 2 2 2 8 2" xfId="19416" xr:uid="{E931B78A-BA50-485C-8993-F67A8F744524}"/>
    <cellStyle name="Comma 2 2 2 8 3" xfId="19417" xr:uid="{99250702-7809-447C-B988-7DBFBB548607}"/>
    <cellStyle name="Comma 2 2 2 8_AVA DVA EL" xfId="19418" xr:uid="{C01ECD19-7C91-4F3E-8A31-F4A884834ABB}"/>
    <cellStyle name="Comma 2 2 2 9" xfId="19419" xr:uid="{ABE17B96-5F98-4A98-BA64-B8A3FFE7DF84}"/>
    <cellStyle name="Comma 2 2 2 9 2" xfId="19420" xr:uid="{00FD7F61-1766-40E6-B99B-76F243E4783A}"/>
    <cellStyle name="Comma 2 2 2 9 3" xfId="19421" xr:uid="{28378356-FB95-484D-A5C5-E9156AB08162}"/>
    <cellStyle name="Comma 2 2 2 9_AVA DVA EL" xfId="19422" xr:uid="{D504D1F2-BC91-43CE-BE8E-1D51E7A920EC}"/>
    <cellStyle name="Comma 2 2 2_AVA DVA EL" xfId="19423" xr:uid="{AA2DE740-AE71-4A4E-AA8F-67336F9BF9F6}"/>
    <cellStyle name="Comma 2 2 3" xfId="6228" xr:uid="{484CE5E8-7DFF-4513-9B72-219C6DE37C22}"/>
    <cellStyle name="Comma 2 2 3 2" xfId="19424" xr:uid="{9E4DBF31-5AE8-4E51-A451-F192ADF1869B}"/>
    <cellStyle name="Comma 2 2 3 2 2" xfId="19425" xr:uid="{85C14113-BF4E-406F-9D81-35658B3517E9}"/>
    <cellStyle name="Comma 2 2 3 2 3" xfId="19426" xr:uid="{B9FD50C4-9BDD-4060-A863-B3BC738A5E40}"/>
    <cellStyle name="Comma 2 2 3 2_AVA DVA EL" xfId="19427" xr:uid="{991BD6D5-79E0-4E27-A579-4D59EE48C27D}"/>
    <cellStyle name="Comma 2 2 3 3" xfId="19428" xr:uid="{7FA792F6-A37B-42FE-9955-085121FD3944}"/>
    <cellStyle name="Comma 2 2 3 3 2" xfId="19429" xr:uid="{F8839EBF-206E-428B-B61F-FD049DC46AEC}"/>
    <cellStyle name="Comma 2 2 3 3 3" xfId="19430" xr:uid="{0D1C5F72-C0E9-4CA0-AE26-D385F31CE05F}"/>
    <cellStyle name="Comma 2 2 3 3_AVA DVA EL" xfId="19431" xr:uid="{3654CC14-7733-43C4-BD9A-9B84F616704E}"/>
    <cellStyle name="Comma 2 2 3 4" xfId="19432" xr:uid="{A83DBFF7-86CC-4213-AB94-01DBFFCCB404}"/>
    <cellStyle name="Comma 2 2 3 4 2" xfId="19433" xr:uid="{A604BC3F-532F-465C-B841-D5AFD1E6639D}"/>
    <cellStyle name="Comma 2 2 3 4 3" xfId="19434" xr:uid="{9E92BCB3-17EE-49E0-A03F-E980461EF65D}"/>
    <cellStyle name="Comma 2 2 3 4_AVA DVA EL" xfId="19435" xr:uid="{856CD488-3E9F-41D8-8518-58F3C318B50D}"/>
    <cellStyle name="Comma 2 2 3 5" xfId="19436" xr:uid="{4119CD0B-8836-4D99-8617-FEEB6D4CEBB1}"/>
    <cellStyle name="Comma 2 2 3 5 2" xfId="19437" xr:uid="{0F872744-0587-40E9-99BB-5B43E8ECE046}"/>
    <cellStyle name="Comma 2 2 3 5_AVA DVA EL" xfId="19438" xr:uid="{8C6E7BEA-F807-481D-8538-85994CA62424}"/>
    <cellStyle name="Comma 2 2 3 6" xfId="19439" xr:uid="{3A7454B6-950D-49AF-9616-4A03E7AAA7BE}"/>
    <cellStyle name="Comma 2 2 3 7" xfId="19440" xr:uid="{C5F2B10F-9024-4B1D-80E5-C35967509FC0}"/>
    <cellStyle name="Comma 2 2 3 8" xfId="36783" xr:uid="{5E5A3A38-4FB2-4718-A1D0-71A05B244261}"/>
    <cellStyle name="Comma 2 2 3_AVA DVA EL" xfId="19441" xr:uid="{98F19DBA-8B4A-402C-9A7F-6B79345C787F}"/>
    <cellStyle name="Comma 2 2 4" xfId="6229" xr:uid="{BF0F5C82-80FF-4120-ACFE-979C175A235E}"/>
    <cellStyle name="Comma 2 2 4 2" xfId="19442" xr:uid="{4D863901-D63E-4DB1-888B-B3F4CBA94144}"/>
    <cellStyle name="Comma 2 2 4 2 2" xfId="19443" xr:uid="{3981EA3E-D669-4459-9109-E8617EB4A43A}"/>
    <cellStyle name="Comma 2 2 4 2 3" xfId="19444" xr:uid="{494F48E6-CC55-46B4-AD25-C9DD0CD9719A}"/>
    <cellStyle name="Comma 2 2 4 2_AVA DVA EL" xfId="19445" xr:uid="{A9B0D045-DA9E-4C24-9ED1-D6D84B08C61C}"/>
    <cellStyle name="Comma 2 2 4 3" xfId="19446" xr:uid="{1C6F35DD-EA09-4823-8356-4BC76980972E}"/>
    <cellStyle name="Comma 2 2 4 3 2" xfId="19447" xr:uid="{4D4727D3-410A-4656-813E-3B175CF92718}"/>
    <cellStyle name="Comma 2 2 4 3_AVA DVA EL" xfId="19448" xr:uid="{7F92A050-A3EB-4EEA-ADAE-CD14EE27E4C2}"/>
    <cellStyle name="Comma 2 2 4 4" xfId="19449" xr:uid="{056851E9-8C15-427E-8AE9-7FFE310FCF7A}"/>
    <cellStyle name="Comma 2 2 4 5" xfId="19450" xr:uid="{FF01351B-476D-4DFA-A38F-E82AEFB57DD1}"/>
    <cellStyle name="Comma 2 2 4 6" xfId="36784" xr:uid="{C24F8017-BB07-4DA9-A445-BB724270D00B}"/>
    <cellStyle name="Comma 2 2 4_AVA DVA EL" xfId="19451" xr:uid="{EBF9855E-8230-4B07-A3E6-8C085CF0352E}"/>
    <cellStyle name="Comma 2 2 5" xfId="6230" xr:uid="{05EB2CDD-EC06-4D16-AA8D-58B2904E3376}"/>
    <cellStyle name="Comma 2 2 5 2" xfId="19452" xr:uid="{EBE6575E-4ABB-462F-82D6-6405D549FAEE}"/>
    <cellStyle name="Comma 2 2 5 2 2" xfId="19453" xr:uid="{1BAF39A9-8FCF-4EE8-9B09-A00F39F50085}"/>
    <cellStyle name="Comma 2 2 5 2 3" xfId="19454" xr:uid="{FB57C815-AE5D-4184-B8D5-68F24345CF12}"/>
    <cellStyle name="Comma 2 2 5 2_AVA DVA EL" xfId="19455" xr:uid="{5F9D9BFD-36D6-48E9-8F6B-D3FFD3D9FC96}"/>
    <cellStyle name="Comma 2 2 5 3" xfId="19456" xr:uid="{987D13E6-731E-4407-9C60-92DC57296104}"/>
    <cellStyle name="Comma 2 2 5 3 2" xfId="19457" xr:uid="{5CB5241E-4879-4328-BD70-DFDB3A9614F0}"/>
    <cellStyle name="Comma 2 2 5 3_AVA DVA EL" xfId="19458" xr:uid="{D192C4EB-D30B-44F9-BBC9-5FD7D9CB66FC}"/>
    <cellStyle name="Comma 2 2 5 4" xfId="19459" xr:uid="{CF5623FA-6F1F-4BCD-9E7A-275C4FF92C2F}"/>
    <cellStyle name="Comma 2 2 5 5" xfId="19460" xr:uid="{E4BA0C1D-F810-4AC4-A206-A6FF7E2AD16F}"/>
    <cellStyle name="Comma 2 2 5 6" xfId="36785" xr:uid="{E20AF410-4100-4B03-8587-65CFCF83CB7C}"/>
    <cellStyle name="Comma 2 2 5_AVA DVA EL" xfId="19461" xr:uid="{2E8C4FF6-943F-4E2D-BD6B-56074ADCF925}"/>
    <cellStyle name="Comma 2 2 6" xfId="6231" xr:uid="{A8D52190-1F34-4182-8C3F-9BA692040C4F}"/>
    <cellStyle name="Comma 2 2 6 2" xfId="19462" xr:uid="{5F790ECC-797D-4FBC-B225-5DBAEA5BB2ED}"/>
    <cellStyle name="Comma 2 2 6 2 2" xfId="19463" xr:uid="{8DB5CB18-FC0B-4C8A-946A-5290A586E14A}"/>
    <cellStyle name="Comma 2 2 6 2 3" xfId="19464" xr:uid="{2F8747DB-934B-4FA0-B722-BF79C2F22C7F}"/>
    <cellStyle name="Comma 2 2 6 2_AVA DVA EL" xfId="19465" xr:uid="{513C1C93-EF0E-46E3-9BAB-2FE8E9BE1F88}"/>
    <cellStyle name="Comma 2 2 6 3" xfId="19466" xr:uid="{22518BE1-7074-49D2-851D-84696EA0FF4F}"/>
    <cellStyle name="Comma 2 2 6 4" xfId="36786" xr:uid="{E1FCF927-48C7-48F6-B482-0D6ADE2EB4B5}"/>
    <cellStyle name="Comma 2 2 6_AVA DVA EL" xfId="19467" xr:uid="{30ED04EE-BA6B-45FF-9A35-DBD53F409874}"/>
    <cellStyle name="Comma 2 2 7" xfId="6232" xr:uid="{194D8D70-B039-49C8-83C7-D6449B268D0B}"/>
    <cellStyle name="Comma 2 2 7 2" xfId="19468" xr:uid="{C674DAFB-23AE-4A1B-B971-4536F2B00810}"/>
    <cellStyle name="Comma 2 2 7 2 2" xfId="19469" xr:uid="{A72831BC-53F6-46BB-9DB9-C480DEBE445B}"/>
    <cellStyle name="Comma 2 2 7 2 3" xfId="19470" xr:uid="{04508130-F684-47CB-8B2C-A4CDEC7386C5}"/>
    <cellStyle name="Comma 2 2 7 2_AVA DVA EL" xfId="19471" xr:uid="{B8C83736-FF1E-4C63-B7B0-A08A2DE5E3D4}"/>
    <cellStyle name="Comma 2 2 7 3" xfId="19472" xr:uid="{E7AD59E5-CE9B-43BF-ADFD-B34EE0661BDD}"/>
    <cellStyle name="Comma 2 2 7_AVA DVA EL" xfId="19473" xr:uid="{F4B01B15-36C0-471F-8CF3-A344324B61B5}"/>
    <cellStyle name="Comma 2 2 8" xfId="19474" xr:uid="{A2012E6B-53EC-40F9-987C-9FF585D1548A}"/>
    <cellStyle name="Comma 2 2 8 2" xfId="19475" xr:uid="{18551D64-1BA1-4AEA-9E59-3DB77068EE25}"/>
    <cellStyle name="Comma 2 2 8 3" xfId="19476" xr:uid="{C61CF6F4-9411-43B3-AD1C-7BD2DAD0D44A}"/>
    <cellStyle name="Comma 2 2 8_AVA DVA EL" xfId="19477" xr:uid="{2C75FF44-429E-47B1-B7E8-8568EA76E101}"/>
    <cellStyle name="Comma 2 2 9" xfId="19478" xr:uid="{F2952A1A-D019-4CDC-AE39-ED357EE03992}"/>
    <cellStyle name="Comma 2 2 9 2" xfId="19479" xr:uid="{0F8FD68A-9F7F-48F8-98E2-E4D2F906172B}"/>
    <cellStyle name="Comma 2 2 9 3" xfId="19480" xr:uid="{1656572E-B31A-4026-B351-B84D3B2A3423}"/>
    <cellStyle name="Comma 2 2 9_AVA DVA EL" xfId="19481" xr:uid="{7A71AE18-3DD8-4BF2-8BDC-3C2442ED9791}"/>
    <cellStyle name="Comma 2 2_AVA DVA EL" xfId="19482" xr:uid="{FA989124-CB54-46FC-AC7B-B94E1EEF33F1}"/>
    <cellStyle name="Comma 2 20" xfId="19483" xr:uid="{C69EE2BD-0CE6-4171-B91F-75D02A3793D9}"/>
    <cellStyle name="Comma 2 20 2" xfId="19484" xr:uid="{92C49EC5-F691-4F88-8F9D-0BE79BF498BB}"/>
    <cellStyle name="Comma 2 20 3" xfId="19485" xr:uid="{86BC6C8A-4A63-4642-8E01-C62C24906E30}"/>
    <cellStyle name="Comma 2 20_AVA DVA EL" xfId="19486" xr:uid="{42106147-5976-45DD-B30B-806C575B1569}"/>
    <cellStyle name="Comma 2 21" xfId="19487" xr:uid="{64030D99-A71E-4070-8517-4748CDC891B5}"/>
    <cellStyle name="Comma 2 21 2" xfId="19488" xr:uid="{D0F1E5D7-C639-4A0E-99A5-77A964DCFE10}"/>
    <cellStyle name="Comma 2 21_AVA DVA EL" xfId="19489" xr:uid="{E67123CB-0071-4104-85EA-B04CE774D6E9}"/>
    <cellStyle name="Comma 2 22" xfId="19490" xr:uid="{EB2C63E2-27C4-40A1-BBB6-9DADE5A1F872}"/>
    <cellStyle name="Comma 2 23" xfId="19491" xr:uid="{886826B2-F94A-48B3-A6D9-342D94DF701E}"/>
    <cellStyle name="Comma 2 24" xfId="47928" xr:uid="{E8C81442-FBF4-4387-A90C-E74DD08091C4}"/>
    <cellStyle name="Comma 2 25" xfId="47929" xr:uid="{90E6E13C-D3B3-4875-B0FD-EB3210ED32EC}"/>
    <cellStyle name="Comma 2 26" xfId="6219" xr:uid="{449E013A-9AB9-40E5-8F76-F3129CA880AB}"/>
    <cellStyle name="Comma 2 3" xfId="6233" xr:uid="{5BCEF84E-ABF2-4DC6-B107-2D2E39194C44}"/>
    <cellStyle name="Comma 2 3 2" xfId="6234" xr:uid="{14BC66A4-2E46-4B79-B5D1-2D9D95929C18}"/>
    <cellStyle name="Comma 2 3 2 2" xfId="19492" xr:uid="{84A65B26-96C8-4485-984A-2C4F2F4CFEFE}"/>
    <cellStyle name="Comma 2 3 2 2 2" xfId="19493" xr:uid="{17A043DB-E54D-45E6-9573-0F8A0FA6DEDC}"/>
    <cellStyle name="Comma 2 3 2 2 3" xfId="19494" xr:uid="{D71DE1FD-473C-414D-BD68-EBB28C621B2F}"/>
    <cellStyle name="Comma 2 3 2 2_AVA DVA EL" xfId="19495" xr:uid="{AC4926F2-6AAA-4A7E-ADFF-A6D0DF03B4D4}"/>
    <cellStyle name="Comma 2 3 2 3" xfId="19496" xr:uid="{D02D9B65-DB3F-47EA-897C-FB49E79A0998}"/>
    <cellStyle name="Comma 2 3 2_AVA DVA EL" xfId="19497" xr:uid="{D1B5E167-19FA-4A8C-8261-D5C705B5BF6B}"/>
    <cellStyle name="Comma 2 3 3" xfId="6235" xr:uid="{EF047AA7-C270-4953-981E-18417440194C}"/>
    <cellStyle name="Comma 2 3 3 2" xfId="19498" xr:uid="{D0EE1FD2-4257-465B-B7B1-F89FBE461EAF}"/>
    <cellStyle name="Comma 2 3 3 2 2" xfId="19499" xr:uid="{598ACAA2-E391-4B25-99F5-93E363013A85}"/>
    <cellStyle name="Comma 2 3 3 2 3" xfId="19500" xr:uid="{49DB3880-5099-4FED-9D6E-278687B83609}"/>
    <cellStyle name="Comma 2 3 3 2_AVA DVA EL" xfId="19501" xr:uid="{2AA9CE4E-3944-4F5D-AD43-952E4937AC0A}"/>
    <cellStyle name="Comma 2 3 3 3" xfId="19502" xr:uid="{C8492309-D3D4-4D18-B63F-9006761C49E8}"/>
    <cellStyle name="Comma 2 3 3 4" xfId="19503" xr:uid="{C5C8C2BC-F762-4053-B03E-F1483A097651}"/>
    <cellStyle name="Comma 2 3 3_AVA DVA EL" xfId="19504" xr:uid="{36C1C2A6-C93A-402E-A6FD-080C2EBF2C09}"/>
    <cellStyle name="Comma 2 3 4" xfId="6236" xr:uid="{180C4830-2C8F-4B27-8001-CC12EEADDEAB}"/>
    <cellStyle name="Comma 2 3 4 2" xfId="19505" xr:uid="{E8D054F8-03F0-4213-8389-1555C053C034}"/>
    <cellStyle name="Comma 2 3 4 3" xfId="19506" xr:uid="{64B153C1-D383-4432-B1DB-86E9177E4A38}"/>
    <cellStyle name="Comma 2 3 4_AVA DVA EL" xfId="19507" xr:uid="{3F2DCAC8-3E64-488D-8300-0AFDF1F85EB6}"/>
    <cellStyle name="Comma 2 3 5" xfId="19508" xr:uid="{701A968F-7891-4BD0-B2F1-1E77B732CBB0}"/>
    <cellStyle name="Comma 2 3 5 2" xfId="19509" xr:uid="{4ECC6258-4597-44B2-87D4-D4B01BC27F47}"/>
    <cellStyle name="Comma 2 3 5_AVA DVA EL" xfId="19510" xr:uid="{1A780755-B0CF-4A1A-ADEF-A9DF5CA1D4EA}"/>
    <cellStyle name="Comma 2 3 6" xfId="19511" xr:uid="{5C10EC12-FA75-41E7-8C37-8F96C5F8093C}"/>
    <cellStyle name="Comma 2 3 7" xfId="19512" xr:uid="{11E39EDA-10A6-4561-8013-C96A670AEA09}"/>
    <cellStyle name="Comma 2 3 8" xfId="36787" xr:uid="{3C60FC63-312C-4CEC-8462-2EAD450DE7BC}"/>
    <cellStyle name="Comma 2 3_AVA DVA EL" xfId="19513" xr:uid="{4A8D59F6-A918-4233-AA29-4FE817C89A18}"/>
    <cellStyle name="Comma 2 4" xfId="6237" xr:uid="{034C8E87-A17A-4BBD-A66E-A22121C22800}"/>
    <cellStyle name="Comma 2 4 10" xfId="19514" xr:uid="{F7DAD8CC-7AF0-4E29-9493-88BD03608025}"/>
    <cellStyle name="Comma 2 4 10 2" xfId="19515" xr:uid="{661CD9D2-D3F4-4D10-82F4-52C7350D95D1}"/>
    <cellStyle name="Comma 2 4 10 3" xfId="19516" xr:uid="{101C3CA2-F244-4083-B7F1-BF6613E8FC35}"/>
    <cellStyle name="Comma 2 4 10_AVA DVA EL" xfId="19517" xr:uid="{16043943-7042-4F87-A4B4-2721657532BE}"/>
    <cellStyle name="Comma 2 4 11" xfId="19518" xr:uid="{CC4E9F92-AE8C-45A6-9564-599FD40EB197}"/>
    <cellStyle name="Comma 2 4 11 2" xfId="19519" xr:uid="{6A89E34A-1C16-4F12-83A5-D8E84E73E1DC}"/>
    <cellStyle name="Comma 2 4 11 3" xfId="19520" xr:uid="{07BD0BAE-4A28-4D4D-8FAC-78F9596C4064}"/>
    <cellStyle name="Comma 2 4 11_AVA DVA EL" xfId="19521" xr:uid="{87BD53E2-32B6-472E-BDC4-45CB764B6831}"/>
    <cellStyle name="Comma 2 4 12" xfId="19522" xr:uid="{22CE7140-718B-4DB9-9BC3-950520D67396}"/>
    <cellStyle name="Comma 2 4 12 2" xfId="19523" xr:uid="{C02EF6C6-6B7C-4BFF-A6AE-30B430E1CD18}"/>
    <cellStyle name="Comma 2 4 12 3" xfId="19524" xr:uid="{CC06A801-C20B-4CCC-AF39-E654EB2B1F08}"/>
    <cellStyle name="Comma 2 4 12_AVA DVA EL" xfId="19525" xr:uid="{F3189998-40A4-4213-92DD-5769DADAD258}"/>
    <cellStyle name="Comma 2 4 13" xfId="19526" xr:uid="{4868C5B1-AF00-44E2-A777-F79E3AD9242E}"/>
    <cellStyle name="Comma 2 4 13 2" xfId="19527" xr:uid="{DEA7F9AD-8DBA-48E0-8C10-69F21AA3F059}"/>
    <cellStyle name="Comma 2 4 13 3" xfId="19528" xr:uid="{3D744701-6FA9-4C0E-99ED-A35C106D28E8}"/>
    <cellStyle name="Comma 2 4 13_AVA DVA EL" xfId="19529" xr:uid="{E184F464-FF6E-4A50-B92B-2B5FFCE1201F}"/>
    <cellStyle name="Comma 2 4 14" xfId="19530" xr:uid="{73F9DA3E-B187-410A-9954-B57A0E030063}"/>
    <cellStyle name="Comma 2 4 14 2" xfId="19531" xr:uid="{C9FCE6CC-49FD-4405-B34A-15EEEF0EF1F7}"/>
    <cellStyle name="Comma 2 4 14_AVA DVA EL" xfId="19532" xr:uid="{8858D456-A094-4FC7-A895-5C150F38211B}"/>
    <cellStyle name="Comma 2 4 15" xfId="19533" xr:uid="{6DC28B29-0347-4E8C-B91C-9485BA738AF7}"/>
    <cellStyle name="Comma 2 4 16" xfId="19534" xr:uid="{372AF1A1-2A38-48C5-894C-7F677B0B3093}"/>
    <cellStyle name="Comma 2 4 17" xfId="36788" xr:uid="{953264A0-C7C3-41A0-9157-67AF9B0893BA}"/>
    <cellStyle name="Comma 2 4 2" xfId="6238" xr:uid="{EF9C692E-93D0-4D8B-B024-BE446FD6BE33}"/>
    <cellStyle name="Comma 2 4 2 10" xfId="19535" xr:uid="{96AE8122-6FEF-4050-B3B0-6C079C6CEDE1}"/>
    <cellStyle name="Comma 2 4 2 10 2" xfId="19536" xr:uid="{5E83F8CB-D9BE-4580-892F-9FB70813F7E3}"/>
    <cellStyle name="Comma 2 4 2 10 3" xfId="19537" xr:uid="{F660BDF9-EE82-4D2E-BF4F-A6E3EF3A22A8}"/>
    <cellStyle name="Comma 2 4 2 10_AVA DVA EL" xfId="19538" xr:uid="{5E4369D3-0DD2-4C16-9CDC-ACC792530CD5}"/>
    <cellStyle name="Comma 2 4 2 11" xfId="19539" xr:uid="{27619BFC-18D5-42B0-B786-FBD825699928}"/>
    <cellStyle name="Comma 2 4 2 11 2" xfId="19540" xr:uid="{4D7FB957-3D8D-42BF-A946-7650099CCA32}"/>
    <cellStyle name="Comma 2 4 2 11 3" xfId="19541" xr:uid="{FF3132DB-B0CD-47D0-915A-38CE4BF19C3B}"/>
    <cellStyle name="Comma 2 4 2 11_AVA DVA EL" xfId="19542" xr:uid="{AAB692AE-BBA9-47C6-8AE2-FFD2F9FF3BD5}"/>
    <cellStyle name="Comma 2 4 2 12" xfId="19543" xr:uid="{DFFB163A-E3EB-4FEB-88BE-3CDA6BEB33D9}"/>
    <cellStyle name="Comma 2 4 2 2" xfId="19544" xr:uid="{754B41A3-AFFA-4D81-83B5-CB372BD708FB}"/>
    <cellStyle name="Comma 2 4 2 2 10" xfId="19545" xr:uid="{98AA8F44-0027-46F9-817F-1ABEB1548624}"/>
    <cellStyle name="Comma 2 4 2 2 11" xfId="19546" xr:uid="{27125F7B-543C-4AD8-8B8E-6A9812EA537D}"/>
    <cellStyle name="Comma 2 4 2 2 2" xfId="19547" xr:uid="{9D6BC116-094F-4C88-B611-509595062A1E}"/>
    <cellStyle name="Comma 2 4 2 2 2 2" xfId="19548" xr:uid="{F85EB76A-DD83-4EFC-B881-62DB000A1162}"/>
    <cellStyle name="Comma 2 4 2 2 2 2 2" xfId="19549" xr:uid="{CF832139-B565-41D4-A8CD-DAA4B02C73A5}"/>
    <cellStyle name="Comma 2 4 2 2 2 2 3" xfId="19550" xr:uid="{8DA35668-066E-4DFC-B6E5-1513F9E55256}"/>
    <cellStyle name="Comma 2 4 2 2 2 2_AVA DVA EL" xfId="19551" xr:uid="{10A2AFE5-4F27-47E7-ADB2-67591B6DB53D}"/>
    <cellStyle name="Comma 2 4 2 2 2 3" xfId="19552" xr:uid="{8C6845B9-8290-4A73-AF9E-A3A38F16A2A1}"/>
    <cellStyle name="Comma 2 4 2 2 2 3 2" xfId="19553" xr:uid="{62B97ADC-C88B-4C76-AB9B-72ADFD19C0DB}"/>
    <cellStyle name="Comma 2 4 2 2 2 3 3" xfId="19554" xr:uid="{C0605AF9-5F0D-44EA-B21B-39259AADF594}"/>
    <cellStyle name="Comma 2 4 2 2 2 3_AVA DVA EL" xfId="19555" xr:uid="{B813D5F6-210A-4A8D-B887-AC1AF7513A01}"/>
    <cellStyle name="Comma 2 4 2 2 2 4" xfId="19556" xr:uid="{8B1193F5-3492-4B6B-A278-999A206FF8AE}"/>
    <cellStyle name="Comma 2 4 2 2 2 5" xfId="19557" xr:uid="{A1AC8B7D-B4D6-4087-B617-30E42948E2C4}"/>
    <cellStyle name="Comma 2 4 2 2 2_AVA DVA EL" xfId="19558" xr:uid="{6287EBD3-28EF-4C3F-B74E-885AD245F64A}"/>
    <cellStyle name="Comma 2 4 2 2 3" xfId="19559" xr:uid="{36E138B7-5156-480E-88BA-E7B0707F6BDF}"/>
    <cellStyle name="Comma 2 4 2 2 3 2" xfId="19560" xr:uid="{B6F1F8A3-B891-40C1-A681-BA7B565A5898}"/>
    <cellStyle name="Comma 2 4 2 2 3 3" xfId="19561" xr:uid="{0C53A8E3-B1C8-4A92-A186-F0BC5442391A}"/>
    <cellStyle name="Comma 2 4 2 2 3_AVA DVA EL" xfId="19562" xr:uid="{A868A8E9-BC0C-4232-B064-522CDBC13E58}"/>
    <cellStyle name="Comma 2 4 2 2 4" xfId="19563" xr:uid="{A61C0729-0A14-49B5-968D-91DB72556DC0}"/>
    <cellStyle name="Comma 2 4 2 2 4 2" xfId="19564" xr:uid="{BFE5AD76-38B8-406E-91FB-D4D989050033}"/>
    <cellStyle name="Comma 2 4 2 2 4 3" xfId="19565" xr:uid="{7846911C-162B-4CEB-ADE2-02F42A5DB475}"/>
    <cellStyle name="Comma 2 4 2 2 4_AVA DVA EL" xfId="19566" xr:uid="{911F3652-D7F9-4DBC-8A28-0A3448E7BD81}"/>
    <cellStyle name="Comma 2 4 2 2 5" xfId="19567" xr:uid="{42795A95-ACAF-49DD-8C1A-E68CE49F3916}"/>
    <cellStyle name="Comma 2 4 2 2 5 2" xfId="19568" xr:uid="{682D1300-2713-47E1-871B-2113E78DBB8F}"/>
    <cellStyle name="Comma 2 4 2 2 5 3" xfId="19569" xr:uid="{984E91D4-D8A4-4827-B30C-5994D512647D}"/>
    <cellStyle name="Comma 2 4 2 2 5_AVA DVA EL" xfId="19570" xr:uid="{B31EA4D2-41A9-4528-9D56-B80DE62B2666}"/>
    <cellStyle name="Comma 2 4 2 2 6" xfId="19571" xr:uid="{BB169C91-74CB-442B-AC1D-85D156C34BA7}"/>
    <cellStyle name="Comma 2 4 2 2 6 2" xfId="19572" xr:uid="{386AC1DB-F120-4F58-A63B-BAD30D88EC04}"/>
    <cellStyle name="Comma 2 4 2 2 6 3" xfId="19573" xr:uid="{9A3E0419-963B-4AD2-85AD-DC4C2D162B59}"/>
    <cellStyle name="Comma 2 4 2 2 6_AVA DVA EL" xfId="19574" xr:uid="{DDFF6942-C014-4244-8E10-7771EE442229}"/>
    <cellStyle name="Comma 2 4 2 2 7" xfId="19575" xr:uid="{2BCF6D4F-3C72-4F6D-BF80-4AD468B58093}"/>
    <cellStyle name="Comma 2 4 2 2 7 2" xfId="19576" xr:uid="{B8047191-FD05-49C3-B340-58E5DE022122}"/>
    <cellStyle name="Comma 2 4 2 2 7 3" xfId="19577" xr:uid="{03698C70-4A1B-4E8B-B4B0-ECD50D2B3967}"/>
    <cellStyle name="Comma 2 4 2 2 7_AVA DVA EL" xfId="19578" xr:uid="{225AB260-1F34-492E-AA9C-95813C485856}"/>
    <cellStyle name="Comma 2 4 2 2 8" xfId="19579" xr:uid="{1C70A645-D09E-41C8-B379-A99A84A102F0}"/>
    <cellStyle name="Comma 2 4 2 2 8 2" xfId="19580" xr:uid="{8ECB932E-D0F8-4DE5-B7C5-2A7871C2EAA9}"/>
    <cellStyle name="Comma 2 4 2 2 8 3" xfId="19581" xr:uid="{DC3E0100-F771-48E2-8620-645D4F672EFE}"/>
    <cellStyle name="Comma 2 4 2 2 8_AVA DVA EL" xfId="19582" xr:uid="{F56B7358-EF4E-46E2-84CB-45468DA66E05}"/>
    <cellStyle name="Comma 2 4 2 2 9" xfId="19583" xr:uid="{DB3798F8-A450-4BC2-B905-1ECE20850A46}"/>
    <cellStyle name="Comma 2 4 2 2 9 2" xfId="19584" xr:uid="{CEE0DFC3-A5E4-487F-8CD8-32B7E3AE7430}"/>
    <cellStyle name="Comma 2 4 2 2 9 3" xfId="19585" xr:uid="{A8A05101-663D-4DAE-B06F-0545E9E5A93D}"/>
    <cellStyle name="Comma 2 4 2 2 9_AVA DVA EL" xfId="19586" xr:uid="{628CDF63-8D7C-4E97-9F0B-D8ED40DCD10A}"/>
    <cellStyle name="Comma 2 4 2 2_AVA DVA EL" xfId="19587" xr:uid="{DF83ED52-40CA-47A9-9756-23A1802DD19C}"/>
    <cellStyle name="Comma 2 4 2 3" xfId="19588" xr:uid="{C5475B49-662E-458A-842B-B66D0D069040}"/>
    <cellStyle name="Comma 2 4 2 3 2" xfId="19589" xr:uid="{362F9AE4-5D73-4E49-BF99-5937DF696A7E}"/>
    <cellStyle name="Comma 2 4 2 3 2 2" xfId="19590" xr:uid="{CBE6BE26-1121-4D69-B6A2-9D92B131FB0D}"/>
    <cellStyle name="Comma 2 4 2 3 2 3" xfId="19591" xr:uid="{DE321A78-9E20-430C-82B0-28652C1AC974}"/>
    <cellStyle name="Comma 2 4 2 3 2_AVA DVA EL" xfId="19592" xr:uid="{CCB23D77-36C0-4E55-87C8-358094EBD8D2}"/>
    <cellStyle name="Comma 2 4 2 3 3" xfId="19593" xr:uid="{5DA7BE97-7E44-4AB9-85D3-D38102233FE2}"/>
    <cellStyle name="Comma 2 4 2 3 3 2" xfId="19594" xr:uid="{48B2DE58-B7B0-45F5-A2DA-8808FA72E59A}"/>
    <cellStyle name="Comma 2 4 2 3 3 3" xfId="19595" xr:uid="{5CD1C7C6-07E4-42F2-B173-C279F5EBA7AA}"/>
    <cellStyle name="Comma 2 4 2 3 3_AVA DVA EL" xfId="19596" xr:uid="{0401DD1A-D289-426F-ACD7-047AE3C95BEE}"/>
    <cellStyle name="Comma 2 4 2 3 4" xfId="19597" xr:uid="{606CF309-0A45-4F3C-9406-D55BA8C97024}"/>
    <cellStyle name="Comma 2 4 2 3 5" xfId="19598" xr:uid="{3E4643B1-BBA6-4988-B3F0-D4D3A6D49812}"/>
    <cellStyle name="Comma 2 4 2 3_AVA DVA EL" xfId="19599" xr:uid="{C7B22948-DED1-4C44-9FCC-0FCC1A8A09C2}"/>
    <cellStyle name="Comma 2 4 2 4" xfId="19600" xr:uid="{E1339B74-5CD6-44AF-AB46-E5C089CC0DFE}"/>
    <cellStyle name="Comma 2 4 2 4 2" xfId="19601" xr:uid="{3F9BD7A9-0A6B-4833-BF8C-6258059DA0B8}"/>
    <cellStyle name="Comma 2 4 2 4 3" xfId="19602" xr:uid="{EF02A6DF-11A2-4650-918A-B4ABFA4BD237}"/>
    <cellStyle name="Comma 2 4 2 4_AVA DVA EL" xfId="19603" xr:uid="{F1E7E191-E684-4E58-819B-C904C7AA348A}"/>
    <cellStyle name="Comma 2 4 2 5" xfId="19604" xr:uid="{0D44ED5F-3E67-47DA-B673-F3A0EB9EEE48}"/>
    <cellStyle name="Comma 2 4 2 5 2" xfId="19605" xr:uid="{6636F5FB-0E3B-4600-9D0B-4ECE5470FEB9}"/>
    <cellStyle name="Comma 2 4 2 5 3" xfId="19606" xr:uid="{6FC4CCEB-C339-486B-9565-9AF40D8BC34A}"/>
    <cellStyle name="Comma 2 4 2 5_AVA DVA EL" xfId="19607" xr:uid="{240F521B-F4CD-4C16-A6FB-6C001E89C768}"/>
    <cellStyle name="Comma 2 4 2 6" xfId="19608" xr:uid="{35ABCFED-F084-4D19-99C4-3151ADAB57AD}"/>
    <cellStyle name="Comma 2 4 2 6 2" xfId="19609" xr:uid="{8D8D9A4A-9530-4316-84D6-536A1E4E19EA}"/>
    <cellStyle name="Comma 2 4 2 6 3" xfId="19610" xr:uid="{12AACAC3-AC45-49EC-A98E-77778BCF5C02}"/>
    <cellStyle name="Comma 2 4 2 6_AVA DVA EL" xfId="19611" xr:uid="{A99CFBDD-5A18-4A9A-BD03-AC8525B59BDE}"/>
    <cellStyle name="Comma 2 4 2 7" xfId="19612" xr:uid="{932BC382-4F13-4234-AA86-2DC98E7B30A6}"/>
    <cellStyle name="Comma 2 4 2 7 2" xfId="19613" xr:uid="{C60EF1BE-118C-46BC-A7FA-8006198400A2}"/>
    <cellStyle name="Comma 2 4 2 7 3" xfId="19614" xr:uid="{A2F78FE1-F363-4278-AAC1-60F0559EBADD}"/>
    <cellStyle name="Comma 2 4 2 7_AVA DVA EL" xfId="19615" xr:uid="{854A0B1D-D925-45EC-BD88-3711781C6C30}"/>
    <cellStyle name="Comma 2 4 2 8" xfId="19616" xr:uid="{3908AE94-CD38-4102-BFBF-AEABF852BE99}"/>
    <cellStyle name="Comma 2 4 2 8 2" xfId="19617" xr:uid="{8518070E-B9E7-41A8-9C66-A6817F63574B}"/>
    <cellStyle name="Comma 2 4 2 8 3" xfId="19618" xr:uid="{F774F0D9-081C-40F1-A305-62B6A2DBCED4}"/>
    <cellStyle name="Comma 2 4 2 8_AVA DVA EL" xfId="19619" xr:uid="{73F8087A-219F-45FB-8309-1F85FA8D7404}"/>
    <cellStyle name="Comma 2 4 2 9" xfId="19620" xr:uid="{AEC7890A-8A3B-430D-BA7B-F18572DA90F1}"/>
    <cellStyle name="Comma 2 4 2 9 2" xfId="19621" xr:uid="{EEF68953-FED7-4ABC-8CB7-D1FFE7DF7E65}"/>
    <cellStyle name="Comma 2 4 2 9 3" xfId="19622" xr:uid="{11B26BB4-7D14-4BC4-A88C-D8363F5F10CE}"/>
    <cellStyle name="Comma 2 4 2 9_AVA DVA EL" xfId="19623" xr:uid="{D8CB6966-48EB-4168-8D4B-833004ACA5B5}"/>
    <cellStyle name="Comma 2 4 2_AVA DVA EL" xfId="19624" xr:uid="{CD1340A5-F6E1-45DA-99BD-01E6D0B2AC45}"/>
    <cellStyle name="Comma 2 4 3" xfId="19625" xr:uid="{78B2B8BF-5787-4C54-9C39-CF81E151B4EA}"/>
    <cellStyle name="Comma 2 4 3 10" xfId="19626" xr:uid="{2C74D80F-9DA2-44E2-B75F-9CAFB558F49E}"/>
    <cellStyle name="Comma 2 4 3 11" xfId="19627" xr:uid="{A7F7EF28-6998-41F7-85E6-315EF812931D}"/>
    <cellStyle name="Comma 2 4 3 2" xfId="19628" xr:uid="{6327F196-8446-48D7-8745-2F0F90EEC92A}"/>
    <cellStyle name="Comma 2 4 3 2 2" xfId="19629" xr:uid="{15EC5D98-CA8B-4849-A00E-BDF5A83BEB16}"/>
    <cellStyle name="Comma 2 4 3 2 2 2" xfId="19630" xr:uid="{73913448-EF68-42B0-BFEE-84411D7EE771}"/>
    <cellStyle name="Comma 2 4 3 2 2 3" xfId="19631" xr:uid="{F02D7DC1-10BA-4C08-AC1F-8BAD742557C9}"/>
    <cellStyle name="Comma 2 4 3 2 2_AVA DVA EL" xfId="19632" xr:uid="{1BB16FAB-8B48-419E-92BD-C3398547F976}"/>
    <cellStyle name="Comma 2 4 3 2 3" xfId="19633" xr:uid="{7AFC85F0-DA10-41AC-A942-32B3BFA6CC40}"/>
    <cellStyle name="Comma 2 4 3 2 3 2" xfId="19634" xr:uid="{A1A46B54-AEB8-428D-BC9E-1EF188ED75BB}"/>
    <cellStyle name="Comma 2 4 3 2 3 3" xfId="19635" xr:uid="{12BEC0CA-2685-487D-A06F-2AE075A9F8D1}"/>
    <cellStyle name="Comma 2 4 3 2 3_AVA DVA EL" xfId="19636" xr:uid="{FAA54BB0-9360-4A5F-89F6-AC17355F66FF}"/>
    <cellStyle name="Comma 2 4 3 2 4" xfId="19637" xr:uid="{D7A9C3C9-29C4-457A-97C2-F92C0DEF1989}"/>
    <cellStyle name="Comma 2 4 3 2 5" xfId="19638" xr:uid="{57A1FB5E-CFD4-42BF-981A-8242A29946A1}"/>
    <cellStyle name="Comma 2 4 3 2_AVA DVA EL" xfId="19639" xr:uid="{5A504355-1403-47B6-A9AB-37D782059178}"/>
    <cellStyle name="Comma 2 4 3 3" xfId="19640" xr:uid="{3C571A04-C24B-40C4-B33E-E2C4A1C878C7}"/>
    <cellStyle name="Comma 2 4 3 3 2" xfId="19641" xr:uid="{8F6AC038-2E09-46B5-809C-ACA9B28558B9}"/>
    <cellStyle name="Comma 2 4 3 3 3" xfId="19642" xr:uid="{2543FD87-4642-4311-AFFC-19890B668B93}"/>
    <cellStyle name="Comma 2 4 3 3_AVA DVA EL" xfId="19643" xr:uid="{AC8B4DB1-99EE-4E27-94E1-D9FA96BB9737}"/>
    <cellStyle name="Comma 2 4 3 4" xfId="19644" xr:uid="{01014BBE-80F4-4311-AC5E-E04ECF004C4E}"/>
    <cellStyle name="Comma 2 4 3 4 2" xfId="19645" xr:uid="{BB445A0D-1EBA-412A-9D77-BF5AE43D5F74}"/>
    <cellStyle name="Comma 2 4 3 4 3" xfId="19646" xr:uid="{210551C9-5948-4A0C-89A3-6280E6C58016}"/>
    <cellStyle name="Comma 2 4 3 4_AVA DVA EL" xfId="19647" xr:uid="{0EA7ED7B-6F26-4722-BE57-8DEE16711D53}"/>
    <cellStyle name="Comma 2 4 3 5" xfId="19648" xr:uid="{7D6D2EB7-6B00-4D75-8379-D9E92255B484}"/>
    <cellStyle name="Comma 2 4 3 5 2" xfId="19649" xr:uid="{37A25BD6-D0E4-446C-8B6B-DFF9B66FB565}"/>
    <cellStyle name="Comma 2 4 3 5 3" xfId="19650" xr:uid="{3484D4FD-C25C-48A7-9B58-D325B1A6F8A9}"/>
    <cellStyle name="Comma 2 4 3 5_AVA DVA EL" xfId="19651" xr:uid="{12A8BBDD-DCC2-44D4-AC95-1834B47DEA18}"/>
    <cellStyle name="Comma 2 4 3 6" xfId="19652" xr:uid="{B56629A4-8339-4DA7-9901-E38E60BD3B0F}"/>
    <cellStyle name="Comma 2 4 3 6 2" xfId="19653" xr:uid="{373039DF-81CF-43B4-BE18-FA565242493D}"/>
    <cellStyle name="Comma 2 4 3 6 3" xfId="19654" xr:uid="{C5A9312B-94A9-422D-B677-A8E9CF319466}"/>
    <cellStyle name="Comma 2 4 3 6_AVA DVA EL" xfId="19655" xr:uid="{62A77409-61C0-41CC-A3A3-F4DB093F82C2}"/>
    <cellStyle name="Comma 2 4 3 7" xfId="19656" xr:uid="{E73C7AE0-1F70-4E49-8324-DD8C3004794A}"/>
    <cellStyle name="Comma 2 4 3 7 2" xfId="19657" xr:uid="{6E2D1F34-AE43-423C-A521-6DEE1CF5C7E9}"/>
    <cellStyle name="Comma 2 4 3 7 3" xfId="19658" xr:uid="{0BD4472E-09D8-4300-9E2A-8110205CBC19}"/>
    <cellStyle name="Comma 2 4 3 7_AVA DVA EL" xfId="19659" xr:uid="{1AC285C7-9B86-4D95-950F-1F9B206C731E}"/>
    <cellStyle name="Comma 2 4 3 8" xfId="19660" xr:uid="{7CA588C3-B294-462F-9C9A-E70EEB3B05DF}"/>
    <cellStyle name="Comma 2 4 3 8 2" xfId="19661" xr:uid="{C251BF15-A4F4-42DC-A9F0-0301CB6F9E7B}"/>
    <cellStyle name="Comma 2 4 3 8 3" xfId="19662" xr:uid="{645469A8-9C5F-4D51-B719-80A67F790841}"/>
    <cellStyle name="Comma 2 4 3 8_AVA DVA EL" xfId="19663" xr:uid="{93355016-C5E2-43FF-AEE5-DCB6F62977C8}"/>
    <cellStyle name="Comma 2 4 3 9" xfId="19664" xr:uid="{CE775F2A-4C75-471E-991F-DDE6426B0BAA}"/>
    <cellStyle name="Comma 2 4 3 9 2" xfId="19665" xr:uid="{AB3A72D8-ACE4-43EC-A107-618C6300DA25}"/>
    <cellStyle name="Comma 2 4 3 9 3" xfId="19666" xr:uid="{7C6B3B54-45FD-47EA-999E-4B51D6587B07}"/>
    <cellStyle name="Comma 2 4 3 9_AVA DVA EL" xfId="19667" xr:uid="{54CE5252-DAE8-441A-BA5A-3CC5AC4848A2}"/>
    <cellStyle name="Comma 2 4 3_AVA DVA EL" xfId="19668" xr:uid="{03D41049-A877-45B2-9D59-0A3FB170FBDA}"/>
    <cellStyle name="Comma 2 4 4" xfId="19669" xr:uid="{E25219AA-D054-40BE-864A-7B528AE7BC72}"/>
    <cellStyle name="Comma 2 4 4 2" xfId="19670" xr:uid="{75967137-7C3D-4542-B809-EE40C280325D}"/>
    <cellStyle name="Comma 2 4 4 2 2" xfId="19671" xr:uid="{08A7BD2F-4DB4-4612-A1FD-0A8F9EA0CB81}"/>
    <cellStyle name="Comma 2 4 4 2 3" xfId="19672" xr:uid="{1914EF4F-7F47-4B81-96F1-A1B4D2BEB6DC}"/>
    <cellStyle name="Comma 2 4 4 2_AVA DVA EL" xfId="19673" xr:uid="{1D0B42D0-B9A4-429B-9014-333A5CCDD580}"/>
    <cellStyle name="Comma 2 4 4 3" xfId="19674" xr:uid="{A131A77F-5556-4E8D-9544-2B35F6B5804D}"/>
    <cellStyle name="Comma 2 4 4 3 2" xfId="19675" xr:uid="{3FC5B8FC-2A81-45B5-BB14-F7D10B1F0122}"/>
    <cellStyle name="Comma 2 4 4 3 3" xfId="19676" xr:uid="{4BD56D72-47E5-4267-B7BE-F87AF1298C54}"/>
    <cellStyle name="Comma 2 4 4 3_AVA DVA EL" xfId="19677" xr:uid="{717A0018-D957-401A-B7B9-273283A69980}"/>
    <cellStyle name="Comma 2 4 4 4" xfId="19678" xr:uid="{065E70EE-B6B4-4217-B345-D3919A154951}"/>
    <cellStyle name="Comma 2 4 4 5" xfId="19679" xr:uid="{807095F8-6CA8-41EF-87DF-692311C5FC97}"/>
    <cellStyle name="Comma 2 4 4_AVA DVA EL" xfId="19680" xr:uid="{B05DA56A-5847-4BA0-ADF4-0E2CEB7C35CA}"/>
    <cellStyle name="Comma 2 4 5" xfId="19681" xr:uid="{AC67BBE9-3664-4D42-AD5D-DC5EF362D95B}"/>
    <cellStyle name="Comma 2 4 5 2" xfId="19682" xr:uid="{9CF43A1F-4BEB-4814-8900-3A4B87F21B52}"/>
    <cellStyle name="Comma 2 4 5 3" xfId="19683" xr:uid="{D148CCF2-368C-4DE6-A336-4E567916FF49}"/>
    <cellStyle name="Comma 2 4 5_AVA DVA EL" xfId="19684" xr:uid="{005EF769-C2CC-4DD2-B22C-58A42CC64980}"/>
    <cellStyle name="Comma 2 4 6" xfId="19685" xr:uid="{6DCE73A9-70EE-46EC-8720-D6B50FD8CB28}"/>
    <cellStyle name="Comma 2 4 6 2" xfId="19686" xr:uid="{0E7BD3B0-463A-4333-8E1C-A500DFBDE9A4}"/>
    <cellStyle name="Comma 2 4 6 3" xfId="19687" xr:uid="{4E6E7FEE-BDAC-4818-86DD-F405CB937CCF}"/>
    <cellStyle name="Comma 2 4 6_AVA DVA EL" xfId="19688" xr:uid="{D47D6CF3-543A-483B-BF95-BAFDDD5243F0}"/>
    <cellStyle name="Comma 2 4 7" xfId="19689" xr:uid="{7F72F33E-005B-40EC-AA9C-1E93BE69CBD2}"/>
    <cellStyle name="Comma 2 4 7 2" xfId="19690" xr:uid="{A33726B7-2C44-4581-84F8-B446EB77EBF7}"/>
    <cellStyle name="Comma 2 4 7 3" xfId="19691" xr:uid="{424E052F-E71F-4CA5-9BAD-8733A4730CA3}"/>
    <cellStyle name="Comma 2 4 7_AVA DVA EL" xfId="19692" xr:uid="{F4C15C7A-96B4-4640-9305-F7ADBDC15CC3}"/>
    <cellStyle name="Comma 2 4 8" xfId="19693" xr:uid="{0C0BBB70-6489-4FA3-97DC-B8BEDC5C1E55}"/>
    <cellStyle name="Comma 2 4 8 2" xfId="19694" xr:uid="{65ACE0A8-C85D-4AE4-A1D2-0202111C7848}"/>
    <cellStyle name="Comma 2 4 8 3" xfId="19695" xr:uid="{69D5A6CA-66F7-4CE8-974C-BAC172C17F14}"/>
    <cellStyle name="Comma 2 4 8_AVA DVA EL" xfId="19696" xr:uid="{3A173E03-99A3-4E7E-8986-170517EEB8A9}"/>
    <cellStyle name="Comma 2 4 9" xfId="19697" xr:uid="{AC28A112-146E-474A-BA8D-7247DFFD608C}"/>
    <cellStyle name="Comma 2 4 9 2" xfId="19698" xr:uid="{C8E40B55-4043-4FEF-9687-F8F714CA1B2F}"/>
    <cellStyle name="Comma 2 4 9 3" xfId="19699" xr:uid="{343F4338-4D76-4324-9B6E-C444B1F748EF}"/>
    <cellStyle name="Comma 2 4 9_AVA DVA EL" xfId="19700" xr:uid="{7372B0B2-3CEC-4927-A316-E9DDF2F2687E}"/>
    <cellStyle name="Comma 2 4_AVA DVA EL" xfId="19701" xr:uid="{E5C656E5-BE7D-4860-81B4-63C102446856}"/>
    <cellStyle name="Comma 2 5" xfId="6239" xr:uid="{08704ED8-EB23-447F-8E1B-68C28C56E3BB}"/>
    <cellStyle name="Comma 2 5 10" xfId="19702" xr:uid="{DC6D3554-8617-41AF-9312-2E541E8EBBB8}"/>
    <cellStyle name="Comma 2 5 10 2" xfId="19703" xr:uid="{01A95756-BE01-4512-87AD-A865FE91E132}"/>
    <cellStyle name="Comma 2 5 10 3" xfId="19704" xr:uid="{C73778FD-A854-42E3-ADC8-F5C34637A7C3}"/>
    <cellStyle name="Comma 2 5 10_AVA DVA EL" xfId="19705" xr:uid="{AE5366F6-40B5-41C5-A6A8-7158A021FD11}"/>
    <cellStyle name="Comma 2 5 11" xfId="19706" xr:uid="{4C9F9093-E5A0-44C7-B171-6B789A3C0C3E}"/>
    <cellStyle name="Comma 2 5 11 2" xfId="19707" xr:uid="{6C71B29A-1BC6-468C-8966-C88841F8A1DB}"/>
    <cellStyle name="Comma 2 5 11 3" xfId="19708" xr:uid="{921471C7-B8AC-4846-BE05-CFCC5C740396}"/>
    <cellStyle name="Comma 2 5 11_AVA DVA EL" xfId="19709" xr:uid="{E760D573-0060-4475-AA3A-C2E5A3C1CE51}"/>
    <cellStyle name="Comma 2 5 12" xfId="19710" xr:uid="{4B872C6C-33AF-4A37-B566-381412A0080F}"/>
    <cellStyle name="Comma 2 5 12 2" xfId="19711" xr:uid="{44534F98-E157-42CF-85BB-228CB836B5AA}"/>
    <cellStyle name="Comma 2 5 12_AVA DVA EL" xfId="19712" xr:uid="{BBE7FBF7-953F-400B-B5E6-5BF3C8AC5C06}"/>
    <cellStyle name="Comma 2 5 13" xfId="19713" xr:uid="{38D11BF9-2A85-4C97-8584-16808BEABD48}"/>
    <cellStyle name="Comma 2 5 14" xfId="19714" xr:uid="{669B0491-D7B1-4D14-B50F-3A8073C03B30}"/>
    <cellStyle name="Comma 2 5 15" xfId="36789" xr:uid="{8FEECF88-3C0F-4A36-BF55-5F3767B174E6}"/>
    <cellStyle name="Comma 2 5 2" xfId="19715" xr:uid="{712A32F7-04EE-409E-938C-45677BD54888}"/>
    <cellStyle name="Comma 2 5 2 10" xfId="19716" xr:uid="{333C1566-30C6-47BF-9785-40F98B4CFE63}"/>
    <cellStyle name="Comma 2 5 2 11" xfId="19717" xr:uid="{55733090-52D1-4AE8-8F5D-507CA789BC72}"/>
    <cellStyle name="Comma 2 5 2 2" xfId="19718" xr:uid="{5D329DF1-9DE4-4B5E-9641-59ADC84D7A94}"/>
    <cellStyle name="Comma 2 5 2 2 2" xfId="19719" xr:uid="{3129A6FE-657F-4028-AC39-1A0FE4015FA9}"/>
    <cellStyle name="Comma 2 5 2 2 2 2" xfId="19720" xr:uid="{96EBA55B-F315-475D-B285-F0E0D5FE9BBC}"/>
    <cellStyle name="Comma 2 5 2 2 2 3" xfId="19721" xr:uid="{265704D5-1F45-4F05-A1F5-CD40231D8432}"/>
    <cellStyle name="Comma 2 5 2 2 2_AVA DVA EL" xfId="19722" xr:uid="{D5B9C4E7-8F96-4FFC-BCBE-95ABA792C082}"/>
    <cellStyle name="Comma 2 5 2 2 3" xfId="19723" xr:uid="{DCDC8D89-8963-412F-98CB-2488E7E73079}"/>
    <cellStyle name="Comma 2 5 2 2 3 2" xfId="19724" xr:uid="{BA79B98C-2292-421B-A746-8D50C8EDAAE4}"/>
    <cellStyle name="Comma 2 5 2 2 3 3" xfId="19725" xr:uid="{5E04CF12-D60D-4F47-9F42-B3078C84836E}"/>
    <cellStyle name="Comma 2 5 2 2 3_AVA DVA EL" xfId="19726" xr:uid="{BB22B5A1-CBFB-4FC6-B8B0-0AC4FF1CE36D}"/>
    <cellStyle name="Comma 2 5 2 2 4" xfId="19727" xr:uid="{4C3025D7-39C9-4355-B7B2-0AB510A33D8E}"/>
    <cellStyle name="Comma 2 5 2 2 5" xfId="19728" xr:uid="{0AA51065-57C5-44E0-A8B6-61D62EC0F6C6}"/>
    <cellStyle name="Comma 2 5 2 2_AVA DVA EL" xfId="19729" xr:uid="{17036AAF-201B-43F3-9F90-F213303C801E}"/>
    <cellStyle name="Comma 2 5 2 3" xfId="19730" xr:uid="{732A9B48-28DF-40D7-9F29-7452226E092D}"/>
    <cellStyle name="Comma 2 5 2 3 2" xfId="19731" xr:uid="{9F0DD802-9510-4AA6-A694-072C96B624EC}"/>
    <cellStyle name="Comma 2 5 2 3 3" xfId="19732" xr:uid="{C7BDF1C0-1429-4539-B99C-9A4B16B9067C}"/>
    <cellStyle name="Comma 2 5 2 3_AVA DVA EL" xfId="19733" xr:uid="{F1356FFA-5650-4A31-AA57-AC0C6252A0FA}"/>
    <cellStyle name="Comma 2 5 2 4" xfId="19734" xr:uid="{DA9F2C7A-B2D1-450B-89B1-C5C9A6CAF11B}"/>
    <cellStyle name="Comma 2 5 2 4 2" xfId="19735" xr:uid="{C56250CB-2B92-4A03-8141-B63B0B17ABD2}"/>
    <cellStyle name="Comma 2 5 2 4 3" xfId="19736" xr:uid="{ABF1CA63-A8F4-4B6A-A6FC-739766F1D84A}"/>
    <cellStyle name="Comma 2 5 2 4_AVA DVA EL" xfId="19737" xr:uid="{6A6EF997-6B29-4D02-979E-C1C2B7BE9E85}"/>
    <cellStyle name="Comma 2 5 2 5" xfId="19738" xr:uid="{1AC7EEF9-8A93-4091-961E-5F45E9FF1377}"/>
    <cellStyle name="Comma 2 5 2 5 2" xfId="19739" xr:uid="{42AC7979-2C04-4D09-9104-735AA1FA3413}"/>
    <cellStyle name="Comma 2 5 2 5 3" xfId="19740" xr:uid="{ACB95E1E-65A8-4A81-8213-65BC962D6D13}"/>
    <cellStyle name="Comma 2 5 2 5_AVA DVA EL" xfId="19741" xr:uid="{ABD64BF9-9667-4E7B-846A-A85BE4E62ACA}"/>
    <cellStyle name="Comma 2 5 2 6" xfId="19742" xr:uid="{B7F40217-ACFC-4686-9082-A2D8B4AB30A1}"/>
    <cellStyle name="Comma 2 5 2 6 2" xfId="19743" xr:uid="{80D83173-B80A-4799-992A-4D22F03057AB}"/>
    <cellStyle name="Comma 2 5 2 6 3" xfId="19744" xr:uid="{E87D1D9A-EAE2-40AD-9BD5-F521CB7871C9}"/>
    <cellStyle name="Comma 2 5 2 6_AVA DVA EL" xfId="19745" xr:uid="{9566620D-FFDA-497D-9CB8-73187D18401F}"/>
    <cellStyle name="Comma 2 5 2 7" xfId="19746" xr:uid="{562B7E5B-A375-42EE-9E06-DF0C3E0473EB}"/>
    <cellStyle name="Comma 2 5 2 7 2" xfId="19747" xr:uid="{DAB1FAC8-E50B-4793-BDD0-BE05B533263A}"/>
    <cellStyle name="Comma 2 5 2 7 3" xfId="19748" xr:uid="{B4A63AB7-A487-4663-B425-3503422EDDC5}"/>
    <cellStyle name="Comma 2 5 2 7_AVA DVA EL" xfId="19749" xr:uid="{C6CA4882-228D-47A3-9C98-9217913D3E39}"/>
    <cellStyle name="Comma 2 5 2 8" xfId="19750" xr:uid="{DB417A00-ABD0-4F46-87DC-712E2C06F3AD}"/>
    <cellStyle name="Comma 2 5 2 8 2" xfId="19751" xr:uid="{13DC8B4E-9E5E-4239-B2D2-B4CDFF54163A}"/>
    <cellStyle name="Comma 2 5 2 8 3" xfId="19752" xr:uid="{C0055B1A-06B4-4D3D-A992-0B024E15188F}"/>
    <cellStyle name="Comma 2 5 2 8_AVA DVA EL" xfId="19753" xr:uid="{AC05381E-BC1C-4B20-9D68-6D5DA20501CB}"/>
    <cellStyle name="Comma 2 5 2 9" xfId="19754" xr:uid="{22D4B289-CB0D-4291-9188-A7EF4786307F}"/>
    <cellStyle name="Comma 2 5 2 9 2" xfId="19755" xr:uid="{3EEFF65D-1C4B-4A64-8A81-0F74F86E55C6}"/>
    <cellStyle name="Comma 2 5 2 9 3" xfId="19756" xr:uid="{4CA1A333-6AD4-40DA-847E-665B0A845038}"/>
    <cellStyle name="Comma 2 5 2 9_AVA DVA EL" xfId="19757" xr:uid="{47086341-E272-4B7B-AE17-249D9536E203}"/>
    <cellStyle name="Comma 2 5 2_AVA DVA EL" xfId="19758" xr:uid="{E3B9B3CD-1EED-4BA3-B58E-ACD163557635}"/>
    <cellStyle name="Comma 2 5 3" xfId="19759" xr:uid="{CD98CC38-1C53-46DC-B1C7-E8AD9C46227C}"/>
    <cellStyle name="Comma 2 5 3 2" xfId="19760" xr:uid="{D47B1A3C-CB78-416D-9902-50910ADBF1D2}"/>
    <cellStyle name="Comma 2 5 3 2 2" xfId="19761" xr:uid="{674C7D70-CF3F-47C4-9402-DC317867159F}"/>
    <cellStyle name="Comma 2 5 3 2 3" xfId="19762" xr:uid="{BE48336A-14DD-48B1-B389-2F01EC239902}"/>
    <cellStyle name="Comma 2 5 3 2_AVA DVA EL" xfId="19763" xr:uid="{3064CA17-1CD4-41D2-91EC-97B71E217C96}"/>
    <cellStyle name="Comma 2 5 3 3" xfId="19764" xr:uid="{CA3F3D5B-F38A-43A0-8589-560F3F4DDB29}"/>
    <cellStyle name="Comma 2 5 3 3 2" xfId="19765" xr:uid="{EC1E5498-4C05-4BBC-9299-F8786988FC1D}"/>
    <cellStyle name="Comma 2 5 3 3 3" xfId="19766" xr:uid="{F6BDF8F8-D43D-448D-B202-1B4A56A10301}"/>
    <cellStyle name="Comma 2 5 3 3_AVA DVA EL" xfId="19767" xr:uid="{C7CDC29C-B1B2-4514-85F1-8327F3682CE5}"/>
    <cellStyle name="Comma 2 5 3 4" xfId="19768" xr:uid="{B25F652D-07A1-4FD1-A8B6-72E392E07B10}"/>
    <cellStyle name="Comma 2 5 3 5" xfId="19769" xr:uid="{6B1ED676-E132-4099-92A7-98DA7A0B12A8}"/>
    <cellStyle name="Comma 2 5 3_AVA DVA EL" xfId="19770" xr:uid="{7279E5CD-331B-4486-A884-9F314DBFF170}"/>
    <cellStyle name="Comma 2 5 4" xfId="19771" xr:uid="{7EB32B16-85AD-4D58-9B73-EB7DBD928E4E}"/>
    <cellStyle name="Comma 2 5 4 2" xfId="19772" xr:uid="{AB2C0946-72F1-4AEC-96D5-234AFF2A23B0}"/>
    <cellStyle name="Comma 2 5 4 3" xfId="19773" xr:uid="{E38FFF6F-CFE5-41C4-B6E0-8880CE4C21D7}"/>
    <cellStyle name="Comma 2 5 4_AVA DVA EL" xfId="19774" xr:uid="{1594E236-98FB-43AB-8AA8-F0F28B3D1E8B}"/>
    <cellStyle name="Comma 2 5 5" xfId="19775" xr:uid="{8F0879BD-B18A-445C-94F9-A88993224259}"/>
    <cellStyle name="Comma 2 5 5 2" xfId="19776" xr:uid="{62C4CC59-E023-42FC-80B4-8D7CBFB39594}"/>
    <cellStyle name="Comma 2 5 5 3" xfId="19777" xr:uid="{2A744CB5-BC7C-4E58-A28E-E204B53BCB91}"/>
    <cellStyle name="Comma 2 5 5_AVA DVA EL" xfId="19778" xr:uid="{B8E0397C-1D97-4D1C-B8C3-29FEC4C41C84}"/>
    <cellStyle name="Comma 2 5 6" xfId="19779" xr:uid="{A3815DE5-14A9-41CB-AAD8-9AC5A5689ABF}"/>
    <cellStyle name="Comma 2 5 6 2" xfId="19780" xr:uid="{FCAFCBCB-0774-44CF-AAF1-1E5B417B3B58}"/>
    <cellStyle name="Comma 2 5 6 3" xfId="19781" xr:uid="{CB90B2E5-E626-4277-998B-6469AFA9719F}"/>
    <cellStyle name="Comma 2 5 6_AVA DVA EL" xfId="19782" xr:uid="{6DEEDE7B-F80E-4D03-A64C-688FF9BA5F09}"/>
    <cellStyle name="Comma 2 5 7" xfId="19783" xr:uid="{CD9E7E76-0C2E-46B4-B59A-B11E8745B8D0}"/>
    <cellStyle name="Comma 2 5 7 2" xfId="19784" xr:uid="{F1E47075-A024-4DC4-B8CC-A6D061AE5A97}"/>
    <cellStyle name="Comma 2 5 7 3" xfId="19785" xr:uid="{34533FD4-DBF5-4F09-B01F-AE1D755B6A46}"/>
    <cellStyle name="Comma 2 5 7_AVA DVA EL" xfId="19786" xr:uid="{B86FAE88-1B53-43E1-9944-EF7694461871}"/>
    <cellStyle name="Comma 2 5 8" xfId="19787" xr:uid="{C7AF9534-4081-4998-AA14-EFF45651D930}"/>
    <cellStyle name="Comma 2 5 8 2" xfId="19788" xr:uid="{83BDD876-20D4-4107-935B-E8A4C448BA2D}"/>
    <cellStyle name="Comma 2 5 8 3" xfId="19789" xr:uid="{6647F86C-E533-454B-8304-6E9C477CBD21}"/>
    <cellStyle name="Comma 2 5 8_AVA DVA EL" xfId="19790" xr:uid="{AC17C744-B31D-40BB-B25D-B1469E1B6204}"/>
    <cellStyle name="Comma 2 5 9" xfId="19791" xr:uid="{28223319-7E91-4DDB-8403-FCF579A368EB}"/>
    <cellStyle name="Comma 2 5 9 2" xfId="19792" xr:uid="{61FB4F7C-D05A-4042-9EE7-5C90223F2D4F}"/>
    <cellStyle name="Comma 2 5 9 3" xfId="19793" xr:uid="{6FAE5B51-75FA-40C7-8AFB-3EB5E2E68021}"/>
    <cellStyle name="Comma 2 5 9_AVA DVA EL" xfId="19794" xr:uid="{43BD7CB4-5FB3-4680-A045-6D1615468743}"/>
    <cellStyle name="Comma 2 5_AVA DVA EL" xfId="19795" xr:uid="{3A7CB202-A381-4429-896C-633F80452C36}"/>
    <cellStyle name="Comma 2 6" xfId="6240" xr:uid="{181DD927-67AE-4B5B-9050-C5D60B37AAA8}"/>
    <cellStyle name="Comma 2 6 10" xfId="19796" xr:uid="{8F1ABA4F-91AA-40FC-95A6-6EBE9FF787E7}"/>
    <cellStyle name="Comma 2 6 10 2" xfId="19797" xr:uid="{C372C55B-49E7-4EE7-A9D4-53EE725CFCD1}"/>
    <cellStyle name="Comma 2 6 10 3" xfId="19798" xr:uid="{9AC56C2A-92B0-4929-B9C1-672AC745C265}"/>
    <cellStyle name="Comma 2 6 10_AVA DVA EL" xfId="19799" xr:uid="{909163ED-3CA4-4F66-B128-77C2EBFBB714}"/>
    <cellStyle name="Comma 2 6 11" xfId="19800" xr:uid="{9E459D5E-6DB1-48F3-AA33-15E69BF5795B}"/>
    <cellStyle name="Comma 2 6 11 2" xfId="19801" xr:uid="{16BCC665-69A8-4CB5-8B2A-BF260CC86213}"/>
    <cellStyle name="Comma 2 6 11 3" xfId="19802" xr:uid="{0A1D4E0C-E924-41AA-BCA0-72E85174562B}"/>
    <cellStyle name="Comma 2 6 11_AVA DVA EL" xfId="19803" xr:uid="{E49B0768-EF7A-4378-A62F-776FBDE46D1F}"/>
    <cellStyle name="Comma 2 6 12" xfId="19804" xr:uid="{31C48CDE-46EC-4B82-A1FF-734205F0793F}"/>
    <cellStyle name="Comma 2 6 12 2" xfId="19805" xr:uid="{00766929-A0B1-4C18-ADF9-A22921E57622}"/>
    <cellStyle name="Comma 2 6 12_AVA DVA EL" xfId="19806" xr:uid="{677B0EF8-19CD-4C59-9183-36FED78267D8}"/>
    <cellStyle name="Comma 2 6 13" xfId="19807" xr:uid="{263626D3-7D42-4171-A09E-A6B2DA254E82}"/>
    <cellStyle name="Comma 2 6 14" xfId="19808" xr:uid="{B94532DE-6B38-42EB-B570-7485BB09C2B4}"/>
    <cellStyle name="Comma 2 6 15" xfId="36790" xr:uid="{A620C565-AE50-4556-A804-8C9937537B01}"/>
    <cellStyle name="Comma 2 6 2" xfId="19809" xr:uid="{017E8E36-C310-48E1-A2F2-C6680E33EC38}"/>
    <cellStyle name="Comma 2 6 2 10" xfId="19810" xr:uid="{836F4204-3FF0-4E6E-91DB-771FEE461BAF}"/>
    <cellStyle name="Comma 2 6 2 11" xfId="19811" xr:uid="{65579879-7598-4C34-AC35-018F0EAF435D}"/>
    <cellStyle name="Comma 2 6 2 2" xfId="19812" xr:uid="{48BA731C-E011-4938-AF26-813FE3F1A7AC}"/>
    <cellStyle name="Comma 2 6 2 2 2" xfId="19813" xr:uid="{6AAB131E-4623-4B37-913B-AC7676243D05}"/>
    <cellStyle name="Comma 2 6 2 2 2 2" xfId="19814" xr:uid="{117FAE9F-6881-4325-B349-A562519E0453}"/>
    <cellStyle name="Comma 2 6 2 2 2 3" xfId="19815" xr:uid="{1CE40176-6050-4592-9630-0CA8AEFBFDB6}"/>
    <cellStyle name="Comma 2 6 2 2 2_AVA DVA EL" xfId="19816" xr:uid="{BCA55468-E580-4DE3-8D89-97205860CED8}"/>
    <cellStyle name="Comma 2 6 2 2 3" xfId="19817" xr:uid="{192A7535-1807-4853-96C5-39E7C1A79A60}"/>
    <cellStyle name="Comma 2 6 2 2 3 2" xfId="19818" xr:uid="{25C42F1B-113B-42C3-BAA1-1ED5B292CA09}"/>
    <cellStyle name="Comma 2 6 2 2 3 3" xfId="19819" xr:uid="{7CA15B96-F6A8-45BE-9D11-BBE04A22EF85}"/>
    <cellStyle name="Comma 2 6 2 2 3_AVA DVA EL" xfId="19820" xr:uid="{D01F7DAD-8F2A-44B7-B4BB-4CF4DF293536}"/>
    <cellStyle name="Comma 2 6 2 2 4" xfId="19821" xr:uid="{422CF997-66D6-4B4F-9D91-FC590D494181}"/>
    <cellStyle name="Comma 2 6 2 2 5" xfId="19822" xr:uid="{65F511CF-56B1-4CD5-9EDC-C96E9B3836ED}"/>
    <cellStyle name="Comma 2 6 2 2_AVA DVA EL" xfId="19823" xr:uid="{C8D93D91-B7EA-40BD-9FC9-8A8052CA4C70}"/>
    <cellStyle name="Comma 2 6 2 3" xfId="19824" xr:uid="{D46B991A-FB98-40C7-9D01-6BE46B3965B8}"/>
    <cellStyle name="Comma 2 6 2 3 2" xfId="19825" xr:uid="{1DA896F0-EB28-4933-A76A-18F1E397BBA2}"/>
    <cellStyle name="Comma 2 6 2 3 3" xfId="19826" xr:uid="{9EA69F81-AD81-42D7-8A7D-E36AB4E54755}"/>
    <cellStyle name="Comma 2 6 2 3_AVA DVA EL" xfId="19827" xr:uid="{DC46932A-5755-49F5-8F9D-9149AA3D030F}"/>
    <cellStyle name="Comma 2 6 2 4" xfId="19828" xr:uid="{D160A2BB-36D4-4D68-ADCE-DF43AE80EA78}"/>
    <cellStyle name="Comma 2 6 2 4 2" xfId="19829" xr:uid="{40412938-B0DC-46E2-9B3B-78326A874623}"/>
    <cellStyle name="Comma 2 6 2 4 3" xfId="19830" xr:uid="{1415A1BD-CE5F-495E-B4DE-905CEE20DD5E}"/>
    <cellStyle name="Comma 2 6 2 4_AVA DVA EL" xfId="19831" xr:uid="{6674ED55-2166-4C42-B0B4-A88F5DD018BC}"/>
    <cellStyle name="Comma 2 6 2 5" xfId="19832" xr:uid="{8E4B6429-8D70-46A7-B3B5-940C03B611E0}"/>
    <cellStyle name="Comma 2 6 2 5 2" xfId="19833" xr:uid="{E8159D14-8000-43C2-9725-A819E2CA5489}"/>
    <cellStyle name="Comma 2 6 2 5 3" xfId="19834" xr:uid="{EE150217-93D0-4151-AF48-5F0F00CE5234}"/>
    <cellStyle name="Comma 2 6 2 5_AVA DVA EL" xfId="19835" xr:uid="{F581629D-1DA8-4E88-9772-5FF5A2E76757}"/>
    <cellStyle name="Comma 2 6 2 6" xfId="19836" xr:uid="{4D60C73E-008F-457D-8DC5-528DECB41090}"/>
    <cellStyle name="Comma 2 6 2 6 2" xfId="19837" xr:uid="{C4C96A28-AF7B-43B0-85BC-FE6F50715866}"/>
    <cellStyle name="Comma 2 6 2 6 3" xfId="19838" xr:uid="{9B53EE0A-3161-4260-91BB-64902E956E1C}"/>
    <cellStyle name="Comma 2 6 2 6_AVA DVA EL" xfId="19839" xr:uid="{0A994C44-DB99-4897-B5AB-0ED29A714A38}"/>
    <cellStyle name="Comma 2 6 2 7" xfId="19840" xr:uid="{FB4D62F1-3B21-4186-8E4E-8BB17A56DA34}"/>
    <cellStyle name="Comma 2 6 2 7 2" xfId="19841" xr:uid="{C956BF04-BADE-4101-91E8-C8FD49AE82F4}"/>
    <cellStyle name="Comma 2 6 2 7 3" xfId="19842" xr:uid="{08626C4F-F786-480F-8BA2-23599D4CE1B7}"/>
    <cellStyle name="Comma 2 6 2 7_AVA DVA EL" xfId="19843" xr:uid="{1456ABF9-0BEC-4379-BFCB-439BD3D0EAD4}"/>
    <cellStyle name="Comma 2 6 2 8" xfId="19844" xr:uid="{F78EFCDF-63BF-4EF7-808A-CFA83AFA865C}"/>
    <cellStyle name="Comma 2 6 2 8 2" xfId="19845" xr:uid="{258D7E2B-0FA9-4544-AA3A-76E3C2F43FB8}"/>
    <cellStyle name="Comma 2 6 2 8 3" xfId="19846" xr:uid="{ADBB91B7-62F5-408A-B89E-06618299678C}"/>
    <cellStyle name="Comma 2 6 2 8_AVA DVA EL" xfId="19847" xr:uid="{0A7ADBE2-9ABC-4396-B865-E11AC1F79F31}"/>
    <cellStyle name="Comma 2 6 2 9" xfId="19848" xr:uid="{E512F791-968F-4372-ABF2-0665EDE55DD8}"/>
    <cellStyle name="Comma 2 6 2 9 2" xfId="19849" xr:uid="{7BFB474C-9945-4CF4-BEF5-D1E291667D4C}"/>
    <cellStyle name="Comma 2 6 2 9 3" xfId="19850" xr:uid="{740A0B8C-BACE-40BD-B2A7-6E3B8FE008C5}"/>
    <cellStyle name="Comma 2 6 2 9_AVA DVA EL" xfId="19851" xr:uid="{6E862A60-32BF-4E8A-842A-1DDD4A6EE27F}"/>
    <cellStyle name="Comma 2 6 2_AVA DVA EL" xfId="19852" xr:uid="{1180CA05-59DD-403E-BF6C-E5830EE58577}"/>
    <cellStyle name="Comma 2 6 3" xfId="19853" xr:uid="{3548EE08-386C-42E8-8249-D27609B9525C}"/>
    <cellStyle name="Comma 2 6 3 2" xfId="19854" xr:uid="{246F7C48-FF81-4D47-8053-1A074E30C426}"/>
    <cellStyle name="Comma 2 6 3 2 2" xfId="19855" xr:uid="{67EC7665-E609-46E4-8915-338808418B8C}"/>
    <cellStyle name="Comma 2 6 3 2 3" xfId="19856" xr:uid="{810DCC9D-A238-4C35-8A67-4EE248298C77}"/>
    <cellStyle name="Comma 2 6 3 2_AVA DVA EL" xfId="19857" xr:uid="{0ECFE116-7BD5-4007-A280-91688D1B8C8E}"/>
    <cellStyle name="Comma 2 6 3 3" xfId="19858" xr:uid="{BF4EB80C-AA72-41D3-9408-F52ED1B6B3E7}"/>
    <cellStyle name="Comma 2 6 3 3 2" xfId="19859" xr:uid="{0F573171-808A-442F-A658-FEBA39415E15}"/>
    <cellStyle name="Comma 2 6 3 3 3" xfId="19860" xr:uid="{B28FDCAA-5A20-42AF-B3CB-18B7E96F5787}"/>
    <cellStyle name="Comma 2 6 3 3_AVA DVA EL" xfId="19861" xr:uid="{6FF4542F-51AA-48D3-AD52-F7AD7BC7A37C}"/>
    <cellStyle name="Comma 2 6 3 4" xfId="19862" xr:uid="{FAC262CF-7EC4-435A-9F9A-A3CAEB86E380}"/>
    <cellStyle name="Comma 2 6 3 5" xfId="19863" xr:uid="{86198DA6-7245-40DB-948D-14AFF7A019C4}"/>
    <cellStyle name="Comma 2 6 3_AVA DVA EL" xfId="19864" xr:uid="{837A4135-6748-4A23-8D74-335AD8C081A6}"/>
    <cellStyle name="Comma 2 6 4" xfId="19865" xr:uid="{83B64A1B-B2C3-43CC-BE8D-3FD9209DC3F9}"/>
    <cellStyle name="Comma 2 6 4 2" xfId="19866" xr:uid="{9324421E-61D3-4843-9C85-7207EA4084C6}"/>
    <cellStyle name="Comma 2 6 4 3" xfId="19867" xr:uid="{BCB861CE-54AC-49C2-A130-D24593634FB6}"/>
    <cellStyle name="Comma 2 6 4_AVA DVA EL" xfId="19868" xr:uid="{399D52F1-F6A0-4943-8B22-6D25250E7D49}"/>
    <cellStyle name="Comma 2 6 5" xfId="19869" xr:uid="{FD052020-C60F-4ACC-ACBE-1AEBCFE71B25}"/>
    <cellStyle name="Comma 2 6 5 2" xfId="19870" xr:uid="{AC441AE7-3EFC-41C1-98B8-FE3221C5E972}"/>
    <cellStyle name="Comma 2 6 5 3" xfId="19871" xr:uid="{9A7F31AF-D8E3-4811-A05C-4FF72A9CE281}"/>
    <cellStyle name="Comma 2 6 5_AVA DVA EL" xfId="19872" xr:uid="{2AF8E1C4-4AB2-46C3-8C20-90C5DC422BC5}"/>
    <cellStyle name="Comma 2 6 6" xfId="19873" xr:uid="{6A6A4382-A255-4794-A84D-87D8E58A5AC6}"/>
    <cellStyle name="Comma 2 6 6 2" xfId="19874" xr:uid="{680B8D6E-7DDC-4527-A3D8-E70221CA7C22}"/>
    <cellStyle name="Comma 2 6 6 3" xfId="19875" xr:uid="{15D67CFA-502C-47AF-BB4F-248B2CD964FB}"/>
    <cellStyle name="Comma 2 6 6_AVA DVA EL" xfId="19876" xr:uid="{81A8CEC9-4D55-4A0B-B193-FC26947ED792}"/>
    <cellStyle name="Comma 2 6 7" xfId="19877" xr:uid="{C481D6D9-0A9E-4072-98D2-F9117370870B}"/>
    <cellStyle name="Comma 2 6 7 2" xfId="19878" xr:uid="{20A73D7A-6042-4353-B6B5-E4ABE5D04313}"/>
    <cellStyle name="Comma 2 6 7 3" xfId="19879" xr:uid="{EFE3DCBE-793F-457A-BFC1-7FB1B9452552}"/>
    <cellStyle name="Comma 2 6 7_AVA DVA EL" xfId="19880" xr:uid="{41F94114-C32A-43A0-9E79-13256584777A}"/>
    <cellStyle name="Comma 2 6 8" xfId="19881" xr:uid="{56273DA6-E912-4FB1-96D4-61F2CB221210}"/>
    <cellStyle name="Comma 2 6 8 2" xfId="19882" xr:uid="{00BD5CFC-4F0E-429E-80D5-300F74409E3D}"/>
    <cellStyle name="Comma 2 6 8 3" xfId="19883" xr:uid="{5C692C9E-AED5-4BA4-8EC0-59CBB113DB2A}"/>
    <cellStyle name="Comma 2 6 8_AVA DVA EL" xfId="19884" xr:uid="{9E155FA0-ECDF-488C-B6AA-1F9C41675FF1}"/>
    <cellStyle name="Comma 2 6 9" xfId="19885" xr:uid="{BFD2B2B1-48AC-4BF7-98BB-D6CD532F9AA7}"/>
    <cellStyle name="Comma 2 6 9 2" xfId="19886" xr:uid="{73A35106-B55D-4E1F-B8BD-253C4D0E8135}"/>
    <cellStyle name="Comma 2 6 9 3" xfId="19887" xr:uid="{2CFA2FCB-778C-4918-A3FA-96A29EA334F0}"/>
    <cellStyle name="Comma 2 6 9_AVA DVA EL" xfId="19888" xr:uid="{5DD7A4A9-488C-4B6E-B1E0-39F304C13931}"/>
    <cellStyle name="Comma 2 6_AVA DVA EL" xfId="19889" xr:uid="{77D8C303-1427-4BA3-8812-2CE274FE9017}"/>
    <cellStyle name="Comma 2 7" xfId="6241" xr:uid="{F7FF016B-E9AF-4343-A99E-15A7731AA150}"/>
    <cellStyle name="Comma 2 7 2" xfId="19890" xr:uid="{F96513E9-D48D-4BCB-9097-40205FC231A2}"/>
    <cellStyle name="Comma 2 7 2 2" xfId="19891" xr:uid="{C2232194-14E7-430C-ACAA-6437769228ED}"/>
    <cellStyle name="Comma 2 7 2 3" xfId="19892" xr:uid="{6B691DE1-717A-4D6B-B94B-09C65490CBF0}"/>
    <cellStyle name="Comma 2 7 2_AVA DVA EL" xfId="19893" xr:uid="{DAE4360D-E164-4A64-B233-BA96CCE1DAC9}"/>
    <cellStyle name="Comma 2 7 3" xfId="19894" xr:uid="{28D6CB90-A213-4783-92C2-E7B63606B740}"/>
    <cellStyle name="Comma 2 7 4" xfId="36791" xr:uid="{01ADAA09-610B-4943-9ECC-CCBF970C298B}"/>
    <cellStyle name="Comma 2 7_AVA DVA EL" xfId="19895" xr:uid="{C7C4219E-394D-4606-82EC-511A2D64DD85}"/>
    <cellStyle name="Comma 2 8" xfId="6242" xr:uid="{73E052D0-6BFF-4D13-90A1-9034560CB139}"/>
    <cellStyle name="Comma 2 8 10" xfId="19896" xr:uid="{D421069E-423D-47D5-9B52-D54080E551AC}"/>
    <cellStyle name="Comma 2 8 10 2" xfId="19897" xr:uid="{D1870276-7E87-4E0A-84F1-C82C923B346F}"/>
    <cellStyle name="Comma 2 8 10 3" xfId="19898" xr:uid="{26B3199F-364F-40C7-86EC-10F126C0A607}"/>
    <cellStyle name="Comma 2 8 10_AVA DVA EL" xfId="19899" xr:uid="{8BB0AD1C-CB28-4919-BC49-61969138F22A}"/>
    <cellStyle name="Comma 2 8 11" xfId="19900" xr:uid="{9A864050-A31C-4C0C-9264-1334BEB1937C}"/>
    <cellStyle name="Comma 2 8 12" xfId="36792" xr:uid="{1EE06342-72E8-41EE-AF7B-5BFB0D96EB3F}"/>
    <cellStyle name="Comma 2 8 2" xfId="19901" xr:uid="{8C844F8B-DA80-46F7-850B-4438FFAB612A}"/>
    <cellStyle name="Comma 2 8 2 2" xfId="19902" xr:uid="{D589ACDC-2724-495F-AF08-18691C367B45}"/>
    <cellStyle name="Comma 2 8 2 2 2" xfId="19903" xr:uid="{E92A94A1-B0D0-47CC-A578-7D3A9DB23DE3}"/>
    <cellStyle name="Comma 2 8 2 2 3" xfId="19904" xr:uid="{0A74F17B-0164-456F-9BB1-1417476CBAB1}"/>
    <cellStyle name="Comma 2 8 2 2_AVA DVA EL" xfId="19905" xr:uid="{0A57CD66-EDF7-4AA8-9F20-0938F1647398}"/>
    <cellStyle name="Comma 2 8 2 3" xfId="19906" xr:uid="{4B351492-96FB-449B-B948-050F04A854D3}"/>
    <cellStyle name="Comma 2 8 2 3 2" xfId="19907" xr:uid="{30D6B2EC-812C-4F65-8FF3-A3EC9BD64C39}"/>
    <cellStyle name="Comma 2 8 2 3 3" xfId="19908" xr:uid="{BDAD9AEC-74D2-4697-8734-3A11EF65BFE8}"/>
    <cellStyle name="Comma 2 8 2 3_AVA DVA EL" xfId="19909" xr:uid="{B387B735-7C68-470D-AD34-71618F40DF14}"/>
    <cellStyle name="Comma 2 8 2 4" xfId="19910" xr:uid="{3877C96A-1117-4E05-A813-20B80CFAEF1B}"/>
    <cellStyle name="Comma 2 8 2 5" xfId="19911" xr:uid="{7B248596-BAD3-4D27-8ED9-18667361370E}"/>
    <cellStyle name="Comma 2 8 2_AVA DVA EL" xfId="19912" xr:uid="{5E7A51CE-52AB-4FA1-80EF-0DCEDC10E2D7}"/>
    <cellStyle name="Comma 2 8 3" xfId="19913" xr:uid="{43993C01-98C5-4CFB-93B2-7390A7DBBAB0}"/>
    <cellStyle name="Comma 2 8 3 2" xfId="19914" xr:uid="{2532EBD2-5AE3-4255-BB8B-E4C1D507B9B7}"/>
    <cellStyle name="Comma 2 8 3 3" xfId="19915" xr:uid="{526DD933-6CB2-4C51-AB93-63DBE2AF26A4}"/>
    <cellStyle name="Comma 2 8 3_AVA DVA EL" xfId="19916" xr:uid="{E11D7AD9-13DD-4658-BDB6-0D1490B0A4E6}"/>
    <cellStyle name="Comma 2 8 4" xfId="19917" xr:uid="{511BB87C-BE79-42CC-8E26-8A25673D5B1D}"/>
    <cellStyle name="Comma 2 8 4 2" xfId="19918" xr:uid="{C923A556-ED29-40EB-A84A-FD861652FB4C}"/>
    <cellStyle name="Comma 2 8 4 3" xfId="19919" xr:uid="{AE10F105-B690-43AB-B034-185E13198559}"/>
    <cellStyle name="Comma 2 8 4_AVA DVA EL" xfId="19920" xr:uid="{04629782-C62D-47A7-8421-28BC6B0FD16D}"/>
    <cellStyle name="Comma 2 8 5" xfId="19921" xr:uid="{3D8CA6BD-92EA-420D-BEE9-6A2E4E61188C}"/>
    <cellStyle name="Comma 2 8 5 2" xfId="19922" xr:uid="{8A7CD000-4BFF-4F80-A581-4A89E392A2A8}"/>
    <cellStyle name="Comma 2 8 5 3" xfId="19923" xr:uid="{C7BD2762-BC33-4E72-B44F-34F9825B3ADC}"/>
    <cellStyle name="Comma 2 8 5_AVA DVA EL" xfId="19924" xr:uid="{5DC35985-D6DA-4076-B913-84980E2CE0B3}"/>
    <cellStyle name="Comma 2 8 6" xfId="19925" xr:uid="{EAAA7433-A5DA-4B2F-8857-46532B65FFBB}"/>
    <cellStyle name="Comma 2 8 6 2" xfId="19926" xr:uid="{F179B2A0-DB80-4E37-BE20-BD786FD9C7E6}"/>
    <cellStyle name="Comma 2 8 6 3" xfId="19927" xr:uid="{FE41C01C-9B9C-4E26-BB6F-D0ACCA543356}"/>
    <cellStyle name="Comma 2 8 6_AVA DVA EL" xfId="19928" xr:uid="{00270F60-A11D-4F68-9B58-EDB9B6891D81}"/>
    <cellStyle name="Comma 2 8 7" xfId="19929" xr:uid="{C69B2B44-4E6D-4CC9-8CAC-152402ABAFEE}"/>
    <cellStyle name="Comma 2 8 7 2" xfId="19930" xr:uid="{C76F67A5-C57C-4620-B7AE-BA1E2242C452}"/>
    <cellStyle name="Comma 2 8 7 3" xfId="19931" xr:uid="{1AF0249B-2C7C-4CEB-8EF6-020B2F339AC9}"/>
    <cellStyle name="Comma 2 8 7_AVA DVA EL" xfId="19932" xr:uid="{EECE5EBC-81F6-4390-B9A6-0E9E50FD9E9F}"/>
    <cellStyle name="Comma 2 8 8" xfId="19933" xr:uid="{AC8CD5B1-C25A-472D-895A-16E04392A414}"/>
    <cellStyle name="Comma 2 8 8 2" xfId="19934" xr:uid="{D661A706-214D-4AE7-AD2D-B27A4F06DFD9}"/>
    <cellStyle name="Comma 2 8 8 3" xfId="19935" xr:uid="{59B7F317-9E13-493E-A0A5-C72C686410F2}"/>
    <cellStyle name="Comma 2 8 8_AVA DVA EL" xfId="19936" xr:uid="{0030D847-7FA3-4B34-93FF-482E3622286D}"/>
    <cellStyle name="Comma 2 8 9" xfId="19937" xr:uid="{872DFCC5-2D23-4E5F-8C21-60C7A7FE39C8}"/>
    <cellStyle name="Comma 2 8 9 2" xfId="19938" xr:uid="{88784FBD-8659-4F08-B92B-1BDF2F4FF8EB}"/>
    <cellStyle name="Comma 2 8 9 3" xfId="19939" xr:uid="{2D0E3A50-46A1-41E9-8E8A-6405E5266C30}"/>
    <cellStyle name="Comma 2 8 9_AVA DVA EL" xfId="19940" xr:uid="{3525BC6C-556A-43D6-B83A-1C568D876044}"/>
    <cellStyle name="Comma 2 8_AVA DVA EL" xfId="19941" xr:uid="{AEBFA34E-D214-4F47-8E7A-0A2D64AB8B83}"/>
    <cellStyle name="Comma 2 9" xfId="6243" xr:uid="{059324FF-9A7E-40FD-9F3C-29737AD8B766}"/>
    <cellStyle name="Comma 2 9 2" xfId="19942" xr:uid="{C597C634-71B8-4B30-8397-E2CEBDDB5781}"/>
    <cellStyle name="Comma 2 9 2 2" xfId="19943" xr:uid="{AB8AADEB-8911-4B08-B411-4159B273F539}"/>
    <cellStyle name="Comma 2 9 2 3" xfId="19944" xr:uid="{A680942E-3C37-403C-85DE-776B90D055F3}"/>
    <cellStyle name="Comma 2 9 2_AVA DVA EL" xfId="19945" xr:uid="{5A3B8F92-3A4E-4200-84E4-ABBE9E975427}"/>
    <cellStyle name="Comma 2 9 3" xfId="19946" xr:uid="{20319A9A-BE03-4EE9-BE7B-975966E579F0}"/>
    <cellStyle name="Comma 2 9 3 2" xfId="19947" xr:uid="{0E495B3A-6DB5-4EAB-A13A-2DE21844EE48}"/>
    <cellStyle name="Comma 2 9 3 3" xfId="19948" xr:uid="{72D93CA8-0BCC-4F97-830E-38F20BAB39DE}"/>
    <cellStyle name="Comma 2 9 3_AVA DVA EL" xfId="19949" xr:uid="{66BF6187-FEFB-40FA-9AA9-8145BB1CF827}"/>
    <cellStyle name="Comma 2 9 4" xfId="19950" xr:uid="{9C8B90B5-5CD4-4AA4-AE83-4AADA40A7F60}"/>
    <cellStyle name="Comma 2 9 4 2" xfId="19951" xr:uid="{F6ADF333-43E3-40EC-8DF7-4AFC2D4DF012}"/>
    <cellStyle name="Comma 2 9 4 3" xfId="19952" xr:uid="{A48007B5-3E1A-46F7-A05F-EED9E410166E}"/>
    <cellStyle name="Comma 2 9 4_AVA DVA EL" xfId="19953" xr:uid="{B0A204DC-CDFC-4DCA-97EB-B9DB4ABB96A1}"/>
    <cellStyle name="Comma 2 9 5" xfId="19954" xr:uid="{B096CBFA-2CA1-482A-9371-B2D447352414}"/>
    <cellStyle name="Comma 2 9 6" xfId="36793" xr:uid="{B0D31682-43ED-45E5-BFFB-1A6EB93062F7}"/>
    <cellStyle name="Comma 2 9_AVA DVA EL" xfId="19955" xr:uid="{42E10DD3-6296-4F71-B9F7-530F1571AFAE}"/>
    <cellStyle name="Comma 2*" xfId="19956" xr:uid="{C21B5931-DD76-43D2-B719-D26016427C79}"/>
    <cellStyle name="Comma 2* 2" xfId="19957" xr:uid="{7BDE8AAA-F2D1-4407-9209-B8A3E5A6F0E1}"/>
    <cellStyle name="Comma 2* 3" xfId="19958" xr:uid="{E3A70005-7714-4B52-AB2E-39EA91003B6A}"/>
    <cellStyle name="Comma 2*_AVA DVA EL" xfId="19959" xr:uid="{20994AE5-081F-4D63-8AA9-10C8CB9ADE19}"/>
    <cellStyle name="Comma 2_29-04-021" xfId="19960" xr:uid="{E7D2625A-0CCC-43DD-97D9-A57BAC9DE921}"/>
    <cellStyle name="Comma 20" xfId="6244" xr:uid="{52B924BD-109A-4029-B045-EC9EA35A3006}"/>
    <cellStyle name="Comma 20 2" xfId="47930" xr:uid="{718AF863-FD30-4B50-8334-7A16B8E4A18C}"/>
    <cellStyle name="Comma 20_LR2" xfId="53164" xr:uid="{9DCCEF27-AFDC-4FD3-9DFA-6E359524A3B0}"/>
    <cellStyle name="Comma 21" xfId="6245" xr:uid="{9E5CA2F4-885F-44DB-80FD-695B9AF3C320}"/>
    <cellStyle name="Comma 22" xfId="6246" xr:uid="{BBFE01A3-C764-4A8E-9FB8-F9E1928DCE09}"/>
    <cellStyle name="Comma 23" xfId="6247" xr:uid="{82FF17C4-F28E-4061-803F-0C3DCCAB7AB1}"/>
    <cellStyle name="Comma 24" xfId="6248" xr:uid="{CFB9754D-7611-42DE-B47C-CF560F4E7DB4}"/>
    <cellStyle name="Comma 25" xfId="6249" xr:uid="{84C892C5-EB64-4C0F-B823-4F52C0161118}"/>
    <cellStyle name="Comma 26" xfId="6250" xr:uid="{9FD0F0DE-6E0C-4901-8B9B-C52FE5383B1D}"/>
    <cellStyle name="Comma 27" xfId="6251" xr:uid="{4BE89C64-F5D8-46BF-85B5-7F20509B8137}"/>
    <cellStyle name="Comma 28" xfId="6252" xr:uid="{FDDCEBA7-BCA1-4891-B5A3-1C183E24D748}"/>
    <cellStyle name="Comma 29" xfId="6253" xr:uid="{B4D23DEA-179F-4B0D-B231-17764E2080D4}"/>
    <cellStyle name="Comma 3" xfId="6254" xr:uid="{B41430F4-3928-455A-AC6E-F4D3C4759E56}"/>
    <cellStyle name="Comma 3 10" xfId="19961" xr:uid="{47B210A5-9E76-41F9-98F8-DF8C42A22FB2}"/>
    <cellStyle name="Comma 3 10 2" xfId="19962" xr:uid="{C790FC4E-F75A-4B34-90EB-B0E2055AB3DF}"/>
    <cellStyle name="Comma 3 10 3" xfId="19963" xr:uid="{E2078019-1C4B-4807-88F1-B67D0FB719F0}"/>
    <cellStyle name="Comma 3 10_AVA DVA EL" xfId="19964" xr:uid="{F13586F4-D70E-445E-BB90-997A67E5542B}"/>
    <cellStyle name="Comma 3 11" xfId="19965" xr:uid="{C463B2C4-3505-4C45-B128-A5E9306BD399}"/>
    <cellStyle name="Comma 3 11 2" xfId="19966" xr:uid="{45DFF0F4-97EC-4931-A36E-38948A9C2092}"/>
    <cellStyle name="Comma 3 11 3" xfId="19967" xr:uid="{D4AAAEF1-7BD3-4C28-BDF3-D84B17F35A37}"/>
    <cellStyle name="Comma 3 11_AVA DVA EL" xfId="19968" xr:uid="{4A7D094C-DC97-4FF3-A1E2-FC42ADB9C8C4}"/>
    <cellStyle name="Comma 3 12" xfId="19969" xr:uid="{CB587FD4-0CBC-43FC-916F-4A1C3811DD87}"/>
    <cellStyle name="Comma 3 12 2" xfId="19970" xr:uid="{7BA12274-C7B0-471C-9039-6C3342E6755D}"/>
    <cellStyle name="Comma 3 12 3" xfId="19971" xr:uid="{025AA0FF-36E5-458C-949C-D0D721C4FFD7}"/>
    <cellStyle name="Comma 3 12_AVA DVA EL" xfId="19972" xr:uid="{D6F717B8-5AC0-4CB0-87D3-4D4C609F5343}"/>
    <cellStyle name="Comma 3 13" xfId="19973" xr:uid="{ADD89D6E-8ED7-4803-AD77-CFB493B27368}"/>
    <cellStyle name="Comma 3 13 2" xfId="19974" xr:uid="{D2DBAD3D-50E2-4027-980B-70307353FBF0}"/>
    <cellStyle name="Comma 3 13 3" xfId="19975" xr:uid="{7F0A3075-0FD6-455B-A615-8AE6074DEFAB}"/>
    <cellStyle name="Comma 3 13_AVA DVA EL" xfId="19976" xr:uid="{84A47EA6-EE77-4EC7-9680-39F825E79E9C}"/>
    <cellStyle name="Comma 3 14" xfId="19977" xr:uid="{E10DAD60-1453-4F19-907C-B467A3885398}"/>
    <cellStyle name="Comma 3 14 2" xfId="19978" xr:uid="{85552F84-869D-4425-8C6A-2FD78AFF1584}"/>
    <cellStyle name="Comma 3 14 3" xfId="19979" xr:uid="{7DFEA7BA-CF59-40C6-B7E6-711DE36161FD}"/>
    <cellStyle name="Comma 3 14_AVA DVA EL" xfId="19980" xr:uid="{636040F1-A2FC-4E0F-B6AB-A6BC8635F43A}"/>
    <cellStyle name="Comma 3 15" xfId="19981" xr:uid="{3D533076-3239-4085-9C5F-96EC3E3EDCFF}"/>
    <cellStyle name="Comma 3 15 2" xfId="19982" xr:uid="{45EDD6FA-0C86-4F5A-A000-9F6597F89245}"/>
    <cellStyle name="Comma 3 15 3" xfId="19983" xr:uid="{7DA3B296-6C76-4C62-BC18-E2FC27050B13}"/>
    <cellStyle name="Comma 3 15_AVA DVA EL" xfId="19984" xr:uid="{AA52B936-F8E2-4EF6-B955-6C2935A8B12E}"/>
    <cellStyle name="Comma 3 16" xfId="19985" xr:uid="{358CBC06-6F37-4DB1-96FB-054C7176DEF4}"/>
    <cellStyle name="Comma 3 16 2" xfId="19986" xr:uid="{D92A7CD2-8779-41A3-9F47-F91C21EEE974}"/>
    <cellStyle name="Comma 3 16 2 2" xfId="19987" xr:uid="{28E5535E-971A-4362-AFAF-68723AABF813}"/>
    <cellStyle name="Comma 3 16 2 3" xfId="19988" xr:uid="{F2FF87FC-FE23-4439-84AF-D5A9FEF74785}"/>
    <cellStyle name="Comma 3 16 2_AVA DVA EL" xfId="19989" xr:uid="{8B010005-F882-4CCC-BC9A-B9FF346E8C2C}"/>
    <cellStyle name="Comma 3 16 3" xfId="19990" xr:uid="{5860EDBF-E9C9-4E8F-8087-CAFDBE3AE895}"/>
    <cellStyle name="Comma 3 16 4" xfId="19991" xr:uid="{F0B36105-9BD1-41BD-BA90-014B17AB2DA7}"/>
    <cellStyle name="Comma 3 16_AVA DVA EL" xfId="19992" xr:uid="{AF7CA3A7-B13F-4C00-8623-E1780C6388F3}"/>
    <cellStyle name="Comma 3 17" xfId="19993" xr:uid="{5538F472-ABAD-4444-91DB-BFE4617AD279}"/>
    <cellStyle name="Comma 3 17 2" xfId="19994" xr:uid="{BCBA6F22-57AE-4139-9708-6F361900C7F3}"/>
    <cellStyle name="Comma 3 17 3" xfId="19995" xr:uid="{EFAA6A06-0A02-4FEF-8CFD-CECE95E93C62}"/>
    <cellStyle name="Comma 3 17_AVA DVA EL" xfId="19996" xr:uid="{2789AF26-9280-45D0-BC94-A7BE97AC48BE}"/>
    <cellStyle name="Comma 3 18" xfId="19997" xr:uid="{853F7BE9-EF57-4FEC-B335-A4210AD087DD}"/>
    <cellStyle name="Comma 3 18 2" xfId="19998" xr:uid="{7F0B61AD-B472-41B2-9483-CCCD6B261329}"/>
    <cellStyle name="Comma 3 18 3" xfId="19999" xr:uid="{AC7CD4BB-20E2-4E59-89DC-BBEEA13745D0}"/>
    <cellStyle name="Comma 3 18_AVA DVA EL" xfId="20000" xr:uid="{FD0D71B4-7CD0-4763-8F61-97D15E08E266}"/>
    <cellStyle name="Comma 3 19" xfId="20001" xr:uid="{0AD52B4F-78ED-459D-80C7-905D287B4F7A}"/>
    <cellStyle name="Comma 3 2" xfId="6255" xr:uid="{826F1172-2146-45FB-804B-12F9E6E0C2DB}"/>
    <cellStyle name="Comma 3 2 10" xfId="20002" xr:uid="{9DDEAF2C-C869-424C-A9B0-CCFD8A1C0DBD}"/>
    <cellStyle name="Comma 3 2 10 2" xfId="20003" xr:uid="{3FDF0216-D67A-4214-BFBA-D47304EDA8BB}"/>
    <cellStyle name="Comma 3 2 10 3" xfId="20004" xr:uid="{95F191A5-09A0-4D6C-A947-18205C02B50C}"/>
    <cellStyle name="Comma 3 2 10_AVA DVA EL" xfId="20005" xr:uid="{D39F6DAE-C0E2-41BB-90AE-A9B8036EE4F9}"/>
    <cellStyle name="Comma 3 2 11" xfId="20006" xr:uid="{B05D8275-130F-4337-8286-FBC1E1CDD05C}"/>
    <cellStyle name="Comma 3 2 11 2" xfId="20007" xr:uid="{5BABAC6B-83C8-4BE5-B444-2DC9FD5AB622}"/>
    <cellStyle name="Comma 3 2 11 3" xfId="20008" xr:uid="{F7338D68-A24D-49F0-86A8-FC04E011C9C2}"/>
    <cellStyle name="Comma 3 2 11_AVA DVA EL" xfId="20009" xr:uid="{2CBD80F2-E4E3-42DA-B737-B9611D135D5F}"/>
    <cellStyle name="Comma 3 2 12" xfId="20010" xr:uid="{FA384BDA-DB82-4B88-869E-C363D9BC7709}"/>
    <cellStyle name="Comma 3 2 12 2" xfId="20011" xr:uid="{896E0944-9CFD-463C-9C0A-53EE75BB9400}"/>
    <cellStyle name="Comma 3 2 12 3" xfId="20012" xr:uid="{C9217C27-F5D7-4AD9-8497-E35E562D2ACF}"/>
    <cellStyle name="Comma 3 2 12_AVA DVA EL" xfId="20013" xr:uid="{B2EB8C91-4F11-427C-8A2E-A5CDA681D8F9}"/>
    <cellStyle name="Comma 3 2 13" xfId="20014" xr:uid="{48B38FB7-940D-48F1-A3FC-E6FBD692B477}"/>
    <cellStyle name="Comma 3 2 13 2" xfId="20015" xr:uid="{B593D63C-0BBC-4225-8BE6-8C8374F5F938}"/>
    <cellStyle name="Comma 3 2 13 3" xfId="20016" xr:uid="{FA58438C-4FA7-4BEB-9B24-C6B20B4BD5EB}"/>
    <cellStyle name="Comma 3 2 13_AVA DVA EL" xfId="20017" xr:uid="{FEB1FE9B-0A36-41C1-89F9-696B19EDCA40}"/>
    <cellStyle name="Comma 3 2 14" xfId="20018" xr:uid="{A6CD8562-1838-4914-A64B-17F911499AF1}"/>
    <cellStyle name="Comma 3 2 14 2" xfId="20019" xr:uid="{749BC943-DE1D-4A7A-8811-630171D985F4}"/>
    <cellStyle name="Comma 3 2 14 3" xfId="20020" xr:uid="{C93EAA20-B3D5-456C-B69C-0C55F83A48C5}"/>
    <cellStyle name="Comma 3 2 14_AVA DVA EL" xfId="20021" xr:uid="{4C974DEB-CBBF-45C4-964C-3040E5F67013}"/>
    <cellStyle name="Comma 3 2 15" xfId="20022" xr:uid="{F20457ED-90D0-43B3-8427-871F1D03EC6D}"/>
    <cellStyle name="Comma 3 2 15 2" xfId="20023" xr:uid="{F1037738-3BA5-4510-A296-9D5832D47ADD}"/>
    <cellStyle name="Comma 3 2 15 3" xfId="20024" xr:uid="{6B140A4A-55A8-480D-A50B-F05DAFB5B258}"/>
    <cellStyle name="Comma 3 2 15_AVA DVA EL" xfId="20025" xr:uid="{5B1E65D6-5466-4F4F-9112-C2C11D0E104F}"/>
    <cellStyle name="Comma 3 2 16" xfId="20026" xr:uid="{57600B90-8687-4B61-A05F-5C674F9D3AFC}"/>
    <cellStyle name="Comma 3 2 17" xfId="36795" xr:uid="{EA85D443-F33C-4CDD-A8A0-91DA2A7FDA80}"/>
    <cellStyle name="Comma 3 2 2" xfId="6256" xr:uid="{A80B2A25-2B22-4D35-A064-7D3012B6D330}"/>
    <cellStyle name="Comma 3 2 2 10" xfId="20027" xr:uid="{5005F9A7-551B-4B28-AB57-EE15254FB854}"/>
    <cellStyle name="Comma 3 2 2 10 2" xfId="20028" xr:uid="{73B8DDAF-5079-4859-AF27-7D78E488BD66}"/>
    <cellStyle name="Comma 3 2 2 10 3" xfId="20029" xr:uid="{2EFFD8C3-98D1-4A8E-BDE8-776DC724D75A}"/>
    <cellStyle name="Comma 3 2 2 10_AVA DVA EL" xfId="20030" xr:uid="{86EBF2A8-F97A-4161-A02C-0FAF62A3AFCD}"/>
    <cellStyle name="Comma 3 2 2 11" xfId="20031" xr:uid="{AFCCAB56-7CC1-4724-A778-46331308C0C0}"/>
    <cellStyle name="Comma 3 2 2 11 2" xfId="20032" xr:uid="{976BB125-93C9-41A8-A7B5-684C2C11C026}"/>
    <cellStyle name="Comma 3 2 2 11 3" xfId="20033" xr:uid="{9B344758-9785-49E6-AF56-180F400C08B9}"/>
    <cellStyle name="Comma 3 2 2 11_AVA DVA EL" xfId="20034" xr:uid="{756404FD-0920-45C0-ABFD-4EA4FEDA0757}"/>
    <cellStyle name="Comma 3 2 2 12" xfId="20035" xr:uid="{47B6C7DF-DE5C-410B-B52A-F317030557E5}"/>
    <cellStyle name="Comma 3 2 2 12 2" xfId="20036" xr:uid="{8322DDFE-3A3F-42DC-B010-58BF10111B90}"/>
    <cellStyle name="Comma 3 2 2 12 3" xfId="20037" xr:uid="{DE44E5E0-6C73-4489-9EC3-0DF78DF98131}"/>
    <cellStyle name="Comma 3 2 2 12_AVA DVA EL" xfId="20038" xr:uid="{BD865630-5606-40C9-A233-7B5F0E8691B0}"/>
    <cellStyle name="Comma 3 2 2 13" xfId="20039" xr:uid="{8AD07ED0-AE0C-4A55-9839-2531F5F983CC}"/>
    <cellStyle name="Comma 3 2 2 14" xfId="36796" xr:uid="{E6DDD8C0-3953-4DD4-9AF5-D99A44263BE9}"/>
    <cellStyle name="Comma 3 2 2 2" xfId="6257" xr:uid="{59FE0098-4067-4C8C-92EB-5C2B8A2A1D61}"/>
    <cellStyle name="Comma 3 2 2 2 10" xfId="20040" xr:uid="{D102FD80-74E6-4983-B09A-2643C2AAAFA1}"/>
    <cellStyle name="Comma 3 2 2 2 10 2" xfId="20041" xr:uid="{4C5FEE19-BBC7-41FA-AD70-24BC1771F996}"/>
    <cellStyle name="Comma 3 2 2 2 10 3" xfId="20042" xr:uid="{58E365C3-F84D-484A-BC8B-B461186549B8}"/>
    <cellStyle name="Comma 3 2 2 2 10_AVA DVA EL" xfId="20043" xr:uid="{883CC20F-1D82-459B-A2B4-C83979A4688C}"/>
    <cellStyle name="Comma 3 2 2 2 11" xfId="20044" xr:uid="{6FF937B6-C1CB-41C0-874E-0CBB99C22D59}"/>
    <cellStyle name="Comma 3 2 2 2 11 2" xfId="20045" xr:uid="{2C83BF18-5D31-4B98-AF1A-2CEE89FF99FB}"/>
    <cellStyle name="Comma 3 2 2 2 11 3" xfId="20046" xr:uid="{9CA6DE2B-1CC4-40CD-9C3D-58C4B0D10B66}"/>
    <cellStyle name="Comma 3 2 2 2 11_AVA DVA EL" xfId="20047" xr:uid="{2E712605-0212-46A5-8A97-5223114DA7A9}"/>
    <cellStyle name="Comma 3 2 2 2 12" xfId="20048" xr:uid="{703A4204-538A-4FCC-AEFB-6DE2289D302B}"/>
    <cellStyle name="Comma 3 2 2 2 2" xfId="6258" xr:uid="{E3DA1B97-FC8A-42C9-8ABE-0E48D267F1B5}"/>
    <cellStyle name="Comma 3 2 2 2 2 10" xfId="20049" xr:uid="{D9303879-75D0-4445-BDDD-889D37EEFA8D}"/>
    <cellStyle name="Comma 3 2 2 2 2 11" xfId="20050" xr:uid="{641D99CB-7567-43D5-AFA7-8A9771C7F706}"/>
    <cellStyle name="Comma 3 2 2 2 2 2" xfId="20051" xr:uid="{741E1824-E36D-4E6F-BF13-EEBFF4D2B0F3}"/>
    <cellStyle name="Comma 3 2 2 2 2 2 2" xfId="20052" xr:uid="{3719A909-436F-4C12-8219-DD85FEAED92C}"/>
    <cellStyle name="Comma 3 2 2 2 2 2 2 2" xfId="20053" xr:uid="{0D9C7717-450C-42A1-A7B3-D24F6160B734}"/>
    <cellStyle name="Comma 3 2 2 2 2 2 2 3" xfId="20054" xr:uid="{776A6F0E-96D9-42B9-9D39-6BD0DDCA493E}"/>
    <cellStyle name="Comma 3 2 2 2 2 2 2_AVA DVA EL" xfId="20055" xr:uid="{C4BBA318-B9DC-4F6C-B7B5-4C7B8DE4F4B4}"/>
    <cellStyle name="Comma 3 2 2 2 2 2 3" xfId="20056" xr:uid="{F1195725-B527-46BD-B051-17E4E807173A}"/>
    <cellStyle name="Comma 3 2 2 2 2 2 3 2" xfId="20057" xr:uid="{A0FB4B60-5AD8-4F31-AA92-5F213B4DC292}"/>
    <cellStyle name="Comma 3 2 2 2 2 2 3 3" xfId="20058" xr:uid="{1F0CD448-BFED-4DF0-85EA-E4CB6F495590}"/>
    <cellStyle name="Comma 3 2 2 2 2 2 3_AVA DVA EL" xfId="20059" xr:uid="{9965B234-67F2-4214-B1C7-DFD949EA84AB}"/>
    <cellStyle name="Comma 3 2 2 2 2 2 4" xfId="20060" xr:uid="{D191E4E9-555A-4609-AF7E-5FD28FB223D7}"/>
    <cellStyle name="Comma 3 2 2 2 2 2 5" xfId="20061" xr:uid="{E467C782-DFE6-4CEB-AFF9-C05725A4A853}"/>
    <cellStyle name="Comma 3 2 2 2 2 2_AVA DVA EL" xfId="20062" xr:uid="{790AF329-12E5-434B-991A-29038517C5B1}"/>
    <cellStyle name="Comma 3 2 2 2 2 3" xfId="20063" xr:uid="{9E686A5F-65E6-47E9-9D9D-13E3295773A1}"/>
    <cellStyle name="Comma 3 2 2 2 2 3 2" xfId="20064" xr:uid="{11246CA2-D016-4445-8A65-B5B81F8BF3EC}"/>
    <cellStyle name="Comma 3 2 2 2 2 3 3" xfId="20065" xr:uid="{D1A37783-D885-4BE9-9236-9B7DB8458ABB}"/>
    <cellStyle name="Comma 3 2 2 2 2 3_AVA DVA EL" xfId="20066" xr:uid="{D6712E45-6B6D-429D-BF65-51B4936AD69E}"/>
    <cellStyle name="Comma 3 2 2 2 2 4" xfId="20067" xr:uid="{EB9900C4-6796-4AC5-8249-994747A717C4}"/>
    <cellStyle name="Comma 3 2 2 2 2 4 2" xfId="20068" xr:uid="{6E95FCF6-A1EA-4B0F-808C-267ADA313290}"/>
    <cellStyle name="Comma 3 2 2 2 2 4 3" xfId="20069" xr:uid="{B1603251-C7EC-4E45-8B58-F54E3B9DC128}"/>
    <cellStyle name="Comma 3 2 2 2 2 4_AVA DVA EL" xfId="20070" xr:uid="{2330F709-E562-4E9E-B6A2-43AFEEFABA4E}"/>
    <cellStyle name="Comma 3 2 2 2 2 5" xfId="20071" xr:uid="{AC05C260-A4D3-4F44-816C-591F3F64FD71}"/>
    <cellStyle name="Comma 3 2 2 2 2 5 2" xfId="20072" xr:uid="{851A05F6-2A3D-4E19-B0F8-38E1B5FFE635}"/>
    <cellStyle name="Comma 3 2 2 2 2 5 3" xfId="20073" xr:uid="{9AE4F54A-C978-492E-A080-8F1E72345745}"/>
    <cellStyle name="Comma 3 2 2 2 2 5_AVA DVA EL" xfId="20074" xr:uid="{86AED9B4-9FE7-4A3A-AF92-E3A39159F1B6}"/>
    <cellStyle name="Comma 3 2 2 2 2 6" xfId="20075" xr:uid="{71C133FA-A326-4735-967D-D53FD0C8CF68}"/>
    <cellStyle name="Comma 3 2 2 2 2 6 2" xfId="20076" xr:uid="{A6A892CA-34B9-4B77-909C-676AB07C0C6A}"/>
    <cellStyle name="Comma 3 2 2 2 2 6 3" xfId="20077" xr:uid="{DFD30A36-9F5D-4957-993C-8CB52C56ED3E}"/>
    <cellStyle name="Comma 3 2 2 2 2 6_AVA DVA EL" xfId="20078" xr:uid="{7FF82232-6F40-478B-888E-DEDC386B543F}"/>
    <cellStyle name="Comma 3 2 2 2 2 7" xfId="20079" xr:uid="{414E09CD-3036-4379-AA59-76AA9C60F4EE}"/>
    <cellStyle name="Comma 3 2 2 2 2 7 2" xfId="20080" xr:uid="{DDB1932E-3120-4574-8884-429F3EC88054}"/>
    <cellStyle name="Comma 3 2 2 2 2 7 3" xfId="20081" xr:uid="{2E651047-E56D-40CD-827D-00EAE7B8725B}"/>
    <cellStyle name="Comma 3 2 2 2 2 7_AVA DVA EL" xfId="20082" xr:uid="{ABA485AA-A147-4E71-A979-7E20E886B3A5}"/>
    <cellStyle name="Comma 3 2 2 2 2 8" xfId="20083" xr:uid="{5D4232DE-0953-45CE-89C3-FDB3890D88D9}"/>
    <cellStyle name="Comma 3 2 2 2 2 8 2" xfId="20084" xr:uid="{40FCE3E6-2904-464D-AC9C-53F418DD4A5C}"/>
    <cellStyle name="Comma 3 2 2 2 2 8 3" xfId="20085" xr:uid="{004F0DB9-10A6-4522-9974-5BA613EEF94D}"/>
    <cellStyle name="Comma 3 2 2 2 2 8_AVA DVA EL" xfId="20086" xr:uid="{2D13DD28-F185-49D6-9B92-41EDBA9BE7FE}"/>
    <cellStyle name="Comma 3 2 2 2 2 9" xfId="20087" xr:uid="{D78D5C98-DEFB-41DD-B812-F0D8F9583A9F}"/>
    <cellStyle name="Comma 3 2 2 2 2 9 2" xfId="20088" xr:uid="{87657885-1346-4F87-B8E2-88C808F57798}"/>
    <cellStyle name="Comma 3 2 2 2 2 9 3" xfId="20089" xr:uid="{45BFEAFA-9768-4DFB-BEA7-B50F88D0070B}"/>
    <cellStyle name="Comma 3 2 2 2 2 9_AVA DVA EL" xfId="20090" xr:uid="{5E554ED8-98D2-4D49-A58F-BBA1E1D431DE}"/>
    <cellStyle name="Comma 3 2 2 2 2_AVA DVA EL" xfId="20091" xr:uid="{8BF81F9B-649C-4790-B0E2-1BDE5E3EFEF3}"/>
    <cellStyle name="Comma 3 2 2 2 3" xfId="20092" xr:uid="{69B4ADED-8492-4907-803B-A286AE74974A}"/>
    <cellStyle name="Comma 3 2 2 2 3 2" xfId="20093" xr:uid="{E050DBFD-4EF9-4659-8FE4-8C9038695301}"/>
    <cellStyle name="Comma 3 2 2 2 3 2 2" xfId="20094" xr:uid="{DEFC9DF3-A80C-4295-8BEA-00E3B1292C21}"/>
    <cellStyle name="Comma 3 2 2 2 3 2 3" xfId="20095" xr:uid="{FD7899F6-ECD5-453D-8DA9-DB52BB642D00}"/>
    <cellStyle name="Comma 3 2 2 2 3 2_AVA DVA EL" xfId="20096" xr:uid="{BB0E151F-D26A-4D88-A9D2-906B29730250}"/>
    <cellStyle name="Comma 3 2 2 2 3 3" xfId="20097" xr:uid="{80A3DE22-8FE7-4AF8-BE26-DE5E5F8D00C4}"/>
    <cellStyle name="Comma 3 2 2 2 3 3 2" xfId="20098" xr:uid="{EDD7ACF6-56D3-403D-B702-5CD849384265}"/>
    <cellStyle name="Comma 3 2 2 2 3 3 3" xfId="20099" xr:uid="{AAD4C2F0-033E-4C3D-B052-C69CF1C69E91}"/>
    <cellStyle name="Comma 3 2 2 2 3 3_AVA DVA EL" xfId="20100" xr:uid="{CB94C1AF-371C-4CF9-9BE9-355B1481FAF9}"/>
    <cellStyle name="Comma 3 2 2 2 3 4" xfId="20101" xr:uid="{9437A605-FBD5-4580-B585-0AD79BED8802}"/>
    <cellStyle name="Comma 3 2 2 2 3 5" xfId="20102" xr:uid="{33E925E0-7C89-49D2-93FE-F06E0EE0E041}"/>
    <cellStyle name="Comma 3 2 2 2 3_AVA DVA EL" xfId="20103" xr:uid="{89B81A40-CAFB-43E1-A0AD-2230E1926815}"/>
    <cellStyle name="Comma 3 2 2 2 4" xfId="20104" xr:uid="{5DABFDAA-1465-4275-A3E7-9D77E6BD7DDB}"/>
    <cellStyle name="Comma 3 2 2 2 4 2" xfId="20105" xr:uid="{7655D31D-610B-4F25-9EA6-26C613179F7A}"/>
    <cellStyle name="Comma 3 2 2 2 4 3" xfId="20106" xr:uid="{713FBCE0-E993-4300-BD85-FA11E55BCEDB}"/>
    <cellStyle name="Comma 3 2 2 2 4_AVA DVA EL" xfId="20107" xr:uid="{B3AAC2F2-0A57-49B6-BEC6-066BFB3D53CC}"/>
    <cellStyle name="Comma 3 2 2 2 5" xfId="20108" xr:uid="{3E184FDF-E9DF-47E7-B79B-96A6353EEC0C}"/>
    <cellStyle name="Comma 3 2 2 2 5 2" xfId="20109" xr:uid="{27E8CB2A-3D16-420A-870C-290F0382EF1E}"/>
    <cellStyle name="Comma 3 2 2 2 5 3" xfId="20110" xr:uid="{2F2490B8-5B30-4222-80CF-2215F3757098}"/>
    <cellStyle name="Comma 3 2 2 2 5_AVA DVA EL" xfId="20111" xr:uid="{DC09AF0A-DC26-4797-8FCA-027458F196F2}"/>
    <cellStyle name="Comma 3 2 2 2 6" xfId="20112" xr:uid="{5200BCAC-53B6-4F85-BA68-B5A1758A64CA}"/>
    <cellStyle name="Comma 3 2 2 2 6 2" xfId="20113" xr:uid="{73924782-D0AC-4EBD-8B10-D7C52E7B9949}"/>
    <cellStyle name="Comma 3 2 2 2 6 3" xfId="20114" xr:uid="{A237EDFE-3981-40BC-968A-C98EAE68C3B9}"/>
    <cellStyle name="Comma 3 2 2 2 6_AVA DVA EL" xfId="20115" xr:uid="{A81F4EB8-002E-4B75-9AE2-354D41552A6A}"/>
    <cellStyle name="Comma 3 2 2 2 7" xfId="20116" xr:uid="{411C9A4F-992D-42F7-A752-4ECCFD8429A0}"/>
    <cellStyle name="Comma 3 2 2 2 7 2" xfId="20117" xr:uid="{939E1A72-4F05-415B-A86F-7B855E8BEBD7}"/>
    <cellStyle name="Comma 3 2 2 2 7 3" xfId="20118" xr:uid="{EFF41879-D521-40DA-B885-058AD2BB596E}"/>
    <cellStyle name="Comma 3 2 2 2 7_AVA DVA EL" xfId="20119" xr:uid="{5DE62CD3-9D29-4C60-9532-36ABEE207691}"/>
    <cellStyle name="Comma 3 2 2 2 8" xfId="20120" xr:uid="{F30DD260-C9D9-4A3B-B7FA-4813A76384E2}"/>
    <cellStyle name="Comma 3 2 2 2 8 2" xfId="20121" xr:uid="{1C0E2F6A-5E0C-402B-A947-42FE031B2E06}"/>
    <cellStyle name="Comma 3 2 2 2 8 3" xfId="20122" xr:uid="{36BB9503-05DF-44A3-BD38-6A7F1E3F6BB4}"/>
    <cellStyle name="Comma 3 2 2 2 8_AVA DVA EL" xfId="20123" xr:uid="{8D2409DF-ECBF-46A3-AB16-7FC9D4F704B2}"/>
    <cellStyle name="Comma 3 2 2 2 9" xfId="20124" xr:uid="{49534EDD-5A1A-40E3-8ED2-DFF6DBBC8482}"/>
    <cellStyle name="Comma 3 2 2 2 9 2" xfId="20125" xr:uid="{83A73394-C65E-40E4-B99B-5987F78CCE6B}"/>
    <cellStyle name="Comma 3 2 2 2 9 3" xfId="20126" xr:uid="{1822A3ED-0ADB-46BD-A7C3-2FDED167A937}"/>
    <cellStyle name="Comma 3 2 2 2 9_AVA DVA EL" xfId="20127" xr:uid="{B75A26D0-8269-4C23-8F72-ED165B9657DC}"/>
    <cellStyle name="Comma 3 2 2 2_A01" xfId="12473" xr:uid="{9DABE913-3925-4A30-8940-C3DDFF02C6C7}"/>
    <cellStyle name="Comma 3 2 2 3" xfId="6259" xr:uid="{CF630744-0B0A-4252-AD49-377995946C9B}"/>
    <cellStyle name="Comma 3 2 2 3 10" xfId="20128" xr:uid="{E36663D2-BF5A-49C7-B9CB-00E28957390A}"/>
    <cellStyle name="Comma 3 2 2 3 11" xfId="20129" xr:uid="{4D20DA58-8288-4FEC-932C-239B41E9334C}"/>
    <cellStyle name="Comma 3 2 2 3 2" xfId="20130" xr:uid="{D5FF924E-CB74-47C8-9B09-241D7603BFEF}"/>
    <cellStyle name="Comma 3 2 2 3 2 2" xfId="20131" xr:uid="{4BDA3745-D7ED-4CBF-8315-4F8C422F0CA2}"/>
    <cellStyle name="Comma 3 2 2 3 2 2 2" xfId="20132" xr:uid="{439F223A-46EC-412A-AE64-DAF016E53482}"/>
    <cellStyle name="Comma 3 2 2 3 2 2 3" xfId="20133" xr:uid="{EE4596AC-3D7E-47D5-8FD9-DF916D6F0E46}"/>
    <cellStyle name="Comma 3 2 2 3 2 2_AVA DVA EL" xfId="20134" xr:uid="{DFF43E13-6D53-4D9C-B38B-FD9B8CDDA60D}"/>
    <cellStyle name="Comma 3 2 2 3 2 3" xfId="20135" xr:uid="{EB8CCBCE-C6D3-4839-99AD-6D57B3AFC4AE}"/>
    <cellStyle name="Comma 3 2 2 3 2 3 2" xfId="20136" xr:uid="{33C0F4BF-5EC7-43B1-A475-7A9B19C4B1E2}"/>
    <cellStyle name="Comma 3 2 2 3 2 3 3" xfId="20137" xr:uid="{CDFA237E-4FFD-462A-B300-0CB282BE1DC3}"/>
    <cellStyle name="Comma 3 2 2 3 2 3_AVA DVA EL" xfId="20138" xr:uid="{322B85CB-578F-456C-B724-CE63B1D1F609}"/>
    <cellStyle name="Comma 3 2 2 3 2 4" xfId="20139" xr:uid="{E87CDBB9-FEDE-49AF-8CD5-1134B29E074F}"/>
    <cellStyle name="Comma 3 2 2 3 2 5" xfId="20140" xr:uid="{AA381E2F-933B-43B3-83C8-3871C30995A1}"/>
    <cellStyle name="Comma 3 2 2 3 2_AVA DVA EL" xfId="20141" xr:uid="{8D0BA92D-8DA3-484A-B3A4-43A4F4C76F9D}"/>
    <cellStyle name="Comma 3 2 2 3 3" xfId="20142" xr:uid="{44551CD5-9C3D-454C-9A25-FE23EE4A7A20}"/>
    <cellStyle name="Comma 3 2 2 3 3 2" xfId="20143" xr:uid="{0ACBDFB5-D343-472D-8431-503B8F1C5D54}"/>
    <cellStyle name="Comma 3 2 2 3 3 3" xfId="20144" xr:uid="{4684CC3B-0107-4057-8203-7AD840DE17F6}"/>
    <cellStyle name="Comma 3 2 2 3 3_AVA DVA EL" xfId="20145" xr:uid="{7D88D692-09A0-402E-9606-45EF4996B742}"/>
    <cellStyle name="Comma 3 2 2 3 4" xfId="20146" xr:uid="{124821DF-8133-489D-A83B-19387A60EB5C}"/>
    <cellStyle name="Comma 3 2 2 3 4 2" xfId="20147" xr:uid="{0D0EF997-07A2-44C5-A1D7-901D060B34CF}"/>
    <cellStyle name="Comma 3 2 2 3 4 3" xfId="20148" xr:uid="{F7545C66-8F84-4BD0-93E5-351EDB4F49F8}"/>
    <cellStyle name="Comma 3 2 2 3 4_AVA DVA EL" xfId="20149" xr:uid="{0185E253-2A4D-4C13-93CB-41ABFC6D35DD}"/>
    <cellStyle name="Comma 3 2 2 3 5" xfId="20150" xr:uid="{0D2BF68D-D12C-4DF5-B2A7-A792BA216DDF}"/>
    <cellStyle name="Comma 3 2 2 3 5 2" xfId="20151" xr:uid="{DBBCA396-EFA3-4E54-89FF-8FAE8815E554}"/>
    <cellStyle name="Comma 3 2 2 3 5 3" xfId="20152" xr:uid="{56DD4C68-08E8-436F-AAF6-419B2ECEBF9B}"/>
    <cellStyle name="Comma 3 2 2 3 5_AVA DVA EL" xfId="20153" xr:uid="{AC2E9570-3C0E-4CD2-A334-08CB3AF0BEF7}"/>
    <cellStyle name="Comma 3 2 2 3 6" xfId="20154" xr:uid="{69F040F8-B498-41B5-A2EE-6C4C60AED9B4}"/>
    <cellStyle name="Comma 3 2 2 3 6 2" xfId="20155" xr:uid="{CA7DDA58-0D36-4C80-AACC-E72138A99D13}"/>
    <cellStyle name="Comma 3 2 2 3 6 3" xfId="20156" xr:uid="{C41A6CB8-C53B-4E45-BD8F-A48E68028365}"/>
    <cellStyle name="Comma 3 2 2 3 6_AVA DVA EL" xfId="20157" xr:uid="{F07FE2FB-4773-4C39-98BF-01E7F37F2AED}"/>
    <cellStyle name="Comma 3 2 2 3 7" xfId="20158" xr:uid="{1C1C47CF-CA75-4ADD-A898-9D2C4C42BD79}"/>
    <cellStyle name="Comma 3 2 2 3 7 2" xfId="20159" xr:uid="{8A92055C-7473-40D1-8D59-66AA7CF89B6A}"/>
    <cellStyle name="Comma 3 2 2 3 7 3" xfId="20160" xr:uid="{06A8074E-24B3-453B-98E4-B383B43609BB}"/>
    <cellStyle name="Comma 3 2 2 3 7_AVA DVA EL" xfId="20161" xr:uid="{544199E3-3CAE-4370-BA49-4671FC8EB5F7}"/>
    <cellStyle name="Comma 3 2 2 3 8" xfId="20162" xr:uid="{26033040-E7F4-447B-9233-7688CAC43295}"/>
    <cellStyle name="Comma 3 2 2 3 8 2" xfId="20163" xr:uid="{C61D803C-5279-4E36-B4BF-4EACE37C852E}"/>
    <cellStyle name="Comma 3 2 2 3 8 3" xfId="20164" xr:uid="{700F5E81-A7F8-4236-90BE-39B39B800830}"/>
    <cellStyle name="Comma 3 2 2 3 8_AVA DVA EL" xfId="20165" xr:uid="{01A88036-C99A-4176-B542-09BE4BF94BFF}"/>
    <cellStyle name="Comma 3 2 2 3 9" xfId="20166" xr:uid="{275BD2A9-C3B8-43A6-82BB-956D244D6C29}"/>
    <cellStyle name="Comma 3 2 2 3 9 2" xfId="20167" xr:uid="{8A4D33F4-7576-4723-83C4-268AF0DE5401}"/>
    <cellStyle name="Comma 3 2 2 3 9 3" xfId="20168" xr:uid="{7A21D23C-D3B8-4281-AF68-CA5625F4E00F}"/>
    <cellStyle name="Comma 3 2 2 3 9_AVA DVA EL" xfId="20169" xr:uid="{21EAC7C8-9249-4AFB-B5B6-D1B29FB9A018}"/>
    <cellStyle name="Comma 3 2 2 3_AVA DVA EL" xfId="20170" xr:uid="{9DB97C82-819C-405B-9D50-3265CF713839}"/>
    <cellStyle name="Comma 3 2 2 4" xfId="20171" xr:uid="{D35BF91C-921C-4D2E-907D-736BD495088E}"/>
    <cellStyle name="Comma 3 2 2 4 2" xfId="20172" xr:uid="{91290E92-51CB-4E27-A960-11BF74B3EC16}"/>
    <cellStyle name="Comma 3 2 2 4 2 2" xfId="20173" xr:uid="{30CD8FB1-FD1B-4CE7-8E40-2695AF629B43}"/>
    <cellStyle name="Comma 3 2 2 4 2 3" xfId="20174" xr:uid="{9A12F0A2-8E79-42CA-95DC-D3211F986207}"/>
    <cellStyle name="Comma 3 2 2 4 2_AVA DVA EL" xfId="20175" xr:uid="{229FA0B5-D078-438C-9F61-436C70679553}"/>
    <cellStyle name="Comma 3 2 2 4 3" xfId="20176" xr:uid="{4AA98CE4-670E-43AF-8422-4D6053D1C66A}"/>
    <cellStyle name="Comma 3 2 2 4 3 2" xfId="20177" xr:uid="{BC927478-FEB3-4D7B-B0DE-7F28577E0890}"/>
    <cellStyle name="Comma 3 2 2 4 3 3" xfId="20178" xr:uid="{9CDE76F1-F289-4CF7-A1DC-FA8589AF62DE}"/>
    <cellStyle name="Comma 3 2 2 4 3_AVA DVA EL" xfId="20179" xr:uid="{DB23E5DA-34FE-47AD-BB78-D0E07E220174}"/>
    <cellStyle name="Comma 3 2 2 4 4" xfId="20180" xr:uid="{CD6C5975-F35A-4E04-B6B7-1848816BD3AC}"/>
    <cellStyle name="Comma 3 2 2 4 5" xfId="20181" xr:uid="{0E7200CF-A1CD-4E76-A77F-D0AF2DB5CE02}"/>
    <cellStyle name="Comma 3 2 2 4_AVA DVA EL" xfId="20182" xr:uid="{8B688130-B61E-498A-A3B7-545C826265E3}"/>
    <cellStyle name="Comma 3 2 2 5" xfId="20183" xr:uid="{B5EECAB2-A812-40CB-A4CF-DEB76C98F871}"/>
    <cellStyle name="Comma 3 2 2 5 2" xfId="20184" xr:uid="{F6E8925D-66D4-4031-9FAC-E7F38953A321}"/>
    <cellStyle name="Comma 3 2 2 5 3" xfId="20185" xr:uid="{52215323-6ED1-4332-88D9-34200400CCEF}"/>
    <cellStyle name="Comma 3 2 2 5_AVA DVA EL" xfId="20186" xr:uid="{307D7BDD-B1E4-440D-915F-1255A3E48A0F}"/>
    <cellStyle name="Comma 3 2 2 6" xfId="20187" xr:uid="{09E7F22D-C2E2-4E8D-A771-9D69C779DFD5}"/>
    <cellStyle name="Comma 3 2 2 6 2" xfId="20188" xr:uid="{2E829669-EE65-4CD7-9065-06189F0C6E12}"/>
    <cellStyle name="Comma 3 2 2 6 3" xfId="20189" xr:uid="{3A1FB8A1-6995-4455-92C8-9C8E9C0AAD6F}"/>
    <cellStyle name="Comma 3 2 2 6_AVA DVA EL" xfId="20190" xr:uid="{CB72A583-197D-46D2-AA79-DC103297A6D3}"/>
    <cellStyle name="Comma 3 2 2 7" xfId="20191" xr:uid="{3F880BCC-B5F4-4B3A-9EEB-F28407540AE0}"/>
    <cellStyle name="Comma 3 2 2 7 2" xfId="20192" xr:uid="{3D3188F6-AEB7-4E42-8D5F-5183A75D5B93}"/>
    <cellStyle name="Comma 3 2 2 7 3" xfId="20193" xr:uid="{A2D7F124-47BD-4B2B-9505-C7BEA8EC74BD}"/>
    <cellStyle name="Comma 3 2 2 7_AVA DVA EL" xfId="20194" xr:uid="{60E79CD1-908F-4473-A4F8-F665DCEB39C1}"/>
    <cellStyle name="Comma 3 2 2 8" xfId="20195" xr:uid="{BF0F87DD-5814-4C10-B2E2-74B552B6B78A}"/>
    <cellStyle name="Comma 3 2 2 8 2" xfId="20196" xr:uid="{3A020A83-E298-4E79-B51E-F77ACE288178}"/>
    <cellStyle name="Comma 3 2 2 8 3" xfId="20197" xr:uid="{83A5A995-1720-47E8-B271-253E035D92A8}"/>
    <cellStyle name="Comma 3 2 2 8_AVA DVA EL" xfId="20198" xr:uid="{1B0C0BD8-3885-41A2-A48F-A2464986812E}"/>
    <cellStyle name="Comma 3 2 2 9" xfId="20199" xr:uid="{B2493EE2-D55B-48AE-B256-65B5826B0839}"/>
    <cellStyle name="Comma 3 2 2 9 2" xfId="20200" xr:uid="{21C310C3-1938-4745-A5AD-F83FC8897094}"/>
    <cellStyle name="Comma 3 2 2 9 3" xfId="20201" xr:uid="{042316AE-ED4C-4BA8-A4E6-F41CA5248C0C}"/>
    <cellStyle name="Comma 3 2 2 9_AVA DVA EL" xfId="20202" xr:uid="{A56DCC01-ECE7-4B52-8964-B6069771B18A}"/>
    <cellStyle name="Comma 3 2 2_A01" xfId="12472" xr:uid="{9778229C-B9A3-4776-9E8F-EC06990E4C48}"/>
    <cellStyle name="Comma 3 2 3" xfId="6260" xr:uid="{FE8AE619-A943-4532-AE4E-FF4D1DB65376}"/>
    <cellStyle name="Comma 3 2 3 10" xfId="20203" xr:uid="{7DFA932C-D06E-40E7-8BFE-9E22F3638C02}"/>
    <cellStyle name="Comma 3 2 3 10 2" xfId="20204" xr:uid="{BA90A14F-08F1-450A-81F4-C75A2E65E6C2}"/>
    <cellStyle name="Comma 3 2 3 10 3" xfId="20205" xr:uid="{02A96E39-F8AE-409E-9721-107A330A5367}"/>
    <cellStyle name="Comma 3 2 3 10_AVA DVA EL" xfId="20206" xr:uid="{E8E1A2B5-70DB-4264-941A-DFBA9F04EF60}"/>
    <cellStyle name="Comma 3 2 3 11" xfId="20207" xr:uid="{644B29E1-6BD3-495B-86C1-722D3F98BBA2}"/>
    <cellStyle name="Comma 3 2 3 11 2" xfId="20208" xr:uid="{250E9FC6-0895-412C-8162-89FB00111F87}"/>
    <cellStyle name="Comma 3 2 3 11 3" xfId="20209" xr:uid="{02C94EBD-8B6B-44F9-B56E-E0966B8A7E01}"/>
    <cellStyle name="Comma 3 2 3 11_AVA DVA EL" xfId="20210" xr:uid="{B18E63B8-1480-485F-BC93-B801C3DA9464}"/>
    <cellStyle name="Comma 3 2 3 12" xfId="20211" xr:uid="{DB6D59A7-08DF-4654-B556-51522FE0BF1B}"/>
    <cellStyle name="Comma 3 2 3 12 2" xfId="20212" xr:uid="{E2072DAA-603E-40B0-B83E-9C5DBFEF590A}"/>
    <cellStyle name="Comma 3 2 3 12 3" xfId="20213" xr:uid="{D96A416A-7D6B-4410-ABCC-19DFF3746B1F}"/>
    <cellStyle name="Comma 3 2 3 12_AVA DVA EL" xfId="20214" xr:uid="{265790FF-CD6E-4040-8BE3-DADECCAC9B4D}"/>
    <cellStyle name="Comma 3 2 3 13" xfId="20215" xr:uid="{0AE9E49B-DF10-4C3D-9552-5D43B717F5AE}"/>
    <cellStyle name="Comma 3 2 3 2" xfId="6261" xr:uid="{77C3B4EE-EE9C-48A5-9986-B6A34B6D9F44}"/>
    <cellStyle name="Comma 3 2 3 2 10" xfId="20216" xr:uid="{8A92C284-F109-4238-A656-FEB72C4E93DD}"/>
    <cellStyle name="Comma 3 2 3 2 10 2" xfId="20217" xr:uid="{14910FE7-F1EB-4E35-85A2-6CF88999F9CD}"/>
    <cellStyle name="Comma 3 2 3 2 10 3" xfId="20218" xr:uid="{42AFF83B-FCC9-4104-844E-F5BAEBFF62FC}"/>
    <cellStyle name="Comma 3 2 3 2 10_AVA DVA EL" xfId="20219" xr:uid="{79012517-D466-4CC8-B012-E1FB4AA4DD67}"/>
    <cellStyle name="Comma 3 2 3 2 11" xfId="20220" xr:uid="{977E0024-0410-4EC7-A1FE-3B11C54AC6F8}"/>
    <cellStyle name="Comma 3 2 3 2 12" xfId="20221" xr:uid="{1B2AC18D-47C6-4954-BED4-AB3249E22797}"/>
    <cellStyle name="Comma 3 2 3 2 2" xfId="20222" xr:uid="{3EC51A4A-0373-44B3-B794-EA51A3033FE1}"/>
    <cellStyle name="Comma 3 2 3 2 2 10" xfId="20223" xr:uid="{DF665999-762E-483C-97AC-08A65DBB7F5E}"/>
    <cellStyle name="Comma 3 2 3 2 2 11" xfId="20224" xr:uid="{D788D2A4-CA48-4F63-B0A8-0A7FE7F55C76}"/>
    <cellStyle name="Comma 3 2 3 2 2 2" xfId="20225" xr:uid="{2BA590A4-42DD-4420-AE0D-C4BB660B3E4E}"/>
    <cellStyle name="Comma 3 2 3 2 2 2 2" xfId="20226" xr:uid="{D82D25FE-89D8-43F9-818C-BAAAFEB52BBD}"/>
    <cellStyle name="Comma 3 2 3 2 2 2 2 2" xfId="20227" xr:uid="{A700DE6F-507F-462A-8641-85FD16EE05A9}"/>
    <cellStyle name="Comma 3 2 3 2 2 2 2 3" xfId="20228" xr:uid="{DBD23F8B-EC81-4101-B24A-0A13E8FB0B6F}"/>
    <cellStyle name="Comma 3 2 3 2 2 2 2_AVA DVA EL" xfId="20229" xr:uid="{1A5213A3-C4E0-4644-BB17-5425A2B79CA4}"/>
    <cellStyle name="Comma 3 2 3 2 2 2 3" xfId="20230" xr:uid="{D7390CFE-CE0C-4813-9709-4E8CCF43D2A9}"/>
    <cellStyle name="Comma 3 2 3 2 2 2 3 2" xfId="20231" xr:uid="{82E4E342-7E39-44DE-A5A8-43CD15AF37AF}"/>
    <cellStyle name="Comma 3 2 3 2 2 2 3 3" xfId="20232" xr:uid="{A07064C6-CC8B-4336-B8A7-62E5EA03A691}"/>
    <cellStyle name="Comma 3 2 3 2 2 2 3_AVA DVA EL" xfId="20233" xr:uid="{2C8E635E-A8DC-436D-BD80-3886001CBA24}"/>
    <cellStyle name="Comma 3 2 3 2 2 2 4" xfId="20234" xr:uid="{79896219-065B-47EE-8253-85A453EB10FA}"/>
    <cellStyle name="Comma 3 2 3 2 2 2 5" xfId="20235" xr:uid="{C5852F85-4810-4A24-BA8B-01F317C3245A}"/>
    <cellStyle name="Comma 3 2 3 2 2 2_AVA DVA EL" xfId="20236" xr:uid="{151BFBC1-DA00-43E0-9159-1DB48FBD8C65}"/>
    <cellStyle name="Comma 3 2 3 2 2 3" xfId="20237" xr:uid="{69C9D85E-1B9E-4028-80A7-6B5EBA529C26}"/>
    <cellStyle name="Comma 3 2 3 2 2 3 2" xfId="20238" xr:uid="{B094BADE-C43F-46E3-A2E6-8C4A4264166C}"/>
    <cellStyle name="Comma 3 2 3 2 2 3 3" xfId="20239" xr:uid="{004F16A2-E15B-4713-9FA1-9BF699ED0BB4}"/>
    <cellStyle name="Comma 3 2 3 2 2 3_AVA DVA EL" xfId="20240" xr:uid="{42F5CC37-9E40-4C29-BDA2-C8F1DB8C7B2B}"/>
    <cellStyle name="Comma 3 2 3 2 2 4" xfId="20241" xr:uid="{767260D5-2005-4107-BF14-664360B83033}"/>
    <cellStyle name="Comma 3 2 3 2 2 4 2" xfId="20242" xr:uid="{8F91BC0F-D81A-4A33-B121-9D681808C930}"/>
    <cellStyle name="Comma 3 2 3 2 2 4 3" xfId="20243" xr:uid="{BFD69F35-38D6-4FD2-8D1A-8A68CC0B46C0}"/>
    <cellStyle name="Comma 3 2 3 2 2 4_AVA DVA EL" xfId="20244" xr:uid="{5EF519C7-78B3-4C0C-8317-319837CE35F1}"/>
    <cellStyle name="Comma 3 2 3 2 2 5" xfId="20245" xr:uid="{8A790824-4756-4296-A643-2E57C3B2096F}"/>
    <cellStyle name="Comma 3 2 3 2 2 5 2" xfId="20246" xr:uid="{A6B1562E-50A6-4089-8A7B-5C13BBA545C5}"/>
    <cellStyle name="Comma 3 2 3 2 2 5 3" xfId="20247" xr:uid="{A3D0DDCC-F7C5-4CA3-9D75-02DE59857DDA}"/>
    <cellStyle name="Comma 3 2 3 2 2 5_AVA DVA EL" xfId="20248" xr:uid="{10337DAB-F295-4D05-BBDB-DC9D996A540F}"/>
    <cellStyle name="Comma 3 2 3 2 2 6" xfId="20249" xr:uid="{13A9A1A7-3CCD-4FEC-B336-F1082F1500C9}"/>
    <cellStyle name="Comma 3 2 3 2 2 6 2" xfId="20250" xr:uid="{7193B62C-B783-48D6-9C0C-ACDD2427C178}"/>
    <cellStyle name="Comma 3 2 3 2 2 6 3" xfId="20251" xr:uid="{FF074205-B40C-46B4-9CB5-36F35AEEB435}"/>
    <cellStyle name="Comma 3 2 3 2 2 6_AVA DVA EL" xfId="20252" xr:uid="{48BDDCD1-B3D6-456C-8A1D-5A6EA5264B91}"/>
    <cellStyle name="Comma 3 2 3 2 2 7" xfId="20253" xr:uid="{C12C59F8-C7CE-4B5D-A528-61CC7C17A022}"/>
    <cellStyle name="Comma 3 2 3 2 2 7 2" xfId="20254" xr:uid="{90A356F1-DDA3-4DCD-A5A0-E33B7DB63B13}"/>
    <cellStyle name="Comma 3 2 3 2 2 7 3" xfId="20255" xr:uid="{459F0498-AD3E-4B0F-A8C6-E3C35FC37959}"/>
    <cellStyle name="Comma 3 2 3 2 2 7_AVA DVA EL" xfId="20256" xr:uid="{7694CC36-030C-4F7D-AF84-D14966D55F1F}"/>
    <cellStyle name="Comma 3 2 3 2 2 8" xfId="20257" xr:uid="{DA01ACD1-1EF7-47DF-A822-6F5B78E2C585}"/>
    <cellStyle name="Comma 3 2 3 2 2 8 2" xfId="20258" xr:uid="{BE917639-6787-4E7C-BB89-4B7B29391C69}"/>
    <cellStyle name="Comma 3 2 3 2 2 8 3" xfId="20259" xr:uid="{BCE0F1A6-5AED-42B6-9546-6A125CB7FB17}"/>
    <cellStyle name="Comma 3 2 3 2 2 8_AVA DVA EL" xfId="20260" xr:uid="{BAFC509F-4209-46F0-A1C2-A3F181DA9437}"/>
    <cellStyle name="Comma 3 2 3 2 2 9" xfId="20261" xr:uid="{98EE80EC-E4CC-47E1-AF97-4F504581E02D}"/>
    <cellStyle name="Comma 3 2 3 2 2 9 2" xfId="20262" xr:uid="{F470378F-8E87-4C85-A035-4983A9198680}"/>
    <cellStyle name="Comma 3 2 3 2 2 9 3" xfId="20263" xr:uid="{E96336BA-9BE7-44C2-9F1B-05D405258647}"/>
    <cellStyle name="Comma 3 2 3 2 2 9_AVA DVA EL" xfId="20264" xr:uid="{9E5BFD52-F28A-4F0A-9983-1063D224C821}"/>
    <cellStyle name="Comma 3 2 3 2 2_AVA DVA EL" xfId="20265" xr:uid="{F27FB87B-AE60-45A8-AF4C-BC370ABC33E6}"/>
    <cellStyle name="Comma 3 2 3 2 3" xfId="20266" xr:uid="{29D983F2-E9E9-4E82-A966-38ACFBA785C1}"/>
    <cellStyle name="Comma 3 2 3 2 3 2" xfId="20267" xr:uid="{DE04C8C7-CA1D-45AA-B635-53CCA2DEA2CD}"/>
    <cellStyle name="Comma 3 2 3 2 3 2 2" xfId="20268" xr:uid="{1FF0847D-DB7A-4581-AFF9-133299D2679E}"/>
    <cellStyle name="Comma 3 2 3 2 3 2 3" xfId="20269" xr:uid="{716ACD47-68D4-4C11-A363-33C6C80797F8}"/>
    <cellStyle name="Comma 3 2 3 2 3 2_AVA DVA EL" xfId="20270" xr:uid="{0685445D-841A-47DD-B575-5C63A7E20394}"/>
    <cellStyle name="Comma 3 2 3 2 3 3" xfId="20271" xr:uid="{380D2D4D-0523-4D1C-9183-6B4B66466773}"/>
    <cellStyle name="Comma 3 2 3 2 3 3 2" xfId="20272" xr:uid="{93C420AA-673A-4E81-BC40-8A17118145BB}"/>
    <cellStyle name="Comma 3 2 3 2 3 3 3" xfId="20273" xr:uid="{A01BBC86-55AD-4F32-B26B-680EED650A7D}"/>
    <cellStyle name="Comma 3 2 3 2 3 3_AVA DVA EL" xfId="20274" xr:uid="{2C830A64-EF3B-4C06-A6BA-EA35EA60A3AA}"/>
    <cellStyle name="Comma 3 2 3 2 3 4" xfId="20275" xr:uid="{501C7EF6-E297-4377-9644-32C17C6F5E75}"/>
    <cellStyle name="Comma 3 2 3 2 3 5" xfId="20276" xr:uid="{265029DF-A1F4-4B1F-84EE-999CB227DE0F}"/>
    <cellStyle name="Comma 3 2 3 2 3_AVA DVA EL" xfId="20277" xr:uid="{8A0760DE-1694-4BB6-AD63-369713EA2298}"/>
    <cellStyle name="Comma 3 2 3 2 4" xfId="20278" xr:uid="{CB2A9A42-9CF4-47E6-B54E-007F2B743231}"/>
    <cellStyle name="Comma 3 2 3 2 4 2" xfId="20279" xr:uid="{7280281A-E117-4E19-B794-5B9E618CB75E}"/>
    <cellStyle name="Comma 3 2 3 2 4 3" xfId="20280" xr:uid="{70C6A19A-E5F4-40FC-A207-85F45E38A49B}"/>
    <cellStyle name="Comma 3 2 3 2 4_AVA DVA EL" xfId="20281" xr:uid="{296BF897-8A3B-43CF-A815-E1FDFA96B453}"/>
    <cellStyle name="Comma 3 2 3 2 5" xfId="20282" xr:uid="{C17F6E46-3000-4631-BD1A-9A2958BEFA44}"/>
    <cellStyle name="Comma 3 2 3 2 5 2" xfId="20283" xr:uid="{BB43B6C0-C410-430C-9774-2BFA22DFCB95}"/>
    <cellStyle name="Comma 3 2 3 2 5 3" xfId="20284" xr:uid="{383685F2-02AE-4B50-8E4A-55BD563BF28F}"/>
    <cellStyle name="Comma 3 2 3 2 5_AVA DVA EL" xfId="20285" xr:uid="{7E2BD5EC-76E4-4162-BB03-387D5C4366BC}"/>
    <cellStyle name="Comma 3 2 3 2 6" xfId="20286" xr:uid="{CE438BE5-5096-4058-B876-DB8CDE24C958}"/>
    <cellStyle name="Comma 3 2 3 2 6 2" xfId="20287" xr:uid="{C06B0903-C5AF-40F9-A9D5-05D5E6827999}"/>
    <cellStyle name="Comma 3 2 3 2 6 3" xfId="20288" xr:uid="{E2D20FA9-AE8F-48B6-82FF-53B66AC35770}"/>
    <cellStyle name="Comma 3 2 3 2 6_AVA DVA EL" xfId="20289" xr:uid="{F1D75D85-D196-421C-B1DB-3BC06D993FAA}"/>
    <cellStyle name="Comma 3 2 3 2 7" xfId="20290" xr:uid="{F2BA6A5C-0100-4E7B-9B50-36FF048CBFBC}"/>
    <cellStyle name="Comma 3 2 3 2 7 2" xfId="20291" xr:uid="{6B185095-734A-4A30-B391-0F38D34BCF63}"/>
    <cellStyle name="Comma 3 2 3 2 7 3" xfId="20292" xr:uid="{CA406467-030D-4346-8A59-12D1D627FEB2}"/>
    <cellStyle name="Comma 3 2 3 2 7_AVA DVA EL" xfId="20293" xr:uid="{3941C0E1-C35A-4FAA-89DC-7C9CDEEC8F3E}"/>
    <cellStyle name="Comma 3 2 3 2 8" xfId="20294" xr:uid="{1958E9ED-B069-4902-9605-0200BB8A8347}"/>
    <cellStyle name="Comma 3 2 3 2 8 2" xfId="20295" xr:uid="{983BFE0C-A9FF-4188-B050-D3928C495FEB}"/>
    <cellStyle name="Comma 3 2 3 2 8 3" xfId="20296" xr:uid="{206688DB-B777-47B3-84FB-C6F641852C6C}"/>
    <cellStyle name="Comma 3 2 3 2 8_AVA DVA EL" xfId="20297" xr:uid="{D4CC8242-2E1A-47E5-A5EC-B333B23D6B49}"/>
    <cellStyle name="Comma 3 2 3 2 9" xfId="20298" xr:uid="{4879E724-8A5A-477D-A582-42E2462825B9}"/>
    <cellStyle name="Comma 3 2 3 2 9 2" xfId="20299" xr:uid="{268C56D3-8834-4A85-8AD0-3AD07C17D5EB}"/>
    <cellStyle name="Comma 3 2 3 2 9 3" xfId="20300" xr:uid="{5F088ED5-E684-407A-8FB8-47CE49450736}"/>
    <cellStyle name="Comma 3 2 3 2 9_AVA DVA EL" xfId="20301" xr:uid="{108C7B04-0243-4280-907C-10105CD28A99}"/>
    <cellStyle name="Comma 3 2 3 2_AVA DVA EL" xfId="20302" xr:uid="{97B5342E-8314-4D7F-98DF-500879A7FE87}"/>
    <cellStyle name="Comma 3 2 3 3" xfId="20303" xr:uid="{69A599FC-92D5-4459-9463-97218DF1D8EA}"/>
    <cellStyle name="Comma 3 2 3 3 10" xfId="20304" xr:uid="{8C623C2C-D2F1-4B7D-AF1D-9A170DC94670}"/>
    <cellStyle name="Comma 3 2 3 3 11" xfId="20305" xr:uid="{4CDD148B-B89E-4957-9280-0910AC48C4BE}"/>
    <cellStyle name="Comma 3 2 3 3 2" xfId="20306" xr:uid="{EF3A73BA-F3DA-44E4-8086-AF0D821BEBBF}"/>
    <cellStyle name="Comma 3 2 3 3 2 2" xfId="20307" xr:uid="{379957ED-E668-45FC-941C-12A211199471}"/>
    <cellStyle name="Comma 3 2 3 3 2 2 2" xfId="20308" xr:uid="{4FEA3D77-61EE-4A3D-9A56-EA9B9D2E4ACD}"/>
    <cellStyle name="Comma 3 2 3 3 2 2 3" xfId="20309" xr:uid="{2F59BB5B-F657-4289-8785-0E44CB34CE99}"/>
    <cellStyle name="Comma 3 2 3 3 2 2_AVA DVA EL" xfId="20310" xr:uid="{1CA9A02C-E409-45B1-A8A6-55B9B06B0588}"/>
    <cellStyle name="Comma 3 2 3 3 2 3" xfId="20311" xr:uid="{A636F3DE-93B8-4601-99ED-A2EDB31F9926}"/>
    <cellStyle name="Comma 3 2 3 3 2 3 2" xfId="20312" xr:uid="{343BFFB8-0F19-4913-8C6A-F099D23D29DF}"/>
    <cellStyle name="Comma 3 2 3 3 2 3 3" xfId="20313" xr:uid="{765371D5-8530-4020-8F16-9FE0B1C58690}"/>
    <cellStyle name="Comma 3 2 3 3 2 3_AVA DVA EL" xfId="20314" xr:uid="{CB978191-9751-48B1-AA99-1952B24A467D}"/>
    <cellStyle name="Comma 3 2 3 3 2 4" xfId="20315" xr:uid="{209E14C8-355F-4EAF-9E4C-10ACFDF7B3DF}"/>
    <cellStyle name="Comma 3 2 3 3 2 5" xfId="20316" xr:uid="{48538BDA-8729-4306-B6EF-26F6DDAB837F}"/>
    <cellStyle name="Comma 3 2 3 3 2_AVA DVA EL" xfId="20317" xr:uid="{1D6F2D10-9534-42C8-BAD0-7E2AA038AECF}"/>
    <cellStyle name="Comma 3 2 3 3 3" xfId="20318" xr:uid="{05CA30B7-9DA7-4F73-9C9B-44F580179991}"/>
    <cellStyle name="Comma 3 2 3 3 3 2" xfId="20319" xr:uid="{268320B4-199D-45B6-89A6-4EE13D812FD2}"/>
    <cellStyle name="Comma 3 2 3 3 3 3" xfId="20320" xr:uid="{B6D36322-2E95-406F-991B-3B8F8BBF9B70}"/>
    <cellStyle name="Comma 3 2 3 3 3_AVA DVA EL" xfId="20321" xr:uid="{EE60CA37-07E9-4BC9-93A5-4E7AA6D674FD}"/>
    <cellStyle name="Comma 3 2 3 3 4" xfId="20322" xr:uid="{360E8BC7-5A48-4B67-BA76-5F7B7FC861F0}"/>
    <cellStyle name="Comma 3 2 3 3 4 2" xfId="20323" xr:uid="{9D0760B9-2936-440F-A27D-EB83A7918C18}"/>
    <cellStyle name="Comma 3 2 3 3 4 3" xfId="20324" xr:uid="{C1FA610B-8716-40D8-B5B7-7A3E53645B59}"/>
    <cellStyle name="Comma 3 2 3 3 4_AVA DVA EL" xfId="20325" xr:uid="{AABDFB58-9BB7-4D09-86F7-C3EF4D1A2855}"/>
    <cellStyle name="Comma 3 2 3 3 5" xfId="20326" xr:uid="{F412702C-6178-497F-A012-0A51678891B2}"/>
    <cellStyle name="Comma 3 2 3 3 5 2" xfId="20327" xr:uid="{0E70AAE1-9155-4D3C-BE96-F5C7DABBCC1A}"/>
    <cellStyle name="Comma 3 2 3 3 5 3" xfId="20328" xr:uid="{E818C4B5-9A02-4E37-8C39-D44635029F7D}"/>
    <cellStyle name="Comma 3 2 3 3 5_AVA DVA EL" xfId="20329" xr:uid="{DC754AB7-1AD2-4048-8112-E3489175C903}"/>
    <cellStyle name="Comma 3 2 3 3 6" xfId="20330" xr:uid="{A8ED0670-93A1-45C3-8F03-FB2846FEBC74}"/>
    <cellStyle name="Comma 3 2 3 3 6 2" xfId="20331" xr:uid="{4D10EDB9-9EF1-463F-8F25-1FACF8725A32}"/>
    <cellStyle name="Comma 3 2 3 3 6 3" xfId="20332" xr:uid="{8F1DEA82-A44F-473F-82FB-1BDBC97C79ED}"/>
    <cellStyle name="Comma 3 2 3 3 6_AVA DVA EL" xfId="20333" xr:uid="{E32427F7-B659-4B64-97BF-6AF580960A0F}"/>
    <cellStyle name="Comma 3 2 3 3 7" xfId="20334" xr:uid="{BB9DFEB1-4FAE-43A3-9434-246EC30ACC15}"/>
    <cellStyle name="Comma 3 2 3 3 7 2" xfId="20335" xr:uid="{EBB91BAA-8EEF-4104-AFC9-6CB56A4B6D3A}"/>
    <cellStyle name="Comma 3 2 3 3 7 3" xfId="20336" xr:uid="{FA7D678B-84DE-46D2-9450-88A28045B75B}"/>
    <cellStyle name="Comma 3 2 3 3 7_AVA DVA EL" xfId="20337" xr:uid="{F4A65837-E6B1-4850-ADD1-288F672F53D0}"/>
    <cellStyle name="Comma 3 2 3 3 8" xfId="20338" xr:uid="{AFEBDFC2-6AF5-43DC-BA7F-6DB31E8EBBC1}"/>
    <cellStyle name="Comma 3 2 3 3 8 2" xfId="20339" xr:uid="{A6D9E0E0-FC3A-41DB-B5C5-69AF8E819E94}"/>
    <cellStyle name="Comma 3 2 3 3 8 3" xfId="20340" xr:uid="{FC5ADA0D-A93E-4D96-8853-F2BB4645DB9B}"/>
    <cellStyle name="Comma 3 2 3 3 8_AVA DVA EL" xfId="20341" xr:uid="{7C379708-CEEB-43FF-974D-8E511642A8A9}"/>
    <cellStyle name="Comma 3 2 3 3 9" xfId="20342" xr:uid="{459EC2D9-784F-4F39-BADC-B4E46B13CEA0}"/>
    <cellStyle name="Comma 3 2 3 3 9 2" xfId="20343" xr:uid="{3FC2B5FC-58CA-4035-994B-CFE6390A049B}"/>
    <cellStyle name="Comma 3 2 3 3 9 3" xfId="20344" xr:uid="{95D812C4-1B45-4CD1-8DC1-19BDF9F8134D}"/>
    <cellStyle name="Comma 3 2 3 3 9_AVA DVA EL" xfId="20345" xr:uid="{A30F3EF5-2BDD-4043-9515-D485ACFD823A}"/>
    <cellStyle name="Comma 3 2 3 3_AVA DVA EL" xfId="20346" xr:uid="{B5C192E4-8454-4250-A399-ECF5E03D5A7A}"/>
    <cellStyle name="Comma 3 2 3 4" xfId="20347" xr:uid="{D8B70BB2-04D9-4C07-9D6B-BF4D02E8F9AF}"/>
    <cellStyle name="Comma 3 2 3 4 2" xfId="20348" xr:uid="{8D2F5D4C-754C-4844-84D8-9B07C865AAB3}"/>
    <cellStyle name="Comma 3 2 3 4 2 2" xfId="20349" xr:uid="{FCD241E5-CE3F-46A3-B5FC-95420DD72966}"/>
    <cellStyle name="Comma 3 2 3 4 2 3" xfId="20350" xr:uid="{DEB15BD0-E534-4CA1-8C2B-0FB96CFFF2B5}"/>
    <cellStyle name="Comma 3 2 3 4 2_AVA DVA EL" xfId="20351" xr:uid="{5F9878D5-97E9-4965-B306-09CA72AC00A1}"/>
    <cellStyle name="Comma 3 2 3 4 3" xfId="20352" xr:uid="{81F1C619-3B20-42BA-AB2A-BA44DCDE831B}"/>
    <cellStyle name="Comma 3 2 3 4 3 2" xfId="20353" xr:uid="{C6659365-5C1F-400D-B5E8-1D76F293EC65}"/>
    <cellStyle name="Comma 3 2 3 4 3 3" xfId="20354" xr:uid="{F9A1928F-18F1-42FD-B553-131A5EDE8877}"/>
    <cellStyle name="Comma 3 2 3 4 3_AVA DVA EL" xfId="20355" xr:uid="{51E4B2CF-478E-45FF-BE45-7218F7F7FFCD}"/>
    <cellStyle name="Comma 3 2 3 4 4" xfId="20356" xr:uid="{59F3C0A4-5041-4426-BEAC-28178CF92922}"/>
    <cellStyle name="Comma 3 2 3 4 5" xfId="20357" xr:uid="{91055F18-3845-4342-B802-70BE07612030}"/>
    <cellStyle name="Comma 3 2 3 4_AVA DVA EL" xfId="20358" xr:uid="{3DC875FA-9E86-4AAD-B670-AAC9D88A9858}"/>
    <cellStyle name="Comma 3 2 3 5" xfId="20359" xr:uid="{769AAC0C-1832-42C3-8A64-A114AE6F9C00}"/>
    <cellStyle name="Comma 3 2 3 5 2" xfId="20360" xr:uid="{47578F6C-DCE1-4D12-933C-C66619C722AE}"/>
    <cellStyle name="Comma 3 2 3 5 3" xfId="20361" xr:uid="{6E2B4C17-6908-402B-A96C-10A805EA706F}"/>
    <cellStyle name="Comma 3 2 3 5_AVA DVA EL" xfId="20362" xr:uid="{C25149EC-8362-431E-BD65-07DE36342410}"/>
    <cellStyle name="Comma 3 2 3 6" xfId="20363" xr:uid="{AF34A7C0-0736-486D-B903-1CB0CD7E4201}"/>
    <cellStyle name="Comma 3 2 3 6 2" xfId="20364" xr:uid="{0280986B-4542-4D03-B862-487EC944F0DD}"/>
    <cellStyle name="Comma 3 2 3 6 3" xfId="20365" xr:uid="{060A3125-5323-4A67-9DD7-B5E1E2A26670}"/>
    <cellStyle name="Comma 3 2 3 6_AVA DVA EL" xfId="20366" xr:uid="{EE286F72-D80C-41E2-9854-4F5386377F80}"/>
    <cellStyle name="Comma 3 2 3 7" xfId="20367" xr:uid="{D28254EC-41CE-4C5C-B900-44211AFB588D}"/>
    <cellStyle name="Comma 3 2 3 7 2" xfId="20368" xr:uid="{CB6C8211-D01C-4617-9092-9C91AD7AA333}"/>
    <cellStyle name="Comma 3 2 3 7 3" xfId="20369" xr:uid="{CC8CDD0B-2AA5-450E-BC20-EC68DFB6811A}"/>
    <cellStyle name="Comma 3 2 3 7_AVA DVA EL" xfId="20370" xr:uid="{3490349E-3468-4F9C-8FA8-9B85544887D2}"/>
    <cellStyle name="Comma 3 2 3 8" xfId="20371" xr:uid="{39E1FD51-6920-45B1-BAF1-94EB28E5DC39}"/>
    <cellStyle name="Comma 3 2 3 8 2" xfId="20372" xr:uid="{CC6D377A-135E-4824-A34B-33DC5864F5F3}"/>
    <cellStyle name="Comma 3 2 3 8 3" xfId="20373" xr:uid="{241CC14F-F7C1-4924-8603-2D0065C6E37C}"/>
    <cellStyle name="Comma 3 2 3 8_AVA DVA EL" xfId="20374" xr:uid="{D54A1630-72D6-4806-A005-451BFA90A09F}"/>
    <cellStyle name="Comma 3 2 3 9" xfId="20375" xr:uid="{E1B13A84-6DF2-449B-B858-43398B5FC10D}"/>
    <cellStyle name="Comma 3 2 3 9 2" xfId="20376" xr:uid="{97113910-F795-4082-A2F1-D9A348489D42}"/>
    <cellStyle name="Comma 3 2 3 9 3" xfId="20377" xr:uid="{15B02286-CA90-4D7B-A5DB-BCB82A35A5DA}"/>
    <cellStyle name="Comma 3 2 3 9_AVA DVA EL" xfId="20378" xr:uid="{5D865893-DDE8-4D8B-BE88-6B1D22FE242A}"/>
    <cellStyle name="Comma 3 2 3_A01" xfId="12474" xr:uid="{ACAB68B2-E485-4E09-9ACF-684F9CDA02C8}"/>
    <cellStyle name="Comma 3 2 4" xfId="6262" xr:uid="{03CE8293-3FAD-437C-B33A-F9833BDEEFC8}"/>
    <cellStyle name="Comma 3 2 4 10" xfId="20379" xr:uid="{95BE7AD5-3008-419A-ADF5-96BCDD13DF72}"/>
    <cellStyle name="Comma 3 2 4 10 2" xfId="20380" xr:uid="{53849F22-FD14-4A44-BF90-D73D2952949D}"/>
    <cellStyle name="Comma 3 2 4 10 3" xfId="20381" xr:uid="{225E156F-158E-4822-9BDE-3605487463A0}"/>
    <cellStyle name="Comma 3 2 4 10_AVA DVA EL" xfId="20382" xr:uid="{296A7D63-9AA0-4E57-856C-931A7344DFF8}"/>
    <cellStyle name="Comma 3 2 4 11" xfId="20383" xr:uid="{86F65FB2-22E9-4F42-9106-DE37FC621BDB}"/>
    <cellStyle name="Comma 3 2 4 12" xfId="20384" xr:uid="{0E8C434A-0280-4FAB-83F0-8B373BB89FE9}"/>
    <cellStyle name="Comma 3 2 4 2" xfId="20385" xr:uid="{B4B38737-26B9-4B18-8B36-2CFE970D11AE}"/>
    <cellStyle name="Comma 3 2 4 2 10" xfId="20386" xr:uid="{403B69C0-77E5-41C7-8C4F-CE50F327AB2B}"/>
    <cellStyle name="Comma 3 2 4 2 11" xfId="20387" xr:uid="{091DC301-5314-4539-82D9-BFCFB4ADBC31}"/>
    <cellStyle name="Comma 3 2 4 2 2" xfId="20388" xr:uid="{6C7F009C-A888-4DF1-9413-85BCC5755E2D}"/>
    <cellStyle name="Comma 3 2 4 2 2 2" xfId="20389" xr:uid="{CFA8F798-F4E5-4604-A6C9-7DB3EF6A5D82}"/>
    <cellStyle name="Comma 3 2 4 2 2 2 2" xfId="20390" xr:uid="{CE99DD27-9D8E-4C51-BEE4-394864B03932}"/>
    <cellStyle name="Comma 3 2 4 2 2 2 3" xfId="20391" xr:uid="{F1A765EA-689A-424F-83FC-B8B382F5722B}"/>
    <cellStyle name="Comma 3 2 4 2 2 2_AVA DVA EL" xfId="20392" xr:uid="{B9CF6D73-C882-43A8-8B58-9F89A0136E09}"/>
    <cellStyle name="Comma 3 2 4 2 2 3" xfId="20393" xr:uid="{F3D7A1FE-454F-4DFA-8F3A-05C65F1E0C7C}"/>
    <cellStyle name="Comma 3 2 4 2 2 3 2" xfId="20394" xr:uid="{15C86C92-1B88-4808-B465-E00A65C4C321}"/>
    <cellStyle name="Comma 3 2 4 2 2 3 3" xfId="20395" xr:uid="{D89E38A2-1A4E-4377-818A-8BA28012AE29}"/>
    <cellStyle name="Comma 3 2 4 2 2 3_AVA DVA EL" xfId="20396" xr:uid="{C9421930-6870-4FB5-AAD9-8B5F93446F31}"/>
    <cellStyle name="Comma 3 2 4 2 2 4" xfId="20397" xr:uid="{89837696-3EDB-45CA-BDA5-5CDFC4609B5B}"/>
    <cellStyle name="Comma 3 2 4 2 2 5" xfId="20398" xr:uid="{77DCAEC6-F092-482D-9E5F-D3C2A0EB2112}"/>
    <cellStyle name="Comma 3 2 4 2 2_AVA DVA EL" xfId="20399" xr:uid="{59071AFA-DBEB-43C2-A1B9-5CD84EF599B8}"/>
    <cellStyle name="Comma 3 2 4 2 3" xfId="20400" xr:uid="{E02E5610-04CC-46EB-92AD-632D90B6E30A}"/>
    <cellStyle name="Comma 3 2 4 2 3 2" xfId="20401" xr:uid="{ADCC9ED9-D544-4B42-BCAA-CF525B41F93F}"/>
    <cellStyle name="Comma 3 2 4 2 3 3" xfId="20402" xr:uid="{96F82264-AAAD-4D1F-91EB-CB4E6DEF595B}"/>
    <cellStyle name="Comma 3 2 4 2 3_AVA DVA EL" xfId="20403" xr:uid="{34C87831-9FD0-4503-838A-40809BF7ACA9}"/>
    <cellStyle name="Comma 3 2 4 2 4" xfId="20404" xr:uid="{ADC286DB-AC3E-48C3-BB69-68CAE6D5C4C1}"/>
    <cellStyle name="Comma 3 2 4 2 4 2" xfId="20405" xr:uid="{BBAE9920-5A87-47CA-B696-126189327485}"/>
    <cellStyle name="Comma 3 2 4 2 4 3" xfId="20406" xr:uid="{7344C6C3-2D2B-45C6-B770-C3D01A70D9BB}"/>
    <cellStyle name="Comma 3 2 4 2 4_AVA DVA EL" xfId="20407" xr:uid="{4945BFCD-A310-4499-88E2-E0864EB65A17}"/>
    <cellStyle name="Comma 3 2 4 2 5" xfId="20408" xr:uid="{154592EF-93E3-4CD6-99E1-C3D9DC925AC7}"/>
    <cellStyle name="Comma 3 2 4 2 5 2" xfId="20409" xr:uid="{DB5837F0-F2A0-4336-BF6F-AA00C59FD436}"/>
    <cellStyle name="Comma 3 2 4 2 5 3" xfId="20410" xr:uid="{99B17C30-5E2C-4084-9C34-D09E4E049F19}"/>
    <cellStyle name="Comma 3 2 4 2 5_AVA DVA EL" xfId="20411" xr:uid="{95A8FB01-CB44-4CC2-8EBF-66EFA710433B}"/>
    <cellStyle name="Comma 3 2 4 2 6" xfId="20412" xr:uid="{A41E4377-BEE4-45CB-AB65-E992F249A5D3}"/>
    <cellStyle name="Comma 3 2 4 2 6 2" xfId="20413" xr:uid="{502C9979-8D78-4F53-A3BC-72CFEE5C4233}"/>
    <cellStyle name="Comma 3 2 4 2 6 3" xfId="20414" xr:uid="{8EF9E925-19F5-4860-8BD2-F717DE9E8856}"/>
    <cellStyle name="Comma 3 2 4 2 6_AVA DVA EL" xfId="20415" xr:uid="{FBB6DFFB-2860-4706-8F30-1CDEFF082FDB}"/>
    <cellStyle name="Comma 3 2 4 2 7" xfId="20416" xr:uid="{6DFEE961-B580-4EAF-92AE-BE3B5262C6C3}"/>
    <cellStyle name="Comma 3 2 4 2 7 2" xfId="20417" xr:uid="{761E1214-983F-4C05-8EC7-537EDAB62164}"/>
    <cellStyle name="Comma 3 2 4 2 7 3" xfId="20418" xr:uid="{8D687D98-98CE-4431-B02E-E3041C12BFA5}"/>
    <cellStyle name="Comma 3 2 4 2 7_AVA DVA EL" xfId="20419" xr:uid="{2C7A43F0-B20A-47F5-BE8C-6BE0569E63DF}"/>
    <cellStyle name="Comma 3 2 4 2 8" xfId="20420" xr:uid="{E401BE14-7AAD-4790-B072-4A05BA4DA0C8}"/>
    <cellStyle name="Comma 3 2 4 2 8 2" xfId="20421" xr:uid="{DA3BF5CB-B04D-41D4-9C43-EF50FDD1A60A}"/>
    <cellStyle name="Comma 3 2 4 2 8 3" xfId="20422" xr:uid="{1059352E-9669-4499-836F-BD0D696E495D}"/>
    <cellStyle name="Comma 3 2 4 2 8_AVA DVA EL" xfId="20423" xr:uid="{182F2AF6-CD4E-4292-987A-9036FDC39503}"/>
    <cellStyle name="Comma 3 2 4 2 9" xfId="20424" xr:uid="{4DD3A850-41EC-45A0-8015-3856916FEF70}"/>
    <cellStyle name="Comma 3 2 4 2 9 2" xfId="20425" xr:uid="{C4B5BA19-E686-4965-A214-E35267B62CDD}"/>
    <cellStyle name="Comma 3 2 4 2 9 3" xfId="20426" xr:uid="{F7958D47-D088-46C1-AF0B-737242CF9EBD}"/>
    <cellStyle name="Comma 3 2 4 2 9_AVA DVA EL" xfId="20427" xr:uid="{D91EB11F-F852-4160-8550-0A0FDAC681C4}"/>
    <cellStyle name="Comma 3 2 4 2_AVA DVA EL" xfId="20428" xr:uid="{847E272C-D886-49A3-A6EE-03F422772C36}"/>
    <cellStyle name="Comma 3 2 4 3" xfId="20429" xr:uid="{48B735DF-9C0F-4509-84F8-11E39FB397A6}"/>
    <cellStyle name="Comma 3 2 4 3 2" xfId="20430" xr:uid="{656CB276-E2D5-4C76-AC75-D1ECD28D9971}"/>
    <cellStyle name="Comma 3 2 4 3 2 2" xfId="20431" xr:uid="{31656293-CB82-4916-A428-88237F2E4822}"/>
    <cellStyle name="Comma 3 2 4 3 2 3" xfId="20432" xr:uid="{31EE6BE4-3650-4A13-9B10-F4EB141F97C7}"/>
    <cellStyle name="Comma 3 2 4 3 2_AVA DVA EL" xfId="20433" xr:uid="{34852351-E440-4359-A7DE-F255A035EE63}"/>
    <cellStyle name="Comma 3 2 4 3 3" xfId="20434" xr:uid="{9F48A1EA-D99E-43BF-AAFD-5ABFF793F450}"/>
    <cellStyle name="Comma 3 2 4 3 3 2" xfId="20435" xr:uid="{F91A1676-71A5-4420-8D8A-3F62EC789713}"/>
    <cellStyle name="Comma 3 2 4 3 3 3" xfId="20436" xr:uid="{14D0D4F9-14F9-44E7-A218-74F067842861}"/>
    <cellStyle name="Comma 3 2 4 3 3_AVA DVA EL" xfId="20437" xr:uid="{8F5A4155-B92F-4E15-BD23-47A6D2DBDE16}"/>
    <cellStyle name="Comma 3 2 4 3 4" xfId="20438" xr:uid="{79C3B530-FF4C-410B-B767-A91B6739F35F}"/>
    <cellStyle name="Comma 3 2 4 3 5" xfId="20439" xr:uid="{9D9A9F8A-275A-450C-8EC3-608215FC01DE}"/>
    <cellStyle name="Comma 3 2 4 3_AVA DVA EL" xfId="20440" xr:uid="{4F5D1A28-EF2C-4634-AFE9-9117B2203484}"/>
    <cellStyle name="Comma 3 2 4 4" xfId="20441" xr:uid="{9890404D-8E45-4416-B012-7F624C7F49CE}"/>
    <cellStyle name="Comma 3 2 4 4 2" xfId="20442" xr:uid="{BB32EA82-B107-4492-ADB0-E26A12857334}"/>
    <cellStyle name="Comma 3 2 4 4 3" xfId="20443" xr:uid="{3E47B050-EEF9-4F40-9A10-48395A81D144}"/>
    <cellStyle name="Comma 3 2 4 4_AVA DVA EL" xfId="20444" xr:uid="{5C23DDD0-0074-4918-A124-CCDB51A38420}"/>
    <cellStyle name="Comma 3 2 4 5" xfId="20445" xr:uid="{3F09CBC1-A328-40A2-881F-11238B0D8429}"/>
    <cellStyle name="Comma 3 2 4 5 2" xfId="20446" xr:uid="{305B4626-95BC-462E-AB7C-F1CCC2C290B6}"/>
    <cellStyle name="Comma 3 2 4 5 3" xfId="20447" xr:uid="{B6C0A2FC-B980-4C41-A470-C9B6414C805F}"/>
    <cellStyle name="Comma 3 2 4 5_AVA DVA EL" xfId="20448" xr:uid="{2F0645A3-8E30-4FF4-BE2F-BB53BA806FC3}"/>
    <cellStyle name="Comma 3 2 4 6" xfId="20449" xr:uid="{DDA41D09-2839-4C85-94ED-227D04B8189F}"/>
    <cellStyle name="Comma 3 2 4 6 2" xfId="20450" xr:uid="{14D84142-E365-4D15-B784-12ED998023D8}"/>
    <cellStyle name="Comma 3 2 4 6 3" xfId="20451" xr:uid="{8DA20C9B-EAE6-440A-99BF-64F1580256AE}"/>
    <cellStyle name="Comma 3 2 4 6_AVA DVA EL" xfId="20452" xr:uid="{993E1B4E-2B79-4217-952B-6FAE10A60FF2}"/>
    <cellStyle name="Comma 3 2 4 7" xfId="20453" xr:uid="{119B9FEF-B83A-4C77-8B33-B75B760DA4B0}"/>
    <cellStyle name="Comma 3 2 4 7 2" xfId="20454" xr:uid="{F3629F31-210A-4D23-8C06-866ACF978F84}"/>
    <cellStyle name="Comma 3 2 4 7 3" xfId="20455" xr:uid="{B0F87091-F152-4F5D-93C3-6E7A33BA8A41}"/>
    <cellStyle name="Comma 3 2 4 7_AVA DVA EL" xfId="20456" xr:uid="{87399F4E-E611-4CB6-91F0-DBC7F8ED4237}"/>
    <cellStyle name="Comma 3 2 4 8" xfId="20457" xr:uid="{903907E6-5FA9-4E8B-80A3-EB9C6155E35F}"/>
    <cellStyle name="Comma 3 2 4 8 2" xfId="20458" xr:uid="{5A0F91F4-4708-4FA0-902D-4872192524BD}"/>
    <cellStyle name="Comma 3 2 4 8 3" xfId="20459" xr:uid="{7F7E46E5-D3E0-48BD-B595-F403D08C2261}"/>
    <cellStyle name="Comma 3 2 4 8_AVA DVA EL" xfId="20460" xr:uid="{61C4A754-13F1-449D-8C2C-4D0A28A4DF32}"/>
    <cellStyle name="Comma 3 2 4 9" xfId="20461" xr:uid="{3109A669-BD22-4B66-B94E-09F6E76B3DC2}"/>
    <cellStyle name="Comma 3 2 4 9 2" xfId="20462" xr:uid="{694638C7-D3C5-4942-8423-1D45402B2B6A}"/>
    <cellStyle name="Comma 3 2 4 9 3" xfId="20463" xr:uid="{5CA9970E-8CF3-49BC-AA40-C7C03F3C6B38}"/>
    <cellStyle name="Comma 3 2 4 9_AVA DVA EL" xfId="20464" xr:uid="{275AB3EA-8441-4BC0-AE8B-E082CE4676F6}"/>
    <cellStyle name="Comma 3 2 4_AVA DVA EL" xfId="20465" xr:uid="{7C40CA16-715F-4CFA-87B3-0A445BC636F3}"/>
    <cellStyle name="Comma 3 2 5" xfId="6263" xr:uid="{042B5BE6-413D-46F2-B4F6-8FF209C376E0}"/>
    <cellStyle name="Comma 3 2 5 10" xfId="20466" xr:uid="{33CB54B6-E8EF-48DE-9D6E-DDB7E8929EA7}"/>
    <cellStyle name="Comma 3 2 5 10 2" xfId="20467" xr:uid="{A7821AB7-231B-447A-94FB-37FCDCEA8EAF}"/>
    <cellStyle name="Comma 3 2 5 10 3" xfId="20468" xr:uid="{357963D5-08D4-44C7-8263-27BDCC624B10}"/>
    <cellStyle name="Comma 3 2 5 10_AVA DVA EL" xfId="20469" xr:uid="{465E0B2E-F3E7-4748-9733-1142FEDD351C}"/>
    <cellStyle name="Comma 3 2 5 11" xfId="20470" xr:uid="{B57B0DD8-FFDB-496C-B1DC-B03F7A2DA68F}"/>
    <cellStyle name="Comma 3 2 5 12" xfId="20471" xr:uid="{E8722FA6-95B1-4DA4-BB1B-4ABE9071B7BD}"/>
    <cellStyle name="Comma 3 2 5 2" xfId="6264" xr:uid="{27F09964-6687-49C8-86F6-F3920BA9BEDB}"/>
    <cellStyle name="Comma 3 2 5 2 10" xfId="20472" xr:uid="{8E155961-1539-4EF6-A675-357D3CA92C03}"/>
    <cellStyle name="Comma 3 2 5 2 11" xfId="20473" xr:uid="{A2D01550-9D11-4DFC-B3D6-7D7EEE50A0F9}"/>
    <cellStyle name="Comma 3 2 5 2 2" xfId="20474" xr:uid="{164A9FD8-E649-4CD3-BFB2-D28A6CD2F31E}"/>
    <cellStyle name="Comma 3 2 5 2 2 2" xfId="20475" xr:uid="{A7049B94-6070-4BCF-9E26-EFCDF60BEBC3}"/>
    <cellStyle name="Comma 3 2 5 2 2 2 2" xfId="20476" xr:uid="{5CC02752-FB03-4B52-9596-A02734C1B1C4}"/>
    <cellStyle name="Comma 3 2 5 2 2 2 3" xfId="20477" xr:uid="{89295901-B1A2-46BC-A8C0-106D04F6A93F}"/>
    <cellStyle name="Comma 3 2 5 2 2 2_AVA DVA EL" xfId="20478" xr:uid="{9218172B-6E3A-44C1-8ED7-C887B582A872}"/>
    <cellStyle name="Comma 3 2 5 2 2 3" xfId="20479" xr:uid="{22B11842-8D73-4CC3-A773-58C5D989EBC4}"/>
    <cellStyle name="Comma 3 2 5 2 2 3 2" xfId="20480" xr:uid="{5F453613-9F3C-4413-90E4-CB51AC9DBC7E}"/>
    <cellStyle name="Comma 3 2 5 2 2 3 3" xfId="20481" xr:uid="{59CE747E-3071-4B66-9F1A-37CB2942E239}"/>
    <cellStyle name="Comma 3 2 5 2 2 3_AVA DVA EL" xfId="20482" xr:uid="{37959FCD-90F9-46E1-8914-8F83FFD4E0F6}"/>
    <cellStyle name="Comma 3 2 5 2 2 4" xfId="20483" xr:uid="{0303A08A-B4F2-4CC0-B9C2-F971F882D27B}"/>
    <cellStyle name="Comma 3 2 5 2 2 5" xfId="20484" xr:uid="{A9162388-BA35-4219-8366-2976259287F8}"/>
    <cellStyle name="Comma 3 2 5 2 2_AVA DVA EL" xfId="20485" xr:uid="{6ED70A75-991E-4BFD-9622-8831E31E7212}"/>
    <cellStyle name="Comma 3 2 5 2 3" xfId="20486" xr:uid="{945F1B1F-7FAF-460B-A91B-6BB1CA872225}"/>
    <cellStyle name="Comma 3 2 5 2 3 2" xfId="20487" xr:uid="{696BCFB1-2EA1-4B5D-A7EA-8B743BE1DAED}"/>
    <cellStyle name="Comma 3 2 5 2 3 3" xfId="20488" xr:uid="{C4BE974F-CE5A-4F1F-8253-45145E59184D}"/>
    <cellStyle name="Comma 3 2 5 2 3_AVA DVA EL" xfId="20489" xr:uid="{A6985EE3-5D52-43C3-82A2-2A7D728F5A2D}"/>
    <cellStyle name="Comma 3 2 5 2 4" xfId="20490" xr:uid="{FDEDEE2B-5AF8-43C6-8874-BFADE3FE8CD3}"/>
    <cellStyle name="Comma 3 2 5 2 4 2" xfId="20491" xr:uid="{E8DB6EA8-27EC-4BDF-B89F-6A682C5D238A}"/>
    <cellStyle name="Comma 3 2 5 2 4 3" xfId="20492" xr:uid="{C58C49E1-6BA7-4E89-80BA-0996E372D735}"/>
    <cellStyle name="Comma 3 2 5 2 4_AVA DVA EL" xfId="20493" xr:uid="{374B56C8-1D5B-43A3-B363-E8031BA2D390}"/>
    <cellStyle name="Comma 3 2 5 2 5" xfId="20494" xr:uid="{04A52314-86B8-4575-8750-1F73A60DD878}"/>
    <cellStyle name="Comma 3 2 5 2 5 2" xfId="20495" xr:uid="{2C83C44E-AFBA-4DB9-8782-D9DB954F40B5}"/>
    <cellStyle name="Comma 3 2 5 2 5 3" xfId="20496" xr:uid="{57A662F0-5D6B-4534-A8FA-155DD121029B}"/>
    <cellStyle name="Comma 3 2 5 2 5_AVA DVA EL" xfId="20497" xr:uid="{66AB5E57-21E9-4B18-8175-D585362E0DF6}"/>
    <cellStyle name="Comma 3 2 5 2 6" xfId="20498" xr:uid="{74914E56-39D9-41A3-A3C3-56529623CE5E}"/>
    <cellStyle name="Comma 3 2 5 2 6 2" xfId="20499" xr:uid="{89015CF4-AFDE-4615-9218-A60BB88404F1}"/>
    <cellStyle name="Comma 3 2 5 2 6 3" xfId="20500" xr:uid="{1CC6865C-E9A1-43B6-AEC5-BC596C337BB8}"/>
    <cellStyle name="Comma 3 2 5 2 6_AVA DVA EL" xfId="20501" xr:uid="{AAAC62DF-9084-4BA4-BD44-F320BED6B9B6}"/>
    <cellStyle name="Comma 3 2 5 2 7" xfId="20502" xr:uid="{6D482F51-D316-4CAE-913C-60418FAA8275}"/>
    <cellStyle name="Comma 3 2 5 2 7 2" xfId="20503" xr:uid="{79B29AC7-5B0C-4053-B949-FCE492DEAEE2}"/>
    <cellStyle name="Comma 3 2 5 2 7 3" xfId="20504" xr:uid="{3D016CFA-0D20-4D33-BB08-5F577C5E8D33}"/>
    <cellStyle name="Comma 3 2 5 2 7_AVA DVA EL" xfId="20505" xr:uid="{C9A57F40-E8B4-4641-AFD1-0A7BFA3503AC}"/>
    <cellStyle name="Comma 3 2 5 2 8" xfId="20506" xr:uid="{184CE6EB-E367-43D6-9A6A-4AA89B292660}"/>
    <cellStyle name="Comma 3 2 5 2 8 2" xfId="20507" xr:uid="{4536B552-0373-4600-897B-6F4FE3334AEC}"/>
    <cellStyle name="Comma 3 2 5 2 8 3" xfId="20508" xr:uid="{00032E8D-5DFE-4413-A353-CCDB70DC3C89}"/>
    <cellStyle name="Comma 3 2 5 2 8_AVA DVA EL" xfId="20509" xr:uid="{37935C80-5474-4C00-8EE2-D6A4CA154919}"/>
    <cellStyle name="Comma 3 2 5 2 9" xfId="20510" xr:uid="{F456D20F-8344-41C1-9429-FC0B85062DA9}"/>
    <cellStyle name="Comma 3 2 5 2 9 2" xfId="20511" xr:uid="{C60EFA45-2F51-4300-95DB-0D7F0A5C0DCC}"/>
    <cellStyle name="Comma 3 2 5 2 9 3" xfId="20512" xr:uid="{9B04AE2D-0857-4354-85B1-E3C93A425FF1}"/>
    <cellStyle name="Comma 3 2 5 2 9_AVA DVA EL" xfId="20513" xr:uid="{A2984495-867D-4F7B-97FF-A56B0D73FEF8}"/>
    <cellStyle name="Comma 3 2 5 2_AVA DVA EL" xfId="20514" xr:uid="{C086D676-6D02-46FE-9CA4-503275977AB3}"/>
    <cellStyle name="Comma 3 2 5 3" xfId="20515" xr:uid="{1F2CF893-5455-4215-95C7-6F1F5149DD59}"/>
    <cellStyle name="Comma 3 2 5 3 2" xfId="20516" xr:uid="{A37132A1-E4C6-4DAB-A5FD-4A7366992703}"/>
    <cellStyle name="Comma 3 2 5 3 2 2" xfId="20517" xr:uid="{2DDF8AAD-9DA0-4845-8C5C-2A98CADA47CE}"/>
    <cellStyle name="Comma 3 2 5 3 2 3" xfId="20518" xr:uid="{3BA04F54-EE9A-414A-A20C-DFFA17A653A5}"/>
    <cellStyle name="Comma 3 2 5 3 2_AVA DVA EL" xfId="20519" xr:uid="{26B27D53-D97F-468E-8994-94E21893EB58}"/>
    <cellStyle name="Comma 3 2 5 3 3" xfId="20520" xr:uid="{2330E7BF-E0F5-442D-98BB-1B735FA2AFDC}"/>
    <cellStyle name="Comma 3 2 5 3 3 2" xfId="20521" xr:uid="{16879C99-CF72-4136-94BF-0E488648A30D}"/>
    <cellStyle name="Comma 3 2 5 3 3 3" xfId="20522" xr:uid="{F119BF67-912A-4117-9E6B-7A26B2D82A00}"/>
    <cellStyle name="Comma 3 2 5 3 3_AVA DVA EL" xfId="20523" xr:uid="{CA246FA3-A71E-491C-BCA8-425D1F90B9B3}"/>
    <cellStyle name="Comma 3 2 5 3 4" xfId="20524" xr:uid="{F280567A-D0D8-48F6-A1F2-A6B7979341BE}"/>
    <cellStyle name="Comma 3 2 5 3 5" xfId="20525" xr:uid="{592AF90D-0492-4BF4-A571-71725C6DC0F4}"/>
    <cellStyle name="Comma 3 2 5 3_AVA DVA EL" xfId="20526" xr:uid="{6A053C59-28BE-4FE0-AB38-6E802481F752}"/>
    <cellStyle name="Comma 3 2 5 4" xfId="20527" xr:uid="{AF3B4A0C-118A-4433-A019-159C902E3538}"/>
    <cellStyle name="Comma 3 2 5 4 2" xfId="20528" xr:uid="{82CDEB67-13CD-4877-91A8-B512F0819B0D}"/>
    <cellStyle name="Comma 3 2 5 4 3" xfId="20529" xr:uid="{1ED3A6A6-283F-4358-ADB4-C604B56BB150}"/>
    <cellStyle name="Comma 3 2 5 4_AVA DVA EL" xfId="20530" xr:uid="{0519C290-BC2A-4846-8D4B-D1C5A5320595}"/>
    <cellStyle name="Comma 3 2 5 5" xfId="20531" xr:uid="{9F97B261-884A-4510-8B44-ED0C170961A1}"/>
    <cellStyle name="Comma 3 2 5 5 2" xfId="20532" xr:uid="{D70FF044-9506-4B8C-A589-1D809D62CF10}"/>
    <cellStyle name="Comma 3 2 5 5 3" xfId="20533" xr:uid="{919A79F8-DFC7-4520-8094-E3A73FA5BBF9}"/>
    <cellStyle name="Comma 3 2 5 5_AVA DVA EL" xfId="20534" xr:uid="{E6F47E9B-4D21-4ED9-B47A-0F2539D1C052}"/>
    <cellStyle name="Comma 3 2 5 6" xfId="20535" xr:uid="{FEBF13F8-50C3-478D-8C4B-C5A8438A391B}"/>
    <cellStyle name="Comma 3 2 5 6 2" xfId="20536" xr:uid="{6C93D67C-6062-4064-862B-6C2988D1166B}"/>
    <cellStyle name="Comma 3 2 5 6 3" xfId="20537" xr:uid="{32F45BC1-714C-43FA-A982-49D4F8D591DE}"/>
    <cellStyle name="Comma 3 2 5 6_AVA DVA EL" xfId="20538" xr:uid="{0F371DC7-19B4-4559-AC0C-2847F510400E}"/>
    <cellStyle name="Comma 3 2 5 7" xfId="20539" xr:uid="{4C33152A-7103-4D63-808D-9FBB61C67566}"/>
    <cellStyle name="Comma 3 2 5 7 2" xfId="20540" xr:uid="{2D49056E-2D08-411A-B3DA-5AF536BABBDA}"/>
    <cellStyle name="Comma 3 2 5 7 3" xfId="20541" xr:uid="{57E41B6C-A33F-4233-8DE6-D55B2EE37A50}"/>
    <cellStyle name="Comma 3 2 5 7_AVA DVA EL" xfId="20542" xr:uid="{8C43BF3F-CCE5-4FA9-B330-9EC4428A6EAC}"/>
    <cellStyle name="Comma 3 2 5 8" xfId="20543" xr:uid="{24E54036-6D37-4033-8675-670EB3F46478}"/>
    <cellStyle name="Comma 3 2 5 8 2" xfId="20544" xr:uid="{24A2E3D0-ADFA-4A9E-B7DC-0035DA12A356}"/>
    <cellStyle name="Comma 3 2 5 8 3" xfId="20545" xr:uid="{B418C7B9-6BF6-47DD-B04A-B1CCF55FA971}"/>
    <cellStyle name="Comma 3 2 5 8_AVA DVA EL" xfId="20546" xr:uid="{17E3BFFF-41CE-42A1-895C-11D168F1F287}"/>
    <cellStyle name="Comma 3 2 5 9" xfId="20547" xr:uid="{18DF8546-199D-4CBF-BD73-5C307DDFA3EF}"/>
    <cellStyle name="Comma 3 2 5 9 2" xfId="20548" xr:uid="{50124C3E-7166-4382-869D-06BFA4EF5DFE}"/>
    <cellStyle name="Comma 3 2 5 9 3" xfId="20549" xr:uid="{A93C77F3-AA65-44DE-AD2A-CA5F2C66BBB1}"/>
    <cellStyle name="Comma 3 2 5 9_AVA DVA EL" xfId="20550" xr:uid="{56661025-12EB-4C3B-8708-B52953ED1965}"/>
    <cellStyle name="Comma 3 2 5_AVA DVA EL" xfId="20551" xr:uid="{EADA3FCB-BFF3-480C-B5E4-144D020FC42D}"/>
    <cellStyle name="Comma 3 2 6" xfId="6265" xr:uid="{E843E868-4979-4C04-8C24-D4D8042945F4}"/>
    <cellStyle name="Comma 3 2 6 10" xfId="20552" xr:uid="{17DB3E8D-B206-468F-A47D-49D112D3E34A}"/>
    <cellStyle name="Comma 3 2 6 11" xfId="20553" xr:uid="{B7B05125-D36B-4493-81A1-9FD49BAF43FE}"/>
    <cellStyle name="Comma 3 2 6 2" xfId="20554" xr:uid="{AF479978-A80C-41AB-B78D-18FE262B28B6}"/>
    <cellStyle name="Comma 3 2 6 2 2" xfId="20555" xr:uid="{808F62D2-C061-4866-BC86-CFE66F8591A2}"/>
    <cellStyle name="Comma 3 2 6 2 2 2" xfId="20556" xr:uid="{9023D028-2414-4D15-813D-B5545A4ED8B4}"/>
    <cellStyle name="Comma 3 2 6 2 2 3" xfId="20557" xr:uid="{248B2C77-7A88-4FCA-821E-1594F2ECF063}"/>
    <cellStyle name="Comma 3 2 6 2 2_AVA DVA EL" xfId="20558" xr:uid="{D8BE8D1C-1627-40F0-84CF-645DFA80738E}"/>
    <cellStyle name="Comma 3 2 6 2 3" xfId="20559" xr:uid="{5A182488-0AAC-4462-84C2-C2B4C334B2BF}"/>
    <cellStyle name="Comma 3 2 6 2 3 2" xfId="20560" xr:uid="{4AA2AC0B-FB5D-4580-A6F0-E63FA083FF4B}"/>
    <cellStyle name="Comma 3 2 6 2 3 3" xfId="20561" xr:uid="{180F2DE4-D29B-4EAF-A41A-B24248880DD7}"/>
    <cellStyle name="Comma 3 2 6 2 3_AVA DVA EL" xfId="20562" xr:uid="{7C714FF6-5858-4A54-B41F-3922D13E7119}"/>
    <cellStyle name="Comma 3 2 6 2 4" xfId="20563" xr:uid="{6C74AB9C-23FE-423A-96F6-5930B28B1111}"/>
    <cellStyle name="Comma 3 2 6 2 5" xfId="20564" xr:uid="{B8BA83D9-93F3-4C26-BA3D-8F8BA8E36B27}"/>
    <cellStyle name="Comma 3 2 6 2_AVA DVA EL" xfId="20565" xr:uid="{5848AE7F-E545-44E0-97B7-7D51F25A0ED7}"/>
    <cellStyle name="Comma 3 2 6 3" xfId="20566" xr:uid="{35A23015-2E38-4AFD-A025-AD447DA2F65E}"/>
    <cellStyle name="Comma 3 2 6 3 2" xfId="20567" xr:uid="{C6C7C703-F383-42A1-82FC-3AB7DC3DF6AC}"/>
    <cellStyle name="Comma 3 2 6 3 3" xfId="20568" xr:uid="{82A2F91F-1319-4FAD-A4F4-21615965F38E}"/>
    <cellStyle name="Comma 3 2 6 3_AVA DVA EL" xfId="20569" xr:uid="{8AE02CC7-097D-4F97-B236-003FCFA54C4D}"/>
    <cellStyle name="Comma 3 2 6 4" xfId="20570" xr:uid="{70BF559D-0630-4FD8-8925-C03771EAE394}"/>
    <cellStyle name="Comma 3 2 6 4 2" xfId="20571" xr:uid="{95B550CC-6A76-42F0-9E8D-4D8F87326C26}"/>
    <cellStyle name="Comma 3 2 6 4 3" xfId="20572" xr:uid="{092EF52A-012C-486B-A93B-F8A049A2ABDB}"/>
    <cellStyle name="Comma 3 2 6 4_AVA DVA EL" xfId="20573" xr:uid="{7C46E791-DE8A-46D1-9202-8DEE5EA6EE27}"/>
    <cellStyle name="Comma 3 2 6 5" xfId="20574" xr:uid="{72BBB613-BB43-4E7F-8158-818680E6CCC6}"/>
    <cellStyle name="Comma 3 2 6 5 2" xfId="20575" xr:uid="{3E9B2559-0164-4FC6-B7A5-6F479272E7C5}"/>
    <cellStyle name="Comma 3 2 6 5 3" xfId="20576" xr:uid="{DFEBFB85-86B3-4F7F-8C77-01AE2A1DF18C}"/>
    <cellStyle name="Comma 3 2 6 5_AVA DVA EL" xfId="20577" xr:uid="{446A7158-8681-4A4B-B793-6B810AD7B2B3}"/>
    <cellStyle name="Comma 3 2 6 6" xfId="20578" xr:uid="{4674ACE7-6E63-4E0E-82C7-E427526D6C17}"/>
    <cellStyle name="Comma 3 2 6 6 2" xfId="20579" xr:uid="{6C02AAE5-924A-4103-9E1B-8F40B34E5C72}"/>
    <cellStyle name="Comma 3 2 6 6 3" xfId="20580" xr:uid="{4C004C74-FF17-4986-8643-AD5F418ECB47}"/>
    <cellStyle name="Comma 3 2 6 6_AVA DVA EL" xfId="20581" xr:uid="{FC22D0BF-37A7-45B1-AF85-55E59309EEDF}"/>
    <cellStyle name="Comma 3 2 6 7" xfId="20582" xr:uid="{349FC487-0AFA-4178-8E1E-DB1EF1069948}"/>
    <cellStyle name="Comma 3 2 6 7 2" xfId="20583" xr:uid="{0D3A8D0F-D6C8-4170-9637-2124E61739B7}"/>
    <cellStyle name="Comma 3 2 6 7 3" xfId="20584" xr:uid="{7A3837A3-CEA7-4700-A3E5-D0FDBF419941}"/>
    <cellStyle name="Comma 3 2 6 7_AVA DVA EL" xfId="20585" xr:uid="{543FF77B-86EE-4F03-B9B3-803F99D44F97}"/>
    <cellStyle name="Comma 3 2 6 8" xfId="20586" xr:uid="{FA065155-8AB6-4067-A8DA-2CF3831B18F5}"/>
    <cellStyle name="Comma 3 2 6 8 2" xfId="20587" xr:uid="{95F963F8-C856-4CD9-B79C-4A2167318C5F}"/>
    <cellStyle name="Comma 3 2 6 8 3" xfId="20588" xr:uid="{39F5EC4F-CA48-454C-957A-FC664BDC36EF}"/>
    <cellStyle name="Comma 3 2 6 8_AVA DVA EL" xfId="20589" xr:uid="{6AB79DFD-C7AD-4C8F-A2C0-489A31497BA3}"/>
    <cellStyle name="Comma 3 2 6 9" xfId="20590" xr:uid="{E657D05E-C416-4C28-BC65-C79F5EFB49BF}"/>
    <cellStyle name="Comma 3 2 6 9 2" xfId="20591" xr:uid="{E35E4A7F-23F8-44BD-9F0C-18B3CE80B409}"/>
    <cellStyle name="Comma 3 2 6 9 3" xfId="20592" xr:uid="{3C1A5C2A-765A-407B-B8F1-EFB58EB029D2}"/>
    <cellStyle name="Comma 3 2 6 9_AVA DVA EL" xfId="20593" xr:uid="{4D14DBAC-286C-4AC5-B6E5-9976E1AECC8C}"/>
    <cellStyle name="Comma 3 2 6_AVA DVA EL" xfId="20594" xr:uid="{89DD04CF-FAEB-4E1B-801A-A0BA4E2FD312}"/>
    <cellStyle name="Comma 3 2 7" xfId="20595" xr:uid="{C346BDAC-757A-4C2C-8F1D-904145CE1A69}"/>
    <cellStyle name="Comma 3 2 7 2" xfId="20596" xr:uid="{30CBECB2-A780-4C86-A0FC-3EF05426E1BD}"/>
    <cellStyle name="Comma 3 2 7 2 2" xfId="20597" xr:uid="{CB3698A3-20AC-4621-A956-0C9DEDE029B6}"/>
    <cellStyle name="Comma 3 2 7 2 3" xfId="20598" xr:uid="{EF4236F3-9C51-4D04-9119-2B76C9BD76B3}"/>
    <cellStyle name="Comma 3 2 7 2_AVA DVA EL" xfId="20599" xr:uid="{A4E9992C-9A89-4EDD-96D5-FCC953E87849}"/>
    <cellStyle name="Comma 3 2 7 3" xfId="20600" xr:uid="{E290FF1D-2512-4479-9AB1-3720BCAD499C}"/>
    <cellStyle name="Comma 3 2 7 3 2" xfId="20601" xr:uid="{48CA2716-6241-48AF-87A6-DA87A04C4B58}"/>
    <cellStyle name="Comma 3 2 7 3 3" xfId="20602" xr:uid="{EDAF83AB-5833-4EFC-B021-1589EC8E1C98}"/>
    <cellStyle name="Comma 3 2 7 3_AVA DVA EL" xfId="20603" xr:uid="{E1A5A304-7F6B-4E53-B41F-9E4A8BDD4A64}"/>
    <cellStyle name="Comma 3 2 7 4" xfId="20604" xr:uid="{4AE882B4-89A8-48FA-9F93-A7E5232B6B6C}"/>
    <cellStyle name="Comma 3 2 7 5" xfId="20605" xr:uid="{36E127C4-9858-4C52-B1DE-FE7B06B8C008}"/>
    <cellStyle name="Comma 3 2 7_AVA DVA EL" xfId="20606" xr:uid="{DE5DFDE5-693B-4237-BD41-76C9BC97EABE}"/>
    <cellStyle name="Comma 3 2 8" xfId="20607" xr:uid="{6C152C9D-BA56-4C08-9095-FEB762CDC644}"/>
    <cellStyle name="Comma 3 2 8 2" xfId="20608" xr:uid="{92ED45DB-4CA4-4104-BADB-CD74FF099356}"/>
    <cellStyle name="Comma 3 2 8 3" xfId="20609" xr:uid="{4764D015-6400-4F1D-82AF-23A4C371526C}"/>
    <cellStyle name="Comma 3 2 8_AVA DVA EL" xfId="20610" xr:uid="{DE5E1B3F-4574-47C0-B4E4-2556FAE55C5F}"/>
    <cellStyle name="Comma 3 2 9" xfId="20611" xr:uid="{5E51D467-4753-4391-B90C-00B66285900A}"/>
    <cellStyle name="Comma 3 2 9 2" xfId="20612" xr:uid="{266756E0-B469-4D45-9B61-07681A15E75E}"/>
    <cellStyle name="Comma 3 2 9 3" xfId="20613" xr:uid="{7289C0D0-0DF4-455B-9F86-A4FB553BB1D7}"/>
    <cellStyle name="Comma 3 2 9_AVA DVA EL" xfId="20614" xr:uid="{204B7E9B-347C-42F2-AE5B-8ACC49A3F68A}"/>
    <cellStyle name="Comma 3 2_A01" xfId="12471" xr:uid="{C6779C0E-EFE8-4850-A2C7-ED65636658E5}"/>
    <cellStyle name="Comma 3 20" xfId="36794" xr:uid="{272DF280-8EA3-483E-A487-178AE02683DC}"/>
    <cellStyle name="Comma 3 21" xfId="47931" xr:uid="{45053D0F-387B-415A-B1B8-74122DB89EF9}"/>
    <cellStyle name="Comma 3 3" xfId="6266" xr:uid="{902402BE-B09F-4D7B-BAE2-75969BDD4C21}"/>
    <cellStyle name="Comma 3 3 10" xfId="20615" xr:uid="{2A5D1D5A-37F5-4A54-8567-FADF57E59079}"/>
    <cellStyle name="Comma 3 3 10 2" xfId="20616" xr:uid="{67A80239-3E10-4B0B-A822-2EE4AAD9DE63}"/>
    <cellStyle name="Comma 3 3 10 3" xfId="20617" xr:uid="{C9EC5F7F-1E7C-4BFE-8847-233B5C5BE71B}"/>
    <cellStyle name="Comma 3 3 10_AVA DVA EL" xfId="20618" xr:uid="{BCA668F3-B52F-48DD-BF87-61AAA006AE59}"/>
    <cellStyle name="Comma 3 3 11" xfId="20619" xr:uid="{DC85EF25-B539-4BBA-BB9F-CF70F9DA5957}"/>
    <cellStyle name="Comma 3 3 11 2" xfId="20620" xr:uid="{8EB02701-67D7-47CF-9DBC-4E040198FAB8}"/>
    <cellStyle name="Comma 3 3 11 3" xfId="20621" xr:uid="{3D0B529A-50F4-41FD-9558-A44D625AF757}"/>
    <cellStyle name="Comma 3 3 11_AVA DVA EL" xfId="20622" xr:uid="{1F40D257-6DBA-445D-BD5A-D9BEE7E057FD}"/>
    <cellStyle name="Comma 3 3 12" xfId="20623" xr:uid="{FF59AB8A-5A0A-4457-9469-7586FF798F67}"/>
    <cellStyle name="Comma 3 3 12 2" xfId="20624" xr:uid="{980B06D5-8283-48BD-AF58-B5498A8B30AC}"/>
    <cellStyle name="Comma 3 3 12 3" xfId="20625" xr:uid="{1FF1CADA-ADB0-4A30-8992-AB47C22A49C7}"/>
    <cellStyle name="Comma 3 3 12_AVA DVA EL" xfId="20626" xr:uid="{C6C66D52-6721-4F30-AD91-9BC511A6C4A0}"/>
    <cellStyle name="Comma 3 3 13" xfId="20627" xr:uid="{24BD45AB-7826-46B4-AB0D-BEC005B591C3}"/>
    <cellStyle name="Comma 3 3 14" xfId="36797" xr:uid="{A416C003-DF62-41C1-9B5F-044CFF0DEDDA}"/>
    <cellStyle name="Comma 3 3 2" xfId="6267" xr:uid="{69A2A5C0-3F6B-4BDD-8382-8CC47205C284}"/>
    <cellStyle name="Comma 3 3 2 10" xfId="20628" xr:uid="{92125837-6011-4605-A54D-CBA1C141ECC3}"/>
    <cellStyle name="Comma 3 3 2 10 2" xfId="20629" xr:uid="{7460AA15-9B35-48F0-BF0A-422C0DDCCBDE}"/>
    <cellStyle name="Comma 3 3 2 10 3" xfId="20630" xr:uid="{A586D15A-0743-4CC1-BE60-0B1C7C3FFA67}"/>
    <cellStyle name="Comma 3 3 2 10_AVA DVA EL" xfId="20631" xr:uid="{0BDBDAB7-5632-40A9-BD2C-5FEC9875CF74}"/>
    <cellStyle name="Comma 3 3 2 11" xfId="20632" xr:uid="{AA4E5A5E-E44F-4A7A-9495-69D06B5ADD03}"/>
    <cellStyle name="Comma 3 3 2 11 2" xfId="20633" xr:uid="{30244892-A042-41FC-9F43-99458692D073}"/>
    <cellStyle name="Comma 3 3 2 11 3" xfId="20634" xr:uid="{E9D5254B-04C0-401A-A950-D58879380F0E}"/>
    <cellStyle name="Comma 3 3 2 11_AVA DVA EL" xfId="20635" xr:uid="{5506234A-44B8-440A-B4C6-B1029701ADA5}"/>
    <cellStyle name="Comma 3 3 2 12" xfId="20636" xr:uid="{4AE49A9A-9062-4B47-B279-25DC7352ED47}"/>
    <cellStyle name="Comma 3 3 2 13" xfId="36798" xr:uid="{DDC5EE6B-03C9-4052-9742-9BEB39DE8E90}"/>
    <cellStyle name="Comma 3 3 2 2" xfId="6268" xr:uid="{C4723C70-D4A3-4A8F-802E-5FBE3456E05E}"/>
    <cellStyle name="Comma 3 3 2 2 10" xfId="20637" xr:uid="{610085E4-9BD2-4A37-A409-8AE283363483}"/>
    <cellStyle name="Comma 3 3 2 2 10 2" xfId="20638" xr:uid="{AD88BA2C-D80F-4056-B69A-442E996EF8FD}"/>
    <cellStyle name="Comma 3 3 2 2 10 3" xfId="20639" xr:uid="{59D2911E-B488-4CC1-B9C3-F729CD18B234}"/>
    <cellStyle name="Comma 3 3 2 2 10_AVA DVA EL" xfId="20640" xr:uid="{B3D1FBA9-9A16-490A-8FC4-C377BF7CC1D3}"/>
    <cellStyle name="Comma 3 3 2 2 11" xfId="20641" xr:uid="{D888182E-FB92-484B-BFCE-6D1D0A45781D}"/>
    <cellStyle name="Comma 3 3 2 2 2" xfId="6269" xr:uid="{CEE51F71-81D2-4DFC-821E-B81188B7896C}"/>
    <cellStyle name="Comma 3 3 2 2 2 2" xfId="20642" xr:uid="{B7DE4121-96BA-42DC-B1E1-F915FF4D3B95}"/>
    <cellStyle name="Comma 3 3 2 2 2 2 2" xfId="20643" xr:uid="{C28AA22B-42D8-4412-836A-E87DCDA32A82}"/>
    <cellStyle name="Comma 3 3 2 2 2 2 3" xfId="20644" xr:uid="{7E59FA77-03A3-4D1B-8AEF-D873F4B3A84E}"/>
    <cellStyle name="Comma 3 3 2 2 2 2_AVA DVA EL" xfId="20645" xr:uid="{69D9BAEF-0123-4E9D-AA51-54231F3E4D5C}"/>
    <cellStyle name="Comma 3 3 2 2 2 3" xfId="20646" xr:uid="{E82AC92D-9A8A-48EB-9AF2-94807F66EAA5}"/>
    <cellStyle name="Comma 3 3 2 2 2 3 2" xfId="20647" xr:uid="{39D3AC3C-9568-4ECA-9D1F-CF4DE1E97602}"/>
    <cellStyle name="Comma 3 3 2 2 2 3 3" xfId="20648" xr:uid="{751ED903-219D-4115-8D14-4726338548FE}"/>
    <cellStyle name="Comma 3 3 2 2 2 3_AVA DVA EL" xfId="20649" xr:uid="{F2A11691-5BFA-4D56-9D4F-B6C6C8241328}"/>
    <cellStyle name="Comma 3 3 2 2 2 4" xfId="20650" xr:uid="{96E0BC15-B993-477D-94F6-6EB6CDAD8AD0}"/>
    <cellStyle name="Comma 3 3 2 2 2 5" xfId="20651" xr:uid="{1A22E2F1-4661-4842-BF11-3A05AC8DF05F}"/>
    <cellStyle name="Comma 3 3 2 2 2_AVA DVA EL" xfId="20652" xr:uid="{5E8E93EB-856A-420C-87D2-61C033870D9D}"/>
    <cellStyle name="Comma 3 3 2 2 3" xfId="20653" xr:uid="{1DB18ABE-62A1-4B7B-AC21-CF036757E7F1}"/>
    <cellStyle name="Comma 3 3 2 2 3 2" xfId="20654" xr:uid="{AB57CEDD-7A7A-4645-97C4-56D1720EBA96}"/>
    <cellStyle name="Comma 3 3 2 2 3 3" xfId="20655" xr:uid="{FDB586B9-4648-41FD-9591-62976102093D}"/>
    <cellStyle name="Comma 3 3 2 2 3_AVA DVA EL" xfId="20656" xr:uid="{019A5F7F-4017-49EE-9183-798A1F9EBC78}"/>
    <cellStyle name="Comma 3 3 2 2 4" xfId="20657" xr:uid="{CC28602D-306B-4AE9-9894-5B5D11596BEC}"/>
    <cellStyle name="Comma 3 3 2 2 4 2" xfId="20658" xr:uid="{0AEDA83F-994E-462E-BE5E-024D26B2CC70}"/>
    <cellStyle name="Comma 3 3 2 2 4 3" xfId="20659" xr:uid="{A20CF97F-0536-4F85-BDF0-2E58D769CBF9}"/>
    <cellStyle name="Comma 3 3 2 2 4_AVA DVA EL" xfId="20660" xr:uid="{70903333-A23B-4334-BFD8-A64B8CED6B4B}"/>
    <cellStyle name="Comma 3 3 2 2 5" xfId="20661" xr:uid="{0702F788-D6D8-4CF5-A012-69D0EAE364DF}"/>
    <cellStyle name="Comma 3 3 2 2 5 2" xfId="20662" xr:uid="{7DC40056-6424-494F-945C-2BE37E0CF7DE}"/>
    <cellStyle name="Comma 3 3 2 2 5 3" xfId="20663" xr:uid="{FA9C544B-00C0-42B2-8F64-13A9DBD332F5}"/>
    <cellStyle name="Comma 3 3 2 2 5_AVA DVA EL" xfId="20664" xr:uid="{246D62BE-6097-4B99-8EC7-24C6555F7988}"/>
    <cellStyle name="Comma 3 3 2 2 6" xfId="20665" xr:uid="{49B97D93-BE73-4E80-A76E-07E82CDC0996}"/>
    <cellStyle name="Comma 3 3 2 2 6 2" xfId="20666" xr:uid="{65AD8E0C-06E2-44E3-9BD2-F9C5FA850FD8}"/>
    <cellStyle name="Comma 3 3 2 2 6 3" xfId="20667" xr:uid="{4D4EAC63-E8B1-4687-9CC3-545C985632BC}"/>
    <cellStyle name="Comma 3 3 2 2 6_AVA DVA EL" xfId="20668" xr:uid="{6BB030AF-37F8-4A1A-9E23-A6A7830594ED}"/>
    <cellStyle name="Comma 3 3 2 2 7" xfId="20669" xr:uid="{72C56929-BAC8-415E-A9E5-2CDCAB1AB619}"/>
    <cellStyle name="Comma 3 3 2 2 7 2" xfId="20670" xr:uid="{91128641-ED2F-4226-8166-1F4E07CD1F53}"/>
    <cellStyle name="Comma 3 3 2 2 7 3" xfId="20671" xr:uid="{357D9DB0-2358-4A4B-8D3E-0FF19B0D984C}"/>
    <cellStyle name="Comma 3 3 2 2 7_AVA DVA EL" xfId="20672" xr:uid="{8F3DA18B-C841-4B8F-B119-5108E500D35B}"/>
    <cellStyle name="Comma 3 3 2 2 8" xfId="20673" xr:uid="{8B0F1602-EAB0-49A2-AFFF-C22C5A2685F4}"/>
    <cellStyle name="Comma 3 3 2 2 8 2" xfId="20674" xr:uid="{7ADD8C33-800F-40A6-83DD-386C09AB2975}"/>
    <cellStyle name="Comma 3 3 2 2 8 3" xfId="20675" xr:uid="{1735C6CD-3BC5-4B41-AC7D-1F3D5C42F979}"/>
    <cellStyle name="Comma 3 3 2 2 8_AVA DVA EL" xfId="20676" xr:uid="{0B9B6217-9EE7-4218-BCB4-245335787432}"/>
    <cellStyle name="Comma 3 3 2 2 9" xfId="20677" xr:uid="{B1393C25-7D38-4C68-9944-071FE88B179D}"/>
    <cellStyle name="Comma 3 3 2 2 9 2" xfId="20678" xr:uid="{794E8B91-A2CB-49C9-A120-91FA8B1C100F}"/>
    <cellStyle name="Comma 3 3 2 2 9 3" xfId="20679" xr:uid="{E77A06AA-9D67-468D-A47A-74E5D5590B13}"/>
    <cellStyle name="Comma 3 3 2 2 9_AVA DVA EL" xfId="20680" xr:uid="{BB4CD6DA-665E-43B5-A7F3-4792B3C97A1C}"/>
    <cellStyle name="Comma 3 3 2 2_A01" xfId="12477" xr:uid="{EA23DB98-E671-4853-A1B6-C92DAEBC2302}"/>
    <cellStyle name="Comma 3 3 2 3" xfId="6270" xr:uid="{FEE4BE8A-D25E-4545-A650-341D05A48981}"/>
    <cellStyle name="Comma 3 3 2 3 2" xfId="20681" xr:uid="{CF903F79-8210-447B-8EB0-3766C261DE4C}"/>
    <cellStyle name="Comma 3 3 2 3 2 2" xfId="20682" xr:uid="{16AF0DC1-7FE4-4A44-9DF6-498F410C16A3}"/>
    <cellStyle name="Comma 3 3 2 3 2 3" xfId="20683" xr:uid="{FF78DD8C-EC54-41D9-9956-81421C05DF78}"/>
    <cellStyle name="Comma 3 3 2 3 2_AVA DVA EL" xfId="20684" xr:uid="{CB8BE2BC-69F1-40C9-8707-4FBEB4808AFD}"/>
    <cellStyle name="Comma 3 3 2 3 3" xfId="20685" xr:uid="{4397571E-2F3E-4057-B9D3-999B5C2DB5D3}"/>
    <cellStyle name="Comma 3 3 2 3 3 2" xfId="20686" xr:uid="{56D18ED2-B1F5-45D1-963D-C982241271DF}"/>
    <cellStyle name="Comma 3 3 2 3 3 3" xfId="20687" xr:uid="{E55040BA-8510-4F72-A2E1-607816DBA392}"/>
    <cellStyle name="Comma 3 3 2 3 3_AVA DVA EL" xfId="20688" xr:uid="{1B1103CD-E9FA-4D77-B4FB-F1CAF5807CFC}"/>
    <cellStyle name="Comma 3 3 2 3 4" xfId="20689" xr:uid="{24C2A52E-3C5D-4BA8-82E1-3AC8C7639026}"/>
    <cellStyle name="Comma 3 3 2 3 5" xfId="20690" xr:uid="{EFDD01EA-855A-4743-A22F-2FEC1D88C9C5}"/>
    <cellStyle name="Comma 3 3 2 3_AVA DVA EL" xfId="20691" xr:uid="{96A22C7D-CD06-4A92-B190-6AB9399FE5DB}"/>
    <cellStyle name="Comma 3 3 2 4" xfId="20692" xr:uid="{BC40D326-EFDB-4B79-B44C-2B5BFD027D4B}"/>
    <cellStyle name="Comma 3 3 2 4 2" xfId="20693" xr:uid="{4716C7AD-EBB3-48FB-A30B-C82007522F93}"/>
    <cellStyle name="Comma 3 3 2 4 3" xfId="20694" xr:uid="{6D263C05-37D0-412A-93B4-4FE5938B5944}"/>
    <cellStyle name="Comma 3 3 2 4_AVA DVA EL" xfId="20695" xr:uid="{989AE9CA-3BD0-402B-9609-6E70A4781867}"/>
    <cellStyle name="Comma 3 3 2 5" xfId="20696" xr:uid="{326C0DB9-BF36-4EBA-AA5F-E1810E400078}"/>
    <cellStyle name="Comma 3 3 2 5 2" xfId="20697" xr:uid="{360E01DC-2FB3-4601-BE62-15609DDDAF30}"/>
    <cellStyle name="Comma 3 3 2 5 3" xfId="20698" xr:uid="{D9F536D4-CB52-4DFA-8567-3238F450AC00}"/>
    <cellStyle name="Comma 3 3 2 5_AVA DVA EL" xfId="20699" xr:uid="{DB598ED0-15A7-494D-85D5-754669B67CDE}"/>
    <cellStyle name="Comma 3 3 2 6" xfId="20700" xr:uid="{B0E7F624-2E4C-4B17-8D7E-0A18A70CDA26}"/>
    <cellStyle name="Comma 3 3 2 6 2" xfId="20701" xr:uid="{F6092C6C-5EA5-4476-8C26-35C21CD85DA8}"/>
    <cellStyle name="Comma 3 3 2 6 3" xfId="20702" xr:uid="{64566C05-5902-4360-B72E-D8AF22C3A521}"/>
    <cellStyle name="Comma 3 3 2 6_AVA DVA EL" xfId="20703" xr:uid="{6C95B522-DA25-45D2-8E72-9E9114D0C775}"/>
    <cellStyle name="Comma 3 3 2 7" xfId="20704" xr:uid="{FE4582C2-BF43-4CE5-9EB6-C66857E25D73}"/>
    <cellStyle name="Comma 3 3 2 7 2" xfId="20705" xr:uid="{FEDFB81B-44AB-457E-A2D4-3D7AFDE2D1F3}"/>
    <cellStyle name="Comma 3 3 2 7 3" xfId="20706" xr:uid="{8D1FDEC5-A329-4F87-8A04-0EA550D99AE6}"/>
    <cellStyle name="Comma 3 3 2 7_AVA DVA EL" xfId="20707" xr:uid="{50E3EF60-08DD-4C71-BE38-45D97AA78160}"/>
    <cellStyle name="Comma 3 3 2 8" xfId="20708" xr:uid="{BC76554D-FC5B-464E-B1CF-F168A2E4D08A}"/>
    <cellStyle name="Comma 3 3 2 8 2" xfId="20709" xr:uid="{CB443C1C-77D0-4375-B88B-7F30556A64F8}"/>
    <cellStyle name="Comma 3 3 2 8 3" xfId="20710" xr:uid="{CC9AA093-6701-4F16-8F5B-544720CCE7C9}"/>
    <cellStyle name="Comma 3 3 2 8_AVA DVA EL" xfId="20711" xr:uid="{156E6B5D-FF50-4907-A32C-9EFC21945F8B}"/>
    <cellStyle name="Comma 3 3 2 9" xfId="20712" xr:uid="{E19BF86B-80DD-41C1-A4AD-BBD41B421923}"/>
    <cellStyle name="Comma 3 3 2 9 2" xfId="20713" xr:uid="{FC4A5323-5C4A-4BF0-B7ED-0866B657DCFB}"/>
    <cellStyle name="Comma 3 3 2 9 3" xfId="20714" xr:uid="{81FBD0BE-4854-42DF-BAA9-0108A9A7498B}"/>
    <cellStyle name="Comma 3 3 2 9_AVA DVA EL" xfId="20715" xr:uid="{1046D371-FE8E-4B00-9A68-451B9787DC43}"/>
    <cellStyle name="Comma 3 3 2_A01" xfId="12476" xr:uid="{5B865C27-9ABE-4A98-BFE2-6C53679592B6}"/>
    <cellStyle name="Comma 3 3 3" xfId="6271" xr:uid="{9B8310AD-DF3F-4D05-848E-5CD7DFE66915}"/>
    <cellStyle name="Comma 3 3 3 10" xfId="20716" xr:uid="{2B4F34CB-0E2E-43C6-9518-E83DF849AB27}"/>
    <cellStyle name="Comma 3 3 3 10 2" xfId="20717" xr:uid="{DDA51AF5-6EB1-4D00-91AC-B8F1E52A3F7C}"/>
    <cellStyle name="Comma 3 3 3 10 3" xfId="20718" xr:uid="{4070F255-FC17-490F-939B-2FBAFFCB2CCD}"/>
    <cellStyle name="Comma 3 3 3 10_AVA DVA EL" xfId="20719" xr:uid="{3719F0FE-D223-4F48-9323-3979B3EEEF87}"/>
    <cellStyle name="Comma 3 3 3 11" xfId="20720" xr:uid="{739A6E3F-7490-4769-8C21-76D8DAD8EA61}"/>
    <cellStyle name="Comma 3 3 3 12" xfId="40212" xr:uid="{4DCA53E2-C76D-482D-B18A-4A4FFD59758D}"/>
    <cellStyle name="Comma 3 3 3 2" xfId="6272" xr:uid="{42A91731-F501-4B23-A177-68EA4BFED8AA}"/>
    <cellStyle name="Comma 3 3 3 2 2" xfId="6273" xr:uid="{B971E0E0-D535-4892-BEEF-FEE84972BDCB}"/>
    <cellStyle name="Comma 3 3 3 2 2 2" xfId="20721" xr:uid="{0F9E7D6D-D069-4E9C-ACFA-578381583F8B}"/>
    <cellStyle name="Comma 3 3 3 2 2 3" xfId="20722" xr:uid="{FA4E39AA-BA26-4E7E-9992-21DDB380E4E0}"/>
    <cellStyle name="Comma 3 3 3 2 2_AVA DVA EL" xfId="20723" xr:uid="{E7A3AC9F-FC8E-4192-AE13-036CE0AE5CE6}"/>
    <cellStyle name="Comma 3 3 3 2 3" xfId="20724" xr:uid="{5825FE1C-C53F-4A99-AF33-1720668E1FA4}"/>
    <cellStyle name="Comma 3 3 3 2 3 2" xfId="20725" xr:uid="{BE000A78-41FC-4E41-AEAC-DD4B3F323CE4}"/>
    <cellStyle name="Comma 3 3 3 2 3 3" xfId="20726" xr:uid="{1D8B6D02-9D13-4B54-96C1-F9D3793F99AE}"/>
    <cellStyle name="Comma 3 3 3 2 3_AVA DVA EL" xfId="20727" xr:uid="{A7B597F2-5975-4B31-8529-3BAE82F1D4D6}"/>
    <cellStyle name="Comma 3 3 3 2 4" xfId="20728" xr:uid="{DCA1474D-8259-43F2-8E1B-CD1E8C43EA09}"/>
    <cellStyle name="Comma 3 3 3 2 5" xfId="20729" xr:uid="{C3F6B597-3387-4F2A-B0AE-7BA2096FA38E}"/>
    <cellStyle name="Comma 3 3 3 2_AVA DVA EL" xfId="20730" xr:uid="{28DE819D-5451-45C6-AB60-F9FA0BEDD665}"/>
    <cellStyle name="Comma 3 3 3 3" xfId="6274" xr:uid="{4001B241-FD4D-4F78-9DA8-3FE000FEEEEB}"/>
    <cellStyle name="Comma 3 3 3 3 2" xfId="20731" xr:uid="{2953D7C8-FC04-473A-8946-0A1EF2777427}"/>
    <cellStyle name="Comma 3 3 3 3 3" xfId="20732" xr:uid="{43D8E49D-1B72-4D68-A249-00EC3BD1B771}"/>
    <cellStyle name="Comma 3 3 3 3_AVA DVA EL" xfId="20733" xr:uid="{1392D163-F5CE-43FD-AC7A-13A6554A3A3D}"/>
    <cellStyle name="Comma 3 3 3 4" xfId="20734" xr:uid="{5CE2204E-4C70-4EC4-B550-05A266687D95}"/>
    <cellStyle name="Comma 3 3 3 4 2" xfId="20735" xr:uid="{4B532C99-2581-402A-B58B-8432E8DB4EA9}"/>
    <cellStyle name="Comma 3 3 3 4 3" xfId="20736" xr:uid="{DE46EB79-F052-45E4-900B-F3D975AD5F00}"/>
    <cellStyle name="Comma 3 3 3 4_AVA DVA EL" xfId="20737" xr:uid="{E5DD5579-C4F4-4355-BF12-A2CE182DBA55}"/>
    <cellStyle name="Comma 3 3 3 5" xfId="20738" xr:uid="{2E780760-E56E-4F9E-AE71-1BF36B6E6F55}"/>
    <cellStyle name="Comma 3 3 3 5 2" xfId="20739" xr:uid="{34ABB427-37A7-4C95-BD26-2D01A9B3453F}"/>
    <cellStyle name="Comma 3 3 3 5 3" xfId="20740" xr:uid="{55773E9C-BE00-4A44-A2FA-1338C86BB184}"/>
    <cellStyle name="Comma 3 3 3 5_AVA DVA EL" xfId="20741" xr:uid="{6A082893-E8E9-423F-A7AE-9CFAC448DAE7}"/>
    <cellStyle name="Comma 3 3 3 6" xfId="20742" xr:uid="{D9609650-3EDB-4A58-B998-A57EBAB39B5E}"/>
    <cellStyle name="Comma 3 3 3 6 2" xfId="20743" xr:uid="{364874CD-92CE-4FC8-A86B-3E9238B4AC52}"/>
    <cellStyle name="Comma 3 3 3 6 3" xfId="20744" xr:uid="{3EBB908D-EDD7-4411-B4B5-1680BC4F6DF0}"/>
    <cellStyle name="Comma 3 3 3 6_AVA DVA EL" xfId="20745" xr:uid="{113842DA-73F4-40B7-82A0-9920E7CE1F21}"/>
    <cellStyle name="Comma 3 3 3 7" xfId="20746" xr:uid="{B41B3E61-0B77-4F03-B4A6-8E4C6C984AD3}"/>
    <cellStyle name="Comma 3 3 3 7 2" xfId="20747" xr:uid="{2113A97C-559C-4973-8AE5-6B9BC752391E}"/>
    <cellStyle name="Comma 3 3 3 7 3" xfId="20748" xr:uid="{655F9512-C9CA-4746-897E-73C258AAB12D}"/>
    <cellStyle name="Comma 3 3 3 7_AVA DVA EL" xfId="20749" xr:uid="{856C2B3C-4E9A-4B02-B0BF-A96208412F1E}"/>
    <cellStyle name="Comma 3 3 3 8" xfId="20750" xr:uid="{28E9C3FB-7489-4DC3-92EE-46F3A18763E9}"/>
    <cellStyle name="Comma 3 3 3 8 2" xfId="20751" xr:uid="{07868497-4879-48D1-8D31-213963EC5F56}"/>
    <cellStyle name="Comma 3 3 3 8 3" xfId="20752" xr:uid="{C35C5DB4-7697-410D-B0F7-210AC9CB5BE7}"/>
    <cellStyle name="Comma 3 3 3 8_AVA DVA EL" xfId="20753" xr:uid="{F4E48DDC-EE95-4260-A460-0EBE6F0ADB7E}"/>
    <cellStyle name="Comma 3 3 3 9" xfId="20754" xr:uid="{6EC84F9F-92BC-46D3-9873-B31168E15B5B}"/>
    <cellStyle name="Comma 3 3 3 9 2" xfId="20755" xr:uid="{BF898A03-CF38-454C-9956-20B284D9EF6E}"/>
    <cellStyle name="Comma 3 3 3 9 3" xfId="20756" xr:uid="{08F4BC77-E71A-4866-8E75-B43D37DB2FAF}"/>
    <cellStyle name="Comma 3 3 3 9_AVA DVA EL" xfId="20757" xr:uid="{6EE885B8-AAB7-4CE9-87BB-DB7BE69BA690}"/>
    <cellStyle name="Comma 3 3 3_A01" xfId="12478" xr:uid="{12371A1A-8A4D-45E7-AEE8-96E153AA54F4}"/>
    <cellStyle name="Comma 3 3 4" xfId="6275" xr:uid="{83A28AAE-227D-404F-84DA-172B99E7CFAA}"/>
    <cellStyle name="Comma 3 3 4 2" xfId="6276" xr:uid="{D4527200-3164-48E0-BCC6-D28D825A6C92}"/>
    <cellStyle name="Comma 3 3 4 2 2" xfId="6277" xr:uid="{70687591-813C-4D06-B128-0A0F4DE8F100}"/>
    <cellStyle name="Comma 3 3 4 2 3" xfId="20758" xr:uid="{4D624E50-6519-4B39-913C-A1C2BA05FC4D}"/>
    <cellStyle name="Comma 3 3 4 2_AVA DVA EL" xfId="20759" xr:uid="{ADFAB99A-7965-41EE-AE4E-4C6A88157175}"/>
    <cellStyle name="Comma 3 3 4 3" xfId="6278" xr:uid="{5A62FFB8-CFE0-42E7-B1F0-C971D3F4FF71}"/>
    <cellStyle name="Comma 3 3 4 3 2" xfId="20760" xr:uid="{1E616EA9-9E04-4CD1-97E3-391617505D55}"/>
    <cellStyle name="Comma 3 3 4 3 3" xfId="20761" xr:uid="{0458A3C1-FE34-4735-992C-A30716788028}"/>
    <cellStyle name="Comma 3 3 4 3_AVA DVA EL" xfId="20762" xr:uid="{565EBE5C-E88E-4C95-8721-507456D8015A}"/>
    <cellStyle name="Comma 3 3 4 4" xfId="20763" xr:uid="{7F175AD6-B531-45DC-BE36-EED1358DB57F}"/>
    <cellStyle name="Comma 3 3 4 5" xfId="20764" xr:uid="{D480226B-7216-4489-844B-12EF85B9B075}"/>
    <cellStyle name="Comma 3 3 4_AVA DVA EL" xfId="20765" xr:uid="{7BF92ECF-E78B-44BB-A1BC-7B449C90AB50}"/>
    <cellStyle name="Comma 3 3 5" xfId="6279" xr:uid="{E69FBDB7-084B-4A6B-8D12-DE1CF5262017}"/>
    <cellStyle name="Comma 3 3 5 2" xfId="6280" xr:uid="{89754293-9B87-434B-BDDC-C6392F47AC9B}"/>
    <cellStyle name="Comma 3 3 5 2 2" xfId="6281" xr:uid="{AB882D6A-0A7D-4B60-A624-10D023D71C1A}"/>
    <cellStyle name="Comma 3 3 5 2_CR4_19" xfId="6282" xr:uid="{F3613736-A1DB-4631-A85B-17E39110540E}"/>
    <cellStyle name="Comma 3 3 5 3" xfId="6283" xr:uid="{63745683-B45C-4963-9F89-692758F7DE9A}"/>
    <cellStyle name="Comma 3 3 5_AVA DVA EL" xfId="20766" xr:uid="{931B818B-4DFE-41AD-B631-C16FC7143CFA}"/>
    <cellStyle name="Comma 3 3 6" xfId="6284" xr:uid="{C5CF2848-15B5-4C44-BE69-7E995B8BFFD6}"/>
    <cellStyle name="Comma 3 3 6 2" xfId="6285" xr:uid="{BD5C2557-3FED-4E31-976D-C36AD139DB85}"/>
    <cellStyle name="Comma 3 3 6 3" xfId="20767" xr:uid="{857DBA4C-F0AF-42E6-8B1B-17F910B997E4}"/>
    <cellStyle name="Comma 3 3 6_AVA DVA EL" xfId="20768" xr:uid="{A227715F-380E-4996-9FD2-9943E96DE2A9}"/>
    <cellStyle name="Comma 3 3 7" xfId="6286" xr:uid="{CBC95FE4-AE58-47CC-B760-58ABF8F78A3E}"/>
    <cellStyle name="Comma 3 3 7 2" xfId="6287" xr:uid="{5E043376-5523-4A92-AE3C-CC2C83D45080}"/>
    <cellStyle name="Comma 3 3 7 3" xfId="20769" xr:uid="{CD4A16AF-9DCD-4A2A-8A01-0DAC4E6D7586}"/>
    <cellStyle name="Comma 3 3 7_AVA DVA EL" xfId="20770" xr:uid="{CCFF9F49-5AA6-4F89-938D-1FD6B88F1530}"/>
    <cellStyle name="Comma 3 3 8" xfId="6288" xr:uid="{39998BDB-00F1-4809-8A78-0CD7401AA65C}"/>
    <cellStyle name="Comma 3 3 8 2" xfId="20771" xr:uid="{91D6565E-913E-4658-9A1D-10BBBDFF3776}"/>
    <cellStyle name="Comma 3 3 8 3" xfId="20772" xr:uid="{5B8AA857-85CB-419F-BECC-D2AB588CBFFF}"/>
    <cellStyle name="Comma 3 3 8_AVA DVA EL" xfId="20773" xr:uid="{B39462FE-4826-4F4C-9DA3-0EBC5DAE7775}"/>
    <cellStyle name="Comma 3 3 9" xfId="20774" xr:uid="{5CD7751C-FE68-4948-856E-654C9669186E}"/>
    <cellStyle name="Comma 3 3 9 2" xfId="20775" xr:uid="{1C97E903-D0C5-4F10-B8B3-9720E304B28C}"/>
    <cellStyle name="Comma 3 3 9 3" xfId="20776" xr:uid="{1B81395E-03B8-48E6-ACE6-EADB498025A2}"/>
    <cellStyle name="Comma 3 3 9_AVA DVA EL" xfId="20777" xr:uid="{146D1C78-D2E7-48B6-9AF4-6A37AC111C35}"/>
    <cellStyle name="Comma 3 3_A01" xfId="12475" xr:uid="{00914066-DA42-48D8-BC81-85120285C8D0}"/>
    <cellStyle name="Comma 3 4" xfId="6289" xr:uid="{C50E8108-29B8-44EA-A504-742A3881D3F9}"/>
    <cellStyle name="Comma 3 4 10" xfId="20778" xr:uid="{51CCF863-B749-40AF-92AE-CCCAEB7EC72A}"/>
    <cellStyle name="Comma 3 4 10 2" xfId="20779" xr:uid="{DCDFCC67-4590-49EE-B444-D105E772DD88}"/>
    <cellStyle name="Comma 3 4 10 3" xfId="20780" xr:uid="{78EEF3E4-B701-488D-A570-690FAAF282C9}"/>
    <cellStyle name="Comma 3 4 10_AVA DVA EL" xfId="20781" xr:uid="{16FECBEA-E7EA-48FE-8C6B-87691CC286A3}"/>
    <cellStyle name="Comma 3 4 11" xfId="20782" xr:uid="{1E53B9D0-27D2-444C-A809-4807D073C5D1}"/>
    <cellStyle name="Comma 3 4 11 2" xfId="20783" xr:uid="{32869232-297B-44E5-9EB8-7B3A54D49940}"/>
    <cellStyle name="Comma 3 4 11 3" xfId="20784" xr:uid="{01EFA69A-D1F6-40D5-95AE-592577694D7B}"/>
    <cellStyle name="Comma 3 4 11_AVA DVA EL" xfId="20785" xr:uid="{1B5E968C-8C79-4F8E-A1BB-72A26AA1ACD1}"/>
    <cellStyle name="Comma 3 4 12" xfId="20786" xr:uid="{A74968BC-53E6-4FAC-A219-11160E9391F6}"/>
    <cellStyle name="Comma 3 4 12 2" xfId="20787" xr:uid="{0424FE8E-B1CD-4444-9B29-853A63302F22}"/>
    <cellStyle name="Comma 3 4 12 3" xfId="20788" xr:uid="{7A1F85D0-1835-45D8-AB4F-44DF453B8198}"/>
    <cellStyle name="Comma 3 4 12_AVA DVA EL" xfId="20789" xr:uid="{040EF7D9-2187-4EE9-AA38-36A3B97B47EF}"/>
    <cellStyle name="Comma 3 4 13" xfId="20790" xr:uid="{1C8CB69F-7399-44B9-9721-D32CD60F7D0B}"/>
    <cellStyle name="Comma 3 4 14" xfId="36799" xr:uid="{94C46A91-D934-4DF5-AE0E-DE5187504988}"/>
    <cellStyle name="Comma 3 4 2" xfId="6290" xr:uid="{31ECEDBC-BF05-4AE0-9C5C-FF103D4B42B8}"/>
    <cellStyle name="Comma 3 4 2 10" xfId="20791" xr:uid="{6A578ADF-4113-4150-B791-CA91769A7A95}"/>
    <cellStyle name="Comma 3 4 2 10 2" xfId="20792" xr:uid="{3F7348E0-86C8-470F-AE1B-4EE442C4B597}"/>
    <cellStyle name="Comma 3 4 2 10 3" xfId="20793" xr:uid="{E0F527CE-472B-480E-91DA-5440BAB265AB}"/>
    <cellStyle name="Comma 3 4 2 10_AVA DVA EL" xfId="20794" xr:uid="{C7546BED-1BA9-46B6-9EA4-A9A8A1CA2B3A}"/>
    <cellStyle name="Comma 3 4 2 11" xfId="20795" xr:uid="{E136FD55-7541-43AF-A3FF-7CCA7BA45511}"/>
    <cellStyle name="Comma 3 4 2 11 2" xfId="20796" xr:uid="{AF74E5F0-3037-4587-BFD4-20396CC30431}"/>
    <cellStyle name="Comma 3 4 2 11 3" xfId="20797" xr:uid="{B6E2F68E-476A-4261-8C6A-1280F70F72D3}"/>
    <cellStyle name="Comma 3 4 2 11_AVA DVA EL" xfId="20798" xr:uid="{1CA5AD89-D049-4EE5-90AB-4100B1EE5C36}"/>
    <cellStyle name="Comma 3 4 2 12" xfId="20799" xr:uid="{C5AEFBE5-BA0E-4136-A8A7-5FDE801779A8}"/>
    <cellStyle name="Comma 3 4 2 2" xfId="6291" xr:uid="{4193BF68-5FDC-4232-8775-2C94819F39BA}"/>
    <cellStyle name="Comma 3 4 2 2 10" xfId="20800" xr:uid="{0EEC78F5-CA6E-4CE1-A1C2-D9F6EF4BED7E}"/>
    <cellStyle name="Comma 3 4 2 2 11" xfId="20801" xr:uid="{7C3ED4E6-8211-4268-85ED-45E68A5A7D7D}"/>
    <cellStyle name="Comma 3 4 2 2 2" xfId="20802" xr:uid="{11C127B0-35EA-4C4E-B5E8-7B33E1933349}"/>
    <cellStyle name="Comma 3 4 2 2 2 2" xfId="20803" xr:uid="{B2495E81-4EEA-4D1F-97E2-5585B215A5F8}"/>
    <cellStyle name="Comma 3 4 2 2 2 2 2" xfId="20804" xr:uid="{4262152D-DB0F-4B12-B2EF-427997DAADE2}"/>
    <cellStyle name="Comma 3 4 2 2 2 2 3" xfId="20805" xr:uid="{4944B8D3-08AF-42A1-8BD0-43FF9327875B}"/>
    <cellStyle name="Comma 3 4 2 2 2 2_AVA DVA EL" xfId="20806" xr:uid="{027A116F-300C-4FEE-9535-18E959EF7908}"/>
    <cellStyle name="Comma 3 4 2 2 2 3" xfId="20807" xr:uid="{B87F5F5E-1357-4419-AAB5-FEC9C74A79E1}"/>
    <cellStyle name="Comma 3 4 2 2 2 3 2" xfId="20808" xr:uid="{85D17F4F-1125-41A3-A02D-12186B0B5CA3}"/>
    <cellStyle name="Comma 3 4 2 2 2 3 3" xfId="20809" xr:uid="{84703A7B-2D02-47BE-A4A8-30B145A1FEBE}"/>
    <cellStyle name="Comma 3 4 2 2 2 3_AVA DVA EL" xfId="20810" xr:uid="{F174CFB9-8B9C-43F1-A801-68498B746D71}"/>
    <cellStyle name="Comma 3 4 2 2 2 4" xfId="20811" xr:uid="{7AFE9166-AA83-4C41-842B-6A34107EB731}"/>
    <cellStyle name="Comma 3 4 2 2 2 5" xfId="20812" xr:uid="{3F7CD24B-C943-4F71-9BE2-CADB4C008AF9}"/>
    <cellStyle name="Comma 3 4 2 2 2_AVA DVA EL" xfId="20813" xr:uid="{516A971F-17BA-42DA-9D1A-E85C9F904E3E}"/>
    <cellStyle name="Comma 3 4 2 2 3" xfId="20814" xr:uid="{35D09CE7-C0A4-44A5-8874-677CE2464320}"/>
    <cellStyle name="Comma 3 4 2 2 3 2" xfId="20815" xr:uid="{4B34567F-FAC5-4CD9-BEF9-6F619F043E82}"/>
    <cellStyle name="Comma 3 4 2 2 3 3" xfId="20816" xr:uid="{023EF994-71DF-4268-B5CE-9A542853301B}"/>
    <cellStyle name="Comma 3 4 2 2 3_AVA DVA EL" xfId="20817" xr:uid="{D140CF95-4780-4270-8BAE-BDAC37E6BF70}"/>
    <cellStyle name="Comma 3 4 2 2 4" xfId="20818" xr:uid="{588905A9-94FB-49C9-AAE6-3AF43F60FB92}"/>
    <cellStyle name="Comma 3 4 2 2 4 2" xfId="20819" xr:uid="{60EAE28E-D8A9-4AEC-831E-FDF775D27024}"/>
    <cellStyle name="Comma 3 4 2 2 4 3" xfId="20820" xr:uid="{F8665E1B-9FF9-4FB9-B9E9-2DF8F0BCB545}"/>
    <cellStyle name="Comma 3 4 2 2 4_AVA DVA EL" xfId="20821" xr:uid="{966145E8-044A-4F9A-ABAE-227FF4691A9D}"/>
    <cellStyle name="Comma 3 4 2 2 5" xfId="20822" xr:uid="{1E5756B9-10D0-4C2A-BEBC-3D4C73444A8F}"/>
    <cellStyle name="Comma 3 4 2 2 5 2" xfId="20823" xr:uid="{CC2B27D5-9297-4BBA-BB85-3D4FA633F51A}"/>
    <cellStyle name="Comma 3 4 2 2 5 3" xfId="20824" xr:uid="{C955657E-4BD8-4217-9846-EC8FE6B68C7C}"/>
    <cellStyle name="Comma 3 4 2 2 5_AVA DVA EL" xfId="20825" xr:uid="{F56DD199-4B8C-422D-9022-6F913FEB656A}"/>
    <cellStyle name="Comma 3 4 2 2 6" xfId="20826" xr:uid="{9CDEBFA8-186C-4ECE-BBFB-2BC6AEC5127D}"/>
    <cellStyle name="Comma 3 4 2 2 6 2" xfId="20827" xr:uid="{E886305B-97A9-49A3-9FC2-279F1DCA2CB9}"/>
    <cellStyle name="Comma 3 4 2 2 6 3" xfId="20828" xr:uid="{99C0DC25-50A4-4A3D-A36B-5E874AAF96A2}"/>
    <cellStyle name="Comma 3 4 2 2 6_AVA DVA EL" xfId="20829" xr:uid="{62883C06-B75F-4564-BAE1-9B3C554CECFE}"/>
    <cellStyle name="Comma 3 4 2 2 7" xfId="20830" xr:uid="{542DD646-DC2D-48FF-86C7-B6417DB1125C}"/>
    <cellStyle name="Comma 3 4 2 2 7 2" xfId="20831" xr:uid="{33A39841-4A0C-412F-856F-B584AAA736AA}"/>
    <cellStyle name="Comma 3 4 2 2 7 3" xfId="20832" xr:uid="{E3D9BA00-01C1-4A92-B77D-6C5A1FD0C004}"/>
    <cellStyle name="Comma 3 4 2 2 7_AVA DVA EL" xfId="20833" xr:uid="{F627E2AB-F3D6-4D91-AB84-B95537C52709}"/>
    <cellStyle name="Comma 3 4 2 2 8" xfId="20834" xr:uid="{4E429C76-8E89-454E-A106-ACBC0B4E29C0}"/>
    <cellStyle name="Comma 3 4 2 2 8 2" xfId="20835" xr:uid="{F4669677-5021-4F57-A20C-ED2363E1DA78}"/>
    <cellStyle name="Comma 3 4 2 2 8 3" xfId="20836" xr:uid="{15C7BA38-3727-49B7-A8C4-5AFCB8E1EB6E}"/>
    <cellStyle name="Comma 3 4 2 2 8_AVA DVA EL" xfId="20837" xr:uid="{C4ECFFC6-3A9F-49D1-8A70-2001A62807DE}"/>
    <cellStyle name="Comma 3 4 2 2 9" xfId="20838" xr:uid="{A4ECDBB6-759B-4E05-87B3-ABF2396083F5}"/>
    <cellStyle name="Comma 3 4 2 2 9 2" xfId="20839" xr:uid="{2CFB7262-3897-46E9-9BBD-B57AE22F77D0}"/>
    <cellStyle name="Comma 3 4 2 2 9 3" xfId="20840" xr:uid="{AED8FDD8-27D5-4FA0-AC44-0B2A2C25BF32}"/>
    <cellStyle name="Comma 3 4 2 2 9_AVA DVA EL" xfId="20841" xr:uid="{3E7C5552-7514-43D4-9947-710EE0A76083}"/>
    <cellStyle name="Comma 3 4 2 2_AVA DVA EL" xfId="20842" xr:uid="{CFF25CFC-D228-4831-8A43-1AD29C0BB287}"/>
    <cellStyle name="Comma 3 4 2 3" xfId="20843" xr:uid="{65F68C31-356C-49E6-9B9D-7DF86645646F}"/>
    <cellStyle name="Comma 3 4 2 3 2" xfId="20844" xr:uid="{0D3653B8-FD41-4C1A-8230-C7CBD6F5B126}"/>
    <cellStyle name="Comma 3 4 2 3 2 2" xfId="20845" xr:uid="{FC477E81-448C-44D8-85F6-72ABD3EDC098}"/>
    <cellStyle name="Comma 3 4 2 3 2 3" xfId="20846" xr:uid="{1547DC7D-A6CC-49CC-B202-AE24FF8C3419}"/>
    <cellStyle name="Comma 3 4 2 3 2_AVA DVA EL" xfId="20847" xr:uid="{95F14B6E-FF5F-4900-9E7A-E1D0103552C4}"/>
    <cellStyle name="Comma 3 4 2 3 3" xfId="20848" xr:uid="{D8A5F505-BFC5-4EDA-B8F9-08CD9AC0A174}"/>
    <cellStyle name="Comma 3 4 2 3 3 2" xfId="20849" xr:uid="{BA018122-6330-4D03-8DBE-406BC06BF5D5}"/>
    <cellStyle name="Comma 3 4 2 3 3 3" xfId="20850" xr:uid="{F7764827-014B-4342-ADE1-43D64D582B4F}"/>
    <cellStyle name="Comma 3 4 2 3 3_AVA DVA EL" xfId="20851" xr:uid="{DAEF0EFC-1588-4159-9C9F-73A4C124A2EB}"/>
    <cellStyle name="Comma 3 4 2 3 4" xfId="20852" xr:uid="{BE168E5B-93B3-454D-B91E-81A9CCB7C1DC}"/>
    <cellStyle name="Comma 3 4 2 3 5" xfId="20853" xr:uid="{6BF139F6-C1EA-4A41-8247-2E1E6C16F00D}"/>
    <cellStyle name="Comma 3 4 2 3_AVA DVA EL" xfId="20854" xr:uid="{FD556EC2-D499-443E-8777-CBC640A24B1E}"/>
    <cellStyle name="Comma 3 4 2 4" xfId="20855" xr:uid="{5B159927-FE46-40E8-943C-A928359B03B8}"/>
    <cellStyle name="Comma 3 4 2 4 2" xfId="20856" xr:uid="{0EB09E18-5568-4179-834D-8550A8019895}"/>
    <cellStyle name="Comma 3 4 2 4 3" xfId="20857" xr:uid="{6BFFF080-24A7-4682-B63B-FBB11A4B693F}"/>
    <cellStyle name="Comma 3 4 2 4_AVA DVA EL" xfId="20858" xr:uid="{67C58C6E-D3B0-405B-AAB9-185EFD7EE4DC}"/>
    <cellStyle name="Comma 3 4 2 5" xfId="20859" xr:uid="{4E24BD16-D419-4130-BC06-64258A2A9005}"/>
    <cellStyle name="Comma 3 4 2 5 2" xfId="20860" xr:uid="{47006EB1-A104-4FC4-938B-0C4EF10B76EE}"/>
    <cellStyle name="Comma 3 4 2 5 3" xfId="20861" xr:uid="{84BAE5CC-F90E-4EE7-9B30-B3AD126B3748}"/>
    <cellStyle name="Comma 3 4 2 5_AVA DVA EL" xfId="20862" xr:uid="{E111F49E-51E1-4D26-BF44-55857160B16E}"/>
    <cellStyle name="Comma 3 4 2 6" xfId="20863" xr:uid="{7647733F-0BEC-4DF7-8506-76056BD6F15C}"/>
    <cellStyle name="Comma 3 4 2 6 2" xfId="20864" xr:uid="{57026114-3811-4AB6-9C9C-A2E742B8EBF7}"/>
    <cellStyle name="Comma 3 4 2 6 3" xfId="20865" xr:uid="{D8614A5C-92A8-48C2-A72A-A1E1D9D9C8D5}"/>
    <cellStyle name="Comma 3 4 2 6_AVA DVA EL" xfId="20866" xr:uid="{ABEF0D75-1CA8-4260-9941-1F443A1F5122}"/>
    <cellStyle name="Comma 3 4 2 7" xfId="20867" xr:uid="{0F84D10A-5AF8-485D-8005-549AA790FD4B}"/>
    <cellStyle name="Comma 3 4 2 7 2" xfId="20868" xr:uid="{36E6E462-614B-4F0E-BE0D-296AED1850EE}"/>
    <cellStyle name="Comma 3 4 2 7 3" xfId="20869" xr:uid="{A1B04D3E-D0FF-48D5-920F-DF6A8851BCB1}"/>
    <cellStyle name="Comma 3 4 2 7_AVA DVA EL" xfId="20870" xr:uid="{6F651C49-EA25-4C51-AE85-023B227CDB62}"/>
    <cellStyle name="Comma 3 4 2 8" xfId="20871" xr:uid="{2DE80258-41AB-41F6-8E5A-6520CC2E6027}"/>
    <cellStyle name="Comma 3 4 2 8 2" xfId="20872" xr:uid="{BD8A820D-F662-47D6-8ADA-33EBDB7F7B37}"/>
    <cellStyle name="Comma 3 4 2 8 3" xfId="20873" xr:uid="{2A8E7B8C-988F-4A05-8093-F6EE2EF866A4}"/>
    <cellStyle name="Comma 3 4 2 8_AVA DVA EL" xfId="20874" xr:uid="{BD96DB15-A8F5-476A-818A-4A09728C4013}"/>
    <cellStyle name="Comma 3 4 2 9" xfId="20875" xr:uid="{B20B6848-2AFD-4129-9022-17638B0F39B5}"/>
    <cellStyle name="Comma 3 4 2 9 2" xfId="20876" xr:uid="{B293922C-DD77-47A3-901C-D5068A1D069E}"/>
    <cellStyle name="Comma 3 4 2 9 3" xfId="20877" xr:uid="{C6217F7F-D009-49E7-895B-41A964236D44}"/>
    <cellStyle name="Comma 3 4 2 9_AVA DVA EL" xfId="20878" xr:uid="{DDBF442D-2E86-4251-9236-240CA95BDCD9}"/>
    <cellStyle name="Comma 3 4 2_A01" xfId="12480" xr:uid="{866FCC0B-C1B0-4003-AAC0-502BB07C4250}"/>
    <cellStyle name="Comma 3 4 3" xfId="6292" xr:uid="{0514E8B2-1ADB-461C-858D-9CAB06C9D575}"/>
    <cellStyle name="Comma 3 4 3 10" xfId="20879" xr:uid="{6000B633-778D-49FE-939F-7683454AF1DE}"/>
    <cellStyle name="Comma 3 4 3 11" xfId="20880" xr:uid="{CB50A369-8B7C-4098-B2BF-B91BF173245A}"/>
    <cellStyle name="Comma 3 4 3 2" xfId="20881" xr:uid="{570E5BC7-1EC4-4E42-AB30-9E667B97E47F}"/>
    <cellStyle name="Comma 3 4 3 2 2" xfId="20882" xr:uid="{E3059629-EF9E-4042-85AB-39AFFC791346}"/>
    <cellStyle name="Comma 3 4 3 2 2 2" xfId="20883" xr:uid="{243FAFF7-6397-4252-990F-3BD9B3EAED6F}"/>
    <cellStyle name="Comma 3 4 3 2 2 3" xfId="20884" xr:uid="{B3B4E249-6868-40BA-86F3-626917CFAF87}"/>
    <cellStyle name="Comma 3 4 3 2 2_AVA DVA EL" xfId="20885" xr:uid="{85541C92-E1C8-4D01-8969-FD53B015F7F9}"/>
    <cellStyle name="Comma 3 4 3 2 3" xfId="20886" xr:uid="{E894823B-3C23-4033-9222-9BCA56ED8F34}"/>
    <cellStyle name="Comma 3 4 3 2 3 2" xfId="20887" xr:uid="{DC5E779B-DFE6-4F96-B550-8134881BC084}"/>
    <cellStyle name="Comma 3 4 3 2 3 3" xfId="20888" xr:uid="{EC8EA26A-8B35-4394-A388-97CF9C30CEAA}"/>
    <cellStyle name="Comma 3 4 3 2 3_AVA DVA EL" xfId="20889" xr:uid="{AE4703E7-6E7D-4F88-882F-D6C2F59CEDF3}"/>
    <cellStyle name="Comma 3 4 3 2 4" xfId="20890" xr:uid="{72423AA0-F21F-4AC2-9D43-40D2757EB981}"/>
    <cellStyle name="Comma 3 4 3 2 5" xfId="20891" xr:uid="{75DA125D-E448-44B5-864C-35E82FC618BE}"/>
    <cellStyle name="Comma 3 4 3 2_AVA DVA EL" xfId="20892" xr:uid="{EEA814A8-B137-4C26-B1D1-B84C05FAE764}"/>
    <cellStyle name="Comma 3 4 3 3" xfId="20893" xr:uid="{0F465E81-8F40-414C-A9FA-EE4C5A0C8246}"/>
    <cellStyle name="Comma 3 4 3 3 2" xfId="20894" xr:uid="{CD6D41C3-60FC-4F51-BE57-0647F297D091}"/>
    <cellStyle name="Comma 3 4 3 3 3" xfId="20895" xr:uid="{D13CBC38-2481-46B6-8FF2-7372439C8F9A}"/>
    <cellStyle name="Comma 3 4 3 3_AVA DVA EL" xfId="20896" xr:uid="{B62F732B-9C4E-47CE-9649-78E29D472D97}"/>
    <cellStyle name="Comma 3 4 3 4" xfId="20897" xr:uid="{C0E358BA-2CE4-4E94-A117-2EB8A6C9BF98}"/>
    <cellStyle name="Comma 3 4 3 4 2" xfId="20898" xr:uid="{B29CA962-F1D8-4B39-9602-AD5ECD552683}"/>
    <cellStyle name="Comma 3 4 3 4 3" xfId="20899" xr:uid="{C93DCBF5-F72F-48D1-9BAC-4DAF7708F084}"/>
    <cellStyle name="Comma 3 4 3 4_AVA DVA EL" xfId="20900" xr:uid="{F9B3F893-4B8E-4F89-9421-3F7DD79837EF}"/>
    <cellStyle name="Comma 3 4 3 5" xfId="20901" xr:uid="{6F942EE2-0649-4578-9345-4FBA5619AAE9}"/>
    <cellStyle name="Comma 3 4 3 5 2" xfId="20902" xr:uid="{282A8CB0-1A81-45B8-BF4A-3C939385F039}"/>
    <cellStyle name="Comma 3 4 3 5 3" xfId="20903" xr:uid="{729EE22A-18DC-45DB-87BE-41CCB297F73F}"/>
    <cellStyle name="Comma 3 4 3 5_AVA DVA EL" xfId="20904" xr:uid="{94E27253-5E2F-490D-991D-405AE4095436}"/>
    <cellStyle name="Comma 3 4 3 6" xfId="20905" xr:uid="{E3869B25-867E-45E8-8A30-83C75D0D7D2F}"/>
    <cellStyle name="Comma 3 4 3 6 2" xfId="20906" xr:uid="{9BA2FC34-5289-4266-BFBB-DD5207CE2B4A}"/>
    <cellStyle name="Comma 3 4 3 6 3" xfId="20907" xr:uid="{9C101E7B-EC04-49F1-A2B1-27D40115C998}"/>
    <cellStyle name="Comma 3 4 3 6_AVA DVA EL" xfId="20908" xr:uid="{15F2AF17-BB7D-45D5-B710-BD3A6E9DB250}"/>
    <cellStyle name="Comma 3 4 3 7" xfId="20909" xr:uid="{B6CAFB0F-2435-483B-A390-B408015F315C}"/>
    <cellStyle name="Comma 3 4 3 7 2" xfId="20910" xr:uid="{C320DBD9-3AFA-4791-B163-EC6066254195}"/>
    <cellStyle name="Comma 3 4 3 7 3" xfId="20911" xr:uid="{7A37D41B-53DC-4296-B083-998F5189BA34}"/>
    <cellStyle name="Comma 3 4 3 7_AVA DVA EL" xfId="20912" xr:uid="{43D207D3-B00F-44CD-9AF3-E9C88E86FB43}"/>
    <cellStyle name="Comma 3 4 3 8" xfId="20913" xr:uid="{37F486E8-5B7B-415B-982C-312A30D84952}"/>
    <cellStyle name="Comma 3 4 3 8 2" xfId="20914" xr:uid="{0F8AD828-1FB2-4B5D-A806-D5E2625D8902}"/>
    <cellStyle name="Comma 3 4 3 8 3" xfId="20915" xr:uid="{3D1BEEF2-2FA5-4E6B-AA99-F27D2D1A4F7D}"/>
    <cellStyle name="Comma 3 4 3 8_AVA DVA EL" xfId="20916" xr:uid="{8149ABB8-01F7-41EE-A4DF-58C5242E8CC2}"/>
    <cellStyle name="Comma 3 4 3 9" xfId="20917" xr:uid="{3E588C65-0794-42EC-AFFD-D4E4A64188F5}"/>
    <cellStyle name="Comma 3 4 3 9 2" xfId="20918" xr:uid="{30F4145F-0C59-4D05-9B26-D5C5302A633D}"/>
    <cellStyle name="Comma 3 4 3 9 3" xfId="20919" xr:uid="{DECAF9E2-FA55-4EB6-8CE3-57EEB5775896}"/>
    <cellStyle name="Comma 3 4 3 9_AVA DVA EL" xfId="20920" xr:uid="{574BD902-C2BA-4797-AABF-87C609B6CE37}"/>
    <cellStyle name="Comma 3 4 3_AVA DVA EL" xfId="20921" xr:uid="{67E50EF8-7380-46F9-B269-684C73E4A5EF}"/>
    <cellStyle name="Comma 3 4 4" xfId="20922" xr:uid="{5CFD9F58-3AEB-47CB-8584-135C9554C00A}"/>
    <cellStyle name="Comma 3 4 4 2" xfId="20923" xr:uid="{E238DCDC-2F40-4B89-B9C3-64409B6E87B2}"/>
    <cellStyle name="Comma 3 4 4 2 2" xfId="20924" xr:uid="{6B9D6F95-9AAD-4F73-A876-C983BF2B50AE}"/>
    <cellStyle name="Comma 3 4 4 2 3" xfId="20925" xr:uid="{92A581D1-5F33-45E0-9DB5-BD6FEBA87D6D}"/>
    <cellStyle name="Comma 3 4 4 2_AVA DVA EL" xfId="20926" xr:uid="{43F4A86D-0AD8-419C-B69E-AFCB967F31FA}"/>
    <cellStyle name="Comma 3 4 4 3" xfId="20927" xr:uid="{D9FD8282-C0FE-401E-BF87-6CFC1F6D352F}"/>
    <cellStyle name="Comma 3 4 4 3 2" xfId="20928" xr:uid="{9CF5AC75-A2E0-4FA2-8FA5-E55998B8524A}"/>
    <cellStyle name="Comma 3 4 4 3 3" xfId="20929" xr:uid="{E6FCE84D-6E56-4502-9CCB-DFC3D2FBE284}"/>
    <cellStyle name="Comma 3 4 4 3_AVA DVA EL" xfId="20930" xr:uid="{2946411A-BBB4-4CFF-84F7-27BF8B3AD06B}"/>
    <cellStyle name="Comma 3 4 4 4" xfId="20931" xr:uid="{457D9C65-FC7C-4658-82B8-DE43CCA99F56}"/>
    <cellStyle name="Comma 3 4 4 5" xfId="20932" xr:uid="{D3F0ABF2-7D4B-47FE-A891-5CD1436FAA21}"/>
    <cellStyle name="Comma 3 4 4_AVA DVA EL" xfId="20933" xr:uid="{F485879E-8DBB-4130-9B30-D1AFBEE0DA54}"/>
    <cellStyle name="Comma 3 4 5" xfId="20934" xr:uid="{BB4B542C-5C31-4D2D-B760-2F73CF555059}"/>
    <cellStyle name="Comma 3 4 5 2" xfId="20935" xr:uid="{20B655A5-E342-4881-8733-6D18C474F843}"/>
    <cellStyle name="Comma 3 4 5 3" xfId="20936" xr:uid="{858AE528-C630-445C-A9E9-BA00BFD127CC}"/>
    <cellStyle name="Comma 3 4 5_AVA DVA EL" xfId="20937" xr:uid="{3930901B-2514-4BBC-9466-A3AAA5F404D6}"/>
    <cellStyle name="Comma 3 4 6" xfId="20938" xr:uid="{BA5985EA-DE03-4FDA-AB08-16A4D654C7FE}"/>
    <cellStyle name="Comma 3 4 6 2" xfId="20939" xr:uid="{E49DD76A-A0FD-4381-9AD0-52193F50F72D}"/>
    <cellStyle name="Comma 3 4 6 3" xfId="20940" xr:uid="{4BFD3BD5-E109-47D6-AD02-EA16F491ACF6}"/>
    <cellStyle name="Comma 3 4 6_AVA DVA EL" xfId="20941" xr:uid="{EBA4B9FA-67F3-487B-AAAA-2D438582439A}"/>
    <cellStyle name="Comma 3 4 7" xfId="20942" xr:uid="{196D684B-5D7D-4D10-AB1A-BCC75CE9F273}"/>
    <cellStyle name="Comma 3 4 7 2" xfId="20943" xr:uid="{914FD965-4BF4-4BBE-AF14-5D57613E8CDC}"/>
    <cellStyle name="Comma 3 4 7 3" xfId="20944" xr:uid="{099BE8E7-68D7-4695-BB4A-BD8E2ACFAA1D}"/>
    <cellStyle name="Comma 3 4 7_AVA DVA EL" xfId="20945" xr:uid="{80053617-8C8E-400D-AA94-407A05ABF41C}"/>
    <cellStyle name="Comma 3 4 8" xfId="20946" xr:uid="{2537A295-2F38-4E98-92BA-6EDE0E57F09C}"/>
    <cellStyle name="Comma 3 4 8 2" xfId="20947" xr:uid="{B7DB7A16-C302-4F5E-8594-C11946478A3B}"/>
    <cellStyle name="Comma 3 4 8 3" xfId="20948" xr:uid="{D228DCD0-3F7E-48BE-90E9-B7E43567F6E6}"/>
    <cellStyle name="Comma 3 4 8_AVA DVA EL" xfId="20949" xr:uid="{1E0BD08E-BDCF-4638-8D88-8A9B83BBD777}"/>
    <cellStyle name="Comma 3 4 9" xfId="20950" xr:uid="{88E7277A-E6E6-4729-90D5-D14E3A44AC47}"/>
    <cellStyle name="Comma 3 4 9 2" xfId="20951" xr:uid="{5EAE3331-07F2-4A7A-9450-386DF93AC5FA}"/>
    <cellStyle name="Comma 3 4 9 3" xfId="20952" xr:uid="{8AAB5AB4-07B6-451E-9514-019C7063B166}"/>
    <cellStyle name="Comma 3 4 9_AVA DVA EL" xfId="20953" xr:uid="{E6A548EA-7D24-4090-8E14-E10D3FFAD764}"/>
    <cellStyle name="Comma 3 4_A01" xfId="12479" xr:uid="{46A65BDF-1D8B-4F35-80A2-A353C9864B28}"/>
    <cellStyle name="Comma 3 5" xfId="6293" xr:uid="{6ADC3AD6-A101-45FA-A37A-8FD007531DDD}"/>
    <cellStyle name="Comma 3 5 10" xfId="20954" xr:uid="{85304DC5-ABFE-4F09-8A41-7F537DAE098C}"/>
    <cellStyle name="Comma 3 5 10 2" xfId="20955" xr:uid="{0251E82E-227C-4421-8E46-1F7DBD1C1F7B}"/>
    <cellStyle name="Comma 3 5 10 3" xfId="20956" xr:uid="{B809AA84-FA99-430A-99DC-F181A418DBA4}"/>
    <cellStyle name="Comma 3 5 10_AVA DVA EL" xfId="20957" xr:uid="{E77D4BF8-6DD8-4B9D-97FF-CCFBE293831D}"/>
    <cellStyle name="Comma 3 5 11" xfId="20958" xr:uid="{E1A61709-F450-46AC-9FD1-6C00196167ED}"/>
    <cellStyle name="Comma 3 5 11 2" xfId="20959" xr:uid="{2CBCAB94-F064-4589-9447-B5C9B67E12AF}"/>
    <cellStyle name="Comma 3 5 11 3" xfId="20960" xr:uid="{7E306259-B6D1-4BAA-A7BF-F428ECC4EFA7}"/>
    <cellStyle name="Comma 3 5 11_AVA DVA EL" xfId="20961" xr:uid="{ADC4F080-291D-4757-811A-5F5EEC247DDB}"/>
    <cellStyle name="Comma 3 5 12" xfId="20962" xr:uid="{0808E4AB-4780-46D6-8191-73E7300FC42E}"/>
    <cellStyle name="Comma 3 5 2" xfId="6294" xr:uid="{C76C6EB5-E765-4466-A774-FB69CCD56559}"/>
    <cellStyle name="Comma 3 5 2 10" xfId="20963" xr:uid="{1661DB81-8998-4A64-8266-110639F130D6}"/>
    <cellStyle name="Comma 3 5 2 11" xfId="20964" xr:uid="{0F8C3237-11E4-459E-9126-580F925C51A4}"/>
    <cellStyle name="Comma 3 5 2 2" xfId="20965" xr:uid="{DAAB8F40-F782-4570-9339-43EFDA869DEE}"/>
    <cellStyle name="Comma 3 5 2 2 2" xfId="20966" xr:uid="{88950C3E-3C8B-402E-9A9E-5B1BBD877D7D}"/>
    <cellStyle name="Comma 3 5 2 2 2 2" xfId="20967" xr:uid="{5AD5A1C4-627E-4D14-977B-79D6AC0472A5}"/>
    <cellStyle name="Comma 3 5 2 2 2 3" xfId="20968" xr:uid="{ED8403DE-2E03-4492-B458-B223325A0498}"/>
    <cellStyle name="Comma 3 5 2 2 2_AVA DVA EL" xfId="20969" xr:uid="{9E5F90E8-617C-460B-9C02-B25BB5D4D228}"/>
    <cellStyle name="Comma 3 5 2 2 3" xfId="20970" xr:uid="{1EF787BC-E8D7-4330-84C4-4B4E553EF918}"/>
    <cellStyle name="Comma 3 5 2 2 3 2" xfId="20971" xr:uid="{236A02B3-193D-4DBD-858E-119147250C65}"/>
    <cellStyle name="Comma 3 5 2 2 3 3" xfId="20972" xr:uid="{FE32029C-C00B-4878-8479-41743E487491}"/>
    <cellStyle name="Comma 3 5 2 2 3_AVA DVA EL" xfId="20973" xr:uid="{4F95FC8B-3BE2-45F6-98E9-A64BF3CAF3D2}"/>
    <cellStyle name="Comma 3 5 2 2 4" xfId="20974" xr:uid="{C36B284B-9523-4E72-A16C-24482E01816C}"/>
    <cellStyle name="Comma 3 5 2 2 5" xfId="20975" xr:uid="{CB376D20-8D1F-401D-8972-F00D9ECC3F07}"/>
    <cellStyle name="Comma 3 5 2 2_AVA DVA EL" xfId="20976" xr:uid="{38901290-82AF-4A9E-A6CC-14D7FBA57000}"/>
    <cellStyle name="Comma 3 5 2 3" xfId="20977" xr:uid="{27481E8B-DD09-4F1B-A18D-7119D872A5C5}"/>
    <cellStyle name="Comma 3 5 2 3 2" xfId="20978" xr:uid="{6964D2ED-E1D7-4E34-8BBE-E2B3697F458D}"/>
    <cellStyle name="Comma 3 5 2 3 3" xfId="20979" xr:uid="{DF2D96CC-C622-4E2C-9DFD-46761ECBD0D6}"/>
    <cellStyle name="Comma 3 5 2 3_AVA DVA EL" xfId="20980" xr:uid="{A31CCE9C-0966-429C-BE02-13D9B142C3F9}"/>
    <cellStyle name="Comma 3 5 2 4" xfId="20981" xr:uid="{27925BB5-6C90-462C-96B6-1F22809B064A}"/>
    <cellStyle name="Comma 3 5 2 4 2" xfId="20982" xr:uid="{C03B8662-5DB2-4713-86E3-066166094BD7}"/>
    <cellStyle name="Comma 3 5 2 4 3" xfId="20983" xr:uid="{4FD9C247-4FD2-4CDA-B62A-68D328B0FED5}"/>
    <cellStyle name="Comma 3 5 2 4_AVA DVA EL" xfId="20984" xr:uid="{9437F118-8D26-4D90-AF0A-D9412E160DC9}"/>
    <cellStyle name="Comma 3 5 2 5" xfId="20985" xr:uid="{3BE7C174-E90D-42DB-9EC4-C13746E8174E}"/>
    <cellStyle name="Comma 3 5 2 5 2" xfId="20986" xr:uid="{7DE496AC-4A78-4ACF-B105-BC93BCBFF950}"/>
    <cellStyle name="Comma 3 5 2 5 3" xfId="20987" xr:uid="{81F98964-079B-4E03-9B02-7B82E1A764D1}"/>
    <cellStyle name="Comma 3 5 2 5_AVA DVA EL" xfId="20988" xr:uid="{FCE27D26-5C33-4B8B-B30A-026DD9201B49}"/>
    <cellStyle name="Comma 3 5 2 6" xfId="20989" xr:uid="{61C19CF5-1564-4954-AFC7-6A2CF8F3FC30}"/>
    <cellStyle name="Comma 3 5 2 6 2" xfId="20990" xr:uid="{5C2CD8EC-3C64-4EBE-9965-9B7D6CFF9379}"/>
    <cellStyle name="Comma 3 5 2 6 3" xfId="20991" xr:uid="{3661B4C0-54EB-43E6-B3AB-B882F78FA76A}"/>
    <cellStyle name="Comma 3 5 2 6_AVA DVA EL" xfId="20992" xr:uid="{0117622D-EF8B-478B-A129-CBFCE0C91BC4}"/>
    <cellStyle name="Comma 3 5 2 7" xfId="20993" xr:uid="{5625F9CB-D4C5-4C59-B784-E0A295C35718}"/>
    <cellStyle name="Comma 3 5 2 7 2" xfId="20994" xr:uid="{060611E1-BEA7-4324-9CF7-F16CA59E4E88}"/>
    <cellStyle name="Comma 3 5 2 7 3" xfId="20995" xr:uid="{E9924062-EB27-40B8-AC06-65D10B8AF2D8}"/>
    <cellStyle name="Comma 3 5 2 7_AVA DVA EL" xfId="20996" xr:uid="{620FB123-2FA0-4B62-8840-E8A41D7C2AC3}"/>
    <cellStyle name="Comma 3 5 2 8" xfId="20997" xr:uid="{17AA4767-BF78-48F8-8451-A0FB76740BE1}"/>
    <cellStyle name="Comma 3 5 2 8 2" xfId="20998" xr:uid="{3042BF7A-9E65-4B85-BD55-8E7A3BEA8E43}"/>
    <cellStyle name="Comma 3 5 2 8 3" xfId="20999" xr:uid="{E0B77A0F-E758-4356-807E-896DC505E641}"/>
    <cellStyle name="Comma 3 5 2 8_AVA DVA EL" xfId="21000" xr:uid="{B671A7E3-C9A2-4604-947C-7020A2A10B65}"/>
    <cellStyle name="Comma 3 5 2 9" xfId="21001" xr:uid="{DED15EA7-E9AF-4F59-9FFA-783C1238DBC2}"/>
    <cellStyle name="Comma 3 5 2 9 2" xfId="21002" xr:uid="{26CCED0B-F02D-40D7-9FD3-92C86FBC6D2E}"/>
    <cellStyle name="Comma 3 5 2 9 3" xfId="21003" xr:uid="{77984CD2-0519-4B86-84E2-9348E0201F4B}"/>
    <cellStyle name="Comma 3 5 2 9_AVA DVA EL" xfId="21004" xr:uid="{ADF9549D-3B7A-41A3-96BF-EEBDC879DD86}"/>
    <cellStyle name="Comma 3 5 2_AVA DVA EL" xfId="21005" xr:uid="{D07A9B1D-0684-4F00-A597-62F58C4329F3}"/>
    <cellStyle name="Comma 3 5 3" xfId="21006" xr:uid="{CE08B30B-D2E2-48D5-8C33-AF790668AE6C}"/>
    <cellStyle name="Comma 3 5 3 2" xfId="21007" xr:uid="{615815B6-2317-41A2-AA4B-A2028B6B764A}"/>
    <cellStyle name="Comma 3 5 3 2 2" xfId="21008" xr:uid="{A9E65878-E9F8-42A7-B014-02726AE992A9}"/>
    <cellStyle name="Comma 3 5 3 2 3" xfId="21009" xr:uid="{E194B99A-D392-4C9B-8BAA-B3ED3A958E34}"/>
    <cellStyle name="Comma 3 5 3 2_AVA DVA EL" xfId="21010" xr:uid="{373CB23B-61D8-42E9-BB4E-1AEB945D9167}"/>
    <cellStyle name="Comma 3 5 3 3" xfId="21011" xr:uid="{8EA13C86-D986-479A-B279-15D595540D6E}"/>
    <cellStyle name="Comma 3 5 3 3 2" xfId="21012" xr:uid="{2015CB8B-9490-4752-B5A1-05E14778D70F}"/>
    <cellStyle name="Comma 3 5 3 3 3" xfId="21013" xr:uid="{B4A4AEAD-A719-4F32-AD97-6423687D9AE8}"/>
    <cellStyle name="Comma 3 5 3 3_AVA DVA EL" xfId="21014" xr:uid="{A0B8EB01-0A23-4794-8232-98C0510D639F}"/>
    <cellStyle name="Comma 3 5 3 4" xfId="21015" xr:uid="{2AA18E6F-922B-416D-82BE-77376B7D1737}"/>
    <cellStyle name="Comma 3 5 3 5" xfId="21016" xr:uid="{CDBA8A89-86CE-4B90-AC3F-B1D3C647BE1F}"/>
    <cellStyle name="Comma 3 5 3_AVA DVA EL" xfId="21017" xr:uid="{C7F92B4A-F034-4BEF-BA66-4A6915B3C82A}"/>
    <cellStyle name="Comma 3 5 4" xfId="21018" xr:uid="{F53777DD-1398-46A7-BE03-48EF26B78639}"/>
    <cellStyle name="Comma 3 5 4 2" xfId="21019" xr:uid="{457A950F-1F3D-4C41-8A59-B202E738C5C0}"/>
    <cellStyle name="Comma 3 5 4 3" xfId="21020" xr:uid="{C3A9BED4-82EE-43DF-81FF-3F681F59D2E5}"/>
    <cellStyle name="Comma 3 5 4_AVA DVA EL" xfId="21021" xr:uid="{DA9F66BD-AF13-4058-9574-07943CE930A9}"/>
    <cellStyle name="Comma 3 5 5" xfId="21022" xr:uid="{F36C4D9A-5F07-454D-9EB3-8E072013E932}"/>
    <cellStyle name="Comma 3 5 5 2" xfId="21023" xr:uid="{D3ECA27B-BD5C-492C-96E6-F4BF061FF9BB}"/>
    <cellStyle name="Comma 3 5 5 3" xfId="21024" xr:uid="{C81E1414-D2DE-4EC6-97ED-72BE9A61F5E4}"/>
    <cellStyle name="Comma 3 5 5_AVA DVA EL" xfId="21025" xr:uid="{062A57C4-3ED5-4ADE-BCA1-CCDEC87879C2}"/>
    <cellStyle name="Comma 3 5 6" xfId="21026" xr:uid="{EDFDC18F-A333-46BD-906A-C8609E15CCE2}"/>
    <cellStyle name="Comma 3 5 6 2" xfId="21027" xr:uid="{9DB0846F-4DCC-4913-900C-46A34DE54561}"/>
    <cellStyle name="Comma 3 5 6 3" xfId="21028" xr:uid="{9ED61D91-BE0A-4679-BEFD-4C0D95B8AE2A}"/>
    <cellStyle name="Comma 3 5 6_AVA DVA EL" xfId="21029" xr:uid="{522877B7-71AD-4641-BD43-66FEAC7AF935}"/>
    <cellStyle name="Comma 3 5 7" xfId="21030" xr:uid="{9CFDA2CC-1627-4754-A750-EEC167ED6AAD}"/>
    <cellStyle name="Comma 3 5 7 2" xfId="21031" xr:uid="{199C1979-7877-4893-B7F4-ACC375F19AF0}"/>
    <cellStyle name="Comma 3 5 7 3" xfId="21032" xr:uid="{835FD23F-B281-40C5-A585-891A4333FAA5}"/>
    <cellStyle name="Comma 3 5 7_AVA DVA EL" xfId="21033" xr:uid="{8916A6A1-E13E-4855-BAD5-09207BCA7EB6}"/>
    <cellStyle name="Comma 3 5 8" xfId="21034" xr:uid="{5110CCE1-5708-44B0-A213-826D8BD00589}"/>
    <cellStyle name="Comma 3 5 8 2" xfId="21035" xr:uid="{79ABCADE-9250-4068-84F8-91DAE7AB7DF0}"/>
    <cellStyle name="Comma 3 5 8 3" xfId="21036" xr:uid="{DEE87507-78D5-4906-B8D8-4AECA57E2B44}"/>
    <cellStyle name="Comma 3 5 8_AVA DVA EL" xfId="21037" xr:uid="{9FA095D0-B2C9-412C-B980-332AF9045F17}"/>
    <cellStyle name="Comma 3 5 9" xfId="21038" xr:uid="{976E728C-9EA8-499D-9F34-169CE8B9C845}"/>
    <cellStyle name="Comma 3 5 9 2" xfId="21039" xr:uid="{13979698-5ABA-4D3B-A708-A78A5EB06D1A}"/>
    <cellStyle name="Comma 3 5 9 3" xfId="21040" xr:uid="{ADD79D91-9EED-4219-BE06-338936BCB005}"/>
    <cellStyle name="Comma 3 5 9_AVA DVA EL" xfId="21041" xr:uid="{C50B5108-7F89-4F15-9BF2-705984D5B08E}"/>
    <cellStyle name="Comma 3 5_A01" xfId="12481" xr:uid="{064DD655-6903-4B85-871E-C4176556BC17}"/>
    <cellStyle name="Comma 3 6" xfId="6295" xr:uid="{82B1C1F3-68C4-4C0B-B3F6-90C7AC95E23D}"/>
    <cellStyle name="Comma 3 6 10" xfId="21042" xr:uid="{3A7AE2BD-3924-42CE-8138-199C18E9D26E}"/>
    <cellStyle name="Comma 3 6 10 2" xfId="21043" xr:uid="{016F5C52-CAA3-4E41-A5A1-A975F461D587}"/>
    <cellStyle name="Comma 3 6 10 3" xfId="21044" xr:uid="{CDBCDA20-F5C7-40B6-BAFB-D9196D76816F}"/>
    <cellStyle name="Comma 3 6 10_AVA DVA EL" xfId="21045" xr:uid="{B3219181-90D9-48DE-AEA5-86A0BA481C3A}"/>
    <cellStyle name="Comma 3 6 11" xfId="21046" xr:uid="{EFA469A5-E05D-4A18-9193-ACB98AFDB76B}"/>
    <cellStyle name="Comma 3 6 11 2" xfId="21047" xr:uid="{AC7EB331-6E9E-4F2A-9524-03AB379D28B1}"/>
    <cellStyle name="Comma 3 6 11 3" xfId="21048" xr:uid="{DE17F02C-3C01-4A18-9D78-6928824CB332}"/>
    <cellStyle name="Comma 3 6 11_AVA DVA EL" xfId="21049" xr:uid="{CAAC8E34-0D8F-42F2-A217-58B2A76DFB6A}"/>
    <cellStyle name="Comma 3 6 12" xfId="21050" xr:uid="{426BE92F-A1BE-462E-83C0-80920125C76E}"/>
    <cellStyle name="Comma 3 6 2" xfId="6296" xr:uid="{E5999454-B8A2-474D-B271-5DC67165D890}"/>
    <cellStyle name="Comma 3 6 2 10" xfId="21051" xr:uid="{A96C6B6C-EB10-4802-A479-A82F8FCCF3CF}"/>
    <cellStyle name="Comma 3 6 2 11" xfId="21052" xr:uid="{F58D0902-1266-4987-A4EE-9A6582057E63}"/>
    <cellStyle name="Comma 3 6 2 2" xfId="21053" xr:uid="{36D0C293-2BDC-4856-8460-5334CAC8E469}"/>
    <cellStyle name="Comma 3 6 2 2 2" xfId="21054" xr:uid="{D218F747-5024-4C81-AA22-EF72FC67B3E3}"/>
    <cellStyle name="Comma 3 6 2 2 2 2" xfId="21055" xr:uid="{1E2D9AFC-76D5-4C69-90A4-1AFE45F3EDCA}"/>
    <cellStyle name="Comma 3 6 2 2 2 3" xfId="21056" xr:uid="{52D3E19B-41D2-4672-9104-1D7551A2F022}"/>
    <cellStyle name="Comma 3 6 2 2 2_AVA DVA EL" xfId="21057" xr:uid="{AC2A480A-2B5C-472A-BACF-F1BCDE98F4A4}"/>
    <cellStyle name="Comma 3 6 2 2 3" xfId="21058" xr:uid="{68F8C956-63C8-402F-920F-E80DF682BC5E}"/>
    <cellStyle name="Comma 3 6 2 2 3 2" xfId="21059" xr:uid="{A9A8E6E7-9129-4C9F-A7B1-4F3DC9185699}"/>
    <cellStyle name="Comma 3 6 2 2 3 3" xfId="21060" xr:uid="{1E484E76-7A42-4CC7-AEE9-F8D6BBE04A87}"/>
    <cellStyle name="Comma 3 6 2 2 3_AVA DVA EL" xfId="21061" xr:uid="{1B2D018C-E603-4EE3-8C4E-88CBE68F85A1}"/>
    <cellStyle name="Comma 3 6 2 2 4" xfId="21062" xr:uid="{A12CAAC2-DF05-486A-97CD-93BB2C85A237}"/>
    <cellStyle name="Comma 3 6 2 2 5" xfId="21063" xr:uid="{DCCF6CDC-DD65-45CB-B280-5DCED9CDBDFC}"/>
    <cellStyle name="Comma 3 6 2 2_AVA DVA EL" xfId="21064" xr:uid="{06396CCE-9AE1-4590-8CD5-DC7A3F66E9E3}"/>
    <cellStyle name="Comma 3 6 2 3" xfId="21065" xr:uid="{2720DAB0-E36A-403D-B049-FF397D91D53D}"/>
    <cellStyle name="Comma 3 6 2 3 2" xfId="21066" xr:uid="{42C20A13-9413-49AC-8D0F-121BC1E285CC}"/>
    <cellStyle name="Comma 3 6 2 3 3" xfId="21067" xr:uid="{93FCC53A-9686-4D50-BE7C-07909D7E9EDD}"/>
    <cellStyle name="Comma 3 6 2 3_AVA DVA EL" xfId="21068" xr:uid="{5F6D8534-859E-49CA-B3E2-E0EA6E1AEE90}"/>
    <cellStyle name="Comma 3 6 2 4" xfId="21069" xr:uid="{0C2D7493-DA79-486A-BDBC-BF2E9EE8102C}"/>
    <cellStyle name="Comma 3 6 2 4 2" xfId="21070" xr:uid="{0A22FCCA-D1B0-418F-814A-CEAA88FC17C7}"/>
    <cellStyle name="Comma 3 6 2 4 3" xfId="21071" xr:uid="{A966298D-C442-45B6-B176-E03635495C55}"/>
    <cellStyle name="Comma 3 6 2 4_AVA DVA EL" xfId="21072" xr:uid="{3CB9100C-B174-4650-98FC-1921BEDC56B1}"/>
    <cellStyle name="Comma 3 6 2 5" xfId="21073" xr:uid="{E92B0690-2BC9-4980-AC82-F98CA341B065}"/>
    <cellStyle name="Comma 3 6 2 5 2" xfId="21074" xr:uid="{0020F495-9070-489F-BCF9-030B6211A22F}"/>
    <cellStyle name="Comma 3 6 2 5 3" xfId="21075" xr:uid="{B1DEBAEE-2CF3-4A38-AA68-32FD95C356BB}"/>
    <cellStyle name="Comma 3 6 2 5_AVA DVA EL" xfId="21076" xr:uid="{688BCD39-7CE0-4992-9A66-5B6D5220A901}"/>
    <cellStyle name="Comma 3 6 2 6" xfId="21077" xr:uid="{7DF9949C-CB5A-42BF-8036-946FF6CFA6BC}"/>
    <cellStyle name="Comma 3 6 2 6 2" xfId="21078" xr:uid="{C0B3F86F-13F7-4B67-AC87-031D5F1C2419}"/>
    <cellStyle name="Comma 3 6 2 6 3" xfId="21079" xr:uid="{57603666-8FEF-43C0-9DDD-361250FE3975}"/>
    <cellStyle name="Comma 3 6 2 6_AVA DVA EL" xfId="21080" xr:uid="{A609253B-8515-45AF-B4A9-1275CB40170A}"/>
    <cellStyle name="Comma 3 6 2 7" xfId="21081" xr:uid="{4088019E-7A8D-49CE-B09B-63557733B3C8}"/>
    <cellStyle name="Comma 3 6 2 7 2" xfId="21082" xr:uid="{4BDC2E59-911D-4C95-BFD1-E03DCD97E70D}"/>
    <cellStyle name="Comma 3 6 2 7 3" xfId="21083" xr:uid="{806F3271-33B6-42B7-836E-89CF7D18A0E8}"/>
    <cellStyle name="Comma 3 6 2 7_AVA DVA EL" xfId="21084" xr:uid="{2F180FA5-E697-4680-AAA1-15E2C031C1AE}"/>
    <cellStyle name="Comma 3 6 2 8" xfId="21085" xr:uid="{84C1810E-231A-4071-BAAF-8407ED95F7EB}"/>
    <cellStyle name="Comma 3 6 2 8 2" xfId="21086" xr:uid="{29CC23A1-37D0-44CF-8085-F1D2A9AFB2E8}"/>
    <cellStyle name="Comma 3 6 2 8 3" xfId="21087" xr:uid="{542A803D-8EE2-4BDA-B643-01AF7C10D46F}"/>
    <cellStyle name="Comma 3 6 2 8_AVA DVA EL" xfId="21088" xr:uid="{FD9E2601-443C-4E19-9E14-BE74C83F1C45}"/>
    <cellStyle name="Comma 3 6 2 9" xfId="21089" xr:uid="{BD3276A7-8A4B-49DB-BCC9-8E371E4477A5}"/>
    <cellStyle name="Comma 3 6 2 9 2" xfId="21090" xr:uid="{E3B3C82F-60FD-4625-B6C6-5B45DE0F1AE1}"/>
    <cellStyle name="Comma 3 6 2 9 3" xfId="21091" xr:uid="{6D567BB5-05DB-474E-851D-AE37F5ACBECA}"/>
    <cellStyle name="Comma 3 6 2 9_AVA DVA EL" xfId="21092" xr:uid="{201925D4-9856-4304-B85A-158267E145C6}"/>
    <cellStyle name="Comma 3 6 2_AVA DVA EL" xfId="21093" xr:uid="{573B05D6-0AE1-4504-85C7-F73B0BE006B0}"/>
    <cellStyle name="Comma 3 6 3" xfId="21094" xr:uid="{40F88063-5C65-4C51-B7D0-E511D61C10F8}"/>
    <cellStyle name="Comma 3 6 3 2" xfId="21095" xr:uid="{8EDEBAA0-DC2D-463D-BA43-ABB73BE441F6}"/>
    <cellStyle name="Comma 3 6 3 2 2" xfId="21096" xr:uid="{252313E8-6427-42BA-B790-DF74FB030111}"/>
    <cellStyle name="Comma 3 6 3 2 3" xfId="21097" xr:uid="{5ED3F74F-E335-4E3B-A651-2BB16682E369}"/>
    <cellStyle name="Comma 3 6 3 2_AVA DVA EL" xfId="21098" xr:uid="{669B7617-11AB-4AB7-A40D-B3483F488D05}"/>
    <cellStyle name="Comma 3 6 3 3" xfId="21099" xr:uid="{4DCBD452-1AFD-4741-A264-0290CF24F4C8}"/>
    <cellStyle name="Comma 3 6 3 3 2" xfId="21100" xr:uid="{31631729-A671-4A1D-8391-303BAE96CE11}"/>
    <cellStyle name="Comma 3 6 3 3 3" xfId="21101" xr:uid="{294587BD-BE45-478A-B47B-67B8755CDBF5}"/>
    <cellStyle name="Comma 3 6 3 3_AVA DVA EL" xfId="21102" xr:uid="{1DBAFF20-0528-4F53-B9F5-A64F84EC2DCB}"/>
    <cellStyle name="Comma 3 6 3 4" xfId="21103" xr:uid="{5CA9667C-3754-4E2B-9294-9809A39CA5B0}"/>
    <cellStyle name="Comma 3 6 3 5" xfId="21104" xr:uid="{72D4D786-BBF1-406C-BC8D-87D6872E7B3A}"/>
    <cellStyle name="Comma 3 6 3_AVA DVA EL" xfId="21105" xr:uid="{85A7656F-6995-458F-B68F-E543A3C3C484}"/>
    <cellStyle name="Comma 3 6 4" xfId="21106" xr:uid="{2CDEA959-7696-4D4A-805C-685ABDE929B1}"/>
    <cellStyle name="Comma 3 6 4 2" xfId="21107" xr:uid="{5E52A7C0-21C4-42D2-856B-1C7F2AA4606E}"/>
    <cellStyle name="Comma 3 6 4 3" xfId="21108" xr:uid="{80D26C10-6FE6-4951-8D2E-DB68FB8F2400}"/>
    <cellStyle name="Comma 3 6 4_AVA DVA EL" xfId="21109" xr:uid="{70DF55A1-E638-46BD-A225-D6AD73A52E99}"/>
    <cellStyle name="Comma 3 6 5" xfId="21110" xr:uid="{96020A1C-5BD3-43EB-8896-EA6217097C39}"/>
    <cellStyle name="Comma 3 6 5 2" xfId="21111" xr:uid="{9CD53583-BBD4-4606-8F94-58FFEBFA3C18}"/>
    <cellStyle name="Comma 3 6 5 3" xfId="21112" xr:uid="{229A5647-163B-4040-9EB6-2F7AD19C44DD}"/>
    <cellStyle name="Comma 3 6 5_AVA DVA EL" xfId="21113" xr:uid="{931AF906-0424-429D-895A-C349B89FC082}"/>
    <cellStyle name="Comma 3 6 6" xfId="21114" xr:uid="{AEACB2BD-48F8-4A1A-8BE8-B267D3D35311}"/>
    <cellStyle name="Comma 3 6 6 2" xfId="21115" xr:uid="{5F40E983-65BB-412D-A8A9-2C78871D4C4C}"/>
    <cellStyle name="Comma 3 6 6 3" xfId="21116" xr:uid="{F6BA96C7-1EEC-4D40-A9CD-B3936B259FD9}"/>
    <cellStyle name="Comma 3 6 6_AVA DVA EL" xfId="21117" xr:uid="{07FC79A3-4EB6-4B4B-9B70-2357A62D9F8C}"/>
    <cellStyle name="Comma 3 6 7" xfId="21118" xr:uid="{7F2DE4FB-633C-4808-8F8F-89ECD9476138}"/>
    <cellStyle name="Comma 3 6 7 2" xfId="21119" xr:uid="{591D70E9-0693-46A2-A320-287A7A684374}"/>
    <cellStyle name="Comma 3 6 7 3" xfId="21120" xr:uid="{DE5463A5-7E23-4BF7-B894-4D02842FA84B}"/>
    <cellStyle name="Comma 3 6 7_AVA DVA EL" xfId="21121" xr:uid="{DC6F79E5-B8C4-4C40-B74D-AEA248EFAE9A}"/>
    <cellStyle name="Comma 3 6 8" xfId="21122" xr:uid="{3A8F473B-4399-43C9-8BF6-7761BDB18AF5}"/>
    <cellStyle name="Comma 3 6 8 2" xfId="21123" xr:uid="{BBE8207A-8FA1-44FE-9FCA-E311C848885B}"/>
    <cellStyle name="Comma 3 6 8 3" xfId="21124" xr:uid="{E9EBB721-178E-4502-B1DB-AF5ABE8851F0}"/>
    <cellStyle name="Comma 3 6 8_AVA DVA EL" xfId="21125" xr:uid="{F5357024-5D4A-4526-8B02-0FE80BF92BD3}"/>
    <cellStyle name="Comma 3 6 9" xfId="21126" xr:uid="{22F44C7C-DA14-408A-BBBE-C26EE815F4C5}"/>
    <cellStyle name="Comma 3 6 9 2" xfId="21127" xr:uid="{3D12634B-F222-4820-BE33-056349105542}"/>
    <cellStyle name="Comma 3 6 9 3" xfId="21128" xr:uid="{F5DFC464-D21A-400D-8959-9A93AEB0AC27}"/>
    <cellStyle name="Comma 3 6 9_AVA DVA EL" xfId="21129" xr:uid="{80C579FF-773F-44C9-9188-CFE18FEFB4A8}"/>
    <cellStyle name="Comma 3 6_A01" xfId="12482" xr:uid="{A1EA79BD-678E-494C-8B44-FC4275755F95}"/>
    <cellStyle name="Comma 3 7" xfId="6297" xr:uid="{69EE0A09-1C63-481F-BAF7-1A4C36761027}"/>
    <cellStyle name="Comma 3 7 10" xfId="21130" xr:uid="{67576650-068A-40C3-9A07-386FF2D17379}"/>
    <cellStyle name="Comma 3 7 10 2" xfId="21131" xr:uid="{17205003-B612-4BE6-8D79-CFDD0CD2790D}"/>
    <cellStyle name="Comma 3 7 10 3" xfId="21132" xr:uid="{2D8706CB-C9DD-4AE6-BA8C-04DF93CB6573}"/>
    <cellStyle name="Comma 3 7 10_AVA DVA EL" xfId="21133" xr:uid="{9393E828-8C9D-4583-9358-2F87DACD59B5}"/>
    <cellStyle name="Comma 3 7 11" xfId="21134" xr:uid="{1DC5DD37-F9F1-4A09-B35D-46366B6820FE}"/>
    <cellStyle name="Comma 3 7 12" xfId="21135" xr:uid="{21AE5103-AD7C-4447-80C5-32F8BB5051C8}"/>
    <cellStyle name="Comma 3 7 2" xfId="6298" xr:uid="{F4E3C287-CDE1-4EF9-AB69-BA75E1C1B665}"/>
    <cellStyle name="Comma 3 7 2 2" xfId="21136" xr:uid="{DF978B03-0B2B-469D-BEF5-699E97F72B95}"/>
    <cellStyle name="Comma 3 7 2 2 2" xfId="21137" xr:uid="{7EFE9511-B381-4749-96F3-C7A430308EC4}"/>
    <cellStyle name="Comma 3 7 2 2 3" xfId="21138" xr:uid="{BAA2C582-9767-4449-9DF8-1817BD7F5691}"/>
    <cellStyle name="Comma 3 7 2 2_AVA DVA EL" xfId="21139" xr:uid="{1FD5FBC3-EA71-4C79-A16A-6D3D7895995A}"/>
    <cellStyle name="Comma 3 7 2 3" xfId="21140" xr:uid="{ED0FD832-7552-469C-BD9E-C3D4E3926F3D}"/>
    <cellStyle name="Comma 3 7 2 3 2" xfId="21141" xr:uid="{715CCAF0-85BF-449F-ADBB-4EBD9695E348}"/>
    <cellStyle name="Comma 3 7 2 3 3" xfId="21142" xr:uid="{7241DE8F-35FF-44EB-9D66-653708EE2C1B}"/>
    <cellStyle name="Comma 3 7 2 3_AVA DVA EL" xfId="21143" xr:uid="{2BA88DD2-1D5A-4654-9466-7CA386246D5E}"/>
    <cellStyle name="Comma 3 7 2 4" xfId="21144" xr:uid="{2C97D753-FE81-4607-A191-923C68B67894}"/>
    <cellStyle name="Comma 3 7 2 5" xfId="21145" xr:uid="{F321E6AF-4062-4D81-81DB-E5E3DBA3887E}"/>
    <cellStyle name="Comma 3 7 2_AVA DVA EL" xfId="21146" xr:uid="{6F98B22B-08F7-4199-BA9A-8DF985E9C9F1}"/>
    <cellStyle name="Comma 3 7 3" xfId="21147" xr:uid="{592A4431-1D6B-467F-8007-DDF879926107}"/>
    <cellStyle name="Comma 3 7 3 2" xfId="21148" xr:uid="{9E6141B5-24D6-447A-B273-82370E92C4E8}"/>
    <cellStyle name="Comma 3 7 3 3" xfId="21149" xr:uid="{E1304F6D-E7F3-4225-829E-CA90CB8D9F70}"/>
    <cellStyle name="Comma 3 7 3_AVA DVA EL" xfId="21150" xr:uid="{15EAB601-EC50-402A-8021-99007D662435}"/>
    <cellStyle name="Comma 3 7 4" xfId="21151" xr:uid="{0989BC7C-B0FC-4AC8-91E4-469413FAEDAF}"/>
    <cellStyle name="Comma 3 7 4 2" xfId="21152" xr:uid="{F5CC3B23-03F2-4E4F-8AFF-EE0FBC4D6E28}"/>
    <cellStyle name="Comma 3 7 4 3" xfId="21153" xr:uid="{D9ADD6D2-24E8-4FEC-B73F-EF5109497C80}"/>
    <cellStyle name="Comma 3 7 4_AVA DVA EL" xfId="21154" xr:uid="{AAD64A3D-0697-4B9E-A454-EC4DCC7AAED6}"/>
    <cellStyle name="Comma 3 7 5" xfId="21155" xr:uid="{13A2A174-F244-431A-8A0D-BA93B222F1E3}"/>
    <cellStyle name="Comma 3 7 5 2" xfId="21156" xr:uid="{0661783D-3FFD-4060-AD10-9056851A3B60}"/>
    <cellStyle name="Comma 3 7 5 3" xfId="21157" xr:uid="{57BADDD0-15B9-438B-B240-1BD2F78D5099}"/>
    <cellStyle name="Comma 3 7 5_AVA DVA EL" xfId="21158" xr:uid="{10506E83-D1B4-431F-8B94-D91F0D5AD418}"/>
    <cellStyle name="Comma 3 7 6" xfId="21159" xr:uid="{03258D0E-00B6-4A64-BC83-807A5045D31B}"/>
    <cellStyle name="Comma 3 7 6 2" xfId="21160" xr:uid="{0650AC9F-6534-478F-B14D-B10BB8836853}"/>
    <cellStyle name="Comma 3 7 6 3" xfId="21161" xr:uid="{771CE25F-29E8-4272-B25D-2A6866E054A8}"/>
    <cellStyle name="Comma 3 7 6_AVA DVA EL" xfId="21162" xr:uid="{84E57225-57A8-4448-BBA4-7EE86C99A542}"/>
    <cellStyle name="Comma 3 7 7" xfId="21163" xr:uid="{49C6601C-ABCF-4CFF-A0CB-4F18BC174779}"/>
    <cellStyle name="Comma 3 7 7 2" xfId="21164" xr:uid="{C73D1E18-8B2B-4DBF-B21C-973CB61B8539}"/>
    <cellStyle name="Comma 3 7 7 3" xfId="21165" xr:uid="{837DDB4C-E02A-47D5-BD65-C5E808BB5B3E}"/>
    <cellStyle name="Comma 3 7 7_AVA DVA EL" xfId="21166" xr:uid="{436678FB-8A15-46A9-B7C2-64510ED5BC1F}"/>
    <cellStyle name="Comma 3 7 8" xfId="21167" xr:uid="{8E8383AF-7F02-4282-B9FF-EBDF2A80D10C}"/>
    <cellStyle name="Comma 3 7 8 2" xfId="21168" xr:uid="{19453D74-BDAD-442B-8FF9-ED94A2807559}"/>
    <cellStyle name="Comma 3 7 8 3" xfId="21169" xr:uid="{081587EE-BB81-4ADC-BFBC-F5E927132BF1}"/>
    <cellStyle name="Comma 3 7 8_AVA DVA EL" xfId="21170" xr:uid="{3EAA9E5A-3E39-415B-AA17-7BEEA8836371}"/>
    <cellStyle name="Comma 3 7 9" xfId="21171" xr:uid="{9A2D376A-D99E-4761-A22C-B375189FF179}"/>
    <cellStyle name="Comma 3 7 9 2" xfId="21172" xr:uid="{49CDF6F3-2553-4F6D-A697-6DAE36F136E0}"/>
    <cellStyle name="Comma 3 7 9 3" xfId="21173" xr:uid="{A06D054C-0E95-48D9-BFEE-946E01A6F21C}"/>
    <cellStyle name="Comma 3 7 9_AVA DVA EL" xfId="21174" xr:uid="{BF60F64E-DD05-43CC-BF82-CB698BD89787}"/>
    <cellStyle name="Comma 3 7_AVA DVA EL" xfId="21175" xr:uid="{8076C584-1CF4-4B5B-B297-F8D5DF13677B}"/>
    <cellStyle name="Comma 3 8" xfId="21176" xr:uid="{289A8DDA-DED7-4392-B86A-A79D0DE47E15}"/>
    <cellStyle name="Comma 3 8 10" xfId="21177" xr:uid="{93AA6D7B-1E3B-41AA-BBC9-1FB88D717444}"/>
    <cellStyle name="Comma 3 8 11" xfId="21178" xr:uid="{B5C7B9D1-9E77-4879-987B-E89A5EFFBED3}"/>
    <cellStyle name="Comma 3 8 2" xfId="21179" xr:uid="{8DD2871A-4BE9-4DE2-95DD-E948DE59477E}"/>
    <cellStyle name="Comma 3 8 2 2" xfId="21180" xr:uid="{98817FA9-16BD-4C63-85C6-F81338CE4FC2}"/>
    <cellStyle name="Comma 3 8 2 2 2" xfId="21181" xr:uid="{038A9261-ECB9-4560-BB0E-0FAF98938923}"/>
    <cellStyle name="Comma 3 8 2 2 3" xfId="21182" xr:uid="{9E8D5EF2-A504-4A1B-A30A-6D25829645BA}"/>
    <cellStyle name="Comma 3 8 2 2_AVA DVA EL" xfId="21183" xr:uid="{C7E7432B-F732-4AB0-B81A-6BC1559E0145}"/>
    <cellStyle name="Comma 3 8 2 3" xfId="21184" xr:uid="{D9097E96-46E1-4F56-8901-2DF98E7B9E65}"/>
    <cellStyle name="Comma 3 8 2 3 2" xfId="21185" xr:uid="{90E799FD-9FF7-45A5-9E25-A940D1FD095E}"/>
    <cellStyle name="Comma 3 8 2 3 3" xfId="21186" xr:uid="{077D0F11-DE71-469C-97F2-F53F676F6C69}"/>
    <cellStyle name="Comma 3 8 2 3_AVA DVA EL" xfId="21187" xr:uid="{9C33DAA2-8EF9-4F7F-AC48-9D5E7AAC337E}"/>
    <cellStyle name="Comma 3 8 2 4" xfId="21188" xr:uid="{9F675B9B-BBCD-4D31-BBEA-71C085652A21}"/>
    <cellStyle name="Comma 3 8 2 5" xfId="21189" xr:uid="{A21E72AB-A079-4C98-8E41-A8F99DBFA82D}"/>
    <cellStyle name="Comma 3 8 2_AVA DVA EL" xfId="21190" xr:uid="{88EC1328-1548-4205-84F1-13389EE97D2E}"/>
    <cellStyle name="Comma 3 8 3" xfId="21191" xr:uid="{D0CC6A8C-9A0C-41CB-B05E-51F73C56C3CD}"/>
    <cellStyle name="Comma 3 8 3 2" xfId="21192" xr:uid="{3EF70AE3-D00A-4357-B779-038C962F0EAF}"/>
    <cellStyle name="Comma 3 8 3 3" xfId="21193" xr:uid="{FE631BD9-735A-4C55-97B8-CA1DFB43C8BF}"/>
    <cellStyle name="Comma 3 8 3_AVA DVA EL" xfId="21194" xr:uid="{F9682E27-4284-4AA5-8B7A-5033D3EBE1F3}"/>
    <cellStyle name="Comma 3 8 4" xfId="21195" xr:uid="{1B67E1C8-A7C5-4EFA-B501-931DCFE7F2E9}"/>
    <cellStyle name="Comma 3 8 4 2" xfId="21196" xr:uid="{C93C1BCA-A45B-469F-85D2-B70CBAFA3603}"/>
    <cellStyle name="Comma 3 8 4 3" xfId="21197" xr:uid="{AD7B5FD6-FE38-4161-A40D-37F1A78132CE}"/>
    <cellStyle name="Comma 3 8 4_AVA DVA EL" xfId="21198" xr:uid="{6A9DF822-9144-4C25-B724-0CD62FEE7668}"/>
    <cellStyle name="Comma 3 8 5" xfId="21199" xr:uid="{82EE3755-3CB5-4907-956B-4C6E744352FF}"/>
    <cellStyle name="Comma 3 8 5 2" xfId="21200" xr:uid="{CE4922B2-47C2-4A7A-A452-6E1C22AB39C4}"/>
    <cellStyle name="Comma 3 8 5 3" xfId="21201" xr:uid="{ACEB100E-3756-4F30-8E3C-B9B15F49D681}"/>
    <cellStyle name="Comma 3 8 5_AVA DVA EL" xfId="21202" xr:uid="{8D58F5E2-073D-4ED0-A904-6CC43ECB24EC}"/>
    <cellStyle name="Comma 3 8 6" xfId="21203" xr:uid="{0124E665-EA20-437F-A7D0-6FC24420E953}"/>
    <cellStyle name="Comma 3 8 6 2" xfId="21204" xr:uid="{C79ADB5F-15F8-4E2B-A8CC-63CEFD0CB588}"/>
    <cellStyle name="Comma 3 8 6 3" xfId="21205" xr:uid="{0CC9DDC6-B32C-4D69-A189-BDD72348969B}"/>
    <cellStyle name="Comma 3 8 6_AVA DVA EL" xfId="21206" xr:uid="{E3DC12DE-807C-432D-B20B-1880DC7AC838}"/>
    <cellStyle name="Comma 3 8 7" xfId="21207" xr:uid="{50934B51-0B47-418B-9C8F-A9976F6CA939}"/>
    <cellStyle name="Comma 3 8 7 2" xfId="21208" xr:uid="{54D58D46-DB99-4830-AEF5-6314C22E0F42}"/>
    <cellStyle name="Comma 3 8 7 3" xfId="21209" xr:uid="{B1065600-10A8-40FD-B061-29E587031F2D}"/>
    <cellStyle name="Comma 3 8 7_AVA DVA EL" xfId="21210" xr:uid="{7E57879A-7E1D-4B96-BD8C-DFE37F764519}"/>
    <cellStyle name="Comma 3 8 8" xfId="21211" xr:uid="{A28D4349-0EFC-494B-9CFF-EF61B0A48A37}"/>
    <cellStyle name="Comma 3 8 8 2" xfId="21212" xr:uid="{D9204DAD-3FA2-42B5-88D5-838F9FF89CAA}"/>
    <cellStyle name="Comma 3 8 8 3" xfId="21213" xr:uid="{1E5FE183-FDCF-4036-8E06-8F1FDE5FEDCC}"/>
    <cellStyle name="Comma 3 8 8_AVA DVA EL" xfId="21214" xr:uid="{5FB5A3E9-810D-4A6C-B2B3-3B7F2A51F615}"/>
    <cellStyle name="Comma 3 8 9" xfId="21215" xr:uid="{BB87134A-B962-49C5-B628-9746F7AB3323}"/>
    <cellStyle name="Comma 3 8 9 2" xfId="21216" xr:uid="{CC5F4FA0-C131-4FF8-9491-03E4140796A6}"/>
    <cellStyle name="Comma 3 8 9 3" xfId="21217" xr:uid="{86D56B42-CC35-48B5-BCE3-81C506824E70}"/>
    <cellStyle name="Comma 3 8 9_AVA DVA EL" xfId="21218" xr:uid="{67F5034D-36D8-4D92-A10A-9C763E883002}"/>
    <cellStyle name="Comma 3 8_AVA DVA EL" xfId="21219" xr:uid="{CA145FDE-D007-4CBB-92E4-2000867FC5EF}"/>
    <cellStyle name="Comma 3 9" xfId="21220" xr:uid="{F84FCF4F-27F3-4F25-9BF9-305BB77A7CC1}"/>
    <cellStyle name="Comma 3 9 2" xfId="21221" xr:uid="{7E1D2900-7077-496A-9E06-E16F8EC42EC5}"/>
    <cellStyle name="Comma 3 9 3" xfId="21222" xr:uid="{780BEAF1-ED15-493C-95BB-AEA68B03CD05}"/>
    <cellStyle name="Comma 3 9_AVA DVA EL" xfId="21223" xr:uid="{F2177B56-D0F6-4A22-AD91-87DB847AD799}"/>
    <cellStyle name="Comma 3*" xfId="21224" xr:uid="{03D101B7-7814-45CC-B063-035A68E025C0}"/>
    <cellStyle name="Comma 3* 2" xfId="21225" xr:uid="{3487DF75-3A38-4DA6-B0D0-A7B85965A22A}"/>
    <cellStyle name="Comma 3* 3" xfId="21226" xr:uid="{8320FA21-E514-4618-987C-8151D9F71F81}"/>
    <cellStyle name="Comma 3*_AVA DVA EL" xfId="21227" xr:uid="{1A388429-9996-4B96-A5A2-892095DD018C}"/>
    <cellStyle name="Comma 3_3. Chng in credit spreads" xfId="47932" xr:uid="{3D817E36-DCBE-49A0-A89A-7EEB8A2530C2}"/>
    <cellStyle name="Comma 30" xfId="6299" xr:uid="{3C1FFF7C-B6C1-4A7B-A6E7-BAA3493C7ED5}"/>
    <cellStyle name="Comma 31" xfId="6300" xr:uid="{8C0BAABC-FFA4-4B34-BD1E-8D3E6D446D6C}"/>
    <cellStyle name="Comma 32" xfId="6301" xr:uid="{30AA3D7C-FC09-4A50-BE71-614B150E07B7}"/>
    <cellStyle name="Comma 33" xfId="6302" xr:uid="{F89A0E71-73DD-40FC-9DAD-60D691B72797}"/>
    <cellStyle name="Comma 34" xfId="6303" xr:uid="{C667D515-68AB-4324-8739-CD95DD8755E4}"/>
    <cellStyle name="Comma 35" xfId="6304" xr:uid="{714A033B-676C-4B8F-A686-767CB066B458}"/>
    <cellStyle name="Comma 36" xfId="6305" xr:uid="{7772E4CE-A092-41FB-83ED-C06D6F313610}"/>
    <cellStyle name="Comma 37" xfId="6306" xr:uid="{5E1C1040-365D-4160-8A97-295D41293257}"/>
    <cellStyle name="Comma 38" xfId="6307" xr:uid="{42DC7B8C-39D1-45D5-8C82-2541D8032413}"/>
    <cellStyle name="Comma 39" xfId="6308" xr:uid="{9EBAEB1C-83B3-4BDA-B156-E209CB87CA40}"/>
    <cellStyle name="Comma 4" xfId="6309" xr:uid="{4BC339CB-2984-4E99-922A-70A6810E312C}"/>
    <cellStyle name="Comma 4 10" xfId="21228" xr:uid="{863C84B0-FDB0-43E4-B2DD-38D840260883}"/>
    <cellStyle name="Comma 4 10 2" xfId="21229" xr:uid="{2FC0BFA8-75D8-4A8E-AA80-F04E13D588BF}"/>
    <cellStyle name="Comma 4 10 3" xfId="21230" xr:uid="{7BD868F7-850B-4BE2-9352-BFBA630421AE}"/>
    <cellStyle name="Comma 4 10_AVA DVA EL" xfId="21231" xr:uid="{A48D886B-DA69-4C58-AC23-633475808878}"/>
    <cellStyle name="Comma 4 11" xfId="21232" xr:uid="{2100C491-F0F7-4E3C-896E-CD82EE9B2FA6}"/>
    <cellStyle name="Comma 4 11 2" xfId="21233" xr:uid="{7EF01B6D-DCFF-4B0B-AF70-39C5E5A3D46B}"/>
    <cellStyle name="Comma 4 11 3" xfId="21234" xr:uid="{80AD3196-5C93-44C2-9A5B-0705F95E4F3E}"/>
    <cellStyle name="Comma 4 11_AVA DVA EL" xfId="21235" xr:uid="{9811874E-6BD0-4942-A041-B1F26E5FA81F}"/>
    <cellStyle name="Comma 4 12" xfId="21236" xr:uid="{C7CE1548-91E7-4894-A6FE-D46D658A5DE7}"/>
    <cellStyle name="Comma 4 12 2" xfId="21237" xr:uid="{3E947D00-8ACA-4BC6-9060-4A2414F22F02}"/>
    <cellStyle name="Comma 4 12 3" xfId="21238" xr:uid="{1E51B679-14A5-4FCC-9DE4-0F19C4EB3D61}"/>
    <cellStyle name="Comma 4 12_AVA DVA EL" xfId="21239" xr:uid="{23855027-A040-46F6-8932-7ACC168A9EE9}"/>
    <cellStyle name="Comma 4 13" xfId="21240" xr:uid="{7E5E9F4B-69CD-49C7-9825-D1134C442056}"/>
    <cellStyle name="Comma 4 13 2" xfId="21241" xr:uid="{4BFDF8C1-9E17-4875-AF20-DAB7ADB8B231}"/>
    <cellStyle name="Comma 4 13 3" xfId="21242" xr:uid="{8FAFE20D-525B-4EAE-A02F-163BF27EAF41}"/>
    <cellStyle name="Comma 4 13_AVA DVA EL" xfId="21243" xr:uid="{407C221C-8BBC-41F2-832E-24EC55E7335D}"/>
    <cellStyle name="Comma 4 14" xfId="21244" xr:uid="{51909EE3-F868-464B-BB10-D9AC45197A5D}"/>
    <cellStyle name="Comma 4 14 2" xfId="21245" xr:uid="{3267CAF6-B651-4C7B-89D4-5B9670F2C7EA}"/>
    <cellStyle name="Comma 4 14 3" xfId="21246" xr:uid="{4C1DCFD4-16F5-4CBF-9DD9-051D107624A2}"/>
    <cellStyle name="Comma 4 14_AVA DVA EL" xfId="21247" xr:uid="{E3A1D1E9-8E18-4324-BD11-0D6A2BEFF7E0}"/>
    <cellStyle name="Comma 4 15" xfId="21248" xr:uid="{63E4EEB4-9041-45CA-9CCE-73DB0C37D206}"/>
    <cellStyle name="Comma 4 15 2" xfId="21249" xr:uid="{8D610304-B982-42FD-93F4-B08888D89C7D}"/>
    <cellStyle name="Comma 4 15 3" xfId="21250" xr:uid="{A7AFD917-DA20-42DF-B327-1361C6742AE2}"/>
    <cellStyle name="Comma 4 15_AVA DVA EL" xfId="21251" xr:uid="{F0FB1F63-9AFF-45DE-BEDF-1219C09C0A60}"/>
    <cellStyle name="Comma 4 16" xfId="21252" xr:uid="{458804F6-5A52-40A9-9C9C-E3FE600A8690}"/>
    <cellStyle name="Comma 4 16 2" xfId="21253" xr:uid="{7BF394EE-CD83-40DD-8BB9-B385CDB6799B}"/>
    <cellStyle name="Comma 4 16 3" xfId="21254" xr:uid="{4204A721-9CC3-4181-BD9B-6D3352A1E9FA}"/>
    <cellStyle name="Comma 4 16_AVA DVA EL" xfId="21255" xr:uid="{AB1D0A99-4C06-409A-B5CD-65CB4701DD92}"/>
    <cellStyle name="Comma 4 17" xfId="21256" xr:uid="{F21C8F0E-0BA2-4AB1-AB65-DECB34480FE1}"/>
    <cellStyle name="Comma 4 18" xfId="36800" xr:uid="{11F4D417-2A67-41DC-8071-CD69319C5C11}"/>
    <cellStyle name="Comma 4 2" xfId="6310" xr:uid="{AF790DD1-016F-43BB-88F6-2B2F352726F3}"/>
    <cellStyle name="Comma 4 2 10" xfId="21257" xr:uid="{3CEA4361-BEDF-4EDA-9625-275AEF6DC286}"/>
    <cellStyle name="Comma 4 2 10 2" xfId="21258" xr:uid="{1FF0E99F-53F0-4653-9936-693BE8B25F0D}"/>
    <cellStyle name="Comma 4 2 10 3" xfId="21259" xr:uid="{935A2594-0ED6-4634-87BF-C8581C593C10}"/>
    <cellStyle name="Comma 4 2 10_AVA DVA EL" xfId="21260" xr:uid="{B2BF7A63-F747-45D9-8889-8AD2965DA635}"/>
    <cellStyle name="Comma 4 2 11" xfId="21261" xr:uid="{0309EBA8-F89D-48CE-8AD1-7BFEA13EDF6D}"/>
    <cellStyle name="Comma 4 2 11 2" xfId="21262" xr:uid="{4CABCA99-5F1D-4952-8906-59B429241129}"/>
    <cellStyle name="Comma 4 2 11 3" xfId="21263" xr:uid="{CC4A7C76-A173-4B15-A653-776F9365A457}"/>
    <cellStyle name="Comma 4 2 11_AVA DVA EL" xfId="21264" xr:uid="{BD07B43F-9457-47C7-AC6F-AE79D96FBBF1}"/>
    <cellStyle name="Comma 4 2 12" xfId="21265" xr:uid="{5171DFE0-BC85-4E53-BAFA-23CB0AAA127C}"/>
    <cellStyle name="Comma 4 2 12 2" xfId="21266" xr:uid="{4F3E4177-D133-4A7E-AE1F-14F1F830D2E5}"/>
    <cellStyle name="Comma 4 2 12 3" xfId="21267" xr:uid="{553F47A9-BBED-4995-B781-90FFC6273C05}"/>
    <cellStyle name="Comma 4 2 12_AVA DVA EL" xfId="21268" xr:uid="{8438FE12-7A23-4173-8A2D-37D5A3E25018}"/>
    <cellStyle name="Comma 4 2 13" xfId="21269" xr:uid="{04B48F3B-7F54-4CC8-B622-023E812837E5}"/>
    <cellStyle name="Comma 4 2 13 2" xfId="21270" xr:uid="{00383E15-BA6F-4A4A-8FD4-B6098DDECE24}"/>
    <cellStyle name="Comma 4 2 13 3" xfId="21271" xr:uid="{17317966-80CF-4EC2-95AB-66BF598A0E97}"/>
    <cellStyle name="Comma 4 2 13_AVA DVA EL" xfId="21272" xr:uid="{B7C4FBE5-95C2-438C-8D5A-4A1B23EC49E1}"/>
    <cellStyle name="Comma 4 2 14" xfId="21273" xr:uid="{2E8DF296-C541-41EE-8AAD-880E0D6DC136}"/>
    <cellStyle name="Comma 4 2 14 2" xfId="21274" xr:uid="{24B13B25-1750-45D1-B979-DBBBAF73B03C}"/>
    <cellStyle name="Comma 4 2 14 3" xfId="21275" xr:uid="{B662A0C5-0478-4C26-877B-40BE5D04FA49}"/>
    <cellStyle name="Comma 4 2 14_AVA DVA EL" xfId="21276" xr:uid="{F261D7C7-33EE-4443-A59B-D971D749A0F7}"/>
    <cellStyle name="Comma 4 2 15" xfId="21277" xr:uid="{03470D52-D777-41E9-93A8-59A17EB4563B}"/>
    <cellStyle name="Comma 4 2 15 2" xfId="21278" xr:uid="{7840C865-D4D2-412A-8EF1-A744ED8314D7}"/>
    <cellStyle name="Comma 4 2 15 3" xfId="21279" xr:uid="{1AFC4ED7-2922-418A-8E7B-B45BDFA29BB1}"/>
    <cellStyle name="Comma 4 2 15_AVA DVA EL" xfId="21280" xr:uid="{05831BAE-56BF-4368-A64B-901C522CEF6A}"/>
    <cellStyle name="Comma 4 2 16" xfId="21281" xr:uid="{EE4CE250-321C-40CA-9AE1-A20E10A63661}"/>
    <cellStyle name="Comma 4 2 17" xfId="36801" xr:uid="{1E2D9F03-F5DF-496F-ABBB-30ECC9A2F0F0}"/>
    <cellStyle name="Comma 4 2 2" xfId="6311" xr:uid="{EA39DD7A-C02C-467F-B449-B5FA0514919C}"/>
    <cellStyle name="Comma 4 2 2 10" xfId="21282" xr:uid="{1A140030-0601-4ED7-8039-12FB8F58C365}"/>
    <cellStyle name="Comma 4 2 2 10 2" xfId="21283" xr:uid="{5738A044-E095-41C6-9BCC-C6F5207218E3}"/>
    <cellStyle name="Comma 4 2 2 10 3" xfId="21284" xr:uid="{C3841CB3-5C31-4C35-8719-D7BA5C5CA3F2}"/>
    <cellStyle name="Comma 4 2 2 10_AVA DVA EL" xfId="21285" xr:uid="{303C8710-C1A8-4517-B401-68F5F543C16D}"/>
    <cellStyle name="Comma 4 2 2 11" xfId="21286" xr:uid="{FEF52B49-058B-4975-A457-F8D17CB609F6}"/>
    <cellStyle name="Comma 4 2 2 11 2" xfId="21287" xr:uid="{81F8E9A8-3B6A-490A-9B23-E20AAF3F1D13}"/>
    <cellStyle name="Comma 4 2 2 11 3" xfId="21288" xr:uid="{7C6AA711-2465-4265-BBFB-3A5A5AA3C830}"/>
    <cellStyle name="Comma 4 2 2 11_AVA DVA EL" xfId="21289" xr:uid="{1E9758CF-DEAB-48B7-AC38-B1A17CB99983}"/>
    <cellStyle name="Comma 4 2 2 12" xfId="21290" xr:uid="{F97B423B-8BD5-4C3B-8C12-EB4D2FFBDD06}"/>
    <cellStyle name="Comma 4 2 2 13" xfId="21291" xr:uid="{4EE16FE8-B053-463A-B845-FF3F6D892615}"/>
    <cellStyle name="Comma 4 2 2 2" xfId="21292" xr:uid="{60857D21-5B86-41E6-979F-64C5757AE1EF}"/>
    <cellStyle name="Comma 4 2 2 2 10" xfId="21293" xr:uid="{94DC3E8E-BFAF-4241-8BD3-B926F83E3E9D}"/>
    <cellStyle name="Comma 4 2 2 2 10 2" xfId="21294" xr:uid="{E7B4BE78-3D33-4781-8598-2C812A712DAE}"/>
    <cellStyle name="Comma 4 2 2 2 10 3" xfId="21295" xr:uid="{CAEAFADE-F552-4004-BE26-84F48C3DC4C9}"/>
    <cellStyle name="Comma 4 2 2 2 10_AVA DVA EL" xfId="21296" xr:uid="{682FF4CF-4A2B-4560-87CB-331546D5F453}"/>
    <cellStyle name="Comma 4 2 2 2 11" xfId="21297" xr:uid="{93CFBE55-B380-4FC9-969C-1DE40E8E0337}"/>
    <cellStyle name="Comma 4 2 2 2 12" xfId="21298" xr:uid="{5F95E9B5-99B9-4D9D-94A0-BEFA66BD7A09}"/>
    <cellStyle name="Comma 4 2 2 2 2" xfId="21299" xr:uid="{7C1464B6-E3DB-48C6-B4FA-1E3C6994B32D}"/>
    <cellStyle name="Comma 4 2 2 2 2 10" xfId="21300" xr:uid="{B4901044-37ED-460E-B679-A0448EE25F6C}"/>
    <cellStyle name="Comma 4 2 2 2 2 11" xfId="21301" xr:uid="{CA069F0E-79AA-41FF-810C-60C7B36625D9}"/>
    <cellStyle name="Comma 4 2 2 2 2 2" xfId="21302" xr:uid="{2FE42F99-55BB-41BB-B891-666B5237F8C7}"/>
    <cellStyle name="Comma 4 2 2 2 2 2 2" xfId="21303" xr:uid="{3694FD2E-6CA8-45E7-B9B1-D8020261BAB1}"/>
    <cellStyle name="Comma 4 2 2 2 2 2 2 2" xfId="21304" xr:uid="{4B6F0207-A5FF-4F3B-96FA-F8B1954465DE}"/>
    <cellStyle name="Comma 4 2 2 2 2 2 2 3" xfId="21305" xr:uid="{5BD7FED4-4BF2-430F-9992-1B7046392DD3}"/>
    <cellStyle name="Comma 4 2 2 2 2 2 2_AVA DVA EL" xfId="21306" xr:uid="{0AAAA70D-ECCB-412F-A9C6-973045112AE9}"/>
    <cellStyle name="Comma 4 2 2 2 2 2 3" xfId="21307" xr:uid="{97EE6C36-E8BC-48BD-8D3F-302F575FA3AF}"/>
    <cellStyle name="Comma 4 2 2 2 2 2 3 2" xfId="21308" xr:uid="{48EC4C77-433E-42FB-AA67-B4015CF5A491}"/>
    <cellStyle name="Comma 4 2 2 2 2 2 3 3" xfId="21309" xr:uid="{6A586418-87C9-4DD4-A5EE-12CD263C69E1}"/>
    <cellStyle name="Comma 4 2 2 2 2 2 3_AVA DVA EL" xfId="21310" xr:uid="{34DF0526-2A71-410A-9CBC-146F937ADD08}"/>
    <cellStyle name="Comma 4 2 2 2 2 2 4" xfId="21311" xr:uid="{0632E520-0955-4EBB-A851-D515076C5824}"/>
    <cellStyle name="Comma 4 2 2 2 2 2 5" xfId="21312" xr:uid="{1A2BDF6F-37B2-4A25-BAE9-1DC15B495889}"/>
    <cellStyle name="Comma 4 2 2 2 2 2_AVA DVA EL" xfId="21313" xr:uid="{A5B8A227-9348-4F8E-B101-E7339F5F5FB1}"/>
    <cellStyle name="Comma 4 2 2 2 2 3" xfId="21314" xr:uid="{4AFB9B56-9512-446B-A555-E35FE8600FA3}"/>
    <cellStyle name="Comma 4 2 2 2 2 3 2" xfId="21315" xr:uid="{E0DFCFE9-E092-4978-A5C9-414482673170}"/>
    <cellStyle name="Comma 4 2 2 2 2 3 3" xfId="21316" xr:uid="{BB93839E-A4A5-4307-94A0-48987AD10441}"/>
    <cellStyle name="Comma 4 2 2 2 2 3_AVA DVA EL" xfId="21317" xr:uid="{0EC33110-372F-48F9-B066-3766ABA9D2EF}"/>
    <cellStyle name="Comma 4 2 2 2 2 4" xfId="21318" xr:uid="{D6B407BB-E16D-497D-8C1B-DFD589B5AD6A}"/>
    <cellStyle name="Comma 4 2 2 2 2 4 2" xfId="21319" xr:uid="{328F1FCF-581B-456D-95DE-98C3250EF446}"/>
    <cellStyle name="Comma 4 2 2 2 2 4 3" xfId="21320" xr:uid="{166E3B9C-0088-487D-96C5-EEB5D6B50067}"/>
    <cellStyle name="Comma 4 2 2 2 2 4_AVA DVA EL" xfId="21321" xr:uid="{1ACCA4BF-35A0-4591-8B26-B36577554A11}"/>
    <cellStyle name="Comma 4 2 2 2 2 5" xfId="21322" xr:uid="{2D45536D-01D0-45C2-B078-BD22FEEC733A}"/>
    <cellStyle name="Comma 4 2 2 2 2 5 2" xfId="21323" xr:uid="{A56A7916-5EF9-4547-BADE-877771E895EF}"/>
    <cellStyle name="Comma 4 2 2 2 2 5 3" xfId="21324" xr:uid="{6BFFC757-7CC4-42CE-B0D9-3192190C5288}"/>
    <cellStyle name="Comma 4 2 2 2 2 5_AVA DVA EL" xfId="21325" xr:uid="{C6B18B86-2186-4B0D-915E-B95D6C0BECC9}"/>
    <cellStyle name="Comma 4 2 2 2 2 6" xfId="21326" xr:uid="{107BECCD-A82A-4698-8E20-DAD1F5BEB9E3}"/>
    <cellStyle name="Comma 4 2 2 2 2 6 2" xfId="21327" xr:uid="{597A6492-54DA-485E-B1BE-C7733E01DD82}"/>
    <cellStyle name="Comma 4 2 2 2 2 6 3" xfId="21328" xr:uid="{B229BAD1-2A47-4B80-B931-46742970DC30}"/>
    <cellStyle name="Comma 4 2 2 2 2 6_AVA DVA EL" xfId="21329" xr:uid="{80F771C0-8F57-4F77-9C0A-1AFFFE39310F}"/>
    <cellStyle name="Comma 4 2 2 2 2 7" xfId="21330" xr:uid="{A1D7E3A9-A8BA-4E68-8261-383064DA6BF9}"/>
    <cellStyle name="Comma 4 2 2 2 2 7 2" xfId="21331" xr:uid="{56EBEEB9-9D99-4E28-A9F1-4745820CCB07}"/>
    <cellStyle name="Comma 4 2 2 2 2 7 3" xfId="21332" xr:uid="{ABEB2ED2-1C4F-4B50-917E-6C2486BC2FEB}"/>
    <cellStyle name="Comma 4 2 2 2 2 7_AVA DVA EL" xfId="21333" xr:uid="{E07D3177-AED5-4788-A242-0C530387616C}"/>
    <cellStyle name="Comma 4 2 2 2 2 8" xfId="21334" xr:uid="{3D030D71-865F-456B-8E03-90BDAF467218}"/>
    <cellStyle name="Comma 4 2 2 2 2 8 2" xfId="21335" xr:uid="{A834ED13-E680-4457-8C21-C73D4D3640AF}"/>
    <cellStyle name="Comma 4 2 2 2 2 8 3" xfId="21336" xr:uid="{51CE16F7-DB31-439D-846E-DB4A2E1BF42B}"/>
    <cellStyle name="Comma 4 2 2 2 2 8_AVA DVA EL" xfId="21337" xr:uid="{BB1EA463-E715-41A7-A9DB-A1195E4A1AD3}"/>
    <cellStyle name="Comma 4 2 2 2 2 9" xfId="21338" xr:uid="{BAC4D8F2-B00D-4A06-98C8-89267A6F973A}"/>
    <cellStyle name="Comma 4 2 2 2 2 9 2" xfId="21339" xr:uid="{0D90C0BC-02DB-4C57-B9DB-BFDEAD945229}"/>
    <cellStyle name="Comma 4 2 2 2 2 9 3" xfId="21340" xr:uid="{35E574F4-23B6-4EBF-98FF-97879B0684E2}"/>
    <cellStyle name="Comma 4 2 2 2 2 9_AVA DVA EL" xfId="21341" xr:uid="{F47D67B0-4839-446C-A5A8-D67AFBB32DDC}"/>
    <cellStyle name="Comma 4 2 2 2 2_AVA DVA EL" xfId="21342" xr:uid="{180812D2-DD3B-413C-ADA5-E3611C1DA674}"/>
    <cellStyle name="Comma 4 2 2 2 3" xfId="21343" xr:uid="{686583DA-E441-4E5C-93FD-B8A1ACB12636}"/>
    <cellStyle name="Comma 4 2 2 2 3 2" xfId="21344" xr:uid="{14FB4237-0753-4834-8979-653BE60F107B}"/>
    <cellStyle name="Comma 4 2 2 2 3 2 2" xfId="21345" xr:uid="{69015D4E-2ED2-4C27-B0B4-17EE1331BEA0}"/>
    <cellStyle name="Comma 4 2 2 2 3 2 3" xfId="21346" xr:uid="{BED68825-91C2-4C30-A7C5-8900565BE515}"/>
    <cellStyle name="Comma 4 2 2 2 3 2_AVA DVA EL" xfId="21347" xr:uid="{FB18682C-F242-4BC9-9A8A-E95A48EC1AB1}"/>
    <cellStyle name="Comma 4 2 2 2 3 3" xfId="21348" xr:uid="{FAB0E97C-FD14-49E3-A5EF-B32B535AE98C}"/>
    <cellStyle name="Comma 4 2 2 2 3 3 2" xfId="21349" xr:uid="{FD42BADA-EC48-4A82-8F48-78E5F2C781E7}"/>
    <cellStyle name="Comma 4 2 2 2 3 3 3" xfId="21350" xr:uid="{58CC3AAF-CF14-40FA-8906-129F546D525F}"/>
    <cellStyle name="Comma 4 2 2 2 3 3_AVA DVA EL" xfId="21351" xr:uid="{54E8A612-C54F-4F80-AE71-D3EFC1E8FCAA}"/>
    <cellStyle name="Comma 4 2 2 2 3 4" xfId="21352" xr:uid="{75D1C43E-9B4A-4317-823B-0AF09952A4C1}"/>
    <cellStyle name="Comma 4 2 2 2 3 5" xfId="21353" xr:uid="{083C48BF-4746-4B44-87C3-270029C44E4C}"/>
    <cellStyle name="Comma 4 2 2 2 3_AVA DVA EL" xfId="21354" xr:uid="{02EE0079-C291-4FA4-86C3-6965BAE22DFB}"/>
    <cellStyle name="Comma 4 2 2 2 4" xfId="21355" xr:uid="{51EC15CA-C6D4-4758-A271-4A38080B2C9E}"/>
    <cellStyle name="Comma 4 2 2 2 4 2" xfId="21356" xr:uid="{2605CD4D-2565-42CD-92E3-AA9F88F9CF51}"/>
    <cellStyle name="Comma 4 2 2 2 4 3" xfId="21357" xr:uid="{021983FA-466A-49DD-9F47-443A616A98F5}"/>
    <cellStyle name="Comma 4 2 2 2 4_AVA DVA EL" xfId="21358" xr:uid="{C84086E0-1509-465E-ABEE-858E475276E5}"/>
    <cellStyle name="Comma 4 2 2 2 5" xfId="21359" xr:uid="{CD490E92-D92F-4352-BA15-D2884BF235BC}"/>
    <cellStyle name="Comma 4 2 2 2 5 2" xfId="21360" xr:uid="{CFC76221-3769-44A5-8DD3-FC5C02272816}"/>
    <cellStyle name="Comma 4 2 2 2 5 3" xfId="21361" xr:uid="{F9F29E38-A18B-4F7A-9BD1-C7FAF8098750}"/>
    <cellStyle name="Comma 4 2 2 2 5_AVA DVA EL" xfId="21362" xr:uid="{22FCDA77-D85A-427B-83DF-E2EA34634759}"/>
    <cellStyle name="Comma 4 2 2 2 6" xfId="21363" xr:uid="{80D888EA-05DA-4A1B-9BB5-B07E90E50064}"/>
    <cellStyle name="Comma 4 2 2 2 6 2" xfId="21364" xr:uid="{3993D7A5-CEA3-47E3-82D1-779D48A94A02}"/>
    <cellStyle name="Comma 4 2 2 2 6 3" xfId="21365" xr:uid="{077B3044-9350-4BB9-8D04-FD29C2AC2423}"/>
    <cellStyle name="Comma 4 2 2 2 6_AVA DVA EL" xfId="21366" xr:uid="{C65FC900-3193-411F-9073-739E50CC9B07}"/>
    <cellStyle name="Comma 4 2 2 2 7" xfId="21367" xr:uid="{C1E787D5-547B-4D62-9143-0A6C1925176C}"/>
    <cellStyle name="Comma 4 2 2 2 7 2" xfId="21368" xr:uid="{65E2F9CC-8D34-440D-951B-D237BA9FBDD3}"/>
    <cellStyle name="Comma 4 2 2 2 7 3" xfId="21369" xr:uid="{8846E373-4633-46C8-A1CA-A42BFD2C42AD}"/>
    <cellStyle name="Comma 4 2 2 2 7_AVA DVA EL" xfId="21370" xr:uid="{85F65346-900E-474A-9387-BCECC48A5940}"/>
    <cellStyle name="Comma 4 2 2 2 8" xfId="21371" xr:uid="{EF001E91-3F27-40EC-B0A6-468E95C94323}"/>
    <cellStyle name="Comma 4 2 2 2 8 2" xfId="21372" xr:uid="{B24189CD-0A40-489A-B52A-33723D0210C6}"/>
    <cellStyle name="Comma 4 2 2 2 8 3" xfId="21373" xr:uid="{E622A74A-CDC4-4158-8BB8-D4F3192FA1EC}"/>
    <cellStyle name="Comma 4 2 2 2 8_AVA DVA EL" xfId="21374" xr:uid="{97A035D0-CB9C-4296-9682-536F0BA9646D}"/>
    <cellStyle name="Comma 4 2 2 2 9" xfId="21375" xr:uid="{A765C32F-6041-4E33-B9E4-BBE7C84E0038}"/>
    <cellStyle name="Comma 4 2 2 2 9 2" xfId="21376" xr:uid="{F8F908E5-FB3C-4777-B4E5-47B6BAA7FD27}"/>
    <cellStyle name="Comma 4 2 2 2 9 3" xfId="21377" xr:uid="{887295DD-5901-41D3-9D4D-586C7CE2F3A3}"/>
    <cellStyle name="Comma 4 2 2 2 9_AVA DVA EL" xfId="21378" xr:uid="{713406A4-97E4-4F9F-870F-6A83F582599E}"/>
    <cellStyle name="Comma 4 2 2 2_AVA DVA EL" xfId="21379" xr:uid="{64870A6C-796A-48EB-8DA3-039ECCA7573C}"/>
    <cellStyle name="Comma 4 2 2 3" xfId="21380" xr:uid="{DD4EE06C-3A69-4BD7-BF1B-D7E0EA89E3F8}"/>
    <cellStyle name="Comma 4 2 2 3 10" xfId="21381" xr:uid="{DCDCCCA8-CD12-4692-B17F-06BE211956FC}"/>
    <cellStyle name="Comma 4 2 2 3 11" xfId="21382" xr:uid="{8739F690-93A8-4878-BF3B-B061A718869A}"/>
    <cellStyle name="Comma 4 2 2 3 2" xfId="21383" xr:uid="{FF775186-D37B-4F02-BED1-6A2AE20A7713}"/>
    <cellStyle name="Comma 4 2 2 3 2 2" xfId="21384" xr:uid="{6B8EB036-781A-46CD-B158-8D4D58AF8FC0}"/>
    <cellStyle name="Comma 4 2 2 3 2 2 2" xfId="21385" xr:uid="{84906BAB-2613-4754-9D56-BD9C14067D16}"/>
    <cellStyle name="Comma 4 2 2 3 2 2 3" xfId="21386" xr:uid="{2E9FCA80-3938-4215-9F74-F42059CEBC1E}"/>
    <cellStyle name="Comma 4 2 2 3 2 2_AVA DVA EL" xfId="21387" xr:uid="{CF9D4ABF-AD8B-4B08-BBC4-8E70F5B0CDF0}"/>
    <cellStyle name="Comma 4 2 2 3 2 3" xfId="21388" xr:uid="{25E8AA97-28BB-43EB-BE06-6147E8F1E790}"/>
    <cellStyle name="Comma 4 2 2 3 2 3 2" xfId="21389" xr:uid="{F00B8806-9AEC-4140-8D78-B6C22463E71D}"/>
    <cellStyle name="Comma 4 2 2 3 2 3 3" xfId="21390" xr:uid="{347BD7FC-68D8-48F1-A8E6-59012D337A20}"/>
    <cellStyle name="Comma 4 2 2 3 2 3_AVA DVA EL" xfId="21391" xr:uid="{7C608748-3AC7-4F66-95EF-F61146CC35DD}"/>
    <cellStyle name="Comma 4 2 2 3 2 4" xfId="21392" xr:uid="{73CFB570-A21C-45C1-A907-7C845884E0E3}"/>
    <cellStyle name="Comma 4 2 2 3 2 5" xfId="21393" xr:uid="{D40C6EFF-DA19-4880-8B3B-C793DBE0DED7}"/>
    <cellStyle name="Comma 4 2 2 3 2_AVA DVA EL" xfId="21394" xr:uid="{C578BACA-50FB-49F3-9609-E189DDFB7066}"/>
    <cellStyle name="Comma 4 2 2 3 3" xfId="21395" xr:uid="{B8C4281B-EB2C-46B8-B04E-F0EAFE0E2712}"/>
    <cellStyle name="Comma 4 2 2 3 3 2" xfId="21396" xr:uid="{04C7759C-C249-4CE4-936B-5D2EE41FC894}"/>
    <cellStyle name="Comma 4 2 2 3 3 3" xfId="21397" xr:uid="{BD9A13AE-1887-4884-8B61-3C6C9192DB60}"/>
    <cellStyle name="Comma 4 2 2 3 3_AVA DVA EL" xfId="21398" xr:uid="{C12A4834-635A-4622-8F5D-D67315731F7E}"/>
    <cellStyle name="Comma 4 2 2 3 4" xfId="21399" xr:uid="{AE2946CF-055D-4D3F-878B-FA991F836CCE}"/>
    <cellStyle name="Comma 4 2 2 3 4 2" xfId="21400" xr:uid="{BBFA31FA-97FA-4252-BB5E-A8BE80945016}"/>
    <cellStyle name="Comma 4 2 2 3 4 3" xfId="21401" xr:uid="{E5AC7F57-1F2D-46B1-8BDE-B116FD00BB53}"/>
    <cellStyle name="Comma 4 2 2 3 4_AVA DVA EL" xfId="21402" xr:uid="{CD95736F-6852-47AE-BAE5-2B061C221AF2}"/>
    <cellStyle name="Comma 4 2 2 3 5" xfId="21403" xr:uid="{D581EA24-547E-46F3-9699-70BB12F5E512}"/>
    <cellStyle name="Comma 4 2 2 3 5 2" xfId="21404" xr:uid="{91EA7D0C-B3C5-4174-90C0-A1AEEBB10A56}"/>
    <cellStyle name="Comma 4 2 2 3 5 3" xfId="21405" xr:uid="{1EF355DE-6C3F-43A9-A03C-FB20B83FCA5F}"/>
    <cellStyle name="Comma 4 2 2 3 5_AVA DVA EL" xfId="21406" xr:uid="{7C5A7741-9B3A-45F6-B343-E8E204849D62}"/>
    <cellStyle name="Comma 4 2 2 3 6" xfId="21407" xr:uid="{DB649C6A-1EBD-42B0-A0E0-1D65277F531A}"/>
    <cellStyle name="Comma 4 2 2 3 6 2" xfId="21408" xr:uid="{4A699715-2D3D-42BE-88F9-500131C44698}"/>
    <cellStyle name="Comma 4 2 2 3 6 3" xfId="21409" xr:uid="{ACD5E920-58B8-4688-8E0C-BCFAC3FDC1C6}"/>
    <cellStyle name="Comma 4 2 2 3 6_AVA DVA EL" xfId="21410" xr:uid="{769F0BBC-B88F-4129-A443-73B5F520F796}"/>
    <cellStyle name="Comma 4 2 2 3 7" xfId="21411" xr:uid="{AC8A57E2-74B3-4D61-B9D3-4F5CDE819436}"/>
    <cellStyle name="Comma 4 2 2 3 7 2" xfId="21412" xr:uid="{A124F115-0A74-414B-BDE5-D18C402489E8}"/>
    <cellStyle name="Comma 4 2 2 3 7 3" xfId="21413" xr:uid="{F38D37A7-AA76-4E9B-BFF0-FD78DEF9AF4E}"/>
    <cellStyle name="Comma 4 2 2 3 7_AVA DVA EL" xfId="21414" xr:uid="{445DC727-48CA-4247-8968-020D423676B1}"/>
    <cellStyle name="Comma 4 2 2 3 8" xfId="21415" xr:uid="{E950E45B-0568-4454-8CD7-D45E8D13FF26}"/>
    <cellStyle name="Comma 4 2 2 3 8 2" xfId="21416" xr:uid="{D3CCA69B-FB8E-4D01-B6C9-E7221B6FBD99}"/>
    <cellStyle name="Comma 4 2 2 3 8 3" xfId="21417" xr:uid="{781073ED-EC5A-428C-8EC1-85CF4E668B56}"/>
    <cellStyle name="Comma 4 2 2 3 8_AVA DVA EL" xfId="21418" xr:uid="{CBF66906-50BC-4D0C-9AD8-6D23EAD7768D}"/>
    <cellStyle name="Comma 4 2 2 3 9" xfId="21419" xr:uid="{236EF2DE-4047-44AE-8C40-F4186FF072A8}"/>
    <cellStyle name="Comma 4 2 2 3 9 2" xfId="21420" xr:uid="{F2E33360-D44F-4D40-B15B-43EE22E9B71C}"/>
    <cellStyle name="Comma 4 2 2 3 9 3" xfId="21421" xr:uid="{7D9E6A9C-1DA3-40D1-9C8E-D94790047932}"/>
    <cellStyle name="Comma 4 2 2 3 9_AVA DVA EL" xfId="21422" xr:uid="{DBCF16D0-8B70-4E13-8A54-88C5D29CD2EA}"/>
    <cellStyle name="Comma 4 2 2 3_AVA DVA EL" xfId="21423" xr:uid="{745CBB57-BDD3-4801-B7F7-A5CF8193D464}"/>
    <cellStyle name="Comma 4 2 2 4" xfId="21424" xr:uid="{F310297E-B354-46F6-B1D9-568A928876E3}"/>
    <cellStyle name="Comma 4 2 2 4 2" xfId="21425" xr:uid="{A6290DB9-3A73-429A-B9C1-20E3818E56F3}"/>
    <cellStyle name="Comma 4 2 2 4 2 2" xfId="21426" xr:uid="{36D49A9E-E572-410B-9166-771985701597}"/>
    <cellStyle name="Comma 4 2 2 4 2 3" xfId="21427" xr:uid="{308A863D-DED1-4C05-9447-444C733CF814}"/>
    <cellStyle name="Comma 4 2 2 4 2_AVA DVA EL" xfId="21428" xr:uid="{68145889-CDC5-4288-89D2-0F98A6198D19}"/>
    <cellStyle name="Comma 4 2 2 4 3" xfId="21429" xr:uid="{D2067D53-F90A-4709-96F0-49498758CE69}"/>
    <cellStyle name="Comma 4 2 2 4 3 2" xfId="21430" xr:uid="{BBA9E04A-0FC7-4B93-90B3-8EEF1B88CFC3}"/>
    <cellStyle name="Comma 4 2 2 4 3 3" xfId="21431" xr:uid="{7AF78462-C46F-4742-9D57-FE239D09AB77}"/>
    <cellStyle name="Comma 4 2 2 4 3_AVA DVA EL" xfId="21432" xr:uid="{D7479DA1-15B2-4F7B-8DCC-0B1B754584A3}"/>
    <cellStyle name="Comma 4 2 2 4 4" xfId="21433" xr:uid="{443734C4-1B54-4CE9-B089-7FEBF6613375}"/>
    <cellStyle name="Comma 4 2 2 4 5" xfId="21434" xr:uid="{E3BEB240-0040-4072-8A35-B229F628BF3E}"/>
    <cellStyle name="Comma 4 2 2 4_AVA DVA EL" xfId="21435" xr:uid="{511E2AB4-3F45-4093-9233-767EA0EE673D}"/>
    <cellStyle name="Comma 4 2 2 5" xfId="21436" xr:uid="{2AFD2E11-02BF-4E97-8058-239145B41005}"/>
    <cellStyle name="Comma 4 2 2 5 2" xfId="21437" xr:uid="{BA919467-5969-452D-862B-587C0E73B824}"/>
    <cellStyle name="Comma 4 2 2 5 3" xfId="21438" xr:uid="{67668BAD-FE1E-45B2-8E3D-2479DD11F973}"/>
    <cellStyle name="Comma 4 2 2 5_AVA DVA EL" xfId="21439" xr:uid="{CAF20DA2-AB3C-48C1-95DC-8DDE69F51F94}"/>
    <cellStyle name="Comma 4 2 2 6" xfId="21440" xr:uid="{093F0A62-1928-4F41-8E1C-71652F1F9411}"/>
    <cellStyle name="Comma 4 2 2 6 2" xfId="21441" xr:uid="{34905605-CEE3-4757-ABD9-7C5EEE92C777}"/>
    <cellStyle name="Comma 4 2 2 6 3" xfId="21442" xr:uid="{1AE7C8F2-D67F-4BC8-AFE5-4E0D5391D2A4}"/>
    <cellStyle name="Comma 4 2 2 6_AVA DVA EL" xfId="21443" xr:uid="{17EA4F40-3281-4DE6-89E2-25279D257091}"/>
    <cellStyle name="Comma 4 2 2 7" xfId="21444" xr:uid="{F2C09B76-CE16-45D7-A82F-CC676830CA03}"/>
    <cellStyle name="Comma 4 2 2 7 2" xfId="21445" xr:uid="{A6F6B917-7109-462E-BAFC-07341EA6F414}"/>
    <cellStyle name="Comma 4 2 2 7 3" xfId="21446" xr:uid="{D6E66837-E24D-4692-84A4-EC9552CD973A}"/>
    <cellStyle name="Comma 4 2 2 7_AVA DVA EL" xfId="21447" xr:uid="{6552847C-5071-47E1-9D7A-22BB5C0C9441}"/>
    <cellStyle name="Comma 4 2 2 8" xfId="21448" xr:uid="{B334EC71-AB9B-4573-9577-E4534DA90001}"/>
    <cellStyle name="Comma 4 2 2 8 2" xfId="21449" xr:uid="{4472A884-1D46-4732-8204-F3C99D53534E}"/>
    <cellStyle name="Comma 4 2 2 8 3" xfId="21450" xr:uid="{409B7BBD-341D-4AEC-A23F-A0110776BF89}"/>
    <cellStyle name="Comma 4 2 2 8_AVA DVA EL" xfId="21451" xr:uid="{D894BF56-0B77-4805-926E-65FB0C9F9EF5}"/>
    <cellStyle name="Comma 4 2 2 9" xfId="21452" xr:uid="{CFB483E1-0472-4A3B-8656-565CC7F97687}"/>
    <cellStyle name="Comma 4 2 2 9 2" xfId="21453" xr:uid="{3A642258-49E2-43A7-AAED-4352874BECDA}"/>
    <cellStyle name="Comma 4 2 2 9 3" xfId="21454" xr:uid="{E1F40FCC-561A-497D-B6B6-D3DD46E0154B}"/>
    <cellStyle name="Comma 4 2 2 9_AVA DVA EL" xfId="21455" xr:uid="{703D2D80-3527-4526-B5D0-6F3C3F76DFFA}"/>
    <cellStyle name="Comma 4 2 2_AVA DVA EL" xfId="21456" xr:uid="{7A061B9E-BE7B-45C4-96B6-6A9AC1F73515}"/>
    <cellStyle name="Comma 4 2 3" xfId="6312" xr:uid="{FB3C20BC-C627-4618-BE84-4E1750EFEAC6}"/>
    <cellStyle name="Comma 4 2 3 10" xfId="21457" xr:uid="{E4E19D98-D76B-4A6B-92A4-F0B5F2FB5A44}"/>
    <cellStyle name="Comma 4 2 3 10 2" xfId="21458" xr:uid="{2897E417-4477-495A-B135-951A9EA579F6}"/>
    <cellStyle name="Comma 4 2 3 10 3" xfId="21459" xr:uid="{8B61D366-DBE9-4DE0-99A5-E24FA8443904}"/>
    <cellStyle name="Comma 4 2 3 10_AVA DVA EL" xfId="21460" xr:uid="{09ACDE9B-073C-46E3-913F-B86C3DF27FBC}"/>
    <cellStyle name="Comma 4 2 3 11" xfId="21461" xr:uid="{417BC36A-FB78-43DA-9E10-AF46C9D6BEDD}"/>
    <cellStyle name="Comma 4 2 3 12" xfId="21462" xr:uid="{017F9C45-B66F-4105-9435-5B34A455306B}"/>
    <cellStyle name="Comma 4 2 3 2" xfId="21463" xr:uid="{755BC527-7ECA-40A8-BC6D-8CE2BD4D6266}"/>
    <cellStyle name="Comma 4 2 3 2 10" xfId="21464" xr:uid="{59A540ED-2552-439F-9E1A-0592FD954861}"/>
    <cellStyle name="Comma 4 2 3 2 11" xfId="21465" xr:uid="{AB048080-5BAE-4932-A616-ABACB97733D2}"/>
    <cellStyle name="Comma 4 2 3 2 2" xfId="21466" xr:uid="{4B5EFAD9-D624-4F53-84F0-309C6CE9CD62}"/>
    <cellStyle name="Comma 4 2 3 2 2 2" xfId="21467" xr:uid="{A0848ACD-D30B-4C00-9107-BD5DB04F0A50}"/>
    <cellStyle name="Comma 4 2 3 2 2 2 2" xfId="21468" xr:uid="{752C2568-55E1-4982-986A-9E57B09AE770}"/>
    <cellStyle name="Comma 4 2 3 2 2 2 3" xfId="21469" xr:uid="{8F4CF077-C7DF-4DD2-B223-07B7F269188C}"/>
    <cellStyle name="Comma 4 2 3 2 2 2_AVA DVA EL" xfId="21470" xr:uid="{3A6A3200-D968-4BBA-8D07-F109D38AE44D}"/>
    <cellStyle name="Comma 4 2 3 2 2 3" xfId="21471" xr:uid="{33EBCD73-4A0D-47E6-BD6B-85C59D41BB54}"/>
    <cellStyle name="Comma 4 2 3 2 2 3 2" xfId="21472" xr:uid="{0D4D82F4-B56E-429F-92E0-C2541BE95E93}"/>
    <cellStyle name="Comma 4 2 3 2 2 3 3" xfId="21473" xr:uid="{34D0E56F-448C-4599-86BD-6436596F6006}"/>
    <cellStyle name="Comma 4 2 3 2 2 3_AVA DVA EL" xfId="21474" xr:uid="{1E3EA719-C985-4CD6-90CF-B46AC2CF01AA}"/>
    <cellStyle name="Comma 4 2 3 2 2 4" xfId="21475" xr:uid="{2FA7028C-D21F-4FD4-B783-EE7E41DC68EE}"/>
    <cellStyle name="Comma 4 2 3 2 2 5" xfId="21476" xr:uid="{A784F217-9665-4C2C-92FA-904A95F41854}"/>
    <cellStyle name="Comma 4 2 3 2 2_AVA DVA EL" xfId="21477" xr:uid="{A82239B8-F793-4AAE-955D-144F8568A9B1}"/>
    <cellStyle name="Comma 4 2 3 2 3" xfId="21478" xr:uid="{9D4E83D4-D50B-4F78-925C-407815727754}"/>
    <cellStyle name="Comma 4 2 3 2 3 2" xfId="21479" xr:uid="{DAE70CAA-63FC-4F1F-A4D9-37C5EAE013F3}"/>
    <cellStyle name="Comma 4 2 3 2 3 3" xfId="21480" xr:uid="{7519E3B5-31A7-4230-96B3-5E2806F6141F}"/>
    <cellStyle name="Comma 4 2 3 2 3_AVA DVA EL" xfId="21481" xr:uid="{AE3D346B-8F61-460F-BCD4-61FE33C9D4CD}"/>
    <cellStyle name="Comma 4 2 3 2 4" xfId="21482" xr:uid="{548D6F81-AB65-4179-8E18-DB057D2ECEBD}"/>
    <cellStyle name="Comma 4 2 3 2 4 2" xfId="21483" xr:uid="{93A5473F-188E-4D0C-8A9F-63C3497B400C}"/>
    <cellStyle name="Comma 4 2 3 2 4 3" xfId="21484" xr:uid="{C9C5D9FF-5DDF-44BD-81B1-737D0181DE8C}"/>
    <cellStyle name="Comma 4 2 3 2 4_AVA DVA EL" xfId="21485" xr:uid="{C1CED50B-6456-4FB8-B178-BF3F50781263}"/>
    <cellStyle name="Comma 4 2 3 2 5" xfId="21486" xr:uid="{1F8CBA10-809A-42DD-B69E-5234B0D24DE5}"/>
    <cellStyle name="Comma 4 2 3 2 5 2" xfId="21487" xr:uid="{E8D62D53-CECB-4F63-A3AE-C31103E1011B}"/>
    <cellStyle name="Comma 4 2 3 2 5 3" xfId="21488" xr:uid="{E6888648-1F6A-4408-8D3B-1175211C360A}"/>
    <cellStyle name="Comma 4 2 3 2 5_AVA DVA EL" xfId="21489" xr:uid="{800214F4-EB6A-4E13-A95F-50AF76A55C96}"/>
    <cellStyle name="Comma 4 2 3 2 6" xfId="21490" xr:uid="{ACE22C0C-B16C-4D6F-AF4F-2B429B4DC838}"/>
    <cellStyle name="Comma 4 2 3 2 6 2" xfId="21491" xr:uid="{A8457D6D-40A4-43AC-82CB-965EA439D011}"/>
    <cellStyle name="Comma 4 2 3 2 6 3" xfId="21492" xr:uid="{C726DF9B-347F-4F92-BDD2-F876D7DB949A}"/>
    <cellStyle name="Comma 4 2 3 2 6_AVA DVA EL" xfId="21493" xr:uid="{3FD64908-28F5-4E6E-9ECA-ECB63091CF79}"/>
    <cellStyle name="Comma 4 2 3 2 7" xfId="21494" xr:uid="{302B407C-E5E2-4D09-81D5-18CD528D7F5F}"/>
    <cellStyle name="Comma 4 2 3 2 7 2" xfId="21495" xr:uid="{1C67129B-5262-45BB-973B-19C1DE4C1233}"/>
    <cellStyle name="Comma 4 2 3 2 7 3" xfId="21496" xr:uid="{C2B26264-0EAE-4717-82F7-7B87C05CEBB8}"/>
    <cellStyle name="Comma 4 2 3 2 7_AVA DVA EL" xfId="21497" xr:uid="{A3F50F5D-94C2-4D32-BEA5-C18C24D59F0C}"/>
    <cellStyle name="Comma 4 2 3 2 8" xfId="21498" xr:uid="{E64BE4CA-5864-415F-8277-B90C4D6EE575}"/>
    <cellStyle name="Comma 4 2 3 2 8 2" xfId="21499" xr:uid="{976F1A5B-B7D6-40D7-9B4D-2B0D7CC3A3AD}"/>
    <cellStyle name="Comma 4 2 3 2 8 3" xfId="21500" xr:uid="{937772FC-204F-430F-A11B-E8A60E3BD19A}"/>
    <cellStyle name="Comma 4 2 3 2 8_AVA DVA EL" xfId="21501" xr:uid="{E7C0C83D-564E-4EBC-8ECE-8619C5384863}"/>
    <cellStyle name="Comma 4 2 3 2 9" xfId="21502" xr:uid="{4243720E-5698-4FE4-9FD5-F5E8DBCEF5AD}"/>
    <cellStyle name="Comma 4 2 3 2 9 2" xfId="21503" xr:uid="{85D799F3-D1B4-44CF-8688-8AE69A67B064}"/>
    <cellStyle name="Comma 4 2 3 2 9 3" xfId="21504" xr:uid="{1B7D4254-9B3C-454B-A97A-02FFB3F42287}"/>
    <cellStyle name="Comma 4 2 3 2 9_AVA DVA EL" xfId="21505" xr:uid="{28B8539B-AEDB-4E55-91CB-D060A5A77EF2}"/>
    <cellStyle name="Comma 4 2 3 2_AVA DVA EL" xfId="21506" xr:uid="{9F0C0C70-609F-4637-B635-A70513551F8B}"/>
    <cellStyle name="Comma 4 2 3 3" xfId="21507" xr:uid="{230577A0-B1CA-4064-9D32-3017F8E6FF67}"/>
    <cellStyle name="Comma 4 2 3 3 2" xfId="21508" xr:uid="{D83F537F-435E-437B-854C-C04D74166527}"/>
    <cellStyle name="Comma 4 2 3 3 2 2" xfId="21509" xr:uid="{17EF4972-312B-4C57-B052-CAAA7C8EC207}"/>
    <cellStyle name="Comma 4 2 3 3 2 3" xfId="21510" xr:uid="{4ADCFF51-DCA5-4BC2-AA95-3EA39F297FFD}"/>
    <cellStyle name="Comma 4 2 3 3 2_AVA DVA EL" xfId="21511" xr:uid="{5D31CA74-DB19-44BC-B6BE-C6627A09F23A}"/>
    <cellStyle name="Comma 4 2 3 3 3" xfId="21512" xr:uid="{B58D401C-F2E2-4DAF-9BBE-ADB6EA2AEEE4}"/>
    <cellStyle name="Comma 4 2 3 3 3 2" xfId="21513" xr:uid="{BD247514-B0E5-4FFF-AAD4-8A1CFD1BD23F}"/>
    <cellStyle name="Comma 4 2 3 3 3 3" xfId="21514" xr:uid="{4335981B-0330-4D21-88BB-7BE871123E3A}"/>
    <cellStyle name="Comma 4 2 3 3 3_AVA DVA EL" xfId="21515" xr:uid="{6F90B9A8-C949-4266-8D4A-8D1B0D7F6E0E}"/>
    <cellStyle name="Comma 4 2 3 3 4" xfId="21516" xr:uid="{E29B27A3-E71D-489A-A3E6-4B885134EF9F}"/>
    <cellStyle name="Comma 4 2 3 3 5" xfId="21517" xr:uid="{098CBDB9-CA6B-462D-A789-6151AB0DEA03}"/>
    <cellStyle name="Comma 4 2 3 3_AVA DVA EL" xfId="21518" xr:uid="{BF49F3F8-D848-4A29-A0C8-A4D990A1D8C4}"/>
    <cellStyle name="Comma 4 2 3 4" xfId="21519" xr:uid="{6E3177BF-6333-43B5-9C57-931D572EC25C}"/>
    <cellStyle name="Comma 4 2 3 4 2" xfId="21520" xr:uid="{37FB526A-C5B8-4417-8E83-85888571B58C}"/>
    <cellStyle name="Comma 4 2 3 4 3" xfId="21521" xr:uid="{16878748-9824-414F-A312-60796C563E1C}"/>
    <cellStyle name="Comma 4 2 3 4_AVA DVA EL" xfId="21522" xr:uid="{27E96F2A-12A4-4F90-B42D-341B50DE7BC1}"/>
    <cellStyle name="Comma 4 2 3 5" xfId="21523" xr:uid="{CDA0C95E-E4ED-4B3E-92DB-ADFD9566F2CB}"/>
    <cellStyle name="Comma 4 2 3 5 2" xfId="21524" xr:uid="{1BE36D07-91E3-4E54-AC40-40ECA71310FE}"/>
    <cellStyle name="Comma 4 2 3 5 3" xfId="21525" xr:uid="{61793698-BC88-4C6D-B9BD-A4B87357A758}"/>
    <cellStyle name="Comma 4 2 3 5_AVA DVA EL" xfId="21526" xr:uid="{E92A4CD5-054D-406A-BE9C-52FD73DC74FA}"/>
    <cellStyle name="Comma 4 2 3 6" xfId="21527" xr:uid="{1D530854-C8B3-410F-851F-46813B54C739}"/>
    <cellStyle name="Comma 4 2 3 6 2" xfId="21528" xr:uid="{3173924A-EF1F-4082-8198-0A1C521AB2F3}"/>
    <cellStyle name="Comma 4 2 3 6 3" xfId="21529" xr:uid="{08E2F4D3-2018-4969-A5C7-130FBCFC4DFD}"/>
    <cellStyle name="Comma 4 2 3 6_AVA DVA EL" xfId="21530" xr:uid="{5196939B-0F09-4867-B6B0-D90597E99D4B}"/>
    <cellStyle name="Comma 4 2 3 7" xfId="21531" xr:uid="{8B4BC52E-90E6-400A-81A1-F3A3DB6E2726}"/>
    <cellStyle name="Comma 4 2 3 7 2" xfId="21532" xr:uid="{95AAC31B-491E-4B4F-BEBE-46D88138062C}"/>
    <cellStyle name="Comma 4 2 3 7 3" xfId="21533" xr:uid="{43656F80-73E5-46D4-83F1-A65C5B8BAE8E}"/>
    <cellStyle name="Comma 4 2 3 7_AVA DVA EL" xfId="21534" xr:uid="{735F1FF5-FA44-4349-8AFA-047F9E19B621}"/>
    <cellStyle name="Comma 4 2 3 8" xfId="21535" xr:uid="{9E9D5FC1-24DF-40D3-89F0-FE8CFA939B20}"/>
    <cellStyle name="Comma 4 2 3 8 2" xfId="21536" xr:uid="{D49CDE88-A5B4-42D0-95AF-D67FFA32E06B}"/>
    <cellStyle name="Comma 4 2 3 8 3" xfId="21537" xr:uid="{2BD7A40A-0BEB-4315-BE1B-EEE9FEBFBE76}"/>
    <cellStyle name="Comma 4 2 3 8_AVA DVA EL" xfId="21538" xr:uid="{EEC9BA69-E72D-4E95-95F7-5D239023DDC2}"/>
    <cellStyle name="Comma 4 2 3 9" xfId="21539" xr:uid="{C4EA375B-D049-44FA-ACE1-AC45EF24803A}"/>
    <cellStyle name="Comma 4 2 3 9 2" xfId="21540" xr:uid="{3BB43162-5842-4DAF-8946-21E7E6487D0F}"/>
    <cellStyle name="Comma 4 2 3 9 3" xfId="21541" xr:uid="{9F7D19DD-6781-4CFC-8BD1-54A14CBCE6D8}"/>
    <cellStyle name="Comma 4 2 3 9_AVA DVA EL" xfId="21542" xr:uid="{9C8055BF-9574-4EDA-BDD3-4C914DDF5BEA}"/>
    <cellStyle name="Comma 4 2 3_AVA DVA EL" xfId="21543" xr:uid="{A5413E19-4F00-4C74-A319-8B5CA9851A46}"/>
    <cellStyle name="Comma 4 2 4" xfId="6313" xr:uid="{004C5B65-9883-4E2B-9456-487B6EA9244F}"/>
    <cellStyle name="Comma 4 2 4 10" xfId="21544" xr:uid="{1931DFF2-3012-4494-8192-DCB0950B1097}"/>
    <cellStyle name="Comma 4 2 4 10 2" xfId="21545" xr:uid="{FD84E325-2615-4DF7-B1B4-1C122295EE28}"/>
    <cellStyle name="Comma 4 2 4 10 3" xfId="21546" xr:uid="{6334C83E-6278-45C6-ACC1-28662CC7A97B}"/>
    <cellStyle name="Comma 4 2 4 10_AVA DVA EL" xfId="21547" xr:uid="{6F4EAD41-56C2-4479-9A3D-158E72CAC170}"/>
    <cellStyle name="Comma 4 2 4 11" xfId="21548" xr:uid="{DB3332FD-548F-450A-9551-FDDBF2D9EDDE}"/>
    <cellStyle name="Comma 4 2 4 12" xfId="21549" xr:uid="{260F6C74-D55B-4B1C-9737-65F34B5EAF5C}"/>
    <cellStyle name="Comma 4 2 4 2" xfId="21550" xr:uid="{760C16C6-CDC1-438A-885D-2448FAE982F7}"/>
    <cellStyle name="Comma 4 2 4 2 10" xfId="21551" xr:uid="{2D2A768C-EC8B-4CD7-9057-7F389CC6A253}"/>
    <cellStyle name="Comma 4 2 4 2 11" xfId="21552" xr:uid="{C6602578-7657-454F-9F52-FC321D693737}"/>
    <cellStyle name="Comma 4 2 4 2 2" xfId="21553" xr:uid="{004032EE-9C1F-42A8-8F79-8E7E83D31C88}"/>
    <cellStyle name="Comma 4 2 4 2 2 2" xfId="21554" xr:uid="{B84FDF68-27BD-4E97-9173-F71783744D15}"/>
    <cellStyle name="Comma 4 2 4 2 2 2 2" xfId="21555" xr:uid="{33E0155C-FEF1-475A-8B42-FC102AF1BD86}"/>
    <cellStyle name="Comma 4 2 4 2 2 2 3" xfId="21556" xr:uid="{6E1BAFA6-40C5-401D-BC51-C14592404BD8}"/>
    <cellStyle name="Comma 4 2 4 2 2 2_AVA DVA EL" xfId="21557" xr:uid="{09369107-FC9A-41F4-84D7-8563A36F7EF8}"/>
    <cellStyle name="Comma 4 2 4 2 2 3" xfId="21558" xr:uid="{F2436898-CC6B-400E-9F4E-92DFA88BCB04}"/>
    <cellStyle name="Comma 4 2 4 2 2 3 2" xfId="21559" xr:uid="{5124B7A9-60CA-4997-A534-9E38B9514766}"/>
    <cellStyle name="Comma 4 2 4 2 2 3 3" xfId="21560" xr:uid="{3C1C96BC-C0BE-4A86-B1AE-3E56F38E50F9}"/>
    <cellStyle name="Comma 4 2 4 2 2 3_AVA DVA EL" xfId="21561" xr:uid="{56E01169-B83E-493D-B073-94241AA5BB46}"/>
    <cellStyle name="Comma 4 2 4 2 2 4" xfId="21562" xr:uid="{F1B24A4B-2A16-4277-BF72-A15D2AA2F1BA}"/>
    <cellStyle name="Comma 4 2 4 2 2 5" xfId="21563" xr:uid="{1BDFE9B0-E737-4236-B743-45B36BA935D4}"/>
    <cellStyle name="Comma 4 2 4 2 2_AVA DVA EL" xfId="21564" xr:uid="{173A9372-AB41-4F98-BFCE-A2DB9BF77395}"/>
    <cellStyle name="Comma 4 2 4 2 3" xfId="21565" xr:uid="{DA423BCB-3392-497D-AE8C-CD046B7C0AAC}"/>
    <cellStyle name="Comma 4 2 4 2 3 2" xfId="21566" xr:uid="{CDE0F786-997C-4225-93DB-2BCF856A8853}"/>
    <cellStyle name="Comma 4 2 4 2 3 3" xfId="21567" xr:uid="{4D02058F-3C62-45B0-AF12-ECD8BB2A5B1D}"/>
    <cellStyle name="Comma 4 2 4 2 3_AVA DVA EL" xfId="21568" xr:uid="{18C44285-0743-459F-8D5F-272BFB4A5CBF}"/>
    <cellStyle name="Comma 4 2 4 2 4" xfId="21569" xr:uid="{2FCAE48A-EA77-4204-A5C3-AE126A9151B4}"/>
    <cellStyle name="Comma 4 2 4 2 4 2" xfId="21570" xr:uid="{92133C89-2B83-4037-8C34-1F1578C9C8E9}"/>
    <cellStyle name="Comma 4 2 4 2 4 3" xfId="21571" xr:uid="{788426B8-CCAE-44BB-A521-87FB93D533BC}"/>
    <cellStyle name="Comma 4 2 4 2 4_AVA DVA EL" xfId="21572" xr:uid="{3AEE05F8-875C-4E1F-82DD-BA3E8FFB799F}"/>
    <cellStyle name="Comma 4 2 4 2 5" xfId="21573" xr:uid="{B9FE3942-2F94-4427-8F47-C20A7A0090DF}"/>
    <cellStyle name="Comma 4 2 4 2 5 2" xfId="21574" xr:uid="{404779F2-ACA3-489A-82E6-7A696469F729}"/>
    <cellStyle name="Comma 4 2 4 2 5 3" xfId="21575" xr:uid="{CD2CEE52-87CE-4385-BE58-61AEE52AE0CF}"/>
    <cellStyle name="Comma 4 2 4 2 5_AVA DVA EL" xfId="21576" xr:uid="{7564B8EC-BFC0-438A-BAF7-C06658AEA81E}"/>
    <cellStyle name="Comma 4 2 4 2 6" xfId="21577" xr:uid="{79952E51-3074-4F98-B488-E56E3F1D5F88}"/>
    <cellStyle name="Comma 4 2 4 2 6 2" xfId="21578" xr:uid="{173FEF5E-8288-4E5E-A0D9-A1CBB8F4B00B}"/>
    <cellStyle name="Comma 4 2 4 2 6 3" xfId="21579" xr:uid="{E3DDD005-33FE-47F4-BE81-DD21D32D3DD4}"/>
    <cellStyle name="Comma 4 2 4 2 6_AVA DVA EL" xfId="21580" xr:uid="{0E9DD7A1-71B0-4089-9A22-A02398564882}"/>
    <cellStyle name="Comma 4 2 4 2 7" xfId="21581" xr:uid="{281BF4E4-43CD-473E-B3A6-F0B73629B9C6}"/>
    <cellStyle name="Comma 4 2 4 2 7 2" xfId="21582" xr:uid="{2C631D17-7B95-4B64-9279-737CEEC94E6E}"/>
    <cellStyle name="Comma 4 2 4 2 7 3" xfId="21583" xr:uid="{25EA1929-7871-49B3-841B-F4716707A72B}"/>
    <cellStyle name="Comma 4 2 4 2 7_AVA DVA EL" xfId="21584" xr:uid="{48FB62BA-8D90-40F7-A36E-F0D4F0D8CFD0}"/>
    <cellStyle name="Comma 4 2 4 2 8" xfId="21585" xr:uid="{81A6FAE3-9A90-49AE-85C8-5F2791234E47}"/>
    <cellStyle name="Comma 4 2 4 2 8 2" xfId="21586" xr:uid="{E4AFEB7B-2A15-4400-B0B9-F52673C34584}"/>
    <cellStyle name="Comma 4 2 4 2 8 3" xfId="21587" xr:uid="{1D699845-5D2E-48D4-B81E-F56885F7FB97}"/>
    <cellStyle name="Comma 4 2 4 2 8_AVA DVA EL" xfId="21588" xr:uid="{43EB0B05-EA15-4548-BFD9-302F019606A6}"/>
    <cellStyle name="Comma 4 2 4 2 9" xfId="21589" xr:uid="{8ACD46FA-BFC9-4033-B8F3-0BC40730A735}"/>
    <cellStyle name="Comma 4 2 4 2 9 2" xfId="21590" xr:uid="{386BA6F2-9C57-44AC-B001-C65D766228AA}"/>
    <cellStyle name="Comma 4 2 4 2 9 3" xfId="21591" xr:uid="{75664838-D856-4388-8647-09A7B6254CC9}"/>
    <cellStyle name="Comma 4 2 4 2 9_AVA DVA EL" xfId="21592" xr:uid="{02C381FC-DF01-4962-83A2-E03397AA9C39}"/>
    <cellStyle name="Comma 4 2 4 2_AVA DVA EL" xfId="21593" xr:uid="{12574B30-1933-42A5-8634-6225DF847FCF}"/>
    <cellStyle name="Comma 4 2 4 3" xfId="21594" xr:uid="{79015E62-C2A4-47DA-B3CF-601E84D7E087}"/>
    <cellStyle name="Comma 4 2 4 3 2" xfId="21595" xr:uid="{7C161606-4C6F-43F0-89A8-A7F8AF2CE2E9}"/>
    <cellStyle name="Comma 4 2 4 3 2 2" xfId="21596" xr:uid="{D3A04A65-41A9-4448-8891-5B841082BBD2}"/>
    <cellStyle name="Comma 4 2 4 3 2 3" xfId="21597" xr:uid="{0364A782-02C2-4B59-9DD5-D6CAAE5DC4C7}"/>
    <cellStyle name="Comma 4 2 4 3 2_AVA DVA EL" xfId="21598" xr:uid="{44E109DD-5A18-4C13-A8E5-10571654C151}"/>
    <cellStyle name="Comma 4 2 4 3 3" xfId="21599" xr:uid="{7E4B0813-5AED-4013-B898-C33C34DFE0A1}"/>
    <cellStyle name="Comma 4 2 4 3 3 2" xfId="21600" xr:uid="{8C317DB7-1E04-4973-B503-FD9B9226798B}"/>
    <cellStyle name="Comma 4 2 4 3 3 3" xfId="21601" xr:uid="{4BF9CD45-AC45-4F0D-8549-2F1107EC57F4}"/>
    <cellStyle name="Comma 4 2 4 3 3_AVA DVA EL" xfId="21602" xr:uid="{76E23BE6-5198-436E-BCED-037FFA1D8A57}"/>
    <cellStyle name="Comma 4 2 4 3 4" xfId="21603" xr:uid="{716F27F8-A5D7-4269-A768-FDE96558204F}"/>
    <cellStyle name="Comma 4 2 4 3 5" xfId="21604" xr:uid="{6B11A4E5-4FE3-4AD3-B84F-A4ADB29BF3F6}"/>
    <cellStyle name="Comma 4 2 4 3_AVA DVA EL" xfId="21605" xr:uid="{136077C0-F5C7-4090-94AF-C005988ED14B}"/>
    <cellStyle name="Comma 4 2 4 4" xfId="21606" xr:uid="{69C62004-8C5D-4894-9C75-10CB9B40B41C}"/>
    <cellStyle name="Comma 4 2 4 4 2" xfId="21607" xr:uid="{CA2F1F53-0514-41EB-9752-D1CE146C2E17}"/>
    <cellStyle name="Comma 4 2 4 4 3" xfId="21608" xr:uid="{475763B6-4DE8-4467-A5A2-9519741E6A64}"/>
    <cellStyle name="Comma 4 2 4 4_AVA DVA EL" xfId="21609" xr:uid="{9C7A9E20-5FC0-4BD2-A6EB-FA93518B24D1}"/>
    <cellStyle name="Comma 4 2 4 5" xfId="21610" xr:uid="{AEE3E2A5-979D-404E-8829-C78C2E80E90A}"/>
    <cellStyle name="Comma 4 2 4 5 2" xfId="21611" xr:uid="{0464A647-3FF8-4EED-94F5-B2351A55EC0B}"/>
    <cellStyle name="Comma 4 2 4 5 3" xfId="21612" xr:uid="{FB4462EF-E6F8-46E2-A4B3-E24D4542AE9E}"/>
    <cellStyle name="Comma 4 2 4 5_AVA DVA EL" xfId="21613" xr:uid="{AD54834B-AC41-4360-9888-33B77EB31ABA}"/>
    <cellStyle name="Comma 4 2 4 6" xfId="21614" xr:uid="{5EBDA84E-60B9-4AA2-84D1-5FC000B43272}"/>
    <cellStyle name="Comma 4 2 4 6 2" xfId="21615" xr:uid="{27DE2C03-7CC5-4F12-9C50-6C888EA231E7}"/>
    <cellStyle name="Comma 4 2 4 6 3" xfId="21616" xr:uid="{1FD03BF9-9F42-4CBE-96B7-F006C8FD3E21}"/>
    <cellStyle name="Comma 4 2 4 6_AVA DVA EL" xfId="21617" xr:uid="{6DF3A9D4-6582-4DBE-8056-38FD5015CE57}"/>
    <cellStyle name="Comma 4 2 4 7" xfId="21618" xr:uid="{D9A1182E-7635-4F87-9DA4-6F78CEA84D83}"/>
    <cellStyle name="Comma 4 2 4 7 2" xfId="21619" xr:uid="{EB469EB1-8507-4537-8FFD-5675B2B5F353}"/>
    <cellStyle name="Comma 4 2 4 7 3" xfId="21620" xr:uid="{1EBBB212-C63A-4DCD-9232-7919E9325C86}"/>
    <cellStyle name="Comma 4 2 4 7_AVA DVA EL" xfId="21621" xr:uid="{BC3C6897-B8D7-4B8B-B8AB-3FFF15477B8C}"/>
    <cellStyle name="Comma 4 2 4 8" xfId="21622" xr:uid="{F9B97B81-A797-4E1C-94B1-0AB7920746E8}"/>
    <cellStyle name="Comma 4 2 4 8 2" xfId="21623" xr:uid="{15A8EAC3-E481-4040-9872-867C6F9537BB}"/>
    <cellStyle name="Comma 4 2 4 8 3" xfId="21624" xr:uid="{18E59EBA-9CB0-4B04-845F-F87357C4927C}"/>
    <cellStyle name="Comma 4 2 4 8_AVA DVA EL" xfId="21625" xr:uid="{0056D386-A4C3-40CF-A08A-99CB5468E591}"/>
    <cellStyle name="Comma 4 2 4 9" xfId="21626" xr:uid="{FB5A2C13-C68F-4FEB-9E0F-CC187E29C048}"/>
    <cellStyle name="Comma 4 2 4 9 2" xfId="21627" xr:uid="{764A45B4-08E8-4033-89B7-48BDD0617216}"/>
    <cellStyle name="Comma 4 2 4 9 3" xfId="21628" xr:uid="{6D463DF7-6183-47D0-8195-ECEE58AE61FF}"/>
    <cellStyle name="Comma 4 2 4 9_AVA DVA EL" xfId="21629" xr:uid="{5DC0BB58-7DDD-4F70-AF26-B4E3850ED6B7}"/>
    <cellStyle name="Comma 4 2 4_AVA DVA EL" xfId="21630" xr:uid="{949D259C-BF30-455F-9490-95DD5EDED1E4}"/>
    <cellStyle name="Comma 4 2 5" xfId="21631" xr:uid="{F3219C7B-B90F-4625-A646-00F7D637E250}"/>
    <cellStyle name="Comma 4 2 5 10" xfId="21632" xr:uid="{95A88471-665E-42A0-BC0F-3A7F13AA48A2}"/>
    <cellStyle name="Comma 4 2 5 10 2" xfId="21633" xr:uid="{43817BDF-5FE3-440F-A80E-CC6BCB2B1295}"/>
    <cellStyle name="Comma 4 2 5 10 3" xfId="21634" xr:uid="{7BA87054-4CE0-48E0-A353-6A462E0A4D89}"/>
    <cellStyle name="Comma 4 2 5 10_AVA DVA EL" xfId="21635" xr:uid="{FFEBB039-EA18-4415-8FC9-DC84FA898651}"/>
    <cellStyle name="Comma 4 2 5 11" xfId="21636" xr:uid="{59FEDD80-B343-4BDB-8E8B-1688F95EA308}"/>
    <cellStyle name="Comma 4 2 5 12" xfId="21637" xr:uid="{D25E1066-9624-4882-8C9F-655E63FBAE27}"/>
    <cellStyle name="Comma 4 2 5 2" xfId="21638" xr:uid="{0EFFAC17-FDC0-45E9-B46B-98040641ABB8}"/>
    <cellStyle name="Comma 4 2 5 2 10" xfId="21639" xr:uid="{1EC3F5B0-B6C4-4AC5-9518-7469036029B4}"/>
    <cellStyle name="Comma 4 2 5 2 11" xfId="21640" xr:uid="{BEC5AC52-B01C-46D8-A098-FF71AB449043}"/>
    <cellStyle name="Comma 4 2 5 2 2" xfId="21641" xr:uid="{AC985BC2-B52A-43B3-ACC6-859E14CB9A9D}"/>
    <cellStyle name="Comma 4 2 5 2 2 2" xfId="21642" xr:uid="{4DBED970-3C54-460A-9794-29685F2E07D8}"/>
    <cellStyle name="Comma 4 2 5 2 2 2 2" xfId="21643" xr:uid="{A74704C0-52C4-4797-8F00-0F21F77B5970}"/>
    <cellStyle name="Comma 4 2 5 2 2 2 3" xfId="21644" xr:uid="{5C60F0A9-5F7C-4429-BB5F-326CD9F0D56A}"/>
    <cellStyle name="Comma 4 2 5 2 2 2_AVA DVA EL" xfId="21645" xr:uid="{8A91B05C-706D-4081-A16A-A09F4063AEBA}"/>
    <cellStyle name="Comma 4 2 5 2 2 3" xfId="21646" xr:uid="{EF880C77-F6FA-485F-92D4-86C73C3C2A44}"/>
    <cellStyle name="Comma 4 2 5 2 2 3 2" xfId="21647" xr:uid="{552B5396-EE12-419B-8F18-50C479A3699D}"/>
    <cellStyle name="Comma 4 2 5 2 2 3 3" xfId="21648" xr:uid="{480C8BDF-AF89-4014-82FF-0CBB4D52637D}"/>
    <cellStyle name="Comma 4 2 5 2 2 3_AVA DVA EL" xfId="21649" xr:uid="{C7CC990D-D307-46D5-9E56-5574FA8ECCB5}"/>
    <cellStyle name="Comma 4 2 5 2 2 4" xfId="21650" xr:uid="{2FC41E0A-6BD4-4B52-BA28-87B05BB4E74E}"/>
    <cellStyle name="Comma 4 2 5 2 2 5" xfId="21651" xr:uid="{4085658E-4B74-40AE-A816-03F6DCE6ACB1}"/>
    <cellStyle name="Comma 4 2 5 2 2_AVA DVA EL" xfId="21652" xr:uid="{3B869FE0-49C5-4E58-8F71-8CFBCDE6C1FD}"/>
    <cellStyle name="Comma 4 2 5 2 3" xfId="21653" xr:uid="{A10541EC-F691-4B4E-A2F1-A852A7A2C340}"/>
    <cellStyle name="Comma 4 2 5 2 3 2" xfId="21654" xr:uid="{948D912F-5863-4C04-943E-FDAC3899ADBF}"/>
    <cellStyle name="Comma 4 2 5 2 3 3" xfId="21655" xr:uid="{CC927217-57FB-43EE-825F-BF8B609153E0}"/>
    <cellStyle name="Comma 4 2 5 2 3_AVA DVA EL" xfId="21656" xr:uid="{0BC58A23-6A63-475C-813B-1C186F6F48E2}"/>
    <cellStyle name="Comma 4 2 5 2 4" xfId="21657" xr:uid="{539C019D-7823-4D88-ACEF-2B61F26A386E}"/>
    <cellStyle name="Comma 4 2 5 2 4 2" xfId="21658" xr:uid="{B8F14667-EACB-4476-8D8E-F75E13A165C2}"/>
    <cellStyle name="Comma 4 2 5 2 4 3" xfId="21659" xr:uid="{CD638E6F-28BD-4D53-96F9-FA30B43E9E7B}"/>
    <cellStyle name="Comma 4 2 5 2 4_AVA DVA EL" xfId="21660" xr:uid="{CBD5B5DE-5D87-45C2-87A2-4EA99E4421D2}"/>
    <cellStyle name="Comma 4 2 5 2 5" xfId="21661" xr:uid="{21FB8C01-121B-4C9D-9559-6F79F83A4FEF}"/>
    <cellStyle name="Comma 4 2 5 2 5 2" xfId="21662" xr:uid="{F33AFDA8-EC82-49DE-BDA9-0E8439A23BC1}"/>
    <cellStyle name="Comma 4 2 5 2 5 3" xfId="21663" xr:uid="{69EFB036-747B-423B-BCA6-EA5B0AB863D4}"/>
    <cellStyle name="Comma 4 2 5 2 5_AVA DVA EL" xfId="21664" xr:uid="{19340F75-4962-4859-A262-C6DF65EFC90A}"/>
    <cellStyle name="Comma 4 2 5 2 6" xfId="21665" xr:uid="{7F7C7AF6-27B8-4DD9-9E6C-0E87ED436AA7}"/>
    <cellStyle name="Comma 4 2 5 2 6 2" xfId="21666" xr:uid="{0427D2F4-F7A1-4359-9849-B834E0332CC1}"/>
    <cellStyle name="Comma 4 2 5 2 6 3" xfId="21667" xr:uid="{D9B96D5E-26B4-4C79-9828-225E96A6CB2C}"/>
    <cellStyle name="Comma 4 2 5 2 6_AVA DVA EL" xfId="21668" xr:uid="{EF8C2FE9-7E25-4734-B0E8-5E35A1B76260}"/>
    <cellStyle name="Comma 4 2 5 2 7" xfId="21669" xr:uid="{E5F95E66-170A-49D9-9EE7-7F67FD3AAD4C}"/>
    <cellStyle name="Comma 4 2 5 2 7 2" xfId="21670" xr:uid="{DAF7DEE7-7B48-410A-BB47-E7AA33D18BA4}"/>
    <cellStyle name="Comma 4 2 5 2 7 3" xfId="21671" xr:uid="{24BC849E-1DC7-4E8B-BB3E-DFCCC649A7B5}"/>
    <cellStyle name="Comma 4 2 5 2 7_AVA DVA EL" xfId="21672" xr:uid="{501FD5EB-DCE1-4DA2-8A6B-EA5A9C1E8991}"/>
    <cellStyle name="Comma 4 2 5 2 8" xfId="21673" xr:uid="{281117F7-3235-42F6-970F-1B5FA0A88FD7}"/>
    <cellStyle name="Comma 4 2 5 2 8 2" xfId="21674" xr:uid="{9EB0F7DA-6240-43D4-9895-134485FD76EE}"/>
    <cellStyle name="Comma 4 2 5 2 8 3" xfId="21675" xr:uid="{644D9AE0-A83D-4A5C-98A6-E056855AB336}"/>
    <cellStyle name="Comma 4 2 5 2 8_AVA DVA EL" xfId="21676" xr:uid="{3D7BC8D9-316B-4517-A626-601D4ABB5C95}"/>
    <cellStyle name="Comma 4 2 5 2 9" xfId="21677" xr:uid="{CE01ED90-8A86-4FA7-B49F-E3480BDDEB12}"/>
    <cellStyle name="Comma 4 2 5 2 9 2" xfId="21678" xr:uid="{351FCB46-E62B-484A-9536-523E539E4872}"/>
    <cellStyle name="Comma 4 2 5 2 9 3" xfId="21679" xr:uid="{FCC6C517-ECC0-427F-9963-CFC2FBA32D2A}"/>
    <cellStyle name="Comma 4 2 5 2 9_AVA DVA EL" xfId="21680" xr:uid="{0249EF15-C27D-459E-94AE-3A1C2F568ABD}"/>
    <cellStyle name="Comma 4 2 5 2_AVA DVA EL" xfId="21681" xr:uid="{B247D137-57CE-4590-8A6F-DDC3A3D04D9E}"/>
    <cellStyle name="Comma 4 2 5 3" xfId="21682" xr:uid="{A82FBC47-FC66-4826-A625-3618AAC79A47}"/>
    <cellStyle name="Comma 4 2 5 3 2" xfId="21683" xr:uid="{AAF0C4B4-EC74-4881-A2E1-F8EDE25F8A14}"/>
    <cellStyle name="Comma 4 2 5 3 2 2" xfId="21684" xr:uid="{30FE364A-38AB-4E95-AFF6-54A85F714E07}"/>
    <cellStyle name="Comma 4 2 5 3 2 3" xfId="21685" xr:uid="{397F49A5-F72D-415D-95BC-13CF18AA3EBB}"/>
    <cellStyle name="Comma 4 2 5 3 2_AVA DVA EL" xfId="21686" xr:uid="{5A3ADE76-0D2C-4AA2-9C0B-2E8B4D0C657A}"/>
    <cellStyle name="Comma 4 2 5 3 3" xfId="21687" xr:uid="{F6CAE1FF-E53E-4EDD-8573-31CD387F8838}"/>
    <cellStyle name="Comma 4 2 5 3 3 2" xfId="21688" xr:uid="{9EF498C5-E504-4F60-A2BD-88C6B8990E79}"/>
    <cellStyle name="Comma 4 2 5 3 3 3" xfId="21689" xr:uid="{D3E796DC-544B-4155-A8E0-A21CEE1EADB7}"/>
    <cellStyle name="Comma 4 2 5 3 3_AVA DVA EL" xfId="21690" xr:uid="{EDE10E9D-893C-481F-A30F-07F0DD97A887}"/>
    <cellStyle name="Comma 4 2 5 3 4" xfId="21691" xr:uid="{BFD9255F-1851-4BF3-B1E4-CA69DA8295C1}"/>
    <cellStyle name="Comma 4 2 5 3 5" xfId="21692" xr:uid="{13691DC8-924D-46C6-8413-37FCF5861396}"/>
    <cellStyle name="Comma 4 2 5 3_AVA DVA EL" xfId="21693" xr:uid="{82A23078-BA90-40BD-BC1C-2ECE0004E5AC}"/>
    <cellStyle name="Comma 4 2 5 4" xfId="21694" xr:uid="{48CA089E-D208-4EA1-A534-DB3C46372371}"/>
    <cellStyle name="Comma 4 2 5 4 2" xfId="21695" xr:uid="{42B3DD40-0D83-40FF-A6AC-1E0169978E09}"/>
    <cellStyle name="Comma 4 2 5 4 3" xfId="21696" xr:uid="{76CFBE41-AE90-4B3F-ACF0-707E26294730}"/>
    <cellStyle name="Comma 4 2 5 4_AVA DVA EL" xfId="21697" xr:uid="{F3C5BBA2-1177-417E-9E89-432E484157ED}"/>
    <cellStyle name="Comma 4 2 5 5" xfId="21698" xr:uid="{0EBECA81-D3F4-4B98-B5E4-387591539FEA}"/>
    <cellStyle name="Comma 4 2 5 5 2" xfId="21699" xr:uid="{1B920AD7-FF90-4264-8CFA-7D8E5665CF01}"/>
    <cellStyle name="Comma 4 2 5 5 3" xfId="21700" xr:uid="{420A429E-A986-4F9C-ADDC-817E7EC51FB9}"/>
    <cellStyle name="Comma 4 2 5 5_AVA DVA EL" xfId="21701" xr:uid="{FE492EC5-A239-4437-8F28-F9F9BB25FE6F}"/>
    <cellStyle name="Comma 4 2 5 6" xfId="21702" xr:uid="{98D8F0C3-B050-44BE-BABC-02B3A26F9BBC}"/>
    <cellStyle name="Comma 4 2 5 6 2" xfId="21703" xr:uid="{13BEC5D6-3CD9-4DA8-86D5-F0059DE3E242}"/>
    <cellStyle name="Comma 4 2 5 6 3" xfId="21704" xr:uid="{9A032DAD-C3F7-42C9-99F5-AC45F8522790}"/>
    <cellStyle name="Comma 4 2 5 6_AVA DVA EL" xfId="21705" xr:uid="{833D8872-AAEC-479D-864D-6FF62EEBBA67}"/>
    <cellStyle name="Comma 4 2 5 7" xfId="21706" xr:uid="{2314F63F-4BD9-4282-811C-B8036CB160AF}"/>
    <cellStyle name="Comma 4 2 5 7 2" xfId="21707" xr:uid="{6CE55273-43FD-4A3E-8A2D-E072C951DD58}"/>
    <cellStyle name="Comma 4 2 5 7 3" xfId="21708" xr:uid="{9B97A3E6-F7E5-4EAF-AC50-E68E6BC03084}"/>
    <cellStyle name="Comma 4 2 5 7_AVA DVA EL" xfId="21709" xr:uid="{11E1E98D-6569-406D-887C-3527D0C307B0}"/>
    <cellStyle name="Comma 4 2 5 8" xfId="21710" xr:uid="{1188B557-287C-4B93-B20B-34E7E6FE9872}"/>
    <cellStyle name="Comma 4 2 5 8 2" xfId="21711" xr:uid="{2089B41D-C68D-4B07-B683-24EFB6B70C65}"/>
    <cellStyle name="Comma 4 2 5 8 3" xfId="21712" xr:uid="{3763A386-47F9-4E5B-BB17-1E9494CC5675}"/>
    <cellStyle name="Comma 4 2 5 8_AVA DVA EL" xfId="21713" xr:uid="{6F1FAC8F-6FB4-4CFA-9210-37318400E328}"/>
    <cellStyle name="Comma 4 2 5 9" xfId="21714" xr:uid="{B689137C-E6B7-41A2-941B-E1DD20BDB85C}"/>
    <cellStyle name="Comma 4 2 5 9 2" xfId="21715" xr:uid="{469B0A39-FE30-44D4-A8CB-A5FC311438F2}"/>
    <cellStyle name="Comma 4 2 5 9 3" xfId="21716" xr:uid="{D9035689-3EA3-45FA-A0D6-4C74F21DDEA3}"/>
    <cellStyle name="Comma 4 2 5 9_AVA DVA EL" xfId="21717" xr:uid="{2B907E51-94EE-4E16-B2E8-A7A6D9C79CF5}"/>
    <cellStyle name="Comma 4 2 5_AVA DVA EL" xfId="21718" xr:uid="{F7D89ED9-F24C-4903-B0DE-9B3CEE410A88}"/>
    <cellStyle name="Comma 4 2 6" xfId="21719" xr:uid="{BF89A199-9958-4011-9BDE-4A3A13BCB38C}"/>
    <cellStyle name="Comma 4 2 6 10" xfId="21720" xr:uid="{18A83791-FBCB-4F2C-A23A-1CB522D9935F}"/>
    <cellStyle name="Comma 4 2 6 11" xfId="21721" xr:uid="{60A429BF-CEAA-4A3E-AD97-00F97669006F}"/>
    <cellStyle name="Comma 4 2 6 2" xfId="21722" xr:uid="{6D22D6F9-6A78-419F-A618-0023ECE8F7BD}"/>
    <cellStyle name="Comma 4 2 6 2 2" xfId="21723" xr:uid="{1094D8B3-D4EE-421A-AF52-4039E1B00E20}"/>
    <cellStyle name="Comma 4 2 6 2 2 2" xfId="21724" xr:uid="{C4510B83-46BB-4726-B42B-04723A6058D1}"/>
    <cellStyle name="Comma 4 2 6 2 2 3" xfId="21725" xr:uid="{1378AB2B-31A8-4D02-8597-9A93712FFC82}"/>
    <cellStyle name="Comma 4 2 6 2 2_AVA DVA EL" xfId="21726" xr:uid="{F7DD6878-7CAC-4654-9D18-EA8C593B92CB}"/>
    <cellStyle name="Comma 4 2 6 2 3" xfId="21727" xr:uid="{AFF1624B-B2CC-4C35-A73B-604C0B4250AF}"/>
    <cellStyle name="Comma 4 2 6 2 3 2" xfId="21728" xr:uid="{2E5910F1-9280-4DE5-9DE1-852392E3DAD3}"/>
    <cellStyle name="Comma 4 2 6 2 3 3" xfId="21729" xr:uid="{7DC919F0-4DF1-4532-9D20-1D0CCB27F584}"/>
    <cellStyle name="Comma 4 2 6 2 3_AVA DVA EL" xfId="21730" xr:uid="{DA87E039-BA08-403E-96E1-86C12D3A9DA6}"/>
    <cellStyle name="Comma 4 2 6 2 4" xfId="21731" xr:uid="{21B9A12D-7028-4CB0-89DD-A4C4E8897074}"/>
    <cellStyle name="Comma 4 2 6 2 5" xfId="21732" xr:uid="{9CE07415-2EA3-43C2-8B01-87BB90F0A0F9}"/>
    <cellStyle name="Comma 4 2 6 2_AVA DVA EL" xfId="21733" xr:uid="{7A774F3F-9873-4DFF-BD65-AB22EFFD9FB6}"/>
    <cellStyle name="Comma 4 2 6 3" xfId="21734" xr:uid="{9EF3145C-7D9B-4D73-AFD0-B16DFD595455}"/>
    <cellStyle name="Comma 4 2 6 3 2" xfId="21735" xr:uid="{D3953E0D-77DE-4517-A792-01004A1881E5}"/>
    <cellStyle name="Comma 4 2 6 3 3" xfId="21736" xr:uid="{5AF3E8F4-B87E-4B26-9F28-AF803665B025}"/>
    <cellStyle name="Comma 4 2 6 3_AVA DVA EL" xfId="21737" xr:uid="{969E3327-F19F-4EC0-AC47-C9820FFA3FFE}"/>
    <cellStyle name="Comma 4 2 6 4" xfId="21738" xr:uid="{821F1AF0-5B59-4D36-B37A-8C4664B622B6}"/>
    <cellStyle name="Comma 4 2 6 4 2" xfId="21739" xr:uid="{08307BA6-5B5F-415C-A36F-9A16CF243D62}"/>
    <cellStyle name="Comma 4 2 6 4 3" xfId="21740" xr:uid="{665BE011-D782-4829-ACC6-C1F90C8AF5E7}"/>
    <cellStyle name="Comma 4 2 6 4_AVA DVA EL" xfId="21741" xr:uid="{5E1A2C11-FF0D-4BA3-9737-8F8A4FCFECC3}"/>
    <cellStyle name="Comma 4 2 6 5" xfId="21742" xr:uid="{7088FD6F-0031-42D4-BE36-C37DB1453810}"/>
    <cellStyle name="Comma 4 2 6 5 2" xfId="21743" xr:uid="{3B6C26E7-1FC4-4F98-8301-2AFA8B7DF173}"/>
    <cellStyle name="Comma 4 2 6 5 3" xfId="21744" xr:uid="{05B09035-936E-4ED0-8139-5838B1E4D678}"/>
    <cellStyle name="Comma 4 2 6 5_AVA DVA EL" xfId="21745" xr:uid="{922303AC-4769-4152-BA31-779A2BCD61AE}"/>
    <cellStyle name="Comma 4 2 6 6" xfId="21746" xr:uid="{5679C566-EAFE-401E-8B4E-644422E09CB2}"/>
    <cellStyle name="Comma 4 2 6 6 2" xfId="21747" xr:uid="{980FE106-FDED-4151-84AD-E944F2A331DA}"/>
    <cellStyle name="Comma 4 2 6 6 3" xfId="21748" xr:uid="{7E73DECF-9CBB-4A81-A12E-C71E32237B3F}"/>
    <cellStyle name="Comma 4 2 6 6_AVA DVA EL" xfId="21749" xr:uid="{1CC7C45B-25B2-4EAF-BC66-277ECEB8A814}"/>
    <cellStyle name="Comma 4 2 6 7" xfId="21750" xr:uid="{337B3C07-C47B-4537-B9ED-A61A4EE00C85}"/>
    <cellStyle name="Comma 4 2 6 7 2" xfId="21751" xr:uid="{41BFFB87-5F78-4924-9972-60BB301C6BBA}"/>
    <cellStyle name="Comma 4 2 6 7 3" xfId="21752" xr:uid="{3AF29E1C-79E9-4CA6-897E-54B381697D2F}"/>
    <cellStyle name="Comma 4 2 6 7_AVA DVA EL" xfId="21753" xr:uid="{444F6DA7-F833-44ED-8EB9-6FD0DF82960E}"/>
    <cellStyle name="Comma 4 2 6 8" xfId="21754" xr:uid="{46A1D847-0769-4231-9153-E48A528DA3BE}"/>
    <cellStyle name="Comma 4 2 6 8 2" xfId="21755" xr:uid="{18C018EB-7CFB-4419-BCBD-63380ECA0E5A}"/>
    <cellStyle name="Comma 4 2 6 8 3" xfId="21756" xr:uid="{0817A0D5-269F-4392-B541-3379280E7AA2}"/>
    <cellStyle name="Comma 4 2 6 8_AVA DVA EL" xfId="21757" xr:uid="{083713B3-5165-41D0-98BF-DE67C722DB64}"/>
    <cellStyle name="Comma 4 2 6 9" xfId="21758" xr:uid="{15D1A5B2-9260-4A18-B164-6BCF3891C50B}"/>
    <cellStyle name="Comma 4 2 6 9 2" xfId="21759" xr:uid="{FC350A55-03AE-4E2F-A058-DED8F186EB94}"/>
    <cellStyle name="Comma 4 2 6 9 3" xfId="21760" xr:uid="{F8C059C9-3A3A-41C6-AD8D-3C0D76A67BA4}"/>
    <cellStyle name="Comma 4 2 6 9_AVA DVA EL" xfId="21761" xr:uid="{71570917-72A3-4085-ADFD-147BDC906C00}"/>
    <cellStyle name="Comma 4 2 6_AVA DVA EL" xfId="21762" xr:uid="{15A980C8-B2B1-4B0E-B13D-71BE2741B9A3}"/>
    <cellStyle name="Comma 4 2 7" xfId="21763" xr:uid="{1B24A164-968D-44BD-83FC-7203E8E738A8}"/>
    <cellStyle name="Comma 4 2 7 2" xfId="21764" xr:uid="{05503B8A-61CE-43E1-ABC7-E8962DD9EFA2}"/>
    <cellStyle name="Comma 4 2 7 2 2" xfId="21765" xr:uid="{B34448E4-B3AF-4A69-9AC7-E3D495B8869E}"/>
    <cellStyle name="Comma 4 2 7 2 3" xfId="21766" xr:uid="{1120B251-8794-4A28-B4FD-9FBDD57D62A9}"/>
    <cellStyle name="Comma 4 2 7 2_AVA DVA EL" xfId="21767" xr:uid="{FA8F2DA2-747A-4730-9F4B-A87C8D2585CE}"/>
    <cellStyle name="Comma 4 2 7 3" xfId="21768" xr:uid="{E3706009-CC53-4237-A3F9-2ECD03E2682E}"/>
    <cellStyle name="Comma 4 2 7 3 2" xfId="21769" xr:uid="{80E00146-4991-451F-AA71-6CF5BBF2E24B}"/>
    <cellStyle name="Comma 4 2 7 3 3" xfId="21770" xr:uid="{F78096C8-8543-4EB0-BEB1-5E6134C5408A}"/>
    <cellStyle name="Comma 4 2 7 3_AVA DVA EL" xfId="21771" xr:uid="{E8E9CEC2-A276-409C-9FC7-EB6B37196A56}"/>
    <cellStyle name="Comma 4 2 7 4" xfId="21772" xr:uid="{ECDA722C-A0EE-48DA-BBA9-28373700FFC6}"/>
    <cellStyle name="Comma 4 2 7 5" xfId="21773" xr:uid="{B9760381-6939-4522-8F79-AE6821D34CE0}"/>
    <cellStyle name="Comma 4 2 7_AVA DVA EL" xfId="21774" xr:uid="{8A9EBC92-B46E-40F7-A290-F0E0D6BB10C3}"/>
    <cellStyle name="Comma 4 2 8" xfId="21775" xr:uid="{42D9DED5-B943-43BD-AABD-BA05614F2B60}"/>
    <cellStyle name="Comma 4 2 8 2" xfId="21776" xr:uid="{59F9DC7E-343D-4839-A09A-2B1A6F1BA328}"/>
    <cellStyle name="Comma 4 2 8 3" xfId="21777" xr:uid="{83C5D03A-114E-4B17-BE56-864C14535169}"/>
    <cellStyle name="Comma 4 2 8_AVA DVA EL" xfId="21778" xr:uid="{BA08133D-C014-4589-92B7-6BBC429C91F6}"/>
    <cellStyle name="Comma 4 2 9" xfId="21779" xr:uid="{954D1D23-E78E-46F6-8BE2-39D42B403044}"/>
    <cellStyle name="Comma 4 2 9 2" xfId="21780" xr:uid="{7333B79C-2E69-4D25-9CA0-37D086703BE6}"/>
    <cellStyle name="Comma 4 2 9 3" xfId="21781" xr:uid="{6658C7A1-E024-4555-AEC7-3E1997A70BA2}"/>
    <cellStyle name="Comma 4 2 9_AVA DVA EL" xfId="21782" xr:uid="{C1C63E78-69D2-4B6C-B105-EDDA9080B80E}"/>
    <cellStyle name="Comma 4 2_AVA DVA EL" xfId="21783" xr:uid="{4B73D59F-36AC-45D7-BF48-9A78B698C181}"/>
    <cellStyle name="Comma 4 3" xfId="6314" xr:uid="{286D2C57-5045-4A52-B0DF-464FA7C89044}"/>
    <cellStyle name="Comma 4 3 10" xfId="21784" xr:uid="{AA7DD889-511A-4037-8CD1-B752EE2AC90D}"/>
    <cellStyle name="Comma 4 3 10 2" xfId="21785" xr:uid="{4C70E2D0-1101-48D6-9FC9-CBA940A71275}"/>
    <cellStyle name="Comma 4 3 10 3" xfId="21786" xr:uid="{1F5CA679-7AB3-46B2-A52A-44247F092D28}"/>
    <cellStyle name="Comma 4 3 10_AVA DVA EL" xfId="21787" xr:uid="{5A39BAA2-B66D-4AFE-A0AF-D3BB5721D55F}"/>
    <cellStyle name="Comma 4 3 11" xfId="21788" xr:uid="{BFCFC9C2-EBE7-439C-A928-84560442D93B}"/>
    <cellStyle name="Comma 4 3 11 2" xfId="21789" xr:uid="{0D52E9F1-3F61-437F-909D-00D1BB7B67E8}"/>
    <cellStyle name="Comma 4 3 11 3" xfId="21790" xr:uid="{11320999-3120-49F3-A1AE-23044E6E7076}"/>
    <cellStyle name="Comma 4 3 11_AVA DVA EL" xfId="21791" xr:uid="{02880896-DC10-419E-B9E0-7639B2DEF61F}"/>
    <cellStyle name="Comma 4 3 12" xfId="21792" xr:uid="{24B1F512-13EE-47AB-B3BA-91E24F0BCA30}"/>
    <cellStyle name="Comma 4 3 12 2" xfId="21793" xr:uid="{BC229D8A-DA77-42B1-94A5-238E60E420BC}"/>
    <cellStyle name="Comma 4 3 12 3" xfId="21794" xr:uid="{6430BD3D-A264-45E1-A700-C76A2F9D60A8}"/>
    <cellStyle name="Comma 4 3 12_AVA DVA EL" xfId="21795" xr:uid="{4978AE38-7D47-4923-876E-C2C1A4D5EC49}"/>
    <cellStyle name="Comma 4 3 13" xfId="21796" xr:uid="{B8853FA5-4982-4A1F-B99C-300CDCD76C9B}"/>
    <cellStyle name="Comma 4 3 2" xfId="21797" xr:uid="{057BF217-9D01-45DB-9FA9-1513089F96C3}"/>
    <cellStyle name="Comma 4 3 2 10" xfId="21798" xr:uid="{F88D827B-26E9-4720-8CA6-F3A82DD82F75}"/>
    <cellStyle name="Comma 4 3 2 10 2" xfId="21799" xr:uid="{A5F40A6B-DFB5-4D06-BD57-9C0B77FEDB1B}"/>
    <cellStyle name="Comma 4 3 2 10 3" xfId="21800" xr:uid="{47114DC0-BFCD-4DB5-A293-CF9EF052FE14}"/>
    <cellStyle name="Comma 4 3 2 10_AVA DVA EL" xfId="21801" xr:uid="{93565635-77CA-49A5-96B5-5CFFE1D0769F}"/>
    <cellStyle name="Comma 4 3 2 11" xfId="21802" xr:uid="{0953498F-1D32-422C-8A60-08F8E89875D4}"/>
    <cellStyle name="Comma 4 3 2 12" xfId="21803" xr:uid="{0E650485-B0D6-4438-81B9-A6CF44DF8977}"/>
    <cellStyle name="Comma 4 3 2 2" xfId="21804" xr:uid="{99625FC1-12A8-416B-9EC5-218CF85489E4}"/>
    <cellStyle name="Comma 4 3 2 2 10" xfId="21805" xr:uid="{D5804979-BD02-4298-A435-8DFB088A3AB2}"/>
    <cellStyle name="Comma 4 3 2 2 11" xfId="21806" xr:uid="{DD1CDC54-2C58-4232-B349-CEED1B55BAE8}"/>
    <cellStyle name="Comma 4 3 2 2 2" xfId="21807" xr:uid="{DE155250-B459-46D3-95F0-08DF5E3409B7}"/>
    <cellStyle name="Comma 4 3 2 2 2 2" xfId="21808" xr:uid="{210AB270-EA6A-4F29-A61D-973ABE608F5F}"/>
    <cellStyle name="Comma 4 3 2 2 2 2 2" xfId="21809" xr:uid="{E0636AC2-0952-4197-965F-FE9877E6FDB7}"/>
    <cellStyle name="Comma 4 3 2 2 2 2 3" xfId="21810" xr:uid="{1A16A79F-777F-4C18-A298-96956E743A2C}"/>
    <cellStyle name="Comma 4 3 2 2 2 2_AVA DVA EL" xfId="21811" xr:uid="{A886E5FD-10E0-4C2D-B956-1FF19C86BF2B}"/>
    <cellStyle name="Comma 4 3 2 2 2 3" xfId="21812" xr:uid="{C5842EA8-52D8-4E03-B208-9EFD7B921851}"/>
    <cellStyle name="Comma 4 3 2 2 2 3 2" xfId="21813" xr:uid="{6F81FC82-D1F1-43EE-8D0B-1420A38758CA}"/>
    <cellStyle name="Comma 4 3 2 2 2 3 3" xfId="21814" xr:uid="{6EB879D8-6C0A-40D7-A590-30138DEE0470}"/>
    <cellStyle name="Comma 4 3 2 2 2 3_AVA DVA EL" xfId="21815" xr:uid="{27FA7B68-D98E-4DF2-A844-6AB207461E78}"/>
    <cellStyle name="Comma 4 3 2 2 2 4" xfId="21816" xr:uid="{47979DDF-2FAC-4BA4-AB0D-DDD44D0134B7}"/>
    <cellStyle name="Comma 4 3 2 2 2 5" xfId="21817" xr:uid="{277C8913-80B0-43F5-97C4-19D287189555}"/>
    <cellStyle name="Comma 4 3 2 2 2_AVA DVA EL" xfId="21818" xr:uid="{D46B9BA9-EFD1-4253-A646-4AADA26398E9}"/>
    <cellStyle name="Comma 4 3 2 2 3" xfId="21819" xr:uid="{53331192-CDE6-441B-B293-CD48666FAB55}"/>
    <cellStyle name="Comma 4 3 2 2 3 2" xfId="21820" xr:uid="{49FDD907-135A-4974-8469-3BF10C63E7AF}"/>
    <cellStyle name="Comma 4 3 2 2 3 3" xfId="21821" xr:uid="{7DF49199-5C81-4EE2-AE08-2B06A9209B79}"/>
    <cellStyle name="Comma 4 3 2 2 3_AVA DVA EL" xfId="21822" xr:uid="{B660DCDC-E7F0-4EE1-8ADB-C53D7933E898}"/>
    <cellStyle name="Comma 4 3 2 2 4" xfId="21823" xr:uid="{B4B6DA8A-228A-4BEA-B042-B5B5D79EB537}"/>
    <cellStyle name="Comma 4 3 2 2 4 2" xfId="21824" xr:uid="{2C068F33-F27B-44A7-9911-E273F5A5B4DF}"/>
    <cellStyle name="Comma 4 3 2 2 4 3" xfId="21825" xr:uid="{D2ECD66F-6C27-47DF-ADF6-58BD3C287B6C}"/>
    <cellStyle name="Comma 4 3 2 2 4_AVA DVA EL" xfId="21826" xr:uid="{1F21CB0F-5325-4877-A327-A0178A9F25A9}"/>
    <cellStyle name="Comma 4 3 2 2 5" xfId="21827" xr:uid="{C6C0C4C0-4FB6-4A6C-AD13-FEF882CBE7CC}"/>
    <cellStyle name="Comma 4 3 2 2 5 2" xfId="21828" xr:uid="{F6D6FE6B-70CE-413B-B81E-8AAF986AAF3F}"/>
    <cellStyle name="Comma 4 3 2 2 5 3" xfId="21829" xr:uid="{CA9EE3AF-60BB-49B9-A1CF-90B639AED8D1}"/>
    <cellStyle name="Comma 4 3 2 2 5_AVA DVA EL" xfId="21830" xr:uid="{796EF66E-0D17-4A16-9472-1311FB33182F}"/>
    <cellStyle name="Comma 4 3 2 2 6" xfId="21831" xr:uid="{EE01C3FF-12E0-46F5-AD37-A841F4DBBF4D}"/>
    <cellStyle name="Comma 4 3 2 2 6 2" xfId="21832" xr:uid="{41654E21-01CA-4355-88FC-2CDA0A69DA62}"/>
    <cellStyle name="Comma 4 3 2 2 6 3" xfId="21833" xr:uid="{B9F0D401-3DAD-467B-8CB8-208BEEB2C8D2}"/>
    <cellStyle name="Comma 4 3 2 2 6_AVA DVA EL" xfId="21834" xr:uid="{650A58E2-B06D-4EBF-AC63-C99B7BE3A4A7}"/>
    <cellStyle name="Comma 4 3 2 2 7" xfId="21835" xr:uid="{21C4A951-8B4C-47E9-BDE1-64F69FE49BA3}"/>
    <cellStyle name="Comma 4 3 2 2 7 2" xfId="21836" xr:uid="{F6077CEE-1088-434D-A30E-1B410F434BAA}"/>
    <cellStyle name="Comma 4 3 2 2 7 3" xfId="21837" xr:uid="{7E8B2405-C195-432D-A402-0A9AE094808F}"/>
    <cellStyle name="Comma 4 3 2 2 7_AVA DVA EL" xfId="21838" xr:uid="{CF28FCF5-B7DD-4E7A-A2D1-6DCF7639074B}"/>
    <cellStyle name="Comma 4 3 2 2 8" xfId="21839" xr:uid="{AE8BE09D-B6C8-41AE-A10A-1847BDD34E47}"/>
    <cellStyle name="Comma 4 3 2 2 8 2" xfId="21840" xr:uid="{BE8A8108-BFA8-4C62-A905-00F89E0C7250}"/>
    <cellStyle name="Comma 4 3 2 2 8 3" xfId="21841" xr:uid="{3B2D7F5C-120E-4BA5-BD6A-DD2A873607C4}"/>
    <cellStyle name="Comma 4 3 2 2 8_AVA DVA EL" xfId="21842" xr:uid="{E58E826E-8867-4DB7-8674-704045993521}"/>
    <cellStyle name="Comma 4 3 2 2 9" xfId="21843" xr:uid="{7619374C-B1D6-4984-81F4-40285E02DC6A}"/>
    <cellStyle name="Comma 4 3 2 2 9 2" xfId="21844" xr:uid="{3AD4C0E1-1F14-4B2D-A483-50BDDE0E0BDB}"/>
    <cellStyle name="Comma 4 3 2 2 9 3" xfId="21845" xr:uid="{E39C122F-0348-4F49-800A-E11C46BD1AF8}"/>
    <cellStyle name="Comma 4 3 2 2 9_AVA DVA EL" xfId="21846" xr:uid="{10095B48-36A7-4CEE-A464-16F0FEEF4995}"/>
    <cellStyle name="Comma 4 3 2 2_AVA DVA EL" xfId="21847" xr:uid="{BC545B5A-9816-4CC3-9323-45320756E304}"/>
    <cellStyle name="Comma 4 3 2 3" xfId="21848" xr:uid="{1558D42B-4336-4084-A68E-55A9E90F8DAB}"/>
    <cellStyle name="Comma 4 3 2 3 2" xfId="21849" xr:uid="{C43DEC81-6B3E-4C30-9800-15769A8F3150}"/>
    <cellStyle name="Comma 4 3 2 3 2 2" xfId="21850" xr:uid="{67575752-3B28-4364-BEBE-6D88F8C2B5EF}"/>
    <cellStyle name="Comma 4 3 2 3 2 3" xfId="21851" xr:uid="{3EBF4030-BAB0-4831-BABA-8AB44DAA552D}"/>
    <cellStyle name="Comma 4 3 2 3 2_AVA DVA EL" xfId="21852" xr:uid="{935D4BED-BAC9-4DEB-886D-0F9CCA42F524}"/>
    <cellStyle name="Comma 4 3 2 3 3" xfId="21853" xr:uid="{8C699529-C530-4830-A74A-C0BBF570C2D8}"/>
    <cellStyle name="Comma 4 3 2 3 3 2" xfId="21854" xr:uid="{C311B310-A372-4B16-B4F0-254A1BBDEA2A}"/>
    <cellStyle name="Comma 4 3 2 3 3 3" xfId="21855" xr:uid="{D29243A5-C4F7-4616-810A-88608F13D0C0}"/>
    <cellStyle name="Comma 4 3 2 3 3_AVA DVA EL" xfId="21856" xr:uid="{063161E3-CE2F-4AC0-B829-E20047A32F4D}"/>
    <cellStyle name="Comma 4 3 2 3 4" xfId="21857" xr:uid="{8116A457-2265-4D8B-977A-5B93AA078A1D}"/>
    <cellStyle name="Comma 4 3 2 3 5" xfId="21858" xr:uid="{2FF48C9B-73E3-4CE7-A765-798FEB463513}"/>
    <cellStyle name="Comma 4 3 2 3_AVA DVA EL" xfId="21859" xr:uid="{6D65792E-3525-4049-8E3D-DDC0699CC041}"/>
    <cellStyle name="Comma 4 3 2 4" xfId="21860" xr:uid="{C7D030E9-EE39-432B-9294-0369D6E75C5F}"/>
    <cellStyle name="Comma 4 3 2 4 2" xfId="21861" xr:uid="{59BD5465-0BA0-4CDC-80E6-6E9A7C066A6B}"/>
    <cellStyle name="Comma 4 3 2 4 3" xfId="21862" xr:uid="{B6B37D04-4F91-461B-9A45-9924B7A86599}"/>
    <cellStyle name="Comma 4 3 2 4_AVA DVA EL" xfId="21863" xr:uid="{4C6C0707-C31A-48BF-AB97-FA9EBF7B200E}"/>
    <cellStyle name="Comma 4 3 2 5" xfId="21864" xr:uid="{BFC25665-3F91-44C3-9479-AFEEAE1B075E}"/>
    <cellStyle name="Comma 4 3 2 5 2" xfId="21865" xr:uid="{45F21FE6-C38E-4801-B194-8B12D497783C}"/>
    <cellStyle name="Comma 4 3 2 5 3" xfId="21866" xr:uid="{FFF19E49-A832-472A-9499-15773F7CAD26}"/>
    <cellStyle name="Comma 4 3 2 5_AVA DVA EL" xfId="21867" xr:uid="{E61AD153-B374-4939-9F8F-4F48A21F345A}"/>
    <cellStyle name="Comma 4 3 2 6" xfId="21868" xr:uid="{402A7FDC-9F27-4625-B1B8-3189C732DF4A}"/>
    <cellStyle name="Comma 4 3 2 6 2" xfId="21869" xr:uid="{6E13188E-D2D9-4528-BBC7-7CFD0A7EBD58}"/>
    <cellStyle name="Comma 4 3 2 6 3" xfId="21870" xr:uid="{B48F8915-A688-44CB-9A73-DD768F86AD35}"/>
    <cellStyle name="Comma 4 3 2 6_AVA DVA EL" xfId="21871" xr:uid="{1AC070D8-351B-4A4C-8329-C61E1E676386}"/>
    <cellStyle name="Comma 4 3 2 7" xfId="21872" xr:uid="{D90AB5D2-0CEC-487C-B515-E9F85B4D02A8}"/>
    <cellStyle name="Comma 4 3 2 7 2" xfId="21873" xr:uid="{2D144806-803A-4EB4-86AB-ED16FD54178F}"/>
    <cellStyle name="Comma 4 3 2 7 3" xfId="21874" xr:uid="{A4FE9ECA-EA9B-4900-80A3-952D2ADC000B}"/>
    <cellStyle name="Comma 4 3 2 7_AVA DVA EL" xfId="21875" xr:uid="{8800FD5F-F649-44AB-BFBC-F816A82E5A48}"/>
    <cellStyle name="Comma 4 3 2 8" xfId="21876" xr:uid="{EF128F36-DBDE-4B33-BC60-192A317F5F83}"/>
    <cellStyle name="Comma 4 3 2 8 2" xfId="21877" xr:uid="{927FE271-08EF-4C53-8D2A-4CFA049399C0}"/>
    <cellStyle name="Comma 4 3 2 8 3" xfId="21878" xr:uid="{30921293-C53B-4575-9ECD-8AD2F6A18113}"/>
    <cellStyle name="Comma 4 3 2 8_AVA DVA EL" xfId="21879" xr:uid="{BA0237FC-3A91-4805-B557-2FF64900F4D9}"/>
    <cellStyle name="Comma 4 3 2 9" xfId="21880" xr:uid="{AB940F10-D905-4A4C-AAD9-17DAAD97A1D6}"/>
    <cellStyle name="Comma 4 3 2 9 2" xfId="21881" xr:uid="{A55D4BE9-2A05-40F2-8EA3-792CC5E5F133}"/>
    <cellStyle name="Comma 4 3 2 9 3" xfId="21882" xr:uid="{D313ACCC-0041-485C-B9D5-06DD9AF212E1}"/>
    <cellStyle name="Comma 4 3 2 9_AVA DVA EL" xfId="21883" xr:uid="{602109D1-044B-4365-A876-43533CD3AFCB}"/>
    <cellStyle name="Comma 4 3 2_AVA DVA EL" xfId="21884" xr:uid="{4AEC2752-7BCC-417E-A826-AC8E2386917A}"/>
    <cellStyle name="Comma 4 3 3" xfId="21885" xr:uid="{51184A82-A5A5-4906-8498-4FD251B1EB18}"/>
    <cellStyle name="Comma 4 3 3 10" xfId="21886" xr:uid="{9E13C592-4B0E-4E2B-87DB-D61D7E35EEF2}"/>
    <cellStyle name="Comma 4 3 3 11" xfId="21887" xr:uid="{2786E7EE-71D7-476B-8502-281E4F5DBE8D}"/>
    <cellStyle name="Comma 4 3 3 2" xfId="21888" xr:uid="{B7D05C3D-8F96-4E53-9EAC-0D421BEBE6E1}"/>
    <cellStyle name="Comma 4 3 3 2 2" xfId="21889" xr:uid="{9D97CAF5-7F81-433C-9679-A5BA82A61DAB}"/>
    <cellStyle name="Comma 4 3 3 2 2 2" xfId="21890" xr:uid="{4113AA64-C77C-45E5-B158-DE0630D74774}"/>
    <cellStyle name="Comma 4 3 3 2 2 3" xfId="21891" xr:uid="{F8F16D81-FFF5-4BEB-A65B-B41275095C9C}"/>
    <cellStyle name="Comma 4 3 3 2 2_AVA DVA EL" xfId="21892" xr:uid="{5010D1DE-7261-421F-A971-D3DABE7FD7E1}"/>
    <cellStyle name="Comma 4 3 3 2 3" xfId="21893" xr:uid="{F4814C42-0029-4ED9-BF8D-5DA8A65EA775}"/>
    <cellStyle name="Comma 4 3 3 2 3 2" xfId="21894" xr:uid="{29258494-EBFA-4212-8ACC-FB012469FB6A}"/>
    <cellStyle name="Comma 4 3 3 2 3 3" xfId="21895" xr:uid="{E4D11F2B-29A8-47D3-81BE-02AD4B7DA5EA}"/>
    <cellStyle name="Comma 4 3 3 2 3_AVA DVA EL" xfId="21896" xr:uid="{95FCD291-486B-4B55-981B-5C323AE5C51D}"/>
    <cellStyle name="Comma 4 3 3 2 4" xfId="21897" xr:uid="{9E2A39FC-79AD-410F-B5E7-8F14FB20D3F5}"/>
    <cellStyle name="Comma 4 3 3 2 5" xfId="21898" xr:uid="{E37F8D65-0D44-43E6-A8F2-9C3CD930A405}"/>
    <cellStyle name="Comma 4 3 3 2_AVA DVA EL" xfId="21899" xr:uid="{D06166C8-1873-4F45-B952-FFECEDA3C80F}"/>
    <cellStyle name="Comma 4 3 3 3" xfId="21900" xr:uid="{83EBE57A-B983-4B00-B54A-262766E73E1C}"/>
    <cellStyle name="Comma 4 3 3 3 2" xfId="21901" xr:uid="{F1089D5B-2647-4F2A-8B06-277640E8A6E2}"/>
    <cellStyle name="Comma 4 3 3 3 3" xfId="21902" xr:uid="{3EE44A24-C547-4458-B37B-26D751EA36E9}"/>
    <cellStyle name="Comma 4 3 3 3_AVA DVA EL" xfId="21903" xr:uid="{1CDC185A-1709-4B5B-A49D-C72C0CEB6784}"/>
    <cellStyle name="Comma 4 3 3 4" xfId="21904" xr:uid="{194D5F63-B589-4C31-B880-898605CBDE25}"/>
    <cellStyle name="Comma 4 3 3 4 2" xfId="21905" xr:uid="{5C9581F3-DD64-402F-9DF2-C5AD6C50F992}"/>
    <cellStyle name="Comma 4 3 3 4 3" xfId="21906" xr:uid="{B563D923-86F9-49A0-9AA3-E3099387EAE1}"/>
    <cellStyle name="Comma 4 3 3 4_AVA DVA EL" xfId="21907" xr:uid="{09F3CDAC-FACB-429A-A3C6-89669E7A163D}"/>
    <cellStyle name="Comma 4 3 3 5" xfId="21908" xr:uid="{E3B5E413-897C-4380-9F65-C44ED8049129}"/>
    <cellStyle name="Comma 4 3 3 5 2" xfId="21909" xr:uid="{64AA540B-6103-49FC-AF70-3E05709F8EDA}"/>
    <cellStyle name="Comma 4 3 3 5 3" xfId="21910" xr:uid="{12D4230E-2D82-417C-A271-D152BD84F473}"/>
    <cellStyle name="Comma 4 3 3 5_AVA DVA EL" xfId="21911" xr:uid="{AFF7B847-B039-4724-A977-113AACC64930}"/>
    <cellStyle name="Comma 4 3 3 6" xfId="21912" xr:uid="{ED47D9C7-7449-4D6B-ADBC-6F2B6AA89742}"/>
    <cellStyle name="Comma 4 3 3 6 2" xfId="21913" xr:uid="{0E2DF7A3-6A6B-40BE-9FEC-99C3F530B2C8}"/>
    <cellStyle name="Comma 4 3 3 6 3" xfId="21914" xr:uid="{E70E548B-9D71-4F61-A020-B50E3578182A}"/>
    <cellStyle name="Comma 4 3 3 6_AVA DVA EL" xfId="21915" xr:uid="{63730CD0-2F15-4B8C-8D8F-90E563C07F26}"/>
    <cellStyle name="Comma 4 3 3 7" xfId="21916" xr:uid="{4B390BE2-0DFB-4F02-855E-5465752DAF33}"/>
    <cellStyle name="Comma 4 3 3 7 2" xfId="21917" xr:uid="{185ADEB8-76DA-42F2-BE2B-D0912C04B982}"/>
    <cellStyle name="Comma 4 3 3 7 3" xfId="21918" xr:uid="{66D82F7C-29F3-4E28-8128-DB8D1A10FDA8}"/>
    <cellStyle name="Comma 4 3 3 7_AVA DVA EL" xfId="21919" xr:uid="{09927A7B-ABCF-4F96-B91A-5DE403C320C3}"/>
    <cellStyle name="Comma 4 3 3 8" xfId="21920" xr:uid="{C6076DF0-1E7D-4498-A7CA-19CEF6FC5443}"/>
    <cellStyle name="Comma 4 3 3 8 2" xfId="21921" xr:uid="{C18B6B83-64E2-4D15-860F-F93A2B200EDD}"/>
    <cellStyle name="Comma 4 3 3 8 3" xfId="21922" xr:uid="{757B5A55-8F49-4CAF-904D-6697F1D0A692}"/>
    <cellStyle name="Comma 4 3 3 8_AVA DVA EL" xfId="21923" xr:uid="{B2424154-25CC-46E2-B0CC-F49832691840}"/>
    <cellStyle name="Comma 4 3 3 9" xfId="21924" xr:uid="{DEF313EC-C9A0-4F48-8B2C-C3159C45FB16}"/>
    <cellStyle name="Comma 4 3 3 9 2" xfId="21925" xr:uid="{1798DC2A-643C-4E59-85EE-B9DBDBC4CEB1}"/>
    <cellStyle name="Comma 4 3 3 9 3" xfId="21926" xr:uid="{44A3AD6C-E0FA-4B3B-888C-B58A5870EE4E}"/>
    <cellStyle name="Comma 4 3 3 9_AVA DVA EL" xfId="21927" xr:uid="{78F6A7A3-4F15-4069-8860-AC5D8FF0B8C2}"/>
    <cellStyle name="Comma 4 3 3_AVA DVA EL" xfId="21928" xr:uid="{DE259A8F-BB5F-49EE-A529-2DD482617CB1}"/>
    <cellStyle name="Comma 4 3 4" xfId="21929" xr:uid="{CD8872EC-409B-48DF-8266-59425760BBB0}"/>
    <cellStyle name="Comma 4 3 4 2" xfId="21930" xr:uid="{A059DBCD-C71E-443C-89A3-8B6FA3BD50CF}"/>
    <cellStyle name="Comma 4 3 4 2 2" xfId="21931" xr:uid="{7C7A640D-35A3-4613-9F4D-FB766AEFD5EA}"/>
    <cellStyle name="Comma 4 3 4 2 3" xfId="21932" xr:uid="{EFC3E8F4-B4C1-4F57-97A1-5F062E425D55}"/>
    <cellStyle name="Comma 4 3 4 2_AVA DVA EL" xfId="21933" xr:uid="{31912E46-F91B-4734-92C6-4F0200687983}"/>
    <cellStyle name="Comma 4 3 4 3" xfId="21934" xr:uid="{8CC66C22-D30C-4B7B-AF55-7F6625BFA5D9}"/>
    <cellStyle name="Comma 4 3 4 3 2" xfId="21935" xr:uid="{D56DE5DE-F1B1-4AEB-A483-C4F3639C1AC9}"/>
    <cellStyle name="Comma 4 3 4 3 3" xfId="21936" xr:uid="{A0F29C20-A202-410D-B912-531F082FD8AB}"/>
    <cellStyle name="Comma 4 3 4 3_AVA DVA EL" xfId="21937" xr:uid="{1E0F2B75-E064-413A-B7DF-371A054CAA49}"/>
    <cellStyle name="Comma 4 3 4 4" xfId="21938" xr:uid="{8C4508AB-0EF6-4C59-A494-0B265269DE61}"/>
    <cellStyle name="Comma 4 3 4 5" xfId="21939" xr:uid="{2C71BDD7-D92E-4B10-9708-51B2E581368E}"/>
    <cellStyle name="Comma 4 3 4_AVA DVA EL" xfId="21940" xr:uid="{FB3FCB9C-1882-48F3-9778-B4D28019CF6B}"/>
    <cellStyle name="Comma 4 3 5" xfId="21941" xr:uid="{AA2B0F87-2658-457B-A96B-F9442BFE218F}"/>
    <cellStyle name="Comma 4 3 5 2" xfId="21942" xr:uid="{8818DF13-72B3-4FBF-8559-F63FDE90E39A}"/>
    <cellStyle name="Comma 4 3 5 3" xfId="21943" xr:uid="{E00C8591-7036-4634-B61D-D35C27E2E29D}"/>
    <cellStyle name="Comma 4 3 5_AVA DVA EL" xfId="21944" xr:uid="{F218DD6A-2503-4EFF-A685-550FE55762DF}"/>
    <cellStyle name="Comma 4 3 6" xfId="21945" xr:uid="{F9ED5FDA-E15C-47A9-9DDF-096B02C8EC8D}"/>
    <cellStyle name="Comma 4 3 6 2" xfId="21946" xr:uid="{19496E86-19D7-4C85-B436-EB6FCEBB5832}"/>
    <cellStyle name="Comma 4 3 6 3" xfId="21947" xr:uid="{908410CD-FBCC-4A4F-A213-B2398CECBA07}"/>
    <cellStyle name="Comma 4 3 6_AVA DVA EL" xfId="21948" xr:uid="{3B5827AD-4B22-4E23-A041-D6561B43F9D5}"/>
    <cellStyle name="Comma 4 3 7" xfId="21949" xr:uid="{83896F8B-087F-4F8E-A51C-835F9E27A4FE}"/>
    <cellStyle name="Comma 4 3 7 2" xfId="21950" xr:uid="{5C3BEA35-FC1C-451D-A77F-7014FE7A2865}"/>
    <cellStyle name="Comma 4 3 7 3" xfId="21951" xr:uid="{10E9F553-BA78-408C-8EBA-1D9206F3AD15}"/>
    <cellStyle name="Comma 4 3 7_AVA DVA EL" xfId="21952" xr:uid="{70DA2B56-3E53-44F0-9A59-0F262CCCE368}"/>
    <cellStyle name="Comma 4 3 8" xfId="21953" xr:uid="{D3791F93-B615-440F-8173-19CE6216F0C3}"/>
    <cellStyle name="Comma 4 3 8 2" xfId="21954" xr:uid="{C699FE97-046F-4C8C-8BA4-2E2DB9E7EFB7}"/>
    <cellStyle name="Comma 4 3 8 3" xfId="21955" xr:uid="{8C1EDE05-FB5B-48E9-8068-E075C2ABF0E8}"/>
    <cellStyle name="Comma 4 3 8_AVA DVA EL" xfId="21956" xr:uid="{89F59413-C0F0-4EE6-8C30-69BD4626B9DE}"/>
    <cellStyle name="Comma 4 3 9" xfId="21957" xr:uid="{18505FEA-4D07-4470-B2AE-97C4B0745545}"/>
    <cellStyle name="Comma 4 3 9 2" xfId="21958" xr:uid="{BED64457-CB07-486A-871B-60F70189B779}"/>
    <cellStyle name="Comma 4 3 9 3" xfId="21959" xr:uid="{B6AF6AEC-8772-48FC-9B64-67492532A344}"/>
    <cellStyle name="Comma 4 3 9_AVA DVA EL" xfId="21960" xr:uid="{C54EC682-D51A-47B2-BDE4-F3D09F85ED81}"/>
    <cellStyle name="Comma 4 3_AVA DVA EL" xfId="21961" xr:uid="{C9A72AD2-42D4-4E39-BC8B-94B744085C8F}"/>
    <cellStyle name="Comma 4 4" xfId="6315" xr:uid="{43AE90FF-35DA-4244-B45F-A77C5E8D8243}"/>
    <cellStyle name="Comma 4 4 10" xfId="21962" xr:uid="{C9AE4FFA-ACE9-489C-9DB1-F627EB1C20C6}"/>
    <cellStyle name="Comma 4 4 10 2" xfId="21963" xr:uid="{3C131D79-9526-42F5-B7DB-0E4CB68E63FB}"/>
    <cellStyle name="Comma 4 4 10 3" xfId="21964" xr:uid="{F88A1684-1F1F-46A5-B498-51988218F1B8}"/>
    <cellStyle name="Comma 4 4 10_AVA DVA EL" xfId="21965" xr:uid="{B89CB4E7-3514-42E3-81C2-FDA8BE6DCE2F}"/>
    <cellStyle name="Comma 4 4 11" xfId="21966" xr:uid="{D0E63B0B-9168-44B6-A196-5142E92297B8}"/>
    <cellStyle name="Comma 4 4 11 2" xfId="21967" xr:uid="{76F23437-B53B-44E7-9F5E-080C88F969EC}"/>
    <cellStyle name="Comma 4 4 11 3" xfId="21968" xr:uid="{D7A157BE-F38F-4F30-852B-D3E71C90C098}"/>
    <cellStyle name="Comma 4 4 11_AVA DVA EL" xfId="21969" xr:uid="{612628BB-871C-4CB0-813B-C8D5DB0D73B3}"/>
    <cellStyle name="Comma 4 4 12" xfId="21970" xr:uid="{CE04C553-8E9F-43FC-9D78-3E9389F19257}"/>
    <cellStyle name="Comma 4 4 13" xfId="21971" xr:uid="{9F7B96DB-3F83-4B5E-9E43-5C9BEFCBAF7B}"/>
    <cellStyle name="Comma 4 4 2" xfId="21972" xr:uid="{C3F56FA8-36E3-451F-BFDE-25694624EE95}"/>
    <cellStyle name="Comma 4 4 2 10" xfId="21973" xr:uid="{4EEEAA91-31C0-4F5E-9C5A-2C2CB5D335A2}"/>
    <cellStyle name="Comma 4 4 2 11" xfId="21974" xr:uid="{52673EF5-FB26-47E9-8447-F8A91DD8A3C8}"/>
    <cellStyle name="Comma 4 4 2 2" xfId="21975" xr:uid="{D8272112-9E3B-4252-ABF8-39FA93B7CB2E}"/>
    <cellStyle name="Comma 4 4 2 2 2" xfId="21976" xr:uid="{5D209C9F-A945-497C-8355-24DD17A8C7C6}"/>
    <cellStyle name="Comma 4 4 2 2 2 2" xfId="21977" xr:uid="{D1E960D5-4F41-4AB8-A8FB-2253837B0C19}"/>
    <cellStyle name="Comma 4 4 2 2 2 3" xfId="21978" xr:uid="{D778981C-37DA-4593-874A-908A66BBA0C1}"/>
    <cellStyle name="Comma 4 4 2 2 2_AVA DVA EL" xfId="21979" xr:uid="{D9977CDC-6374-4B39-AB40-09F4F1077018}"/>
    <cellStyle name="Comma 4 4 2 2 3" xfId="21980" xr:uid="{CEE2E4DA-8FD2-44F1-94DE-F9A0223C0FA3}"/>
    <cellStyle name="Comma 4 4 2 2 3 2" xfId="21981" xr:uid="{0DE12CB4-A7A9-43CD-A429-740ADC2B0C17}"/>
    <cellStyle name="Comma 4 4 2 2 3 3" xfId="21982" xr:uid="{5CDB130D-F351-4773-A050-5CDB895D0847}"/>
    <cellStyle name="Comma 4 4 2 2 3_AVA DVA EL" xfId="21983" xr:uid="{703E6A17-E4B0-4F61-A960-8EDCC75DB7FE}"/>
    <cellStyle name="Comma 4 4 2 2 4" xfId="21984" xr:uid="{70A80C9B-6A35-4218-BF08-EAB95AEACFA5}"/>
    <cellStyle name="Comma 4 4 2 2 5" xfId="21985" xr:uid="{42E1D504-A721-4AB7-8B70-50B5D9D47990}"/>
    <cellStyle name="Comma 4 4 2 2_AVA DVA EL" xfId="21986" xr:uid="{6475CC22-F492-41CB-A7FA-61110C874F9F}"/>
    <cellStyle name="Comma 4 4 2 3" xfId="21987" xr:uid="{5A69B0BA-383E-4A62-970E-E8D3321C45EC}"/>
    <cellStyle name="Comma 4 4 2 3 2" xfId="21988" xr:uid="{22354D7D-6FA6-4BA0-B019-27CBCCDB2A48}"/>
    <cellStyle name="Comma 4 4 2 3 3" xfId="21989" xr:uid="{0C5AFBE8-4E15-4E24-9001-E17517A02477}"/>
    <cellStyle name="Comma 4 4 2 3_AVA DVA EL" xfId="21990" xr:uid="{C99BAF16-5DE6-4A35-B4C0-DCBE4AA3D458}"/>
    <cellStyle name="Comma 4 4 2 4" xfId="21991" xr:uid="{B4DDC059-AA15-49E0-929C-32F3B1E2ECCE}"/>
    <cellStyle name="Comma 4 4 2 4 2" xfId="21992" xr:uid="{379A489C-0A20-4FBF-B78A-8D4DBA991364}"/>
    <cellStyle name="Comma 4 4 2 4 3" xfId="21993" xr:uid="{71B7C8D6-CD22-4068-A55B-EC375F6E62D6}"/>
    <cellStyle name="Comma 4 4 2 4_AVA DVA EL" xfId="21994" xr:uid="{584A8301-ABBD-4807-AAD9-D58333506A2C}"/>
    <cellStyle name="Comma 4 4 2 5" xfId="21995" xr:uid="{08E5F1E0-AD2C-40BC-A1EF-D09E1C440FF6}"/>
    <cellStyle name="Comma 4 4 2 5 2" xfId="21996" xr:uid="{00F91F87-1A3B-4143-B595-7903C5E54ED1}"/>
    <cellStyle name="Comma 4 4 2 5 3" xfId="21997" xr:uid="{EAFC9DA2-06A4-4347-9D1D-BFD4B8BFAC11}"/>
    <cellStyle name="Comma 4 4 2 5_AVA DVA EL" xfId="21998" xr:uid="{6DE212D2-EB7D-47EA-99E9-DD60111FF1C8}"/>
    <cellStyle name="Comma 4 4 2 6" xfId="21999" xr:uid="{AE8D48EF-E44A-4FA0-AEF6-9C8DEAD14F30}"/>
    <cellStyle name="Comma 4 4 2 6 2" xfId="22000" xr:uid="{62B92C87-3DC5-4E51-B250-2CD849747FB5}"/>
    <cellStyle name="Comma 4 4 2 6 3" xfId="22001" xr:uid="{A1248222-2CFE-468C-A940-7049A4975E59}"/>
    <cellStyle name="Comma 4 4 2 6_AVA DVA EL" xfId="22002" xr:uid="{9A564368-079B-4680-A072-5906BB82CCAB}"/>
    <cellStyle name="Comma 4 4 2 7" xfId="22003" xr:uid="{6A2B9009-2820-4AD7-846C-4336B5722083}"/>
    <cellStyle name="Comma 4 4 2 7 2" xfId="22004" xr:uid="{D7FBCB0F-FB26-4188-AF62-0391C04A9447}"/>
    <cellStyle name="Comma 4 4 2 7 3" xfId="22005" xr:uid="{14A1FAEF-95DA-4216-BECE-24DF41F54584}"/>
    <cellStyle name="Comma 4 4 2 7_AVA DVA EL" xfId="22006" xr:uid="{74E51751-9BE3-4399-885B-1816C32694A8}"/>
    <cellStyle name="Comma 4 4 2 8" xfId="22007" xr:uid="{34E9E422-F479-4046-B23D-CEA6913DC215}"/>
    <cellStyle name="Comma 4 4 2 8 2" xfId="22008" xr:uid="{3E1C7218-86C3-4574-8B25-E0E0A7E07C38}"/>
    <cellStyle name="Comma 4 4 2 8 3" xfId="22009" xr:uid="{8413A607-5CE8-42CE-9283-B4D31F7C3C63}"/>
    <cellStyle name="Comma 4 4 2 8_AVA DVA EL" xfId="22010" xr:uid="{D56A4C6B-4C57-4B01-8A43-EF45A565FA17}"/>
    <cellStyle name="Comma 4 4 2 9" xfId="22011" xr:uid="{36E9FD00-BBB7-44D7-9E25-EB38C6B4AB12}"/>
    <cellStyle name="Comma 4 4 2 9 2" xfId="22012" xr:uid="{F7FC99EC-CBE9-47C0-86B9-6EEA61DAE3AC}"/>
    <cellStyle name="Comma 4 4 2 9 3" xfId="22013" xr:uid="{59A9E719-BB88-4F38-B691-9472A8D53B79}"/>
    <cellStyle name="Comma 4 4 2 9_AVA DVA EL" xfId="22014" xr:uid="{FFDAADEC-E915-49FA-B5BB-415337F32053}"/>
    <cellStyle name="Comma 4 4 2_AVA DVA EL" xfId="22015" xr:uid="{96087629-41FB-4F22-B19D-69D64927D586}"/>
    <cellStyle name="Comma 4 4 3" xfId="22016" xr:uid="{8F2403E6-5C64-4A2B-80AD-F15526206629}"/>
    <cellStyle name="Comma 4 4 3 10" xfId="22017" xr:uid="{3431F133-B1C9-482E-8A6C-2CD180067FF9}"/>
    <cellStyle name="Comma 4 4 3 11" xfId="22018" xr:uid="{7AB9F64C-DD20-4CF1-833E-50973ED1D2A5}"/>
    <cellStyle name="Comma 4 4 3 2" xfId="22019" xr:uid="{D8952D30-DE51-4754-97B8-4351D66D4512}"/>
    <cellStyle name="Comma 4 4 3 2 2" xfId="22020" xr:uid="{CBEE49B4-D85F-41FA-B073-54B3F3922F56}"/>
    <cellStyle name="Comma 4 4 3 2 2 2" xfId="22021" xr:uid="{01A5E1A8-C960-487B-B323-AEDF619585BF}"/>
    <cellStyle name="Comma 4 4 3 2 2 3" xfId="22022" xr:uid="{16324D05-B7AB-4AC6-BE08-6E5D28AF03BA}"/>
    <cellStyle name="Comma 4 4 3 2 2_AVA DVA EL" xfId="22023" xr:uid="{EE4116B9-8D00-42ED-BEA7-5FD41B7BCE31}"/>
    <cellStyle name="Comma 4 4 3 2 3" xfId="22024" xr:uid="{BAF34650-D16F-4555-BD7D-3ECA2324F014}"/>
    <cellStyle name="Comma 4 4 3 2 3 2" xfId="22025" xr:uid="{668F93A7-5D8C-4E50-AB43-22E94857A7B8}"/>
    <cellStyle name="Comma 4 4 3 2 3 3" xfId="22026" xr:uid="{89D5794B-B620-41AC-A1A8-0EB415F04959}"/>
    <cellStyle name="Comma 4 4 3 2 3_AVA DVA EL" xfId="22027" xr:uid="{48324307-1739-4268-9CE9-288E3F580DE7}"/>
    <cellStyle name="Comma 4 4 3 2 4" xfId="22028" xr:uid="{671865B4-F3A2-4D7B-A0B2-89935FE8222F}"/>
    <cellStyle name="Comma 4 4 3 2 5" xfId="22029" xr:uid="{6ED2E8B9-376F-48CF-BF0D-8ABC54A1F3CD}"/>
    <cellStyle name="Comma 4 4 3 2_AVA DVA EL" xfId="22030" xr:uid="{62417B78-62B5-465A-B9ED-40FD31F75AFD}"/>
    <cellStyle name="Comma 4 4 3 3" xfId="22031" xr:uid="{8521F2E8-45FC-4BE8-9392-B18B55C37CD4}"/>
    <cellStyle name="Comma 4 4 3 3 2" xfId="22032" xr:uid="{7FE74338-F737-40C9-B41F-7B550270D743}"/>
    <cellStyle name="Comma 4 4 3 3 3" xfId="22033" xr:uid="{E90A2857-761B-4FC6-A2C1-4E36A3F625E3}"/>
    <cellStyle name="Comma 4 4 3 3_AVA DVA EL" xfId="22034" xr:uid="{5C88A29A-B564-45C6-BC3E-8758F9CC3FA3}"/>
    <cellStyle name="Comma 4 4 3 4" xfId="22035" xr:uid="{B07F23BD-3AAB-4B2D-AC9B-9C1E0E345937}"/>
    <cellStyle name="Comma 4 4 3 4 2" xfId="22036" xr:uid="{E4D4B0F4-F468-4143-8316-FA78244A1BF8}"/>
    <cellStyle name="Comma 4 4 3 4 3" xfId="22037" xr:uid="{69941F2C-4B21-405D-8A6E-235373208852}"/>
    <cellStyle name="Comma 4 4 3 4_AVA DVA EL" xfId="22038" xr:uid="{818C41F6-5480-4E3C-A275-46405121DEBC}"/>
    <cellStyle name="Comma 4 4 3 5" xfId="22039" xr:uid="{669D8D85-D345-473D-82E2-014B5DB65ABA}"/>
    <cellStyle name="Comma 4 4 3 5 2" xfId="22040" xr:uid="{9DAE330B-BCA9-45A9-BE76-F08B02461FEF}"/>
    <cellStyle name="Comma 4 4 3 5 3" xfId="22041" xr:uid="{0AA47BEB-8E5C-4868-988B-CA2A9DDA18E1}"/>
    <cellStyle name="Comma 4 4 3 5_AVA DVA EL" xfId="22042" xr:uid="{AFFBD989-F7B1-4323-97CB-43E3A0446C73}"/>
    <cellStyle name="Comma 4 4 3 6" xfId="22043" xr:uid="{53CA6BBA-4B0A-4EE1-A3C3-F734C3E549A4}"/>
    <cellStyle name="Comma 4 4 3 6 2" xfId="22044" xr:uid="{DAA344DF-E365-443B-9108-F2AA7E95406E}"/>
    <cellStyle name="Comma 4 4 3 6 3" xfId="22045" xr:uid="{98F0F91A-9789-47B3-A7A3-769A6E094DD4}"/>
    <cellStyle name="Comma 4 4 3 6_AVA DVA EL" xfId="22046" xr:uid="{1A88D09A-74A8-4960-982E-2A54D43AB2C5}"/>
    <cellStyle name="Comma 4 4 3 7" xfId="22047" xr:uid="{1590F8F9-FB3F-4855-A84E-95382167D58C}"/>
    <cellStyle name="Comma 4 4 3 7 2" xfId="22048" xr:uid="{5F42A5CA-C793-44B4-9A70-D1F8B5B66733}"/>
    <cellStyle name="Comma 4 4 3 7 3" xfId="22049" xr:uid="{E8355255-D329-4A60-8683-B8FD5D92FA37}"/>
    <cellStyle name="Comma 4 4 3 7_AVA DVA EL" xfId="22050" xr:uid="{6DDF1E73-5757-452F-B899-0489BD948341}"/>
    <cellStyle name="Comma 4 4 3 8" xfId="22051" xr:uid="{A56D81D8-9D21-4432-8990-E62A2A6D2E2C}"/>
    <cellStyle name="Comma 4 4 3 8 2" xfId="22052" xr:uid="{49342978-6E66-4E4A-B8D1-4AB59E6AF7FF}"/>
    <cellStyle name="Comma 4 4 3 8 3" xfId="22053" xr:uid="{CE0938FD-7713-43E9-9BBA-61C58BAB9CB9}"/>
    <cellStyle name="Comma 4 4 3 8_AVA DVA EL" xfId="22054" xr:uid="{15BC3145-FC47-4D2E-8E6B-04E4698F84EE}"/>
    <cellStyle name="Comma 4 4 3 9" xfId="22055" xr:uid="{C13E4BC9-12E9-45CD-96A6-F325B91F55AE}"/>
    <cellStyle name="Comma 4 4 3 9 2" xfId="22056" xr:uid="{083A1904-AE91-4C48-B61D-A9E24EEE3CB4}"/>
    <cellStyle name="Comma 4 4 3 9 3" xfId="22057" xr:uid="{2013D33E-EDDA-4447-A557-3E36866A768F}"/>
    <cellStyle name="Comma 4 4 3 9_AVA DVA EL" xfId="22058" xr:uid="{17D3412D-D978-45EA-97D9-8FB13917729E}"/>
    <cellStyle name="Comma 4 4 3_AVA DVA EL" xfId="22059" xr:uid="{13BA0EBC-83A8-4F14-B734-B2F104A56F2B}"/>
    <cellStyle name="Comma 4 4 4" xfId="22060" xr:uid="{3ABFDF58-1455-42D7-B56F-D8D332855BC2}"/>
    <cellStyle name="Comma 4 4 4 2" xfId="22061" xr:uid="{7DD3F883-EE1C-48C0-914D-34E8FBF73E95}"/>
    <cellStyle name="Comma 4 4 4 2 2" xfId="22062" xr:uid="{11B9B80A-CA2E-480D-A6D1-19DD362070C7}"/>
    <cellStyle name="Comma 4 4 4 2 3" xfId="22063" xr:uid="{D7634D89-D873-4977-BC04-4BE6D6E8B56A}"/>
    <cellStyle name="Comma 4 4 4 2_AVA DVA EL" xfId="22064" xr:uid="{CAF06210-522B-41ED-954D-6A641A48D8EC}"/>
    <cellStyle name="Comma 4 4 4 3" xfId="22065" xr:uid="{B8A2F496-4947-4B85-9FD0-E608E25C90DE}"/>
    <cellStyle name="Comma 4 4 4 3 2" xfId="22066" xr:uid="{83E123A8-3DC9-450D-8921-92756DAC40EC}"/>
    <cellStyle name="Comma 4 4 4 3 3" xfId="22067" xr:uid="{A3FACEBF-4F92-42D6-9BFD-EC2E1848A151}"/>
    <cellStyle name="Comma 4 4 4 3_AVA DVA EL" xfId="22068" xr:uid="{CDD76506-3284-4FB9-845F-8F4B0B978ECD}"/>
    <cellStyle name="Comma 4 4 4 4" xfId="22069" xr:uid="{FC377C30-9810-47B1-A0D0-AE23AA1572BF}"/>
    <cellStyle name="Comma 4 4 4 5" xfId="22070" xr:uid="{FBA87EE4-33C5-47DA-80C0-B4B221E35C9B}"/>
    <cellStyle name="Comma 4 4 4_AVA DVA EL" xfId="22071" xr:uid="{119D00A5-D2D3-4818-9EDB-3D94C4143D8C}"/>
    <cellStyle name="Comma 4 4 5" xfId="22072" xr:uid="{379EA2FC-9443-488F-8D27-078C52D1C8F7}"/>
    <cellStyle name="Comma 4 4 5 2" xfId="22073" xr:uid="{B9611393-A86B-4F42-836F-ACE23DE39064}"/>
    <cellStyle name="Comma 4 4 5 3" xfId="22074" xr:uid="{AB40B58C-8D50-4812-9BDA-B7E1C7F54F3E}"/>
    <cellStyle name="Comma 4 4 5_AVA DVA EL" xfId="22075" xr:uid="{6EEE03B2-0BDD-4997-B68B-0B5B493A35E0}"/>
    <cellStyle name="Comma 4 4 6" xfId="22076" xr:uid="{4C2A6181-C7BC-41B9-994C-ACF7044D6576}"/>
    <cellStyle name="Comma 4 4 6 2" xfId="22077" xr:uid="{F1E9482C-CEA0-42BA-9614-623256E9FC82}"/>
    <cellStyle name="Comma 4 4 6 3" xfId="22078" xr:uid="{2BE2F0F9-236D-4D62-93E0-D9252453C363}"/>
    <cellStyle name="Comma 4 4 6_AVA DVA EL" xfId="22079" xr:uid="{A461F557-7733-4015-BF63-5C0767615D22}"/>
    <cellStyle name="Comma 4 4 7" xfId="22080" xr:uid="{B6E36E1F-9299-4035-8D63-82F548525D5B}"/>
    <cellStyle name="Comma 4 4 7 2" xfId="22081" xr:uid="{D9B2C59A-0000-46F7-A13A-6AA25FFEDE13}"/>
    <cellStyle name="Comma 4 4 7 3" xfId="22082" xr:uid="{C1D2C9CD-8FB7-4F34-88C8-FB0BC78AE906}"/>
    <cellStyle name="Comma 4 4 7_AVA DVA EL" xfId="22083" xr:uid="{BC769AD4-5292-4B18-9273-E34B0EE5748B}"/>
    <cellStyle name="Comma 4 4 8" xfId="22084" xr:uid="{F6CF610E-1788-4E5A-B5AC-32CAF2D27772}"/>
    <cellStyle name="Comma 4 4 8 2" xfId="22085" xr:uid="{FF118B44-35A3-4F53-921D-FB7A6D007E8E}"/>
    <cellStyle name="Comma 4 4 8 3" xfId="22086" xr:uid="{19BB96D2-56C4-4D0A-B6F8-EDCDB3D30959}"/>
    <cellStyle name="Comma 4 4 8_AVA DVA EL" xfId="22087" xr:uid="{3CB9B4A9-014E-4841-88CE-4A1F62EA3D36}"/>
    <cellStyle name="Comma 4 4 9" xfId="22088" xr:uid="{8F69B302-EF98-4190-940D-FA7859EC39D0}"/>
    <cellStyle name="Comma 4 4 9 2" xfId="22089" xr:uid="{D3358D4F-C5D3-412D-A6BF-85609936D533}"/>
    <cellStyle name="Comma 4 4 9 3" xfId="22090" xr:uid="{9F6EA7E3-C43D-40E3-B950-D58F87AF4917}"/>
    <cellStyle name="Comma 4 4 9_AVA DVA EL" xfId="22091" xr:uid="{7BA0D69E-49BC-4DC4-B86E-1E9A7143F371}"/>
    <cellStyle name="Comma 4 4_AVA DVA EL" xfId="22092" xr:uid="{DDF91B46-CB43-4779-A244-71828DE4F791}"/>
    <cellStyle name="Comma 4 5" xfId="6316" xr:uid="{3C959A0C-96C3-456E-8FC4-1C59D99149B7}"/>
    <cellStyle name="Comma 4 5 10" xfId="22093" xr:uid="{4F203F28-F2B0-4488-80CC-D669EAF10D66}"/>
    <cellStyle name="Comma 4 5 10 2" xfId="22094" xr:uid="{8D91E48B-CEFF-4243-BB8A-2C33E565AEA0}"/>
    <cellStyle name="Comma 4 5 10 3" xfId="22095" xr:uid="{93A6D4D3-A2E8-4407-AB4D-CCC4C4CAA2AB}"/>
    <cellStyle name="Comma 4 5 10_AVA DVA EL" xfId="22096" xr:uid="{C65241E4-C831-43BF-853F-C0FBAC5D30CC}"/>
    <cellStyle name="Comma 4 5 11" xfId="22097" xr:uid="{B44ABCD0-B483-4D03-B285-F41ABB90FDD3}"/>
    <cellStyle name="Comma 4 5 12" xfId="22098" xr:uid="{CAD3B790-1CD1-4943-9A61-414B4E95D56C}"/>
    <cellStyle name="Comma 4 5 2" xfId="22099" xr:uid="{0CD86672-B3A1-4F6D-9D78-8FF10AD22CF6}"/>
    <cellStyle name="Comma 4 5 2 10" xfId="22100" xr:uid="{21DA76EC-1E71-4768-B458-6413F171E67D}"/>
    <cellStyle name="Comma 4 5 2 11" xfId="22101" xr:uid="{AFDD2915-F753-41A6-B31F-0F68792C55FF}"/>
    <cellStyle name="Comma 4 5 2 2" xfId="22102" xr:uid="{A95D8DA6-5535-44BA-9E61-A7FC8FDE794E}"/>
    <cellStyle name="Comma 4 5 2 2 2" xfId="22103" xr:uid="{31007E38-FB9E-4B63-B9A3-AC499C919533}"/>
    <cellStyle name="Comma 4 5 2 2 2 2" xfId="22104" xr:uid="{9E9DAB45-4A9F-4F4B-8360-E01F6F7A0C75}"/>
    <cellStyle name="Comma 4 5 2 2 2 3" xfId="22105" xr:uid="{E0ED47EA-1956-4A70-979D-1B4037C7BD16}"/>
    <cellStyle name="Comma 4 5 2 2 2_AVA DVA EL" xfId="22106" xr:uid="{098F7CD8-54D2-4FA7-A4CA-BFE82C430092}"/>
    <cellStyle name="Comma 4 5 2 2 3" xfId="22107" xr:uid="{4D3F5E1F-628D-41D7-87A0-53EFCFADE265}"/>
    <cellStyle name="Comma 4 5 2 2 3 2" xfId="22108" xr:uid="{5471EBEC-4CAB-41E1-ABAC-0C6C70C510D9}"/>
    <cellStyle name="Comma 4 5 2 2 3 3" xfId="22109" xr:uid="{5E78015D-151B-4A19-BE29-022478D0273C}"/>
    <cellStyle name="Comma 4 5 2 2 3_AVA DVA EL" xfId="22110" xr:uid="{35E8FA77-15E1-41EE-8858-5ECF2D52D0E3}"/>
    <cellStyle name="Comma 4 5 2 2 4" xfId="22111" xr:uid="{631A82BD-351F-491C-8865-4B16EEFA72E9}"/>
    <cellStyle name="Comma 4 5 2 2 5" xfId="22112" xr:uid="{DCA9AD87-8635-4764-B297-F08C0DCC654B}"/>
    <cellStyle name="Comma 4 5 2 2_AVA DVA EL" xfId="22113" xr:uid="{E293721B-4D54-4293-ACAF-06F0CF19EED6}"/>
    <cellStyle name="Comma 4 5 2 3" xfId="22114" xr:uid="{D5DFB758-7BA3-4CE5-B412-7C06E18BD64C}"/>
    <cellStyle name="Comma 4 5 2 3 2" xfId="22115" xr:uid="{AB3519CE-89AB-45BA-8016-FDE8CAA93AC1}"/>
    <cellStyle name="Comma 4 5 2 3 3" xfId="22116" xr:uid="{273FE77A-7212-4BF4-9E9E-4057D02EFB07}"/>
    <cellStyle name="Comma 4 5 2 3_AVA DVA EL" xfId="22117" xr:uid="{3B016CFE-83D9-494F-B01D-1DA9B539D07F}"/>
    <cellStyle name="Comma 4 5 2 4" xfId="22118" xr:uid="{F8BBA84F-B7D0-4F3D-9F69-A755C1F3AEA0}"/>
    <cellStyle name="Comma 4 5 2 4 2" xfId="22119" xr:uid="{D2E92B7F-31AC-4857-B990-7200099EDDAF}"/>
    <cellStyle name="Comma 4 5 2 4 3" xfId="22120" xr:uid="{3A0FA0CD-9ADD-45C6-B62B-3333230DD1F3}"/>
    <cellStyle name="Comma 4 5 2 4_AVA DVA EL" xfId="22121" xr:uid="{C4314D2C-4BE6-4B63-B269-226D6A332E2D}"/>
    <cellStyle name="Comma 4 5 2 5" xfId="22122" xr:uid="{D6AB6D83-D8A1-400A-A47C-85526AE5B534}"/>
    <cellStyle name="Comma 4 5 2 5 2" xfId="22123" xr:uid="{18361C97-DE8E-479D-8DFE-5FF50928CC62}"/>
    <cellStyle name="Comma 4 5 2 5 3" xfId="22124" xr:uid="{6F5D7CED-1244-453D-BE97-909CAB0AAB9B}"/>
    <cellStyle name="Comma 4 5 2 5_AVA DVA EL" xfId="22125" xr:uid="{DA182E7B-2FCE-4172-B5CD-70F6B26D7EC2}"/>
    <cellStyle name="Comma 4 5 2 6" xfId="22126" xr:uid="{CBDD4EAC-1110-41CF-849F-DAE78252F757}"/>
    <cellStyle name="Comma 4 5 2 6 2" xfId="22127" xr:uid="{17490C9A-F019-4F9E-B7F8-B17E1012682D}"/>
    <cellStyle name="Comma 4 5 2 6 3" xfId="22128" xr:uid="{9286B56B-591C-4E78-A532-48CF194F2138}"/>
    <cellStyle name="Comma 4 5 2 6_AVA DVA EL" xfId="22129" xr:uid="{5ED8B7C7-A1CF-4F3A-B56B-1B8500E09B4E}"/>
    <cellStyle name="Comma 4 5 2 7" xfId="22130" xr:uid="{E7E41235-1380-4C4F-BB1F-5EBAD92292B9}"/>
    <cellStyle name="Comma 4 5 2 7 2" xfId="22131" xr:uid="{01FE54B5-FE57-4C63-87B9-4B9CFF99767E}"/>
    <cellStyle name="Comma 4 5 2 7 3" xfId="22132" xr:uid="{857A81C5-E246-45AE-A6FD-9D4516616733}"/>
    <cellStyle name="Comma 4 5 2 7_AVA DVA EL" xfId="22133" xr:uid="{42CE02D4-05D3-48D0-84BC-5D9CD4C95063}"/>
    <cellStyle name="Comma 4 5 2 8" xfId="22134" xr:uid="{D7C8650C-E173-45F0-B330-12E5AF413D90}"/>
    <cellStyle name="Comma 4 5 2 8 2" xfId="22135" xr:uid="{1EEA309E-CEF7-4871-90BD-8168D9777D21}"/>
    <cellStyle name="Comma 4 5 2 8 3" xfId="22136" xr:uid="{167E26D6-31E8-40CF-BC0B-65025178C31A}"/>
    <cellStyle name="Comma 4 5 2 8_AVA DVA EL" xfId="22137" xr:uid="{6E5021F9-3465-4C94-8960-D8111CC7B49A}"/>
    <cellStyle name="Comma 4 5 2 9" xfId="22138" xr:uid="{B9B4B17E-B801-43DB-893D-FD10FF166FF0}"/>
    <cellStyle name="Comma 4 5 2 9 2" xfId="22139" xr:uid="{A898187A-9490-4BF5-9BC2-7EB6590C8F83}"/>
    <cellStyle name="Comma 4 5 2 9 3" xfId="22140" xr:uid="{74B593C5-C7F0-4710-9413-ACF6AD4FDF0F}"/>
    <cellStyle name="Comma 4 5 2 9_AVA DVA EL" xfId="22141" xr:uid="{6FEB055D-D9B5-4C68-A066-8D32AED3C8AD}"/>
    <cellStyle name="Comma 4 5 2_AVA DVA EL" xfId="22142" xr:uid="{6DCBC0A9-B141-40F4-AE29-C07AD6918D93}"/>
    <cellStyle name="Comma 4 5 3" xfId="22143" xr:uid="{8FDECE6D-6C53-4848-9CE6-8E05F9E09311}"/>
    <cellStyle name="Comma 4 5 3 2" xfId="22144" xr:uid="{D996513C-C5BC-4658-85FD-569F3F1BBA1D}"/>
    <cellStyle name="Comma 4 5 3 2 2" xfId="22145" xr:uid="{882DEFC2-C3D7-4738-B2BD-3B7B831FB8B7}"/>
    <cellStyle name="Comma 4 5 3 2 3" xfId="22146" xr:uid="{2D63B4E6-E266-4E98-998A-099E3BDEA682}"/>
    <cellStyle name="Comma 4 5 3 2_AVA DVA EL" xfId="22147" xr:uid="{4F1B5574-569E-4D0E-987D-7AF35EFF9C33}"/>
    <cellStyle name="Comma 4 5 3 3" xfId="22148" xr:uid="{40073BC0-A549-4EE1-8616-10900D69AEA2}"/>
    <cellStyle name="Comma 4 5 3 3 2" xfId="22149" xr:uid="{BCC8F44D-75A6-4B53-A8F3-5D3CADFEBB44}"/>
    <cellStyle name="Comma 4 5 3 3 3" xfId="22150" xr:uid="{5BA8782F-53FB-4D24-9BEA-F0A757575653}"/>
    <cellStyle name="Comma 4 5 3 3_AVA DVA EL" xfId="22151" xr:uid="{9796B3A6-09C9-4623-8748-7371C299E9D8}"/>
    <cellStyle name="Comma 4 5 3 4" xfId="22152" xr:uid="{4D155750-22B1-454E-9F0C-3732A4129A65}"/>
    <cellStyle name="Comma 4 5 3 5" xfId="22153" xr:uid="{CFEC36EA-B2C9-4B5A-BDEF-C5D16CA49D7E}"/>
    <cellStyle name="Comma 4 5 3_AVA DVA EL" xfId="22154" xr:uid="{17FBFED0-89CB-49BF-BE82-6346C3C22082}"/>
    <cellStyle name="Comma 4 5 4" xfId="22155" xr:uid="{8FD11721-4309-4471-BBAC-130BEC093894}"/>
    <cellStyle name="Comma 4 5 4 2" xfId="22156" xr:uid="{D16DF6D5-7921-4C3B-AB27-12AE4595E7BB}"/>
    <cellStyle name="Comma 4 5 4 3" xfId="22157" xr:uid="{CA30336A-BE31-42B5-B2E8-E7CE675409D8}"/>
    <cellStyle name="Comma 4 5 4_AVA DVA EL" xfId="22158" xr:uid="{706B730E-F104-4A5B-B83E-950C3E28EA64}"/>
    <cellStyle name="Comma 4 5 5" xfId="22159" xr:uid="{3F648E6D-5590-4177-839A-1B22F7BE284D}"/>
    <cellStyle name="Comma 4 5 5 2" xfId="22160" xr:uid="{258D96F9-6AB5-4BE1-B007-D74F08A1CC75}"/>
    <cellStyle name="Comma 4 5 5 3" xfId="22161" xr:uid="{981CD3E2-CDA1-4007-AD11-6E4E803E42C5}"/>
    <cellStyle name="Comma 4 5 5_AVA DVA EL" xfId="22162" xr:uid="{A4766B59-A674-460E-A6E8-580A7E721034}"/>
    <cellStyle name="Comma 4 5 6" xfId="22163" xr:uid="{F7D38896-F2FD-4914-BBC0-E2A757F37F95}"/>
    <cellStyle name="Comma 4 5 6 2" xfId="22164" xr:uid="{2B6362C2-4936-4B4E-8D93-DE0AE332E5C5}"/>
    <cellStyle name="Comma 4 5 6 3" xfId="22165" xr:uid="{ACEB8879-BCBD-47D2-B8F4-EFAAD81AA092}"/>
    <cellStyle name="Comma 4 5 6_AVA DVA EL" xfId="22166" xr:uid="{2321782A-BBFD-4CF1-868D-2A4D9A1A5CE4}"/>
    <cellStyle name="Comma 4 5 7" xfId="22167" xr:uid="{DAE8C128-466E-4132-A633-76266C876EB6}"/>
    <cellStyle name="Comma 4 5 7 2" xfId="22168" xr:uid="{1C2D8B8D-C35F-49AF-9298-8149652FA5BF}"/>
    <cellStyle name="Comma 4 5 7 3" xfId="22169" xr:uid="{4B6B0C86-FEAC-41F1-91B6-BF84F58E80C2}"/>
    <cellStyle name="Comma 4 5 7_AVA DVA EL" xfId="22170" xr:uid="{0DCB5392-B9F1-4DEA-8957-9D5E8D9EA579}"/>
    <cellStyle name="Comma 4 5 8" xfId="22171" xr:uid="{89C72321-71BB-4202-A273-74D5D23FA02F}"/>
    <cellStyle name="Comma 4 5 8 2" xfId="22172" xr:uid="{7A3D7573-1196-46A8-A91C-DAEAA162F0BD}"/>
    <cellStyle name="Comma 4 5 8 3" xfId="22173" xr:uid="{2D38970A-679B-4239-8CE6-7F6A742677E4}"/>
    <cellStyle name="Comma 4 5 8_AVA DVA EL" xfId="22174" xr:uid="{282B7EAF-24C1-4AF2-A1D5-84EC06AB7F38}"/>
    <cellStyle name="Comma 4 5 9" xfId="22175" xr:uid="{242E257D-B057-4FDA-B710-FDBE24ED37F8}"/>
    <cellStyle name="Comma 4 5 9 2" xfId="22176" xr:uid="{2D850D8B-6CE8-4B98-8537-7AAA99A1C54B}"/>
    <cellStyle name="Comma 4 5 9 3" xfId="22177" xr:uid="{7686A3C7-1CB4-4E46-A1F4-B67849CCF063}"/>
    <cellStyle name="Comma 4 5 9_AVA DVA EL" xfId="22178" xr:uid="{F1766164-C21A-467F-AFE8-552681F31E32}"/>
    <cellStyle name="Comma 4 5_AVA DVA EL" xfId="22179" xr:uid="{51727D64-035D-430B-ADA1-95F8A160C866}"/>
    <cellStyle name="Comma 4 6" xfId="6317" xr:uid="{BB9C5F71-936B-4532-93E8-78245CC8FDFF}"/>
    <cellStyle name="Comma 4 6 10" xfId="22180" xr:uid="{D3CAAA43-1272-48DA-B6BA-2B0335D0E3AB}"/>
    <cellStyle name="Comma 4 6 10 2" xfId="22181" xr:uid="{88000AE3-B9FC-4DC7-8E05-A37F54ECE831}"/>
    <cellStyle name="Comma 4 6 10 3" xfId="22182" xr:uid="{50EE302E-FA77-4F93-A1EA-99FA2AB576D7}"/>
    <cellStyle name="Comma 4 6 10_AVA DVA EL" xfId="22183" xr:uid="{AB842297-DFB2-4134-9782-51F80C212C91}"/>
    <cellStyle name="Comma 4 6 11" xfId="22184" xr:uid="{241547CA-7224-472B-B967-C99B40EDEDDD}"/>
    <cellStyle name="Comma 4 6 12" xfId="22185" xr:uid="{C90CB6F9-EA8A-45E4-BBB1-349BCA5C60E7}"/>
    <cellStyle name="Comma 4 6 2" xfId="22186" xr:uid="{6AF31E2D-13C0-4EC0-9BB8-CD18B6BA502D}"/>
    <cellStyle name="Comma 4 6 2 10" xfId="22187" xr:uid="{AFF96E4D-F859-4A00-BC05-EC9991DA7AAB}"/>
    <cellStyle name="Comma 4 6 2 11" xfId="22188" xr:uid="{A6D3FE15-539D-48F4-A17D-C7B2429A78E7}"/>
    <cellStyle name="Comma 4 6 2 2" xfId="22189" xr:uid="{72DAEA8C-15A8-45E7-9E30-09A368BB4540}"/>
    <cellStyle name="Comma 4 6 2 2 2" xfId="22190" xr:uid="{596DCB93-8D46-4AE5-B28D-C3F723CBA220}"/>
    <cellStyle name="Comma 4 6 2 2 2 2" xfId="22191" xr:uid="{0141194B-BA60-4098-A9A1-1D93B8282A94}"/>
    <cellStyle name="Comma 4 6 2 2 2 3" xfId="22192" xr:uid="{4F9F8550-839E-4488-9372-C98EB19BE067}"/>
    <cellStyle name="Comma 4 6 2 2 2_AVA DVA EL" xfId="22193" xr:uid="{F302E928-0313-4B69-97FF-BA8B0F9FAB07}"/>
    <cellStyle name="Comma 4 6 2 2 3" xfId="22194" xr:uid="{662AABD0-C6E5-4112-9461-D0E1FE9CD563}"/>
    <cellStyle name="Comma 4 6 2 2 3 2" xfId="22195" xr:uid="{099E8175-6329-481A-AD29-048736D76BAC}"/>
    <cellStyle name="Comma 4 6 2 2 3 3" xfId="22196" xr:uid="{10D5416D-9D57-4F10-A82E-8319B5B7363C}"/>
    <cellStyle name="Comma 4 6 2 2 3_AVA DVA EL" xfId="22197" xr:uid="{A5345A39-350D-454E-9A87-75710470F87D}"/>
    <cellStyle name="Comma 4 6 2 2 4" xfId="22198" xr:uid="{526D3236-A9B8-49D0-A79A-0F2867AF7A2E}"/>
    <cellStyle name="Comma 4 6 2 2 5" xfId="22199" xr:uid="{98CC080D-1C95-457B-97B9-E54F6A143B8A}"/>
    <cellStyle name="Comma 4 6 2 2_AVA DVA EL" xfId="22200" xr:uid="{00A58085-B2C0-4748-BD60-D7CBF1DCF5BA}"/>
    <cellStyle name="Comma 4 6 2 3" xfId="22201" xr:uid="{7AC6EFF2-F622-4103-BA55-CC11FF84F1D6}"/>
    <cellStyle name="Comma 4 6 2 3 2" xfId="22202" xr:uid="{F5C7A95E-FE9B-4817-BC20-F1A19FAB11C4}"/>
    <cellStyle name="Comma 4 6 2 3 3" xfId="22203" xr:uid="{A20528BE-0480-412E-9B31-4F791F205F5C}"/>
    <cellStyle name="Comma 4 6 2 3_AVA DVA EL" xfId="22204" xr:uid="{C41AB6F4-CE38-410C-A1A2-6651F8596A4B}"/>
    <cellStyle name="Comma 4 6 2 4" xfId="22205" xr:uid="{4B5E0002-860A-4BF9-9018-8E4AD8549616}"/>
    <cellStyle name="Comma 4 6 2 4 2" xfId="22206" xr:uid="{96B6574E-34A3-4B26-80B9-57E08253BA81}"/>
    <cellStyle name="Comma 4 6 2 4 3" xfId="22207" xr:uid="{58B7BEEA-71BC-4269-80D2-B03BEC51EEA4}"/>
    <cellStyle name="Comma 4 6 2 4_AVA DVA EL" xfId="22208" xr:uid="{4A5795BF-F311-41D5-A5DD-AA9CE407C020}"/>
    <cellStyle name="Comma 4 6 2 5" xfId="22209" xr:uid="{A94A767E-34B3-4B73-BCC5-AA978CBEA9E9}"/>
    <cellStyle name="Comma 4 6 2 5 2" xfId="22210" xr:uid="{7BDB3ED9-443C-4639-97F1-632E3B6EDD9C}"/>
    <cellStyle name="Comma 4 6 2 5 3" xfId="22211" xr:uid="{43D5F607-0EDE-40DC-B65D-9C7EB576C956}"/>
    <cellStyle name="Comma 4 6 2 5_AVA DVA EL" xfId="22212" xr:uid="{B69800A9-CD85-46FC-AEB9-36C56CFA0DE7}"/>
    <cellStyle name="Comma 4 6 2 6" xfId="22213" xr:uid="{5E964A13-3274-4ACF-82F8-152AD81923BF}"/>
    <cellStyle name="Comma 4 6 2 6 2" xfId="22214" xr:uid="{005C4299-CF63-436A-BA20-91147FEFC1E4}"/>
    <cellStyle name="Comma 4 6 2 6 3" xfId="22215" xr:uid="{7509A131-7375-4CB6-8B29-8219CAD9085C}"/>
    <cellStyle name="Comma 4 6 2 6_AVA DVA EL" xfId="22216" xr:uid="{F630ACF9-98F4-4387-95C6-069D8A61FE6A}"/>
    <cellStyle name="Comma 4 6 2 7" xfId="22217" xr:uid="{DFE29273-3967-4509-97C8-B9193D588249}"/>
    <cellStyle name="Comma 4 6 2 7 2" xfId="22218" xr:uid="{C4259273-DCCD-4B19-99CC-B17E86FF5582}"/>
    <cellStyle name="Comma 4 6 2 7 3" xfId="22219" xr:uid="{6ABBA1B5-24D5-4260-B46D-69555B7AEAF1}"/>
    <cellStyle name="Comma 4 6 2 7_AVA DVA EL" xfId="22220" xr:uid="{EFC14188-A89A-419C-B80E-AC8F76B1085A}"/>
    <cellStyle name="Comma 4 6 2 8" xfId="22221" xr:uid="{3FB4BC0F-613E-47CF-A342-D5908BD3244D}"/>
    <cellStyle name="Comma 4 6 2 8 2" xfId="22222" xr:uid="{917326D4-B1AA-4DCF-892C-5D61F7431027}"/>
    <cellStyle name="Comma 4 6 2 8 3" xfId="22223" xr:uid="{3CADA47C-BA20-41B0-934C-B60D0E0B2191}"/>
    <cellStyle name="Comma 4 6 2 8_AVA DVA EL" xfId="22224" xr:uid="{F7CF219E-2A2F-48DD-83C6-666188F63CF0}"/>
    <cellStyle name="Comma 4 6 2 9" xfId="22225" xr:uid="{96006254-5496-473C-A84F-E19B5097BAD2}"/>
    <cellStyle name="Comma 4 6 2 9 2" xfId="22226" xr:uid="{9364B621-0ABB-4B4D-92ED-393B613B2836}"/>
    <cellStyle name="Comma 4 6 2 9 3" xfId="22227" xr:uid="{A48B5593-AE64-4C97-AF07-556A4BE03139}"/>
    <cellStyle name="Comma 4 6 2 9_AVA DVA EL" xfId="22228" xr:uid="{8384CBB0-C168-406E-9D65-3C68FA1E98AD}"/>
    <cellStyle name="Comma 4 6 2_AVA DVA EL" xfId="22229" xr:uid="{EE338645-D980-4811-866A-879190A8829E}"/>
    <cellStyle name="Comma 4 6 3" xfId="22230" xr:uid="{97D2CEA4-A42A-4A3A-B8D3-EF43FC7CE218}"/>
    <cellStyle name="Comma 4 6 3 2" xfId="22231" xr:uid="{F574B0B4-0396-4536-822E-6604EF020E5F}"/>
    <cellStyle name="Comma 4 6 3 2 2" xfId="22232" xr:uid="{42EBB258-FE7E-4DFE-BA09-0F91B2147022}"/>
    <cellStyle name="Comma 4 6 3 2 3" xfId="22233" xr:uid="{DE98F51F-D6CA-49F7-8634-CD32B0D97CBB}"/>
    <cellStyle name="Comma 4 6 3 2_AVA DVA EL" xfId="22234" xr:uid="{3F0CC59C-8A88-4BD8-AE1F-71086682E342}"/>
    <cellStyle name="Comma 4 6 3 3" xfId="22235" xr:uid="{FA3001CE-E634-45FF-B518-C9524EB30341}"/>
    <cellStyle name="Comma 4 6 3 3 2" xfId="22236" xr:uid="{EF028AD3-977D-4355-9049-9168D357699C}"/>
    <cellStyle name="Comma 4 6 3 3 3" xfId="22237" xr:uid="{ED78A990-9BC6-402C-BA9B-F4757DACB89D}"/>
    <cellStyle name="Comma 4 6 3 3_AVA DVA EL" xfId="22238" xr:uid="{CC55F98C-B514-43A3-94FF-60E8FD790B35}"/>
    <cellStyle name="Comma 4 6 3 4" xfId="22239" xr:uid="{AFF986AB-F25C-45F4-9676-39934C4A81E8}"/>
    <cellStyle name="Comma 4 6 3 5" xfId="22240" xr:uid="{66C42ABB-3F4D-4F2B-BE5D-0112EA84B6C5}"/>
    <cellStyle name="Comma 4 6 3_AVA DVA EL" xfId="22241" xr:uid="{92397402-5402-4069-B3B7-3DADA4E704E0}"/>
    <cellStyle name="Comma 4 6 4" xfId="22242" xr:uid="{B2CF8E9A-5B69-4ADA-BEBD-A5C5A305C6A9}"/>
    <cellStyle name="Comma 4 6 4 2" xfId="22243" xr:uid="{3B6BB040-FD3E-45FB-87A1-86415ECDADC3}"/>
    <cellStyle name="Comma 4 6 4 3" xfId="22244" xr:uid="{1FEC3429-E0D2-41AF-B137-3BCF58319754}"/>
    <cellStyle name="Comma 4 6 4_AVA DVA EL" xfId="22245" xr:uid="{92FB031D-E3E4-4D1A-8AFA-3395DA56FDE0}"/>
    <cellStyle name="Comma 4 6 5" xfId="22246" xr:uid="{64874050-C966-4DD3-9ABD-A842630E36E4}"/>
    <cellStyle name="Comma 4 6 5 2" xfId="22247" xr:uid="{57FE2D5A-9236-4A78-85DC-5BCEDDA0184B}"/>
    <cellStyle name="Comma 4 6 5 3" xfId="22248" xr:uid="{1EF0EFA1-2693-498A-9716-7831806EFDA8}"/>
    <cellStyle name="Comma 4 6 5_AVA DVA EL" xfId="22249" xr:uid="{04D08E70-298B-4E48-80E9-8173A76A266B}"/>
    <cellStyle name="Comma 4 6 6" xfId="22250" xr:uid="{D0FCA9BC-A442-4460-A9BB-4ADE479ABA30}"/>
    <cellStyle name="Comma 4 6 6 2" xfId="22251" xr:uid="{8A1749A2-48CC-453D-879E-C9A6842BCDC9}"/>
    <cellStyle name="Comma 4 6 6 3" xfId="22252" xr:uid="{579F958C-E79E-45BF-8AE2-2164FE78A7F9}"/>
    <cellStyle name="Comma 4 6 6_AVA DVA EL" xfId="22253" xr:uid="{89D6A012-F508-4F17-B4D1-BFFEFEAE6412}"/>
    <cellStyle name="Comma 4 6 7" xfId="22254" xr:uid="{ECA290A4-4F59-470D-97B8-E0C430C4623F}"/>
    <cellStyle name="Comma 4 6 7 2" xfId="22255" xr:uid="{A1A261B9-2DA5-42F3-A203-3A352DBC6CDB}"/>
    <cellStyle name="Comma 4 6 7 3" xfId="22256" xr:uid="{E46DD4A6-F237-4BE8-A1AB-42CDE5E03495}"/>
    <cellStyle name="Comma 4 6 7_AVA DVA EL" xfId="22257" xr:uid="{9A4E5F63-8D87-4532-8036-F8FCE3D5ECC3}"/>
    <cellStyle name="Comma 4 6 8" xfId="22258" xr:uid="{F03D2A92-2BCE-41E1-83EF-C5E5CE8A84FB}"/>
    <cellStyle name="Comma 4 6 8 2" xfId="22259" xr:uid="{29381E0F-4ACC-4549-9B3E-A0FA92528A8A}"/>
    <cellStyle name="Comma 4 6 8 3" xfId="22260" xr:uid="{64182AE7-EC4A-41C2-9114-C842290655DB}"/>
    <cellStyle name="Comma 4 6 8_AVA DVA EL" xfId="22261" xr:uid="{B18AE4FF-337F-4F7A-A365-9475CCA6C2E7}"/>
    <cellStyle name="Comma 4 6 9" xfId="22262" xr:uid="{6FE8A6D6-D98B-4CD0-9CEE-35205BFE8E9E}"/>
    <cellStyle name="Comma 4 6 9 2" xfId="22263" xr:uid="{613631A3-2D24-42AE-8825-BD9DCC3E53E9}"/>
    <cellStyle name="Comma 4 6 9 3" xfId="22264" xr:uid="{2D4400E2-20E0-4ED2-8452-6798DD5843F6}"/>
    <cellStyle name="Comma 4 6 9_AVA DVA EL" xfId="22265" xr:uid="{314F8074-D78F-44A9-B726-8E1920950E2B}"/>
    <cellStyle name="Comma 4 6_AVA DVA EL" xfId="22266" xr:uid="{9FBF87D2-7CE3-471F-8D1A-D89BAEA02000}"/>
    <cellStyle name="Comma 4 7" xfId="6318" xr:uid="{11FF68C7-8837-4977-94CC-A07DD196FE92}"/>
    <cellStyle name="Comma 4 7 10" xfId="22267" xr:uid="{22BE8F66-B30B-439E-855D-81B02057B834}"/>
    <cellStyle name="Comma 4 7 11" xfId="22268" xr:uid="{DD22C763-015A-4FE2-895A-B774B855942C}"/>
    <cellStyle name="Comma 4 7 2" xfId="22269" xr:uid="{2B363CF1-9FFD-4E50-AC80-CF91DD4AFA26}"/>
    <cellStyle name="Comma 4 7 2 2" xfId="22270" xr:uid="{AE647D68-43CF-470B-B05E-9DB91E787EA0}"/>
    <cellStyle name="Comma 4 7 2 2 2" xfId="22271" xr:uid="{15FC6347-D1A9-427E-809B-B665EC772E25}"/>
    <cellStyle name="Comma 4 7 2 2 3" xfId="22272" xr:uid="{5014A9EA-90D3-4A38-82D4-64ACA60FD661}"/>
    <cellStyle name="Comma 4 7 2 2_AVA DVA EL" xfId="22273" xr:uid="{B4458027-E6F7-41F9-AACB-0137590B53C8}"/>
    <cellStyle name="Comma 4 7 2 3" xfId="22274" xr:uid="{A24D392E-2291-4972-9715-E8C1783AADBB}"/>
    <cellStyle name="Comma 4 7 2 3 2" xfId="22275" xr:uid="{082C35B3-0357-46F8-8A0E-A3B556A4BFA5}"/>
    <cellStyle name="Comma 4 7 2 3 3" xfId="22276" xr:uid="{103A6996-E7A4-4F1B-AEB1-C1880B0703A2}"/>
    <cellStyle name="Comma 4 7 2 3_AVA DVA EL" xfId="22277" xr:uid="{F5E08D89-89AC-4014-8FBA-E873DEE78580}"/>
    <cellStyle name="Comma 4 7 2 4" xfId="22278" xr:uid="{F8192C1C-5771-4DEF-AAFC-44FCE7C49670}"/>
    <cellStyle name="Comma 4 7 2 5" xfId="22279" xr:uid="{55B0B039-C12C-4219-A1DE-CE142F8CE1D3}"/>
    <cellStyle name="Comma 4 7 2_AVA DVA EL" xfId="22280" xr:uid="{8145E84E-76E2-43CD-BD91-34CBEF277B86}"/>
    <cellStyle name="Comma 4 7 3" xfId="22281" xr:uid="{2F082DF1-490C-4606-AED9-6647479EB6FE}"/>
    <cellStyle name="Comma 4 7 3 2" xfId="22282" xr:uid="{7BD63A94-A7A9-45F0-AFE0-710A40DE8B43}"/>
    <cellStyle name="Comma 4 7 3 3" xfId="22283" xr:uid="{F38351A7-9FAD-412D-AD9C-56052334CE05}"/>
    <cellStyle name="Comma 4 7 3_AVA DVA EL" xfId="22284" xr:uid="{825CCCEA-FE13-4F21-A53D-A130AFFE3748}"/>
    <cellStyle name="Comma 4 7 4" xfId="22285" xr:uid="{239785F8-B908-404C-A7D7-9A20FF614DC5}"/>
    <cellStyle name="Comma 4 7 4 2" xfId="22286" xr:uid="{18439AD3-2CAF-4806-BFE8-E0143FE855E7}"/>
    <cellStyle name="Comma 4 7 4 3" xfId="22287" xr:uid="{F490DFD9-BCAB-44B9-818F-0F65CB296721}"/>
    <cellStyle name="Comma 4 7 4_AVA DVA EL" xfId="22288" xr:uid="{13A9613D-5146-4414-ACBC-A1B3B016293A}"/>
    <cellStyle name="Comma 4 7 5" xfId="22289" xr:uid="{497DDF14-0869-4245-B2CB-8571B4A7FA34}"/>
    <cellStyle name="Comma 4 7 5 2" xfId="22290" xr:uid="{07E51DC0-BF2F-4E99-940F-11BEA56047EC}"/>
    <cellStyle name="Comma 4 7 5 3" xfId="22291" xr:uid="{8E5D9344-0BF9-4232-97F7-467BFD06A236}"/>
    <cellStyle name="Comma 4 7 5_AVA DVA EL" xfId="22292" xr:uid="{713B1270-729C-4DC0-85CA-55232E70F13A}"/>
    <cellStyle name="Comma 4 7 6" xfId="22293" xr:uid="{0F10827F-F629-42F1-9EE5-C7D998A19E45}"/>
    <cellStyle name="Comma 4 7 6 2" xfId="22294" xr:uid="{3FF2308D-7A1D-435C-A135-EB851DC0663B}"/>
    <cellStyle name="Comma 4 7 6 3" xfId="22295" xr:uid="{B11D3EFC-FB37-4675-B28F-6C8380E5BDEA}"/>
    <cellStyle name="Comma 4 7 6_AVA DVA EL" xfId="22296" xr:uid="{C3C5D3A2-994E-4992-82A1-3D348786BCB2}"/>
    <cellStyle name="Comma 4 7 7" xfId="22297" xr:uid="{DE3F29F7-55C8-439D-A94C-CDE7CF24811C}"/>
    <cellStyle name="Comma 4 7 7 2" xfId="22298" xr:uid="{6D224062-E84A-45CF-8952-E17782707DB4}"/>
    <cellStyle name="Comma 4 7 7 3" xfId="22299" xr:uid="{7EAD61B5-C0D8-4F31-B61B-290A9245AB7F}"/>
    <cellStyle name="Comma 4 7 7_AVA DVA EL" xfId="22300" xr:uid="{94F4273A-3939-4F3E-AE1D-1A54505E56A0}"/>
    <cellStyle name="Comma 4 7 8" xfId="22301" xr:uid="{2E63DB57-BE49-415B-BC89-299A6954DF45}"/>
    <cellStyle name="Comma 4 7 8 2" xfId="22302" xr:uid="{528BCE36-2327-49A2-92A2-B899F28A4EFD}"/>
    <cellStyle name="Comma 4 7 8 3" xfId="22303" xr:uid="{EDAB4B37-CA3C-4732-909B-E93A921E40BB}"/>
    <cellStyle name="Comma 4 7 8_AVA DVA EL" xfId="22304" xr:uid="{B63BFCB8-8E9F-43C7-9686-17B72CB07462}"/>
    <cellStyle name="Comma 4 7 9" xfId="22305" xr:uid="{210B65CF-726D-4EB3-AA08-60C4CC482D8B}"/>
    <cellStyle name="Comma 4 7 9 2" xfId="22306" xr:uid="{732AEA42-2E9C-4F84-B15C-D6AA4CBCA647}"/>
    <cellStyle name="Comma 4 7 9 3" xfId="22307" xr:uid="{ED0CE6DA-ABAB-4066-A45C-873F3067FFEE}"/>
    <cellStyle name="Comma 4 7 9_AVA DVA EL" xfId="22308" xr:uid="{1538BB74-1736-4B98-8231-6EB2310A5CA7}"/>
    <cellStyle name="Comma 4 7_AVA DVA EL" xfId="22309" xr:uid="{B7168FD8-FFE1-437A-97F8-9F0ABC86E45A}"/>
    <cellStyle name="Comma 4 8" xfId="22310" xr:uid="{3CF01D63-7FA7-4AA9-8E11-88B96E7C9AA8}"/>
    <cellStyle name="Comma 4 8 2" xfId="22311" xr:uid="{4CF5924F-33D1-4035-9500-1763A9D2C1FD}"/>
    <cellStyle name="Comma 4 8 2 2" xfId="22312" xr:uid="{C6482256-0803-40A0-B62A-2FC7003066A6}"/>
    <cellStyle name="Comma 4 8 2 3" xfId="22313" xr:uid="{F171781F-8E88-4FAE-A1A0-17E4131CE85E}"/>
    <cellStyle name="Comma 4 8 2_AVA DVA EL" xfId="22314" xr:uid="{D09B4EEA-73EB-4A51-9D83-432F3D97B0B7}"/>
    <cellStyle name="Comma 4 8 3" xfId="22315" xr:uid="{B3A73EF1-311D-4EDD-9C23-8A9F7C01292D}"/>
    <cellStyle name="Comma 4 8 3 2" xfId="22316" xr:uid="{930237DD-3AF1-4B04-AFBC-DCCA54A37606}"/>
    <cellStyle name="Comma 4 8 3 3" xfId="22317" xr:uid="{28D150AA-0E9A-4F19-B02E-746B41D4035B}"/>
    <cellStyle name="Comma 4 8 3_AVA DVA EL" xfId="22318" xr:uid="{B9725F80-75A1-423B-9D66-A766DFFFC8C0}"/>
    <cellStyle name="Comma 4 8 4" xfId="22319" xr:uid="{C04FD7D7-15EE-4CD3-8995-40E8DD5CBBFA}"/>
    <cellStyle name="Comma 4 8 5" xfId="22320" xr:uid="{11C7AD1E-15AA-4380-8D0E-703C0E19397E}"/>
    <cellStyle name="Comma 4 8_AVA DVA EL" xfId="22321" xr:uid="{0D29A837-7554-4979-B705-36C77C8B5E40}"/>
    <cellStyle name="Comma 4 9" xfId="22322" xr:uid="{6BCBF843-2A46-488F-A1C5-3B4900195208}"/>
    <cellStyle name="Comma 4 9 2" xfId="22323" xr:uid="{3046788C-2457-4BA5-BFFE-8C51FB9AFA66}"/>
    <cellStyle name="Comma 4 9 2 2" xfId="22324" xr:uid="{C5B5DB4C-18B5-4A65-9259-7749286B3A02}"/>
    <cellStyle name="Comma 4 9 2 3" xfId="22325" xr:uid="{7B34725F-EAB2-4E68-BF71-3DB95B7ADDE0}"/>
    <cellStyle name="Comma 4 9 2_AVA DVA EL" xfId="22326" xr:uid="{6BEEF4B9-E02E-43C6-861B-A2A5F59660CC}"/>
    <cellStyle name="Comma 4 9 3" xfId="22327" xr:uid="{752B2D6E-58C4-4F20-AA8E-2AACD003168D}"/>
    <cellStyle name="Comma 4 9 3 2" xfId="22328" xr:uid="{4CCC9607-7C86-4AD5-9AAB-D874BD5DCC5D}"/>
    <cellStyle name="Comma 4 9 3 3" xfId="22329" xr:uid="{4461DF74-B371-4683-BB32-3610478B0D61}"/>
    <cellStyle name="Comma 4 9 3_AVA DVA EL" xfId="22330" xr:uid="{6B5AB2BE-FC2E-47CD-B956-D1352F450205}"/>
    <cellStyle name="Comma 4 9 4" xfId="22331" xr:uid="{29FF4F5D-2D97-4D4E-8C16-69C5A08CD51D}"/>
    <cellStyle name="Comma 4 9 5" xfId="22332" xr:uid="{128E8A5D-D8E3-4BF1-96D7-CFB40FCA4BA3}"/>
    <cellStyle name="Comma 4 9_AVA DVA EL" xfId="22333" xr:uid="{F6A20FE8-D9FE-4BF6-AB79-59C1D77D6BDA}"/>
    <cellStyle name="Comma 4_AVA DVA EL" xfId="22334" xr:uid="{1A766A9B-2DCF-4B09-9467-4D62C2F45186}"/>
    <cellStyle name="Comma 40" xfId="6319" xr:uid="{31D72F91-96EE-4EF2-BD43-EEFB24BFC8D8}"/>
    <cellStyle name="Comma 41" xfId="6320" xr:uid="{BC39D262-F471-4DC5-9637-7EBF4CACF218}"/>
    <cellStyle name="Comma 42" xfId="6321" xr:uid="{B48D9FBD-8662-4AC4-A9E2-A879331AAE93}"/>
    <cellStyle name="Comma 43" xfId="6322" xr:uid="{252463E8-3452-4A84-A30C-208EF32AAE5C}"/>
    <cellStyle name="Comma 44" xfId="35649" xr:uid="{775B8C5B-898F-4C7D-94D2-6B743BE7D943}"/>
    <cellStyle name="Comma 45" xfId="35945" xr:uid="{81C9C7F1-2ED0-4D96-AB36-71ABCA7780FC}"/>
    <cellStyle name="Comma 46" xfId="36255" xr:uid="{0728930A-E59A-43BD-B6ED-E600783387B5}"/>
    <cellStyle name="Comma 47" xfId="35982" xr:uid="{C8869154-A906-4037-A866-90C73B13D2E6}"/>
    <cellStyle name="Comma 48" xfId="36774" xr:uid="{2E15A169-6C41-4D5A-96BF-CD0B40FB3548}"/>
    <cellStyle name="Comma 49" xfId="55733" xr:uid="{DDB9447E-F077-4E00-B9E2-86FC9C5EEF30}"/>
    <cellStyle name="Comma 5" xfId="6323" xr:uid="{1152C0E6-DD5E-49B8-905C-007A14F40B1C}"/>
    <cellStyle name="Comma 5 10" xfId="22335" xr:uid="{AB6AA6C7-4114-4F09-BAAC-984A8EE3FF04}"/>
    <cellStyle name="Comma 5 10 2" xfId="22336" xr:uid="{1389D60F-657C-4FE8-80B6-DF679532BC4A}"/>
    <cellStyle name="Comma 5 10 2 2" xfId="22337" xr:uid="{A9E66276-E864-41CB-B37B-41922C5B9AC0}"/>
    <cellStyle name="Comma 5 10 2 3" xfId="22338" xr:uid="{926E55D9-8315-48E1-9C97-6838605B756B}"/>
    <cellStyle name="Comma 5 10 2_AVA DVA EL" xfId="22339" xr:uid="{1A9F7D93-2677-4719-9227-7535C931F03D}"/>
    <cellStyle name="Comma 5 10 3" xfId="22340" xr:uid="{C9F314D3-2D9D-4EAE-811B-BFE2DC8B33EF}"/>
    <cellStyle name="Comma 5 10 4" xfId="22341" xr:uid="{184C1C8B-75A8-404B-9B29-0FB4E81A384D}"/>
    <cellStyle name="Comma 5 10_AVA DVA EL" xfId="22342" xr:uid="{DAF87CBC-639A-4B71-AC98-2BB8BBDAC88D}"/>
    <cellStyle name="Comma 5 11" xfId="22343" xr:uid="{1C2CFF8E-730F-43E1-8652-F0937A039B10}"/>
    <cellStyle name="Comma 5 11 2" xfId="22344" xr:uid="{06A99D0F-7A30-420D-B79F-41C5B48C2B11}"/>
    <cellStyle name="Comma 5 11 3" xfId="22345" xr:uid="{A3892519-811E-49ED-AB4E-F7DDDD6182B7}"/>
    <cellStyle name="Comma 5 11_AVA DVA EL" xfId="22346" xr:uid="{7465F567-97C1-427C-8B61-FB7FCC5A1E48}"/>
    <cellStyle name="Comma 5 12" xfId="22347" xr:uid="{43CD7163-D039-4603-BEDF-E6E576EC294D}"/>
    <cellStyle name="Comma 5 12 2" xfId="22348" xr:uid="{7AB48857-B6B1-4DEA-8761-50A8A2DDBA14}"/>
    <cellStyle name="Comma 5 12 3" xfId="22349" xr:uid="{138DC38E-9A77-4E56-8260-7FBE6FF7CC45}"/>
    <cellStyle name="Comma 5 12_AVA DVA EL" xfId="22350" xr:uid="{617CCA28-4F62-4CFA-9DC3-B60555388DCB}"/>
    <cellStyle name="Comma 5 13" xfId="22351" xr:uid="{F845C94F-2E83-4630-AFC3-8870692B57A0}"/>
    <cellStyle name="Comma 5 13 2" xfId="22352" xr:uid="{B0625DA6-4D64-4E5D-B963-3E7AEFD95E6F}"/>
    <cellStyle name="Comma 5 13 3" xfId="22353" xr:uid="{EA6B6DB7-524F-45B0-8F39-F7F413DD05F0}"/>
    <cellStyle name="Comma 5 13_AVA DVA EL" xfId="22354" xr:uid="{E03202D2-7C48-430C-872D-4A08FAF7F4C8}"/>
    <cellStyle name="Comma 5 14" xfId="22355" xr:uid="{33498D44-F0CA-4BBA-8AA8-B1A7CA88AF47}"/>
    <cellStyle name="Comma 5 15" xfId="36802" xr:uid="{1930140E-781A-4967-B04D-9318457710F5}"/>
    <cellStyle name="Comma 5 16" xfId="47933" xr:uid="{15DC4546-C823-4647-8FD4-A427AF06D2DD}"/>
    <cellStyle name="Comma 5 17" xfId="47934" xr:uid="{070DD4B8-DFD7-4758-9AD8-3E316C55D059}"/>
    <cellStyle name="Comma 5 2" xfId="6324" xr:uid="{B697D9C0-3B11-459F-ACCC-D5B2193D4695}"/>
    <cellStyle name="Comma 5 2 10" xfId="22356" xr:uid="{811C4CC2-A384-4CB3-A0B0-BF53FFA708E8}"/>
    <cellStyle name="Comma 5 2 10 2" xfId="22357" xr:uid="{0A46DA04-D125-49C7-B7B1-2A6A05A1410E}"/>
    <cellStyle name="Comma 5 2 10 3" xfId="22358" xr:uid="{A2ACE274-128A-46B1-8218-1DB9B568E008}"/>
    <cellStyle name="Comma 5 2 10_AVA DVA EL" xfId="22359" xr:uid="{9F8A2075-42F1-433B-8B5E-229DC8BE1C25}"/>
    <cellStyle name="Comma 5 2 11" xfId="22360" xr:uid="{D5771C15-19DF-418E-B662-B8F20BC48BE7}"/>
    <cellStyle name="Comma 5 2 2" xfId="6325" xr:uid="{E0CABDCC-4106-425C-90BA-8C675BA9B1FD}"/>
    <cellStyle name="Comma 5 2 2 2" xfId="22361" xr:uid="{154CFC2F-0ABF-486F-9F2A-7D9C55F1435F}"/>
    <cellStyle name="Comma 5 2 2 2 2" xfId="22362" xr:uid="{FB7FE5F1-640B-453D-AC7A-4519CBE9676F}"/>
    <cellStyle name="Comma 5 2 2 2 3" xfId="22363" xr:uid="{03452F06-73ED-43C0-83DA-8CE4BBA5B3BA}"/>
    <cellStyle name="Comma 5 2 2 2_AVA DVA EL" xfId="22364" xr:uid="{A29BBB66-D169-446D-8C4E-91C3F33E80B5}"/>
    <cellStyle name="Comma 5 2 2 3" xfId="22365" xr:uid="{71EA6FC5-E13D-4BFA-8882-35D766203074}"/>
    <cellStyle name="Comma 5 2 2 3 2" xfId="22366" xr:uid="{46A2CC5E-D831-48D2-84C2-0256E5DD04B3}"/>
    <cellStyle name="Comma 5 2 2 3 3" xfId="22367" xr:uid="{4ABB3F96-E1EA-4669-83DF-195055AA4328}"/>
    <cellStyle name="Comma 5 2 2 3_AVA DVA EL" xfId="22368" xr:uid="{D9849EFE-8E87-4002-ADA2-BF440557E1FD}"/>
    <cellStyle name="Comma 5 2 2 4" xfId="22369" xr:uid="{C4C3C002-67B9-4F67-A07D-3BF00DC52098}"/>
    <cellStyle name="Comma 5 2 2 5" xfId="22370" xr:uid="{36691D46-59AA-4748-8CA2-F099F0702AC9}"/>
    <cellStyle name="Comma 5 2 2_AVA DVA EL" xfId="22371" xr:uid="{07341FB1-8A08-48A6-94D0-628B55792513}"/>
    <cellStyle name="Comma 5 2 3" xfId="22372" xr:uid="{04BDB55E-0EB3-4AE7-A4BD-4C72023E823C}"/>
    <cellStyle name="Comma 5 2 3 2" xfId="22373" xr:uid="{2FBF27E3-6E6A-428F-B445-7713564FCDCD}"/>
    <cellStyle name="Comma 5 2 3 3" xfId="22374" xr:uid="{5E0CBC5B-7CDC-43E7-B55D-0E3838325233}"/>
    <cellStyle name="Comma 5 2 3_AVA DVA EL" xfId="22375" xr:uid="{D3D89F6C-BC72-45CD-8526-CCA10A19A796}"/>
    <cellStyle name="Comma 5 2 4" xfId="22376" xr:uid="{CE796EEA-A227-415E-99C3-CD47CF0FCFE3}"/>
    <cellStyle name="Comma 5 2 4 2" xfId="22377" xr:uid="{EC536583-0CFC-4745-95FD-2D7B20D74C82}"/>
    <cellStyle name="Comma 5 2 4 3" xfId="22378" xr:uid="{3174CB4C-37BB-44E6-8E96-9F5EDB405680}"/>
    <cellStyle name="Comma 5 2 4_AVA DVA EL" xfId="22379" xr:uid="{11EBAD83-5B87-483A-B20B-58932F0C548B}"/>
    <cellStyle name="Comma 5 2 5" xfId="22380" xr:uid="{E4CCC8C2-029B-4C45-9B19-F8A9D849D87F}"/>
    <cellStyle name="Comma 5 2 5 2" xfId="22381" xr:uid="{B152E8AD-E8F6-4383-816F-D6A88ABB1C30}"/>
    <cellStyle name="Comma 5 2 5 3" xfId="22382" xr:uid="{5A22CD6F-0127-4B7D-A02C-F03021DDCCED}"/>
    <cellStyle name="Comma 5 2 5_AVA DVA EL" xfId="22383" xr:uid="{4171EB6C-E3C7-4904-9041-9E75FC6216C6}"/>
    <cellStyle name="Comma 5 2 6" xfId="22384" xr:uid="{EE11BAC9-0427-4B17-956D-E1A6E20E3531}"/>
    <cellStyle name="Comma 5 2 6 2" xfId="22385" xr:uid="{59188210-F6C0-472F-A38B-08B207DC2523}"/>
    <cellStyle name="Comma 5 2 6 3" xfId="22386" xr:uid="{5722E75C-331B-4BB3-871D-CB16DB558AA3}"/>
    <cellStyle name="Comma 5 2 6_AVA DVA EL" xfId="22387" xr:uid="{8680B1D4-6D6B-4F4A-A3F9-08732FC5A64F}"/>
    <cellStyle name="Comma 5 2 7" xfId="22388" xr:uid="{B7578607-7F02-4F8F-9F98-1CD990CF4BD9}"/>
    <cellStyle name="Comma 5 2 7 2" xfId="22389" xr:uid="{529F44CC-606A-40A9-822D-5E0983317725}"/>
    <cellStyle name="Comma 5 2 7 3" xfId="22390" xr:uid="{0E19CA14-4FD4-4BA2-9EFB-29607859B805}"/>
    <cellStyle name="Comma 5 2 7_AVA DVA EL" xfId="22391" xr:uid="{2D657FA2-21C5-4D63-BD3E-F124009636CE}"/>
    <cellStyle name="Comma 5 2 8" xfId="22392" xr:uid="{7E922E12-BA9C-4DB6-B871-840093D1485D}"/>
    <cellStyle name="Comma 5 2 8 2" xfId="22393" xr:uid="{9497D52E-7A7C-48A2-ACF6-A8D06F0D2303}"/>
    <cellStyle name="Comma 5 2 8 3" xfId="22394" xr:uid="{88E6EF81-6D84-4C64-A0E9-8C18B62D0ED5}"/>
    <cellStyle name="Comma 5 2 8_AVA DVA EL" xfId="22395" xr:uid="{CB8F293F-2847-4166-BD4D-A15F208D7FD2}"/>
    <cellStyle name="Comma 5 2 9" xfId="22396" xr:uid="{8870245E-92F4-4238-9E2D-83A49FB1D071}"/>
    <cellStyle name="Comma 5 2 9 2" xfId="22397" xr:uid="{79110FE4-6C84-4DE9-8FDA-E9FA09BE1A0D}"/>
    <cellStyle name="Comma 5 2 9 3" xfId="22398" xr:uid="{AF2AC3D7-5BBB-47E4-ADAA-39A480C07A7C}"/>
    <cellStyle name="Comma 5 2 9_AVA DVA EL" xfId="22399" xr:uid="{C3C35559-8BFD-48A5-ACBD-16AB8DBB3CC0}"/>
    <cellStyle name="Comma 5 2_A01" xfId="12484" xr:uid="{4A54475B-FB00-490C-B57D-1B832A68E922}"/>
    <cellStyle name="Comma 5 3" xfId="6326" xr:uid="{C1A1903B-E110-49A0-AFF8-6F966CFBF119}"/>
    <cellStyle name="Comma 5 3 10" xfId="22400" xr:uid="{3258B8D3-34DC-4CDC-80B0-ACDFF1CECEC8}"/>
    <cellStyle name="Comma 5 3 10 2" xfId="22401" xr:uid="{6636A016-24CD-4520-AF93-96C47216C143}"/>
    <cellStyle name="Comma 5 3 10 3" xfId="22402" xr:uid="{9B9704FC-A671-4187-BAB0-73B6F97F3E9B}"/>
    <cellStyle name="Comma 5 3 10_AVA DVA EL" xfId="22403" xr:uid="{DB9C164E-BEA9-4B3A-BD86-760728263606}"/>
    <cellStyle name="Comma 5 3 11" xfId="22404" xr:uid="{2F90C323-C55B-4F9A-89E5-BE952343B7B1}"/>
    <cellStyle name="Comma 5 3 11 2" xfId="22405" xr:uid="{5D70A2AB-60CA-4708-8780-207D42991837}"/>
    <cellStyle name="Comma 5 3 11 3" xfId="22406" xr:uid="{23ADBC0B-CD9E-4E10-B751-009345D49D7B}"/>
    <cellStyle name="Comma 5 3 11_AVA DVA EL" xfId="22407" xr:uid="{F0961AA4-1B68-487C-B7DA-56F1D9138611}"/>
    <cellStyle name="Comma 5 3 12" xfId="22408" xr:uid="{79B030D6-4033-41FE-851D-01D37F8AA6EB}"/>
    <cellStyle name="Comma 5 3 13" xfId="22409" xr:uid="{133737C0-0045-4B6C-8D2F-1FE1276C8423}"/>
    <cellStyle name="Comma 5 3 2" xfId="22410" xr:uid="{AE04F572-53EA-4B75-8182-C2F4469BE6E4}"/>
    <cellStyle name="Comma 5 3 2 10" xfId="22411" xr:uid="{2559F11A-49B6-4DE1-8E78-D091994800EF}"/>
    <cellStyle name="Comma 5 3 2 11" xfId="22412" xr:uid="{E8F656CB-2777-4D07-AA09-13A91305A185}"/>
    <cellStyle name="Comma 5 3 2 2" xfId="22413" xr:uid="{6342A651-96CA-4204-BB33-F4A52999B326}"/>
    <cellStyle name="Comma 5 3 2 2 2" xfId="22414" xr:uid="{0C2D49AC-EAA9-4C5C-953F-16B3489523A5}"/>
    <cellStyle name="Comma 5 3 2 2 2 2" xfId="22415" xr:uid="{66285AD9-CF74-4C10-B3B0-E0C8A556E801}"/>
    <cellStyle name="Comma 5 3 2 2 2 3" xfId="22416" xr:uid="{F4A2DC65-33E7-4CAC-BE4F-7870B183D7AD}"/>
    <cellStyle name="Comma 5 3 2 2 2_AVA DVA EL" xfId="22417" xr:uid="{83E20189-119B-401A-A081-EA904061E736}"/>
    <cellStyle name="Comma 5 3 2 2 3" xfId="22418" xr:uid="{291C9841-D272-4BE7-9D71-5C5725AA2235}"/>
    <cellStyle name="Comma 5 3 2 2 3 2" xfId="22419" xr:uid="{23F05F68-2F69-4832-9DE2-94E5F2566F6B}"/>
    <cellStyle name="Comma 5 3 2 2 3 3" xfId="22420" xr:uid="{B95A9623-78CD-45E6-AA3A-D25E8479F5F3}"/>
    <cellStyle name="Comma 5 3 2 2 3_AVA DVA EL" xfId="22421" xr:uid="{18A52A4C-999F-46B2-96B7-3B12D2571362}"/>
    <cellStyle name="Comma 5 3 2 2 4" xfId="22422" xr:uid="{721C3DE3-DEE3-4107-9B30-56A6FF1E8308}"/>
    <cellStyle name="Comma 5 3 2 2 5" xfId="22423" xr:uid="{7104E546-2591-43DC-808D-F959ADADC7AA}"/>
    <cellStyle name="Comma 5 3 2 2_AVA DVA EL" xfId="22424" xr:uid="{0A0D61F6-1615-469E-BD4F-527E03E23320}"/>
    <cellStyle name="Comma 5 3 2 3" xfId="22425" xr:uid="{306A19A5-00F0-4C2F-8063-9ACCFAE8DFF6}"/>
    <cellStyle name="Comma 5 3 2 3 2" xfId="22426" xr:uid="{8077FFF7-9606-4ADE-B93D-AD36DD13218B}"/>
    <cellStyle name="Comma 5 3 2 3 3" xfId="22427" xr:uid="{0977B621-442B-468C-B03D-DC6BF68751EA}"/>
    <cellStyle name="Comma 5 3 2 3_AVA DVA EL" xfId="22428" xr:uid="{403BB6FB-7FBE-4824-A05D-6D89555607EE}"/>
    <cellStyle name="Comma 5 3 2 4" xfId="22429" xr:uid="{5F01D0B6-6040-473E-9FCF-3820FAC3243E}"/>
    <cellStyle name="Comma 5 3 2 4 2" xfId="22430" xr:uid="{25AECFD8-461F-4495-AB03-B78E64C41F91}"/>
    <cellStyle name="Comma 5 3 2 4 3" xfId="22431" xr:uid="{E459C83C-6867-479E-8E11-5560D9CEFE3D}"/>
    <cellStyle name="Comma 5 3 2 4_AVA DVA EL" xfId="22432" xr:uid="{FDF3EBE2-AA86-4CF7-8099-34FB054F341D}"/>
    <cellStyle name="Comma 5 3 2 5" xfId="22433" xr:uid="{44689478-8973-4A7A-A50C-C1CE01BE3D36}"/>
    <cellStyle name="Comma 5 3 2 5 2" xfId="22434" xr:uid="{6AF0F64C-CFDD-40B1-A507-E078BE5120FB}"/>
    <cellStyle name="Comma 5 3 2 5 3" xfId="22435" xr:uid="{CD7C0437-8763-4888-9EA9-C94A415FA445}"/>
    <cellStyle name="Comma 5 3 2 5_AVA DVA EL" xfId="22436" xr:uid="{050D33D7-0000-4306-99AE-976A3FF01942}"/>
    <cellStyle name="Comma 5 3 2 6" xfId="22437" xr:uid="{7D335E65-778A-4D77-AEB9-0135A7C2EE34}"/>
    <cellStyle name="Comma 5 3 2 6 2" xfId="22438" xr:uid="{0261D375-6DEF-4217-B7B7-2AAB406C8541}"/>
    <cellStyle name="Comma 5 3 2 6 3" xfId="22439" xr:uid="{4E9079CA-4E1E-4BC6-8856-000410E5621F}"/>
    <cellStyle name="Comma 5 3 2 6_AVA DVA EL" xfId="22440" xr:uid="{B910B357-78E4-4D25-A901-9D4B0CCE6A73}"/>
    <cellStyle name="Comma 5 3 2 7" xfId="22441" xr:uid="{20528C7B-D315-40F7-BC65-F5EA17D2D123}"/>
    <cellStyle name="Comma 5 3 2 7 2" xfId="22442" xr:uid="{36903556-AAF4-4D35-8880-769B8BC4A3CC}"/>
    <cellStyle name="Comma 5 3 2 7 3" xfId="22443" xr:uid="{5B5AABC0-4539-41F5-851E-BE984AF2DCAC}"/>
    <cellStyle name="Comma 5 3 2 7_AVA DVA EL" xfId="22444" xr:uid="{61EA94C2-B7DD-4BD0-80C1-B9319D93579F}"/>
    <cellStyle name="Comma 5 3 2 8" xfId="22445" xr:uid="{7ADE97F7-B7F1-49BD-8EE4-BF217CCFC937}"/>
    <cellStyle name="Comma 5 3 2 8 2" xfId="22446" xr:uid="{94440835-B9D2-41FF-90D7-D17525471C19}"/>
    <cellStyle name="Comma 5 3 2 8 3" xfId="22447" xr:uid="{B4CAC489-5C54-4B53-A4B3-D132D4E2BFA2}"/>
    <cellStyle name="Comma 5 3 2 8_AVA DVA EL" xfId="22448" xr:uid="{9363C430-6460-43EB-B066-9C94C5D86B48}"/>
    <cellStyle name="Comma 5 3 2 9" xfId="22449" xr:uid="{D2FF259F-88B9-42CB-804B-2C443BDA8139}"/>
    <cellStyle name="Comma 5 3 2 9 2" xfId="22450" xr:uid="{90EAC7DA-F969-48C5-8624-21246781ED1F}"/>
    <cellStyle name="Comma 5 3 2 9 3" xfId="22451" xr:uid="{01A2F3B1-88DA-4943-8AF7-8DFA9DAFD2A1}"/>
    <cellStyle name="Comma 5 3 2 9_AVA DVA EL" xfId="22452" xr:uid="{FD64D0D4-A1AA-496E-89EB-74DB1802F4E9}"/>
    <cellStyle name="Comma 5 3 2_AVA DVA EL" xfId="22453" xr:uid="{D2BF625F-D106-4BA2-A24C-73F8E92BF1DF}"/>
    <cellStyle name="Comma 5 3 3" xfId="22454" xr:uid="{CC98B507-A2B1-46FA-9F17-EA797EBAB6AC}"/>
    <cellStyle name="Comma 5 3 3 2" xfId="22455" xr:uid="{42306419-5D87-424A-9A76-EF29D078DC19}"/>
    <cellStyle name="Comma 5 3 3 2 2" xfId="22456" xr:uid="{C1FB0828-4F0A-4EBF-B302-0D85AF3FF2BD}"/>
    <cellStyle name="Comma 5 3 3 2 3" xfId="22457" xr:uid="{EAFAD72D-C8AD-4A50-85B6-9D3B82971B09}"/>
    <cellStyle name="Comma 5 3 3 2_AVA DVA EL" xfId="22458" xr:uid="{92C0856A-94DB-46D5-B0D7-05E7ED5DF986}"/>
    <cellStyle name="Comma 5 3 3 3" xfId="22459" xr:uid="{2C739C36-E935-41FE-B8EB-42CE65F1BE3F}"/>
    <cellStyle name="Comma 5 3 3 3 2" xfId="22460" xr:uid="{D176B948-A00D-4D80-B8D0-BFADCB2F8D17}"/>
    <cellStyle name="Comma 5 3 3 3 3" xfId="22461" xr:uid="{3A0691CA-CB7A-4E9C-8120-F5D1A2862BE2}"/>
    <cellStyle name="Comma 5 3 3 3_AVA DVA EL" xfId="22462" xr:uid="{177A04A2-CACE-4AC7-96FB-1D5856003992}"/>
    <cellStyle name="Comma 5 3 3 4" xfId="22463" xr:uid="{4B6A0A04-7FC4-4583-B83E-5CB35260F0AC}"/>
    <cellStyle name="Comma 5 3 3 5" xfId="22464" xr:uid="{078D9356-4EF1-4285-8DCD-C86CF0CCCEAE}"/>
    <cellStyle name="Comma 5 3 3_AVA DVA EL" xfId="22465" xr:uid="{40267F22-6E14-4CB0-8609-D9531AE34069}"/>
    <cellStyle name="Comma 5 3 4" xfId="22466" xr:uid="{655BE1D3-6B52-4229-BCE6-548C9ABC7940}"/>
    <cellStyle name="Comma 5 3 4 2" xfId="22467" xr:uid="{FF263849-52CE-49AF-99B3-D311312662C6}"/>
    <cellStyle name="Comma 5 3 4 3" xfId="22468" xr:uid="{3BB397F7-036A-4EA9-B612-4CC69B24143E}"/>
    <cellStyle name="Comma 5 3 4_AVA DVA EL" xfId="22469" xr:uid="{12911284-7C5F-4921-A465-6966AA6060F0}"/>
    <cellStyle name="Comma 5 3 5" xfId="22470" xr:uid="{F772FF50-0F1E-4932-89B5-01A38C037549}"/>
    <cellStyle name="Comma 5 3 5 2" xfId="22471" xr:uid="{F7572EC8-B571-49EB-AB23-C00048FF0C14}"/>
    <cellStyle name="Comma 5 3 5 3" xfId="22472" xr:uid="{8BBB923D-2CE7-4281-9365-F76F3E03D1DA}"/>
    <cellStyle name="Comma 5 3 5_AVA DVA EL" xfId="22473" xr:uid="{BD2E5EC2-BAD1-42A6-9046-2AC953801B0A}"/>
    <cellStyle name="Comma 5 3 6" xfId="22474" xr:uid="{50272663-0EA0-48D2-9AAF-AD1A73746B2C}"/>
    <cellStyle name="Comma 5 3 6 2" xfId="22475" xr:uid="{473AF35D-ED14-4800-96AC-FC379248BFCE}"/>
    <cellStyle name="Comma 5 3 6 3" xfId="22476" xr:uid="{A1DBCD09-516E-4976-89A9-D4A33D0DC7BB}"/>
    <cellStyle name="Comma 5 3 6_AVA DVA EL" xfId="22477" xr:uid="{AF0BEC13-15AF-4804-AEC8-D7C87D1666A1}"/>
    <cellStyle name="Comma 5 3 7" xfId="22478" xr:uid="{61743F1A-EC2D-43F5-8612-FE93FD89C2A9}"/>
    <cellStyle name="Comma 5 3 7 2" xfId="22479" xr:uid="{66103846-CE95-4E27-AAC6-ECBB7F69BBB5}"/>
    <cellStyle name="Comma 5 3 7 3" xfId="22480" xr:uid="{07C447B2-0728-464A-99CD-16BCFF99E5EC}"/>
    <cellStyle name="Comma 5 3 7_AVA DVA EL" xfId="22481" xr:uid="{120414A3-D004-4F3F-9098-55A661EE8BAD}"/>
    <cellStyle name="Comma 5 3 8" xfId="22482" xr:uid="{4A7745BC-506A-4AD0-81EC-CD6D56475C59}"/>
    <cellStyle name="Comma 5 3 8 2" xfId="22483" xr:uid="{4B69233C-709F-4B66-95E4-A6C05983B7EE}"/>
    <cellStyle name="Comma 5 3 8 3" xfId="22484" xr:uid="{725BE62F-35E5-4778-A543-D09D282EBC82}"/>
    <cellStyle name="Comma 5 3 8_AVA DVA EL" xfId="22485" xr:uid="{A7D290FD-FBFC-4E31-8844-B70674645E60}"/>
    <cellStyle name="Comma 5 3 9" xfId="22486" xr:uid="{9533C708-6A14-423B-8044-1CDD72D9C0EF}"/>
    <cellStyle name="Comma 5 3 9 2" xfId="22487" xr:uid="{A6506218-2284-4BBA-A557-1D9F659E571A}"/>
    <cellStyle name="Comma 5 3 9 3" xfId="22488" xr:uid="{8C83FED1-F630-417C-B27C-DF092FA9CFDC}"/>
    <cellStyle name="Comma 5 3 9_AVA DVA EL" xfId="22489" xr:uid="{F36BF3CA-09F5-432C-A687-98B002C71AA9}"/>
    <cellStyle name="Comma 5 3_AVA DVA EL" xfId="22490" xr:uid="{E6C83501-59F8-483C-BE3F-2C79EF03D375}"/>
    <cellStyle name="Comma 5 4" xfId="6327" xr:uid="{722391F5-DFFE-47CE-A860-E14CA9785BA2}"/>
    <cellStyle name="Comma 5 4 2" xfId="22491" xr:uid="{F61BF068-282A-4F5E-8E21-E4C1B93D142D}"/>
    <cellStyle name="Comma 5 4 3" xfId="22492" xr:uid="{BAE9453E-64C1-4E96-A4C8-4F064B23E2D2}"/>
    <cellStyle name="Comma 5 4_AVA DVA EL" xfId="22493" xr:uid="{A5CDD907-13CE-482B-B4A7-485B49EA85B4}"/>
    <cellStyle name="Comma 5 5" xfId="6328" xr:uid="{0FE0D40B-A814-411C-AFCC-71B4C40FFBEE}"/>
    <cellStyle name="Comma 5 5 2" xfId="22494" xr:uid="{4829DADA-1F4F-480A-84AB-A9B77535BFC4}"/>
    <cellStyle name="Comma 5 5 3" xfId="22495" xr:uid="{84BB1662-324B-4510-95B3-606190915394}"/>
    <cellStyle name="Comma 5 5_AVA DVA EL" xfId="22496" xr:uid="{34EA0C00-3822-4775-8E75-BE46DDA3D700}"/>
    <cellStyle name="Comma 5 6" xfId="6329" xr:uid="{2B7F8BEB-8028-44CE-9CB1-3E224BB1E853}"/>
    <cellStyle name="Comma 5 6 2" xfId="22497" xr:uid="{00FAE764-27CD-4CC0-B199-DBFBC34B2F88}"/>
    <cellStyle name="Comma 5 6 3" xfId="22498" xr:uid="{EF9A9525-D22B-490D-A410-8928BB82D7B6}"/>
    <cellStyle name="Comma 5 6_AVA DVA EL" xfId="22499" xr:uid="{AC8A5305-E9A8-4279-9050-5975C8B714E5}"/>
    <cellStyle name="Comma 5 7" xfId="6330" xr:uid="{8213BFF3-74E4-43E2-BCA0-8D15A0F6D612}"/>
    <cellStyle name="Comma 5 7 2" xfId="22500" xr:uid="{0C3A4E75-60A8-4762-9B32-8BDCC0A7E767}"/>
    <cellStyle name="Comma 5 7 2 2" xfId="22501" xr:uid="{7BAE0CB3-24C8-4DFE-B405-A4CCB9F87A33}"/>
    <cellStyle name="Comma 5 7 2 3" xfId="22502" xr:uid="{6A574827-711A-49D0-BFC7-B90CAF4FAB4C}"/>
    <cellStyle name="Comma 5 7 2_AVA DVA EL" xfId="22503" xr:uid="{7069BDDA-7132-4324-8729-62533840E1B3}"/>
    <cellStyle name="Comma 5 7 3" xfId="22504" xr:uid="{50EC373A-D8A6-4594-861E-825490A09520}"/>
    <cellStyle name="Comma 5 7 4" xfId="22505" xr:uid="{50FC1B12-27FE-494E-90D2-D286DB0E8A94}"/>
    <cellStyle name="Comma 5 7_AVA DVA EL" xfId="22506" xr:uid="{48EE4B77-EF9C-455D-9479-17DF45423E12}"/>
    <cellStyle name="Comma 5 8" xfId="22507" xr:uid="{95856340-A3AF-4AEC-952A-56C43675FFF6}"/>
    <cellStyle name="Comma 5 8 2" xfId="22508" xr:uid="{A118C8D0-588D-4FD0-8145-79E54F09D206}"/>
    <cellStyle name="Comma 5 8 2 2" xfId="22509" xr:uid="{80FF9208-C060-4683-AFD2-58729EFF701D}"/>
    <cellStyle name="Comma 5 8 2 3" xfId="22510" xr:uid="{E1FD6DAF-F760-4241-9C03-DEC77D71ACA4}"/>
    <cellStyle name="Comma 5 8 2_AVA DVA EL" xfId="22511" xr:uid="{97D1AF28-C00B-4BC4-9D21-3C0CB86B900B}"/>
    <cellStyle name="Comma 5 8 3" xfId="22512" xr:uid="{1A48226E-49A8-464B-939F-D28F3B4700D4}"/>
    <cellStyle name="Comma 5 8 4" xfId="22513" xr:uid="{E999D5A9-C24C-495C-8957-0AE2F0EBC257}"/>
    <cellStyle name="Comma 5 8_AVA DVA EL" xfId="22514" xr:uid="{1B79AD93-018A-401B-9B8C-33124CBB7459}"/>
    <cellStyle name="Comma 5 9" xfId="22515" xr:uid="{FC8B33B9-AFAE-4C30-8E7A-69709F6778FE}"/>
    <cellStyle name="Comma 5 9 2" xfId="22516" xr:uid="{B991ACDF-8442-4D3E-BFF2-087ED6FEFD49}"/>
    <cellStyle name="Comma 5 9 2 2" xfId="22517" xr:uid="{A8D11F09-2F03-4954-92AE-F7D77108BC22}"/>
    <cellStyle name="Comma 5 9 2 3" xfId="22518" xr:uid="{796395A4-B350-424B-80B4-97B5E90C2D14}"/>
    <cellStyle name="Comma 5 9 2_AVA DVA EL" xfId="22519" xr:uid="{4DD9A738-DA27-4922-A00D-D7B8C7B92D51}"/>
    <cellStyle name="Comma 5 9 3" xfId="22520" xr:uid="{443A9CF6-B8B4-4DC8-A802-555085953186}"/>
    <cellStyle name="Comma 5 9 4" xfId="22521" xr:uid="{0BA64E80-665E-4A1E-B75C-8C180F97E26B}"/>
    <cellStyle name="Comma 5 9_AVA DVA EL" xfId="22522" xr:uid="{17ECD7F6-9DA4-4DE9-93F4-288E717C24F7}"/>
    <cellStyle name="Comma 5_A01" xfId="12483" xr:uid="{7BA4EDFA-2844-4353-9BA3-2E8A98D9C3C1}"/>
    <cellStyle name="Comma 6" xfId="6331" xr:uid="{96ABC92C-A97C-4873-9207-04BDE4333273}"/>
    <cellStyle name="Comma 6 2" xfId="6332" xr:uid="{279C34FE-27CC-4B2D-987B-9F89693A6A5F}"/>
    <cellStyle name="Comma 6 2 2" xfId="22523" xr:uid="{0B4CC5A5-FB41-4BC7-9EAF-ECE204080334}"/>
    <cellStyle name="Comma 6 2 2 2" xfId="22524" xr:uid="{AFE72850-99BF-4A5B-8D85-266837EAEA40}"/>
    <cellStyle name="Comma 6 2 2 3" xfId="22525" xr:uid="{9E152F7E-2531-43B0-8D1C-69C46E2A5F10}"/>
    <cellStyle name="Comma 6 2 2_AVA DVA EL" xfId="22526" xr:uid="{724D0FD7-FBB5-4376-B56B-4F8C9EF5AF6E}"/>
    <cellStyle name="Comma 6 2 3" xfId="22527" xr:uid="{8CE96175-5092-43BB-83CC-750DC8F82B46}"/>
    <cellStyle name="Comma 6 2 4" xfId="22528" xr:uid="{9A516D5D-6363-45A7-A2CB-A77EB3F34E21}"/>
    <cellStyle name="Comma 6 2_AVA DVA EL" xfId="22529" xr:uid="{99718BE3-9552-4BA5-9841-D873E6059469}"/>
    <cellStyle name="Comma 6 3" xfId="6333" xr:uid="{BFE33E72-3B90-45D4-B91F-ED501AE67A16}"/>
    <cellStyle name="Comma 6 3 2" xfId="22530" xr:uid="{EDB08931-E00A-4D6F-9E5B-214C85EFCED9}"/>
    <cellStyle name="Comma 6 3 3" xfId="22531" xr:uid="{AE7C2316-0F13-449B-A909-0D245E2C526C}"/>
    <cellStyle name="Comma 6 3_AVA DVA EL" xfId="22532" xr:uid="{E5235036-F66C-45F9-998C-1121A553D569}"/>
    <cellStyle name="Comma 6 4" xfId="6334" xr:uid="{1CEF03DF-4FFD-4AD4-9EBA-EE8775064E3C}"/>
    <cellStyle name="Comma 6 4 2" xfId="22533" xr:uid="{FC35E645-10BB-4224-B1A2-F19809066B9A}"/>
    <cellStyle name="Comma 6 4 3" xfId="22534" xr:uid="{0B90BEF5-4246-4690-AF09-72B4592BB79E}"/>
    <cellStyle name="Comma 6 4_AVA DVA EL" xfId="22535" xr:uid="{65498BB0-E779-4878-9396-1A0C69C891B0}"/>
    <cellStyle name="Comma 6 5" xfId="22536" xr:uid="{F2F0D414-AFB6-46AC-92C7-FA87DDBAC214}"/>
    <cellStyle name="Comma 6 5 2" xfId="22537" xr:uid="{25871348-F669-4A67-BC07-348048901447}"/>
    <cellStyle name="Comma 6 5 3" xfId="22538" xr:uid="{98A2AFB1-8E00-4D4B-9DB9-EF12F746925A}"/>
    <cellStyle name="Comma 6 5_AVA DVA EL" xfId="22539" xr:uid="{D9898DB3-B0D6-4E33-8CC7-BA939D883DF1}"/>
    <cellStyle name="Comma 6 6" xfId="22540" xr:uid="{654D8A93-E7E1-4E7C-8CAE-44D436B0B120}"/>
    <cellStyle name="Comma 6 6 2" xfId="22541" xr:uid="{74AE2E7E-915F-46A9-ABAB-B2EDDE874347}"/>
    <cellStyle name="Comma 6 6 3" xfId="22542" xr:uid="{F90E39A7-C530-4B55-906E-B1F4606A472C}"/>
    <cellStyle name="Comma 6 6_AVA DVA EL" xfId="22543" xr:uid="{ADACAAAF-05B5-4972-8513-A068D8CB7B02}"/>
    <cellStyle name="Comma 6 7" xfId="22544" xr:uid="{9261AE56-29F8-41FB-A911-381484FFC0EA}"/>
    <cellStyle name="Comma 6 7 2" xfId="22545" xr:uid="{DA0C1276-3CB1-4607-A3F6-3D21728DBF2C}"/>
    <cellStyle name="Comma 6 7 3" xfId="22546" xr:uid="{2279000A-8E39-4FC9-8335-874402183A61}"/>
    <cellStyle name="Comma 6 7_AVA DVA EL" xfId="22547" xr:uid="{7F337955-9F52-4314-ABD6-550A5B6A0F25}"/>
    <cellStyle name="Comma 6 8" xfId="22548" xr:uid="{52D71ADD-AF9E-44A5-B30D-52DAF6D23759}"/>
    <cellStyle name="Comma 6 9" xfId="47935" xr:uid="{0639DE7A-4CCE-407D-9E5C-25E268A70EA1}"/>
    <cellStyle name="Comma 6_AVA DVA EL" xfId="22549" xr:uid="{358CD58F-033D-4262-83D4-F24F24DA238C}"/>
    <cellStyle name="Comma 7" xfId="6335" xr:uid="{26153575-A152-4825-91FD-539E4DD53248}"/>
    <cellStyle name="Comma 7 2" xfId="6336" xr:uid="{AE4A00A7-2185-4BC7-A520-4E6F4212ECD4}"/>
    <cellStyle name="Comma 7 2 2" xfId="22550" xr:uid="{ED18F2A1-DF13-4137-A252-B828A9F570F6}"/>
    <cellStyle name="Comma 7 2 2 2" xfId="22551" xr:uid="{128CB582-1CA4-45A7-A59F-D802A380E04E}"/>
    <cellStyle name="Comma 7 2 2 3" xfId="22552" xr:uid="{BA404BAE-9316-4662-8C6A-6FDE50257EB7}"/>
    <cellStyle name="Comma 7 2 2_AVA DVA EL" xfId="22553" xr:uid="{054F4AD8-3DF4-437A-9B3E-15BD61B83B29}"/>
    <cellStyle name="Comma 7 2 3" xfId="22554" xr:uid="{EDCCFF68-4E73-42BB-84E1-B00D8265E292}"/>
    <cellStyle name="Comma 7 2 3 2" xfId="22555" xr:uid="{D3E0BCA6-3587-480E-9D59-6B00CAD5457E}"/>
    <cellStyle name="Comma 7 2 3 3" xfId="22556" xr:uid="{9E9ACA11-6DD7-4453-9AEE-766C7697A923}"/>
    <cellStyle name="Comma 7 2 3_AVA DVA EL" xfId="22557" xr:uid="{6F082319-9BA0-4729-B2E3-048DFDD6CB6D}"/>
    <cellStyle name="Comma 7 2 4" xfId="22558" xr:uid="{28E08A33-DF59-4431-853D-BA43F13510AD}"/>
    <cellStyle name="Comma 7 2 5" xfId="22559" xr:uid="{0177C93B-8C4A-4E5F-952C-625C963F7AD9}"/>
    <cellStyle name="Comma 7 2 6" xfId="47936" xr:uid="{94F57926-D29C-47D2-BEFF-C8E7447A30F6}"/>
    <cellStyle name="Comma 7 2_AVA DVA EL" xfId="22560" xr:uid="{7F153CDD-4B83-407D-B41B-F82E577BBDB1}"/>
    <cellStyle name="Comma 7 3" xfId="6337" xr:uid="{7A8768E1-5FE7-427F-B0A7-C0A400B9A657}"/>
    <cellStyle name="Comma 7 3 2" xfId="22561" xr:uid="{4BB86E43-3FE8-4582-9AE9-E0C1D5CABE11}"/>
    <cellStyle name="Comma 7 3 3" xfId="22562" xr:uid="{D18C5CB3-6E49-46FE-8B64-19AB0F1E3D59}"/>
    <cellStyle name="Comma 7 3_AVA DVA EL" xfId="22563" xr:uid="{5F24D599-F6BA-46EB-8A4A-A82A938174DC}"/>
    <cellStyle name="Comma 7 4" xfId="6338" xr:uid="{F2001A63-1099-4E1F-8849-0D82FEF82B13}"/>
    <cellStyle name="Comma 7 4 2" xfId="22564" xr:uid="{653BCD0E-A4E8-4FE5-8179-AF304C930B7B}"/>
    <cellStyle name="Comma 7 4 3" xfId="22565" xr:uid="{747EB312-E451-4752-9AF7-240E7DC412D7}"/>
    <cellStyle name="Comma 7 4_AVA DVA EL" xfId="22566" xr:uid="{8D95B74E-D615-451E-A5A3-1303AA9D00B0}"/>
    <cellStyle name="Comma 7 5" xfId="22567" xr:uid="{4957A82D-A83C-4E02-A78F-AC356081C6E2}"/>
    <cellStyle name="Comma 7 6" xfId="22568" xr:uid="{9291A337-D56A-45A7-A4D2-7C591B958C54}"/>
    <cellStyle name="Comma 7 7" xfId="47937" xr:uid="{55A66323-E077-414B-85F0-39B541417434}"/>
    <cellStyle name="Comma 7_AVA DVA EL" xfId="22569" xr:uid="{AEDB0BD7-C67B-47E8-ABCC-D0E52FED119D}"/>
    <cellStyle name="Comma 8" xfId="6339" xr:uid="{256B4181-DD64-43A2-B32B-AD20AD72973D}"/>
    <cellStyle name="Comma 8 2" xfId="6340" xr:uid="{6F84A265-0B56-4DB9-BCA2-E8A96F69F317}"/>
    <cellStyle name="Comma 8 2 2" xfId="22570" xr:uid="{4EF94BEF-728B-42C7-A2B6-CD13B1A1ACCB}"/>
    <cellStyle name="Comma 8 2 2 2" xfId="22571" xr:uid="{BF3FF6FE-A6D4-4C04-B315-6407DA08ACDF}"/>
    <cellStyle name="Comma 8 2 2 3" xfId="22572" xr:uid="{90647850-287A-4B01-9D66-FB8CA367BB0F}"/>
    <cellStyle name="Comma 8 2 2_AVA DVA EL" xfId="22573" xr:uid="{8F08B73C-B8CA-42B7-83AF-2682968984B1}"/>
    <cellStyle name="Comma 8 2 3" xfId="22574" xr:uid="{73D4BC86-3727-430A-9B67-650059B57F70}"/>
    <cellStyle name="Comma 8 2 4" xfId="36804" xr:uid="{70F922D3-71CF-43A6-8114-304E4AD88C00}"/>
    <cellStyle name="Comma 8 2_AVA DVA EL" xfId="22575" xr:uid="{DE17DFA8-BF5E-4AA2-AC58-BAD23FA722AD}"/>
    <cellStyle name="Comma 8 3" xfId="6341" xr:uid="{11FBFB80-EFE5-41EE-A9DE-49D0EDF822C6}"/>
    <cellStyle name="Comma 8 3 2" xfId="22576" xr:uid="{CFC8C9EA-B9C5-4FC4-8521-CEF3200A0691}"/>
    <cellStyle name="Comma 8 3 3" xfId="22577" xr:uid="{14A38129-A85C-4E71-AD09-51E37510DBEB}"/>
    <cellStyle name="Comma 8 3_AVA DVA EL" xfId="22578" xr:uid="{69E153B2-B1EF-407A-9924-F11F9F862629}"/>
    <cellStyle name="Comma 8 4" xfId="6342" xr:uid="{67761DAA-A7CE-4F21-808F-689277B32587}"/>
    <cellStyle name="Comma 8 5" xfId="36803" xr:uid="{A64D7218-ED1F-4ABB-91F0-2EAEE7E3A6CD}"/>
    <cellStyle name="Comma 8_AVA DVA EL" xfId="22579" xr:uid="{B062495A-F9FC-408F-97AF-87A825D03BC1}"/>
    <cellStyle name="Comma 9" xfId="6343" xr:uid="{DE665C6B-7CFD-4F02-A79D-6B2E0FFB3BA1}"/>
    <cellStyle name="Comma 9 10" xfId="47938" xr:uid="{4BF72D1B-DC92-406D-8682-B94DF9B6CB43}"/>
    <cellStyle name="Comma 9 2" xfId="6344" xr:uid="{F28252E0-05CF-4824-BB89-771A5C1C2789}"/>
    <cellStyle name="Comma 9 2 2" xfId="22580" xr:uid="{517816F6-09F7-4601-9C1E-569D89820614}"/>
    <cellStyle name="Comma 9 2 2 2" xfId="22581" xr:uid="{26CB8E78-AABC-447C-8232-3CBB7D4025BD}"/>
    <cellStyle name="Comma 9 2 2 3" xfId="22582" xr:uid="{416123C6-ED09-48EE-BD5A-2FD01C1BEF10}"/>
    <cellStyle name="Comma 9 2 2_AVA DVA EL" xfId="22583" xr:uid="{5254C85A-72A4-4967-846B-16A229F6D8D8}"/>
    <cellStyle name="Comma 9 2 3" xfId="22584" xr:uid="{7AD384CE-6BEA-484B-B322-1CE47F7BAFBC}"/>
    <cellStyle name="Comma 9 2 4" xfId="22585" xr:uid="{DA5037F4-AD49-46FF-8121-ECEBC4B7EE2D}"/>
    <cellStyle name="Comma 9 2_AVA DVA EL" xfId="22586" xr:uid="{69DA58B7-412C-4391-884B-03151046B76E}"/>
    <cellStyle name="Comma 9 3" xfId="6345" xr:uid="{B945BBBB-CEA0-4C40-915B-C3C46D21CFF6}"/>
    <cellStyle name="Comma 9 3 2" xfId="22587" xr:uid="{9E2F597C-AA1D-4E6D-AE94-2840F0C29AB5}"/>
    <cellStyle name="Comma 9 3 3" xfId="22588" xr:uid="{A88CA92B-0036-4BCA-8D67-224854BBC820}"/>
    <cellStyle name="Comma 9 3_AVA DVA EL" xfId="22589" xr:uid="{79D3B820-4A07-4733-9430-3ACDE48389E3}"/>
    <cellStyle name="Comma 9 4" xfId="6346" xr:uid="{4FE08F27-CD97-43AF-8EF5-5813844243B7}"/>
    <cellStyle name="Comma 9 4 2" xfId="22590" xr:uid="{D943252B-2210-4C35-AD69-F0BFB4D92406}"/>
    <cellStyle name="Comma 9 4 3" xfId="22591" xr:uid="{A803CC43-6138-4573-9F17-455E1D55824E}"/>
    <cellStyle name="Comma 9 4_AVA DVA EL" xfId="22592" xr:uid="{58C40959-8545-4F13-9176-BD2837D2067D}"/>
    <cellStyle name="Comma 9 5" xfId="22593" xr:uid="{1484DE2D-BCAD-4E03-9182-5F25F50E1956}"/>
    <cellStyle name="Comma 9 5 2" xfId="22594" xr:uid="{27001A48-5EB8-486D-85CA-A332BDD6E08B}"/>
    <cellStyle name="Comma 9 5 3" xfId="22595" xr:uid="{5DD56EC8-B96F-4C41-94DE-3B1CF6F89A68}"/>
    <cellStyle name="Comma 9 5_AVA DVA EL" xfId="22596" xr:uid="{F8999EE2-5193-4C86-B63B-12838E5252B6}"/>
    <cellStyle name="Comma 9 6" xfId="22597" xr:uid="{EFB92517-50BE-47C0-9ECC-04C16029EA26}"/>
    <cellStyle name="Comma 9 7" xfId="22598" xr:uid="{1AE86268-4888-4865-B5CC-BF8D754EE65A}"/>
    <cellStyle name="Comma 9 8" xfId="47939" xr:uid="{8C1CF69E-0361-4BC2-893B-5FDA66543654}"/>
    <cellStyle name="Comma 9 9" xfId="47940" xr:uid="{30B3C33B-EF60-49F9-8868-18CB6940252F}"/>
    <cellStyle name="Comma 9_AVA DVA EL" xfId="22599" xr:uid="{5DC28E66-A0D7-4585-B680-CAA0EE921F61}"/>
    <cellStyle name="Comma*" xfId="22600" xr:uid="{454AA5F4-9307-4EDF-846D-D5C795C8D9AA}"/>
    <cellStyle name="Comma* 2" xfId="22601" xr:uid="{3D41355F-67DE-4AB7-A540-F04D159220C6}"/>
    <cellStyle name="Comma* 3" xfId="22602" xr:uid="{5D35D614-41FE-48D6-8FE5-5519AD5F5009}"/>
    <cellStyle name="Comma*_AVA DVA EL" xfId="22603" xr:uid="{A0FA5BFE-1530-450C-ACB5-4231F2EAFB07}"/>
    <cellStyle name="Comma0" xfId="6347" xr:uid="{12328899-DADC-4D52-AD25-45C42B17DE36}"/>
    <cellStyle name="Comma0 - Modelo1" xfId="6348" xr:uid="{A9F6B537-F836-46E3-8DB9-A8B6804FC415}"/>
    <cellStyle name="Comma0 - Style1" xfId="6349" xr:uid="{DBADC012-D87D-40F8-8DBA-2F22A0B9B71A}"/>
    <cellStyle name="Comma0 2" xfId="6350" xr:uid="{EED3A02F-5BD3-4161-9EC5-F9859DD9298D}"/>
    <cellStyle name="Comma0 2 2" xfId="22604" xr:uid="{D9AF642F-FC82-4425-9785-1F019E252C11}"/>
    <cellStyle name="Comma0 2 2 2" xfId="47941" xr:uid="{D507FCDA-A4A5-425E-A438-637DB93B98EA}"/>
    <cellStyle name="Comma0 2_AVA DVA EL" xfId="22605" xr:uid="{746B9435-B1AA-43B4-8551-1E9DB117F574}"/>
    <cellStyle name="Comma0 3" xfId="22606" xr:uid="{E84A28E7-5D19-43CC-A9F6-2DA93615738F}"/>
    <cellStyle name="Comma0 3 2" xfId="22607" xr:uid="{3820161C-EACD-4DDB-AF22-57722351827D}"/>
    <cellStyle name="Comma0 3 2 2" xfId="22608" xr:uid="{04600344-7601-4C9E-B9F6-2575697428E7}"/>
    <cellStyle name="Comma0 3 2 3" xfId="22609" xr:uid="{F8F7D5A3-06F2-4CBF-871E-1F65761E9AF6}"/>
    <cellStyle name="Comma0 3 2_AVA DVA EL" xfId="22610" xr:uid="{4F756D9C-3AA8-47F6-BDBF-B93C1EA3C372}"/>
    <cellStyle name="Comma0 3 3" xfId="22611" xr:uid="{63F9163D-5F67-4CA8-9787-8D73A8190FCC}"/>
    <cellStyle name="Comma0 3 4" xfId="22612" xr:uid="{60C5B536-17AF-41CA-9D4B-61320AE56BF9}"/>
    <cellStyle name="Comma0 3_AVA DVA EL" xfId="22613" xr:uid="{69B9B93F-2013-495A-86EA-01ABDF141074}"/>
    <cellStyle name="Comma0 4" xfId="22614" xr:uid="{43B519D3-0C03-4054-9EC4-8A896C081C4C}"/>
    <cellStyle name="Comma0_AVA DVA EL" xfId="22615" xr:uid="{A4A3C156-42B2-499C-954C-68D73E9C8A3D}"/>
    <cellStyle name="Comma1 - Modelo2" xfId="6351" xr:uid="{F8E25CFE-0F04-4402-9E82-839D4A1D026F}"/>
    <cellStyle name="Comma1 - Style2" xfId="6352" xr:uid="{4056BF95-6EF3-4D08-A74E-928A4CDB551C}"/>
    <cellStyle name="Common fields" xfId="22616" xr:uid="{733E9017-CB7A-4EF7-8A63-80D188E28AC0}"/>
    <cellStyle name="Common fields 2" xfId="22617" xr:uid="{E8C963DE-3538-4DB8-B3A4-C35FB2017228}"/>
    <cellStyle name="Common fields 2 2" xfId="22618" xr:uid="{6D1028AB-BB2C-4EE9-AEB9-68B388D0EF55}"/>
    <cellStyle name="Common fields 2 3" xfId="22619" xr:uid="{2120C1CD-9A40-468B-8487-B3E28E22DF38}"/>
    <cellStyle name="Common fields 2_AVA DVA EL" xfId="22620" xr:uid="{DD1D575B-CDFF-4488-B7DA-40F711A9FB6F}"/>
    <cellStyle name="Common fields 3" xfId="22621" xr:uid="{3060EF80-650B-45E8-8B9D-DB618A25988A}"/>
    <cellStyle name="Common fields 4" xfId="22622" xr:uid="{2AD0170D-3768-48BF-B3BF-61BBCFC407DB}"/>
    <cellStyle name="Common fields with names" xfId="22623" xr:uid="{6757B430-FF2C-44FB-BB39-0C67524098C2}"/>
    <cellStyle name="Common fields with names (internal version)" xfId="22624" xr:uid="{BE2A1FB3-800E-4E40-ABB2-AE21D2CC857A}"/>
    <cellStyle name="Common fields with names (internal version) 2" xfId="22625" xr:uid="{5ED3F1B9-9079-4303-B9F5-775A8673CA81}"/>
    <cellStyle name="Common fields with names (internal version) 3" xfId="22626" xr:uid="{63BCA5A2-D5E3-4094-A131-9BD05AAC68F5}"/>
    <cellStyle name="Common fields with names (internal version)_AVA DVA EL" xfId="22627" xr:uid="{868621F7-63BB-4612-8BDF-D26D23A29D9E}"/>
    <cellStyle name="Common fields with names 2" xfId="22628" xr:uid="{D6475477-9E19-4D50-A66C-2D0C96DAE75F}"/>
    <cellStyle name="Common fields with names 3" xfId="22629" xr:uid="{8E3798D8-AB46-48E7-86E0-E1B00C60E474}"/>
    <cellStyle name="Common fields with names 4" xfId="22630" xr:uid="{EDE7C1B7-7511-446C-9B74-B4F7BA485C04}"/>
    <cellStyle name="Common fields with names 5" xfId="22631" xr:uid="{599FE737-4DC1-463D-BAFA-391AA45F2953}"/>
    <cellStyle name="Common fields with names 6" xfId="47942" xr:uid="{D3BE1511-A0D0-4805-88E4-6C0E0C2F2C1C}"/>
    <cellStyle name="Common fields with names 7" xfId="47943" xr:uid="{0C19C314-8C90-4E24-A143-D353E2E20DE4}"/>
    <cellStyle name="Common fields with names_AVA DVA EL" xfId="22632" xr:uid="{79EB37D2-44B8-49F0-A7F6-F9330346CAED}"/>
    <cellStyle name="Common fields_AVA DVA EL" xfId="22633" xr:uid="{B62346D0-5897-4736-8093-927E7733742C}"/>
    <cellStyle name="Company" xfId="22634" xr:uid="{9AB3798C-15CB-4594-9642-58BACCDBD8F2}"/>
    <cellStyle name="Company 2" xfId="22635" xr:uid="{F5FAA521-35A9-4D8D-8BD4-5E49231CBA2C}"/>
    <cellStyle name="Company 3" xfId="22636" xr:uid="{47652F5B-D6EA-48D6-95D3-1FB8AA2C9350}"/>
    <cellStyle name="Company name" xfId="6353" xr:uid="{A983E1D2-7CBC-4818-9E6E-20D5362C604B}"/>
    <cellStyle name="Company name 2" xfId="22637" xr:uid="{E2E0C50F-E9BE-43D6-9BD6-F166BE3E6ED6}"/>
    <cellStyle name="Company name_AVA DVA EL" xfId="22638" xr:uid="{5EB2E087-34F7-43C5-94FF-D5759273CCBE}"/>
    <cellStyle name="Company_AVA DVA EL" xfId="22639" xr:uid="{0253EC92-2F2B-4C3D-9817-135CF54A56E3}"/>
    <cellStyle name="Cover Date" xfId="22640" xr:uid="{49431653-498C-44A0-BE16-645C32F42206}"/>
    <cellStyle name="Cover Date 2" xfId="22641" xr:uid="{2C6403B8-88B7-437B-95D1-12DA0FFE45E3}"/>
    <cellStyle name="Cover Date 3" xfId="22642" xr:uid="{4BF5628D-D7A7-4216-A724-2C0F85D67EB0}"/>
    <cellStyle name="Cover Date_AVA DVA EL" xfId="22643" xr:uid="{D95631B5-D76A-41C2-8947-B74ED470A7DF}"/>
    <cellStyle name="Cover Subtitle" xfId="22644" xr:uid="{870543AA-0761-4082-ACCE-0F8DAB2B89B2}"/>
    <cellStyle name="Cover Subtitle 2" xfId="22645" xr:uid="{08E40AB1-BC4E-4469-85C0-3B778B96FE2C}"/>
    <cellStyle name="Cover Subtitle 3" xfId="22646" xr:uid="{89EE4FEB-2F47-434D-BC3B-412AA50A68DC}"/>
    <cellStyle name="Cover Subtitle_AVA DVA EL" xfId="22647" xr:uid="{1FC7F3FC-F984-4F25-A442-95891BA6509F}"/>
    <cellStyle name="Cover Title" xfId="22648" xr:uid="{47528B22-56E1-4756-8D9D-054073BA153D}"/>
    <cellStyle name="Cover Title 2" xfId="22649" xr:uid="{D93FD937-8CFA-48AA-8858-2C9CFB374EE5}"/>
    <cellStyle name="Cover Title 3" xfId="22650" xr:uid="{4F997DF6-95D8-4290-8A4E-135B36C62D94}"/>
    <cellStyle name="Cover Title_AVA DVA EL" xfId="22651" xr:uid="{DED463B7-4E73-415C-A49F-4F213CC34F18}"/>
    <cellStyle name="Currency ($)" xfId="22652" xr:uid="{A6E4AD20-6BCA-449C-B192-28C6A80C3270}"/>
    <cellStyle name="Currency ($) 2" xfId="22653" xr:uid="{875EC283-47F8-4CFD-8F5E-BE9C7279B1E1}"/>
    <cellStyle name="Currency ($) 3" xfId="22654" xr:uid="{728F727F-D697-48F7-B436-70E839437605}"/>
    <cellStyle name="Currency ($)_AVA DVA EL" xfId="22655" xr:uid="{74151FA1-603E-45AA-818B-1F81588EF826}"/>
    <cellStyle name="Currency (£)" xfId="22656" xr:uid="{CA451A5B-2849-4394-ACC5-0F90F3E22595}"/>
    <cellStyle name="Currency (£) 2" xfId="22657" xr:uid="{630DE2C7-B734-4678-9A04-17643BCC3139}"/>
    <cellStyle name="Currency (£) 3" xfId="22658" xr:uid="{BB17564D-20D5-43A2-90D1-C1D9A4CC414D}"/>
    <cellStyle name="Currency (£)_AVA DVA EL" xfId="22659" xr:uid="{8B84C7C7-8DEB-49EC-94A0-355072BCDBD7}"/>
    <cellStyle name="Currency [0] 2" xfId="6356" xr:uid="{71C13209-0DF1-45E7-BC0B-6CA6B9D219BA}"/>
    <cellStyle name="Currency [0] 3" xfId="22660" xr:uid="{0EC07137-B062-4A4A-97DF-D6D10EB6545F}"/>
    <cellStyle name="Currency [0] 4" xfId="39986" xr:uid="{6B22341C-E8DE-4F87-83D3-616A611FD09F}"/>
    <cellStyle name="Currency [0] 5" xfId="6355" xr:uid="{4D529ABE-CA76-4237-959D-667E73B32DFA}"/>
    <cellStyle name="Currency [00]" xfId="6357" xr:uid="{3563927A-6A27-494A-97B7-084F2A3B5B66}"/>
    <cellStyle name="Currency [1]" xfId="22661" xr:uid="{F3C65ACF-B6B6-405E-BFF3-A4D70063F0CD}"/>
    <cellStyle name="Currency [1] 2" xfId="22662" xr:uid="{B1645094-6A1D-4DC4-BF59-004D99B8BD41}"/>
    <cellStyle name="Currency [1] 2 2" xfId="22663" xr:uid="{9460FB28-AEB2-4015-A9E7-138905823380}"/>
    <cellStyle name="Currency [1] 2 3" xfId="22664" xr:uid="{2B0F92D8-8816-4002-AE6B-A9D5F161BAAC}"/>
    <cellStyle name="Currency [1] 2_AVA DVA EL" xfId="22665" xr:uid="{3EE89C52-BF78-43BB-ADA0-C338BAAC4EE6}"/>
    <cellStyle name="Currency [1] 3" xfId="22666" xr:uid="{4E15A5C9-75E3-4F32-BE28-0655ED3C082F}"/>
    <cellStyle name="Currency [1] 4" xfId="22667" xr:uid="{93DAEC94-9A93-4E03-A298-868A30D08DF2}"/>
    <cellStyle name="Currency [1]_AVA DVA EL" xfId="22668" xr:uid="{2505CFA8-50B3-48AA-8AF4-5402DE51A731}"/>
    <cellStyle name="Currency 0" xfId="22669" xr:uid="{EF65D545-7D9E-4658-A97D-7572C5AF3646}"/>
    <cellStyle name="Currency 0 2" xfId="22670" xr:uid="{E584F4A5-E443-4A62-985A-5939887AC73C}"/>
    <cellStyle name="Currency 0 3" xfId="22671" xr:uid="{11E06099-5575-4C94-9B00-02A9183F30DE}"/>
    <cellStyle name="Currency 0_AVA DVA EL" xfId="22672" xr:uid="{64D0988C-AE73-4F0C-A6C5-C9E7D0ACA62D}"/>
    <cellStyle name="Currency 10" xfId="6358" xr:uid="{2C256D94-991B-4A79-8DFF-94D9E5BD760D}"/>
    <cellStyle name="Currency 11" xfId="6359" xr:uid="{8B2B5867-DA1A-4633-8E8A-446480AB1539}"/>
    <cellStyle name="Currency 12" xfId="6360" xr:uid="{A6930415-B25A-47E0-A1DC-A3D81F351027}"/>
    <cellStyle name="Currency 13" xfId="6361" xr:uid="{F089DADF-53FA-4664-8194-A5367898F9E3}"/>
    <cellStyle name="Currency 14" xfId="6362" xr:uid="{C306E9D0-33D1-4D88-9307-9AB1FD1C6FFD}"/>
    <cellStyle name="Currency 15" xfId="6363" xr:uid="{C8A035B8-97E0-4016-A7DF-93EC2FCAC7B3}"/>
    <cellStyle name="Currency 16" xfId="6364" xr:uid="{83E6BCF4-A4BE-4680-A58E-55C273EF8F4A}"/>
    <cellStyle name="Currency 17" xfId="6365" xr:uid="{F13B4225-3BCF-401E-B8F3-8FC992AEBE2E}"/>
    <cellStyle name="Currency 18" xfId="6366" xr:uid="{F88AAA09-2ECA-424E-88B4-D4ACF2D085FD}"/>
    <cellStyle name="Currency 19" xfId="6367" xr:uid="{B4E35FD0-B204-4E24-A664-AC326D18EA79}"/>
    <cellStyle name="Currency 2" xfId="6368" xr:uid="{25DBAD97-38BA-4923-9B56-754F73BE969D}"/>
    <cellStyle name="Currency 2 2" xfId="22673" xr:uid="{28F1B120-653F-45EF-A438-8E4A0B561C2C}"/>
    <cellStyle name="Currency 2 2 2" xfId="22674" xr:uid="{77F615C8-CBC7-4A35-84A5-BB94782645C8}"/>
    <cellStyle name="Currency 2 2 3" xfId="22675" xr:uid="{431DE4C3-59B6-4C6F-93E6-EB658ECBC249}"/>
    <cellStyle name="Currency 2 2_AVA DVA EL" xfId="22676" xr:uid="{1522160D-E4E8-4B9E-90E2-4D775E388635}"/>
    <cellStyle name="Currency 2 3" xfId="22677" xr:uid="{CDC10FC0-6C86-465D-A0C1-BA587C5E9EF5}"/>
    <cellStyle name="Currency 2 4" xfId="22678" xr:uid="{A29CDD27-93E2-4AEF-839D-3005A5D0C181}"/>
    <cellStyle name="Currency 2*" xfId="22679" xr:uid="{1F3E71D7-751A-474C-9E21-3934E7CFB8A8}"/>
    <cellStyle name="Currency 2* 2" xfId="22680" xr:uid="{24BAFEE1-FBA3-4E2F-8276-284FF4480A3B}"/>
    <cellStyle name="Currency 2* 3" xfId="22681" xr:uid="{6E32FB36-2C19-4D23-8CF0-2052728489BF}"/>
    <cellStyle name="Currency 2*_AVA DVA EL" xfId="22682" xr:uid="{0BBA88A0-9FDB-4DF5-A9B4-107DC21891D9}"/>
    <cellStyle name="Currency 2_29-04-021" xfId="22683" xr:uid="{0471F2DC-960E-484E-8572-4FE64314ADD2}"/>
    <cellStyle name="Currency 20" xfId="6369" xr:uid="{FD68717C-E776-4AA6-9968-1DFA045F608C}"/>
    <cellStyle name="Currency 21" xfId="6370" xr:uid="{E3BA00C5-4F48-4CA4-ACCB-9A7EBF39591F}"/>
    <cellStyle name="Currency 22" xfId="6371" xr:uid="{3205744F-4BD1-416A-B347-297ACF06D97B}"/>
    <cellStyle name="Currency 23" xfId="6372" xr:uid="{0B2FA740-429E-4187-A7EC-09BA7A5E6C8C}"/>
    <cellStyle name="Currency 24" xfId="39985" xr:uid="{96C8C527-BDA4-46D8-BDB1-170BF3D9ABDB}"/>
    <cellStyle name="Currency 25" xfId="6354" xr:uid="{DEBFEA7A-F840-4161-9522-CF5615D66179}"/>
    <cellStyle name="Currency 3" xfId="6373" xr:uid="{87790FAF-06EA-4F02-A26B-4F0B26DB4849}"/>
    <cellStyle name="Currency 3 2" xfId="22684" xr:uid="{DA2AFC25-E856-4D45-BFD0-7889037FC007}"/>
    <cellStyle name="Currency 3 3" xfId="22685" xr:uid="{D883A0FF-090A-4193-ADDB-C4FBDAE6777F}"/>
    <cellStyle name="Currency 3*" xfId="22686" xr:uid="{3B60CDA7-BE7B-4F73-B04D-EE13A1FB23FD}"/>
    <cellStyle name="Currency 3* 2" xfId="22687" xr:uid="{7EF8D3E7-880F-4863-B218-F46887044850}"/>
    <cellStyle name="Currency 3* 3" xfId="22688" xr:uid="{70024AED-F59B-431A-B453-8740D9458D62}"/>
    <cellStyle name="Currency 3*_AVA DVA EL" xfId="22689" xr:uid="{E3F15E79-50DA-4950-9624-3454FF6A4D2E}"/>
    <cellStyle name="Currency 3_AVA DVA EL" xfId="22690" xr:uid="{309A53D3-6237-4A37-BF07-FAA0D0BACEC6}"/>
    <cellStyle name="Currency 4" xfId="6374" xr:uid="{36459B85-52C2-434B-BA9E-2AFC46BC03AA}"/>
    <cellStyle name="Currency 4 2" xfId="22691" xr:uid="{17392979-10BE-48FB-B1AD-18A33C9F806A}"/>
    <cellStyle name="Currency 4 3" xfId="22692" xr:uid="{A9C556E5-4438-4FE7-A2FA-8CE22FD7CB6C}"/>
    <cellStyle name="Currency 4_AVA DVA EL" xfId="22693" xr:uid="{D61357D0-5FDF-4650-9A5A-6C0125EB564C}"/>
    <cellStyle name="Currency 5" xfId="6375" xr:uid="{03BABDD9-55A6-4FF4-8FB4-19D46B90A120}"/>
    <cellStyle name="Currency 5 2" xfId="22694" xr:uid="{3A5F99FF-F709-473A-B200-B31B6F369415}"/>
    <cellStyle name="Currency 5 3" xfId="22695" xr:uid="{3616B8B0-4F39-49BD-8246-D99091B6F8AF}"/>
    <cellStyle name="Currency 5_AVA DVA EL" xfId="22696" xr:uid="{1252674A-D1D7-4CB0-91BD-A6492D83E638}"/>
    <cellStyle name="Currency 6" xfId="6376" xr:uid="{1D58487E-BB4F-4008-B571-0B1168F2F001}"/>
    <cellStyle name="Currency 7" xfId="6377" xr:uid="{A7F03FDC-C0A7-4987-B3E9-6B033023655C}"/>
    <cellStyle name="Currency 8" xfId="6378" xr:uid="{E78A77A9-B074-4545-A340-6CFF7DAFC4A2}"/>
    <cellStyle name="Currency 9" xfId="6379" xr:uid="{7275B1ED-53BB-4328-8848-DE41DE579173}"/>
    <cellStyle name="Currency*" xfId="22697" xr:uid="{0029B410-9D32-4A9B-933F-B3A4D78E2BCB}"/>
    <cellStyle name="Currency* 2" xfId="22698" xr:uid="{8C60BA77-D4A3-422C-A19E-F790ED4C04D2}"/>
    <cellStyle name="Currency* 3" xfId="22699" xr:uid="{3422BA4F-2BE5-40C2-A4BC-43B681CE516A}"/>
    <cellStyle name="Currency*_AVA DVA EL" xfId="22700" xr:uid="{3373F9AC-963E-45B4-B0D2-B741C6999FEA}"/>
    <cellStyle name="Currency0" xfId="22701" xr:uid="{F80738AC-A91C-406B-B2C9-0CD6B93A3E77}"/>
    <cellStyle name="Currency0 2" xfId="22702" xr:uid="{47841FB5-6E3A-40CC-AA7C-4959313A2670}"/>
    <cellStyle name="Currency0 3" xfId="22703" xr:uid="{C0FF446A-23F3-46BF-9280-5B5EAB7E6F72}"/>
    <cellStyle name="Currency0 4" xfId="39987" xr:uid="{6AFDF283-EC66-459A-9DB9-D2CCC6DF03B2}"/>
    <cellStyle name="Currency0_AVA DVA EL" xfId="22704" xr:uid="{8A91E791-35E2-4B84-99B1-6AC72BBB7118}"/>
    <cellStyle name="Currency2" xfId="22705" xr:uid="{B87922B2-08AB-40D0-B9B7-278C282576D5}"/>
    <cellStyle name="Currency2 2" xfId="22706" xr:uid="{D86D397D-3F51-46B8-8AC1-F17054F93A98}"/>
    <cellStyle name="Currency2 3" xfId="22707" xr:uid="{1BB43B9E-F349-4995-AFB0-691970916093}"/>
    <cellStyle name="Currency2_AVA DVA EL" xfId="22708" xr:uid="{500BB275-4780-4E80-85EB-4DFEF36C8602}"/>
    <cellStyle name="Dane wejściowe" xfId="22709" xr:uid="{9A5477C1-52D6-404F-8ED7-0429FA78CD74}"/>
    <cellStyle name="Dane wejściowe 2" xfId="22710" xr:uid="{CF905A57-660E-42C0-A33F-0451DDA38C65}"/>
    <cellStyle name="Dane wejściowe 3" xfId="22711" xr:uid="{CBEFE033-1E4F-42CE-8992-98E4DC4B9191}"/>
    <cellStyle name="Dane wejściowe_AVA DVA EL" xfId="22712" xr:uid="{375DACC2-C707-4F4F-815C-0903ACFBDCC7}"/>
    <cellStyle name="Dane wyjściowe" xfId="22713" xr:uid="{2DDD54F8-FA26-4C86-A48D-85C1C562F14D}"/>
    <cellStyle name="Dane wyjściowe 2" xfId="22714" xr:uid="{A9E64523-435A-4431-993D-B15391DFD8A4}"/>
    <cellStyle name="Dane wyjściowe 3" xfId="22715" xr:uid="{62A291F1-2C8C-4A99-8C94-6754F282B60D}"/>
    <cellStyle name="Dane wyjściowe_AVA DVA EL" xfId="22716" xr:uid="{3A99E251-9AED-4F8E-9060-4562B0B3CE0E}"/>
    <cellStyle name="Dårlig" xfId="36233" xr:uid="{4A67319C-6F3C-47FD-9C5C-8C00056C859C}"/>
    <cellStyle name="Dårlig 2" xfId="6406" xr:uid="{C1A75461-189C-4644-AF8D-AC222FFCA6DB}"/>
    <cellStyle name="Dårlig 2 2" xfId="22896" xr:uid="{32D451F7-5645-4A0B-9B77-BA9488D2F81C}"/>
    <cellStyle name="Dårlig 2 2 2" xfId="22897" xr:uid="{F931BB05-F943-4B58-BCDD-38344235290A}"/>
    <cellStyle name="Dårlig 2 2 3" xfId="22898" xr:uid="{BC99DB9A-5EAF-4254-A130-F5C4B32CBDA6}"/>
    <cellStyle name="Dårlig 2 2 4" xfId="39995" xr:uid="{4A38CECC-9BB9-48B7-95F0-309DBD58FF5B}"/>
    <cellStyle name="Dårlig 2 2_AVA DVA EL" xfId="22899" xr:uid="{D5E0B9B7-BBF7-4456-AA21-4E3998A34430}"/>
    <cellStyle name="Dårlig 2 3" xfId="22900" xr:uid="{091D50A2-E9E9-4B81-A31F-03A38FC149D5}"/>
    <cellStyle name="Dårlig 2 3 2" xfId="39996" xr:uid="{2D7A2A3C-F741-428C-8797-6CAC73695688}"/>
    <cellStyle name="Dårlig 2 4" xfId="39997" xr:uid="{33EA9D31-DBDF-48A6-8A34-2E92D478615A}"/>
    <cellStyle name="Dårlig 2 5" xfId="47986" xr:uid="{99003D29-E6E0-4298-9D30-908C6BCBD378}"/>
    <cellStyle name="Dårlig 2 6" xfId="47987" xr:uid="{94DCA3E9-42AC-46EA-8D2B-09814FF12114}"/>
    <cellStyle name="Dårlig 2_A01" xfId="35875" xr:uid="{2AA8F3D3-02D6-4516-9CFA-DEC552DE0B25}"/>
    <cellStyle name="Dårlig 3" xfId="22901" xr:uid="{7401E7EA-83A1-4DFF-8FB7-57CF6671E414}"/>
    <cellStyle name="Dårlig 3 2" xfId="22902" xr:uid="{0B9A09E7-2252-4BD1-A477-C9D2CB9D1B9D}"/>
    <cellStyle name="Dårlig 3 3" xfId="22903" xr:uid="{4E750C3B-F39D-40E3-8CA1-047C7BBC0EFE}"/>
    <cellStyle name="Dårlig 3 4" xfId="39998" xr:uid="{D1DEB944-1BBA-4BD8-80E7-1C119133B71B}"/>
    <cellStyle name="Dårlig 3_AVA DVA EL" xfId="22904" xr:uid="{5413EBA8-7F4A-447F-8E04-AA307F6BA1B4}"/>
    <cellStyle name="Dårlig 4" xfId="22905" xr:uid="{A8CDA136-D6A5-4A28-AA84-D5A4009B7644}"/>
    <cellStyle name="Dårlig 4 2" xfId="39999" xr:uid="{F69B1D6C-5A8A-495D-AAFE-A55E86A23A72}"/>
    <cellStyle name="Dårlig 5" xfId="22906" xr:uid="{1E4B73B5-7B41-42B9-ADB1-414F80C7DCC0}"/>
    <cellStyle name="Dårlig 5 2" xfId="40000" xr:uid="{09DF5D54-0147-4556-B2E8-1360D65ACC3E}"/>
    <cellStyle name="Dårlig 6" xfId="47988" xr:uid="{595FA252-2EDA-43DE-A8ED-69DE100FDC77}"/>
    <cellStyle name="Dårlig_7. Other MTM adjustments" xfId="47989" xr:uid="{05158842-A4BB-4300-B4E8-DB7C0F9C0AAF}"/>
    <cellStyle name="Data" xfId="22717" xr:uid="{76E45C5F-A262-4D45-A356-BA9377F77C03}"/>
    <cellStyle name="Data 2" xfId="22718" xr:uid="{C1C0208D-E5FA-44CE-B528-FCF74A3645D2}"/>
    <cellStyle name="Data 3" xfId="22719" xr:uid="{5AD817EC-1C73-4BEA-ACA2-AB60CC20EACB}"/>
    <cellStyle name="Data_AVA DVA EL" xfId="22720" xr:uid="{EE27B6FB-D113-4DCB-B3D5-73CBE7DDCEA8}"/>
    <cellStyle name="Date" xfId="22721" xr:uid="{73E8E1DE-72BD-4BC5-864E-CAD532142BAF}"/>
    <cellStyle name="Date 2" xfId="22722" xr:uid="{D3A08D0F-31A1-4139-83C3-7EAB1842EDED}"/>
    <cellStyle name="Date 3" xfId="22723" xr:uid="{DF67EC41-742D-47C6-BC26-BECA973F58A4}"/>
    <cellStyle name="Date Aligned" xfId="22724" xr:uid="{A4809809-EA1D-4DD5-8135-CB5B128A1B10}"/>
    <cellStyle name="Date Aligned 2" xfId="22725" xr:uid="{13A72463-3BA8-426B-A51F-A4BB814B3EAF}"/>
    <cellStyle name="Date Aligned 3" xfId="22726" xr:uid="{F16338F5-3E10-427A-B834-77757C74D43C}"/>
    <cellStyle name="Date Aligned*" xfId="22727" xr:uid="{F58338DC-BC15-47D0-A189-C226211A069B}"/>
    <cellStyle name="Date Aligned* 2" xfId="22728" xr:uid="{B4444E29-67B3-4DBC-9DAE-B7C9B83C5A75}"/>
    <cellStyle name="Date Aligned* 3" xfId="22729" xr:uid="{7C79FE9E-9C80-440F-AF8D-D90035C76F42}"/>
    <cellStyle name="Date Aligned*_AVA DVA EL" xfId="22730" xr:uid="{E08656A7-69B7-44E4-B453-EA9200023BFC}"/>
    <cellStyle name="Date Aligned_AVA DVA EL" xfId="22731" xr:uid="{14D3E1F5-5D24-4A89-8F39-AA87E4EF469A}"/>
    <cellStyle name="Date Short" xfId="6380" xr:uid="{D699EB30-8ADB-4F06-B0A4-C31A052A65F2}"/>
    <cellStyle name="Date_Adjustment-BalanceSheet" xfId="22732" xr:uid="{8535001F-F8D8-4AF4-81AE-4C73AD58A5F9}"/>
    <cellStyle name="DateFormat" xfId="22733" xr:uid="{864BEAEE-32AF-4C51-8853-997C2EABE9C8}"/>
    <cellStyle name="DateFormat 2" xfId="22734" xr:uid="{A65434FF-A2D7-489B-9AF8-59C564BC3EAE}"/>
    <cellStyle name="DateFormat 3" xfId="22735" xr:uid="{696C958F-2D82-430A-B849-174A5DE514B7}"/>
    <cellStyle name="DateFormat 4" xfId="39988" xr:uid="{E67761AC-B002-4EB3-9C21-07591A93C94C}"/>
    <cellStyle name="DateFormat_AVA DVA EL" xfId="22736" xr:uid="{EF2FA27A-09DF-4FB1-914E-D57E2A730464}"/>
    <cellStyle name="DateTime" xfId="6381" xr:uid="{5379E660-0E81-4AAE-8654-FA5ABF275D41}"/>
    <cellStyle name="DateTime 10" xfId="6382" xr:uid="{BCF366D8-9E28-4FB1-9345-8563DF62A07C}"/>
    <cellStyle name="DateTime 10 2" xfId="22737" xr:uid="{7891624B-979C-4A4B-8693-C052B7C1A7C5}"/>
    <cellStyle name="DateTime 10_A01" xfId="35863" xr:uid="{61659FF7-E5BA-48B9-BC53-9CB2B1695130}"/>
    <cellStyle name="DateTime 11" xfId="6383" xr:uid="{91A5B73F-951C-4605-A3B2-638612A2A5CC}"/>
    <cellStyle name="DateTime 11 2" xfId="22738" xr:uid="{5D9D7FA1-8D16-4A37-A838-25A63B829F40}"/>
    <cellStyle name="DateTime 11_A01" xfId="35864" xr:uid="{948B0C1A-900D-4E4F-BED1-7ABDEAE37906}"/>
    <cellStyle name="DateTime 12" xfId="22739" xr:uid="{A2F0D299-DCF7-451E-8E9B-1909B49236A0}"/>
    <cellStyle name="DateTime 2" xfId="6384" xr:uid="{54A39E07-C55E-47D8-9796-D50DF7AB258A}"/>
    <cellStyle name="DateTime 2 2" xfId="6385" xr:uid="{97CB494B-7BC7-469B-8173-8FA62148978A}"/>
    <cellStyle name="DateTime 2 2 2" xfId="22740" xr:uid="{209C667A-38FC-4637-9464-1929AC7882DA}"/>
    <cellStyle name="DateTime 2 2_A01" xfId="35865" xr:uid="{344C7F74-A9FA-4C39-9FBF-04972AEAC1C8}"/>
    <cellStyle name="DateTime 2 3" xfId="22741" xr:uid="{AB6E8F7C-3BBA-4206-A46B-226425EFBECA}"/>
    <cellStyle name="DateTime 2_A01" xfId="12486" xr:uid="{EC39B6F0-8B85-4DED-8D86-F2F51A6EC18E}"/>
    <cellStyle name="DateTime 3" xfId="6386" xr:uid="{EC4E614A-46B4-41DD-9542-1CD903D77F3F}"/>
    <cellStyle name="DateTime 3 2" xfId="6387" xr:uid="{547D3349-C827-45A8-8045-673B772B0A13}"/>
    <cellStyle name="DateTime 3 2 2" xfId="22742" xr:uid="{DFA1C598-F5FB-4A07-A077-853B1B270189}"/>
    <cellStyle name="DateTime 3 2_A01" xfId="35866" xr:uid="{25EAB8C4-0DCA-44FF-B00D-AD054EB9F6B1}"/>
    <cellStyle name="DateTime 3 3" xfId="22743" xr:uid="{61B2E28D-03A6-4B99-B805-A91C9849499D}"/>
    <cellStyle name="DateTime 3_A01" xfId="12487" xr:uid="{0EFE8732-3572-4527-B416-FF65A26E1F62}"/>
    <cellStyle name="DateTime 4" xfId="6388" xr:uid="{2D6D2587-1C02-47D8-90F4-4157FBBE8039}"/>
    <cellStyle name="DateTime 4 2" xfId="22744" xr:uid="{0C518EE4-210A-4DAD-8D27-2928B0B69E57}"/>
    <cellStyle name="DateTime 4_A01" xfId="35867" xr:uid="{FE9F302C-B2F5-4100-A423-431E50B606E5}"/>
    <cellStyle name="DateTime 5" xfId="6389" xr:uid="{76D65331-C5E3-4CDE-BA86-AA88BB767892}"/>
    <cellStyle name="DateTime 5 2" xfId="22745" xr:uid="{2CF0D0A3-2C53-4532-8861-E4453F1FD75E}"/>
    <cellStyle name="DateTime 5_A01" xfId="35868" xr:uid="{2A87037A-F150-4B44-A34D-9C4F7847D1E3}"/>
    <cellStyle name="DateTime 6" xfId="6390" xr:uid="{CD865D1C-2102-4F3F-AEB3-CBD4E093A6C5}"/>
    <cellStyle name="DateTime 6 2" xfId="22746" xr:uid="{A6562228-A3E2-484B-ACEC-9D407698BB5F}"/>
    <cellStyle name="DateTime 6_A01" xfId="35869" xr:uid="{42068B66-E0AB-4B62-83B9-015E73F09C51}"/>
    <cellStyle name="DateTime 7" xfId="6391" xr:uid="{F0279B48-72EB-4A82-9B28-9B7EC40EB6B9}"/>
    <cellStyle name="DateTime 7 2" xfId="22747" xr:uid="{51092876-74FA-4734-A764-4579A8CED2E0}"/>
    <cellStyle name="DateTime 7_A01" xfId="35870" xr:uid="{E301EE4C-E53B-4D34-B3F9-E2D1E9E80A37}"/>
    <cellStyle name="DateTime 8" xfId="6392" xr:uid="{71D24A7F-18FE-43E5-91BF-8481471255D9}"/>
    <cellStyle name="DateTime 8 2" xfId="22748" xr:uid="{7E6128AC-0282-4E5E-B628-971AAF56A623}"/>
    <cellStyle name="DateTime 8_A01" xfId="35871" xr:uid="{9C49F864-6E5E-4D22-B4AF-5BCA56779400}"/>
    <cellStyle name="DateTime 9" xfId="6393" xr:uid="{E7BD0214-9F75-419C-B160-FECB53F15DDB}"/>
    <cellStyle name="DateTime 9 2" xfId="22749" xr:uid="{2E002C2B-3C51-4501-B8DF-2B58D91300B9}"/>
    <cellStyle name="DateTime 9_A01" xfId="35872" xr:uid="{E270B523-C339-43E1-9B95-614ACB54C1DC}"/>
    <cellStyle name="DateTime_A01" xfId="12485" xr:uid="{FDD791C0-B047-4744-AF5A-625E6206DFF9}"/>
    <cellStyle name="DateTimeFormat" xfId="22750" xr:uid="{128B09BA-6113-4914-B425-D0F43D384209}"/>
    <cellStyle name="DateTimeFormat 2" xfId="22751" xr:uid="{E99841DD-98FF-4AEF-BEE5-88B05E317B22}"/>
    <cellStyle name="DateTimeFormat 3" xfId="22752" xr:uid="{7FEAD166-1151-465D-8DA7-19E49B38DEA0}"/>
    <cellStyle name="DateTimeFormat 4" xfId="39989" xr:uid="{98F9BF3B-E8BB-4711-A9C8-D25729F03529}"/>
    <cellStyle name="DateTimeFormat_AVA DVA EL" xfId="22753" xr:uid="{BABA4090-25E3-4AA2-A900-BB395ED321FF}"/>
    <cellStyle name="Dato" xfId="6394" xr:uid="{B36D9675-192C-41F2-AF54-B69C04A51B12}"/>
    <cellStyle name="Dato 2" xfId="6395" xr:uid="{43D12C32-036A-4C3A-9E67-E22F1331155A}"/>
    <cellStyle name="Dato 2 2" xfId="22754" xr:uid="{FDAF2614-2224-42BD-8F97-4C56C892B22C}"/>
    <cellStyle name="Dato 2_AVA DVA EL" xfId="22755" xr:uid="{2F11249F-C017-4D40-8B64-46F6B554F4EB}"/>
    <cellStyle name="Dato 3" xfId="22756" xr:uid="{F7A00542-291D-4003-9925-80A14F5782E3}"/>
    <cellStyle name="Dato_AVA DVA EL" xfId="22757" xr:uid="{604A7EF3-695F-42D0-820B-2F8213579FE0}"/>
    <cellStyle name="Datum" xfId="22758" xr:uid="{2429F2A7-74AA-42E4-BB3E-D69166474A6E}"/>
    <cellStyle name="Datum 2" xfId="22759" xr:uid="{200A1AD4-7458-474B-BCE4-B10566BACC4B}"/>
    <cellStyle name="Datum 3" xfId="22760" xr:uid="{CD4F4D24-EFC7-4A30-9F01-8C859618D076}"/>
    <cellStyle name="Datum 4" xfId="47944" xr:uid="{38DE0636-36B2-49E3-9C56-F69D54625E4E}"/>
    <cellStyle name="Datum_AVA DVA EL" xfId="22761" xr:uid="{E303BDD5-56F7-481E-81FA-3EE5CF050030}"/>
    <cellStyle name="DEC4" xfId="22762" xr:uid="{DA78D403-71AF-4A51-A9F5-F89D90CA7A1C}"/>
    <cellStyle name="DEC4 10" xfId="22763" xr:uid="{49716DD4-096F-4B52-B061-435850D66945}"/>
    <cellStyle name="DEC4 10 2" xfId="22764" xr:uid="{F89CA056-B69E-4B85-8DCA-C3125897D25C}"/>
    <cellStyle name="DEC4 10 3" xfId="22765" xr:uid="{CC3B2C5B-5F7A-4A8D-8032-6141CCFE78D8}"/>
    <cellStyle name="DEC4 10_AVA DVA EL" xfId="22766" xr:uid="{7CC0CD95-E16A-41FA-8F74-18630153BDC1}"/>
    <cellStyle name="DEC4 11" xfId="22767" xr:uid="{306BA341-A6B4-4127-A829-ADAA8DB2DF08}"/>
    <cellStyle name="DEC4 12" xfId="22768" xr:uid="{34DF3D9C-7D31-4384-8577-DA4E598E87EB}"/>
    <cellStyle name="DEC4 13" xfId="39990" xr:uid="{17EF7713-995C-4DDD-8577-E09E56A7030F}"/>
    <cellStyle name="DEC4 2" xfId="22769" xr:uid="{DF24645A-530F-49FC-A76B-8ECB593319E3}"/>
    <cellStyle name="DEC4 2 2" xfId="22770" xr:uid="{01FC7AA1-F17B-42E5-9AF6-4AC7BA47E011}"/>
    <cellStyle name="DEC4 2 2 2" xfId="22771" xr:uid="{CB42CA6E-4336-44C1-8B52-3A8DCF227299}"/>
    <cellStyle name="DEC4 2 2 3" xfId="22772" xr:uid="{6EA3D987-4A80-4416-8AC6-EC368921171E}"/>
    <cellStyle name="DEC4 2 2_AVA DVA EL" xfId="22773" xr:uid="{FB06693E-C52F-464A-BC3D-FD880B9E2D90}"/>
    <cellStyle name="DEC4 2 3" xfId="22774" xr:uid="{31C5B973-07CB-4E56-BE4B-6B7E3C608D2F}"/>
    <cellStyle name="DEC4 2 4" xfId="22775" xr:uid="{CDBBE841-DBBE-464E-80E9-13BF298D2945}"/>
    <cellStyle name="DEC4 2 5" xfId="39991" xr:uid="{3E8780DD-86E5-4910-A0B1-A65A69000522}"/>
    <cellStyle name="DEC4 2_AVA DVA EL" xfId="22776" xr:uid="{21D12268-0844-4CF6-B33B-C2263688C097}"/>
    <cellStyle name="DEC4 3" xfId="22777" xr:uid="{E937903D-59F6-4BA3-B2E8-B208578B6D4B}"/>
    <cellStyle name="DEC4 3 2" xfId="22778" xr:uid="{21A065D0-A877-492A-93C5-8A2D29CC3E2A}"/>
    <cellStyle name="DEC4 3 3" xfId="22779" xr:uid="{39B49927-B281-4414-97A8-2839B38CCD1A}"/>
    <cellStyle name="DEC4 3_AVA DVA EL" xfId="22780" xr:uid="{8E036C25-3F21-4540-91C7-A072EE187865}"/>
    <cellStyle name="DEC4 4" xfId="22781" xr:uid="{419694F9-947E-4EC0-A6FF-E425D3C63EBA}"/>
    <cellStyle name="DEC4 4 2" xfId="22782" xr:uid="{3F29BF83-C069-4F77-941B-7823972E7D81}"/>
    <cellStyle name="DEC4 4 3" xfId="22783" xr:uid="{8010B2A8-33A2-48A9-A0E4-CB24D202DAF9}"/>
    <cellStyle name="DEC4 4_AVA DVA EL" xfId="22784" xr:uid="{7991CA7B-EE36-442E-BEC5-130EBD315268}"/>
    <cellStyle name="DEC4 5" xfId="22785" xr:uid="{555B31BE-7D1C-49AD-8DDE-059ECCA414F2}"/>
    <cellStyle name="DEC4 5 2" xfId="22786" xr:uid="{3701FBA8-3A15-475C-A2DC-BEE54432031C}"/>
    <cellStyle name="DEC4 5 3" xfId="22787" xr:uid="{87EBEEFF-AABA-451D-A18D-25F68E19E59C}"/>
    <cellStyle name="DEC4 5_AVA DVA EL" xfId="22788" xr:uid="{C1E41DBF-C3C5-4D93-A7F0-EEF35865C599}"/>
    <cellStyle name="DEC4 6" xfId="22789" xr:uid="{E284CEA5-F953-4234-B4B9-81EA6B89881F}"/>
    <cellStyle name="DEC4 6 2" xfId="22790" xr:uid="{D543769F-A066-4D32-A955-6CDC1DFC0203}"/>
    <cellStyle name="DEC4 6 3" xfId="22791" xr:uid="{03AEAAB7-5552-4EF3-BE9B-15CADD5F788D}"/>
    <cellStyle name="DEC4 6_AVA DVA EL" xfId="22792" xr:uid="{AE2E8086-BD2A-420C-A780-2390FD84ACA4}"/>
    <cellStyle name="DEC4 7" xfId="22793" xr:uid="{312B2D87-27C8-4658-AA7D-7DAAB7455282}"/>
    <cellStyle name="DEC4 7 2" xfId="22794" xr:uid="{54263F36-D496-4CE9-B806-03122947B728}"/>
    <cellStyle name="DEC4 7 3" xfId="22795" xr:uid="{7CD3C5CF-97C0-4ADE-B29A-E985F598B208}"/>
    <cellStyle name="DEC4 7_AVA DVA EL" xfId="22796" xr:uid="{09A5D287-D315-40CC-8028-E9DF391B3D71}"/>
    <cellStyle name="DEC4 8" xfId="22797" xr:uid="{FD661F97-D2FA-4281-A96E-2C096B8C04B3}"/>
    <cellStyle name="DEC4 8 2" xfId="22798" xr:uid="{83D3C35F-9907-4432-8082-983B7D4A7E9F}"/>
    <cellStyle name="DEC4 8 3" xfId="22799" xr:uid="{38A88FBC-DC12-413F-BBF2-BFCA2D7A913A}"/>
    <cellStyle name="DEC4 8_AVA DVA EL" xfId="22800" xr:uid="{814A4BDC-DDEB-44D3-B3CE-8540DCE03C4E}"/>
    <cellStyle name="DEC4 9" xfId="22801" xr:uid="{740E36C2-CCD4-47CC-AC62-B63A235AA1E1}"/>
    <cellStyle name="DEC4 9 2" xfId="22802" xr:uid="{A722A128-EDDA-40AC-A9AB-C0C93240CE09}"/>
    <cellStyle name="DEC4 9 3" xfId="22803" xr:uid="{1B319906-5A93-4C70-BA3E-71FEEBD6FBC7}"/>
    <cellStyle name="DEC4 9_AVA DVA EL" xfId="22804" xr:uid="{5F29B513-6D45-40DD-A457-7413A3A7A997}"/>
    <cellStyle name="DEC4_AVA DVA EL" xfId="22805" xr:uid="{7C4AF891-2A54-4F8D-B6D9-36EFD7F0483C}"/>
    <cellStyle name="DecimalFormat" xfId="22806" xr:uid="{20C6DEE2-D314-4ECF-8875-C5278D1A39D2}"/>
    <cellStyle name="DecimalFormat 2" xfId="22807" xr:uid="{6601915C-46DC-495D-8258-6638E466A2B5}"/>
    <cellStyle name="DecimalFormat 3" xfId="22808" xr:uid="{AAD59635-84D9-49F5-B7CA-B4AC707A1F65}"/>
    <cellStyle name="DecimalFormat 4" xfId="39992" xr:uid="{7641B4BA-27DA-4069-8D93-8F504065280D}"/>
    <cellStyle name="DecimalFormat_AVA DVA EL" xfId="22809" xr:uid="{4366D83B-5FF6-49AD-B659-CCDB9B1E2126}"/>
    <cellStyle name="default" xfId="6396" xr:uid="{9348E287-1FE3-44AB-B21E-0C49DAB6E170}"/>
    <cellStyle name="default 10" xfId="47945" xr:uid="{4C766D1A-44DF-4564-A61C-8E335DA3E1AC}"/>
    <cellStyle name="default 11" xfId="47946" xr:uid="{4F7E79EC-C83E-4D65-B9C1-1C3639CADCEA}"/>
    <cellStyle name="default 12" xfId="47947" xr:uid="{F85C56F0-1F61-4CE0-AB2E-CEF5AF51E02B}"/>
    <cellStyle name="default 13" xfId="47948" xr:uid="{0483B6DE-F43F-4FFE-A397-D85CDAF075E5}"/>
    <cellStyle name="default 2" xfId="6397" xr:uid="{36F1A5D5-87D1-4A2C-9A21-7D76D8698531}"/>
    <cellStyle name="default 2 2" xfId="22810" xr:uid="{B01486B7-FEA2-45F2-81F4-B81C879686BD}"/>
    <cellStyle name="default 2 2 2" xfId="47949" xr:uid="{5DA6DECC-9617-440A-8D63-F3CA09EB91FB}"/>
    <cellStyle name="default 2 2 3" xfId="47950" xr:uid="{5E941CA3-8F5D-457B-88B7-F2CC9FCBF452}"/>
    <cellStyle name="default 2 2_AVA DVA EL" xfId="47951" xr:uid="{1FBEFF0A-4AC9-4088-A80E-16EE1DE20E15}"/>
    <cellStyle name="default 2 3" xfId="47952" xr:uid="{29692934-8B28-468F-88CE-B94DFCE293F5}"/>
    <cellStyle name="default 2_AVA DVA EL" xfId="22811" xr:uid="{4E89DE1A-E7E1-4E61-BC0A-0894753A8627}"/>
    <cellStyle name="default 3" xfId="22812" xr:uid="{511E62BA-2494-4A5C-A62E-53DBA179473E}"/>
    <cellStyle name="default 3 2" xfId="22813" xr:uid="{2C460D57-DD1C-4DCD-B51E-4B753CD0F48C}"/>
    <cellStyle name="default 3 2 2" xfId="22814" xr:uid="{888642E7-E7D6-4EB6-AF0F-3D2825066E3E}"/>
    <cellStyle name="default 3 2 2 2" xfId="47953" xr:uid="{69DD0B56-2F80-422F-8F6D-0DCA7C077C0D}"/>
    <cellStyle name="default 3 2 3" xfId="22815" xr:uid="{B43DBDCA-C323-4342-8454-0FAB809BA1E2}"/>
    <cellStyle name="default 3 2 3 2" xfId="47954" xr:uid="{B3A3E2A9-D82D-4B93-ACBC-48BEE581AA7B}"/>
    <cellStyle name="default 3 2_AVA DVA EL" xfId="22816" xr:uid="{F77FCD93-A0A0-4082-B86D-B33395D91DF5}"/>
    <cellStyle name="default 3 3" xfId="22817" xr:uid="{6F8E8B59-0A9B-4E2C-83D8-3FD10E1E0F4A}"/>
    <cellStyle name="default 3 3 2" xfId="47955" xr:uid="{F3185C3A-472E-4FD8-8D81-F3B21B4267D2}"/>
    <cellStyle name="default 3 3 3" xfId="47956" xr:uid="{79AC127E-5202-48D7-829E-56D746F2C1D4}"/>
    <cellStyle name="default 3 3 4" xfId="47957" xr:uid="{C11115A3-008B-4544-899B-2F2135AAD7EB}"/>
    <cellStyle name="default 3 3 5" xfId="47958" xr:uid="{D189384F-53D6-4649-895C-5FAD5A79CB37}"/>
    <cellStyle name="default 3 3_AVA DVA EL" xfId="47959" xr:uid="{9F059986-0AE5-4747-B3DF-1E0DC0E9B43C}"/>
    <cellStyle name="default 3 4" xfId="22818" xr:uid="{316BB190-335A-4F05-AA18-351C858D5BFD}"/>
    <cellStyle name="default 3 4 2" xfId="47960" xr:uid="{1BABD4A2-ECCC-48E0-AB14-EB754EB68D8E}"/>
    <cellStyle name="default 3_AVA DVA EL" xfId="22819" xr:uid="{B11010B4-3E8F-4F37-B0EA-0C56C104F4F9}"/>
    <cellStyle name="default 4" xfId="22820" xr:uid="{5333ADC5-2160-455A-8C04-DB2AB8345B6E}"/>
    <cellStyle name="default 4 2" xfId="22821" xr:uid="{359E2B82-81AD-4642-8871-7EA55FD9D6DE}"/>
    <cellStyle name="default 4 2 2" xfId="47961" xr:uid="{4A56A85D-48CF-4C18-8E1C-4F7A16A9220C}"/>
    <cellStyle name="default 4 2 3" xfId="47962" xr:uid="{8B63E01D-7260-42E3-B6FF-FEB388C8E9C0}"/>
    <cellStyle name="default 4 2_AVA DVA EL" xfId="47963" xr:uid="{71F45F65-13BC-4A4F-8430-F0AEC1997A1D}"/>
    <cellStyle name="default 4 3" xfId="22822" xr:uid="{488D4B7E-C296-4206-B96F-20601DF1865E}"/>
    <cellStyle name="default 4 3 2" xfId="47964" xr:uid="{93D42AB1-97DA-4730-8D90-BB6B0D9C39F7}"/>
    <cellStyle name="default 4_AVA DVA EL" xfId="22823" xr:uid="{F287BDAC-4506-4C0A-8AA5-A95701D6E9D0}"/>
    <cellStyle name="default 5" xfId="22824" xr:uid="{F2354B50-9BEE-4050-8282-1A2920F9F3A6}"/>
    <cellStyle name="default 5 2" xfId="47965" xr:uid="{14564F49-6DFA-4AC5-A84C-0E3B282F6FAA}"/>
    <cellStyle name="default 5 2 2" xfId="47966" xr:uid="{43A55A7B-3722-4FF2-AE45-5BB5814E0FB6}"/>
    <cellStyle name="default 5 3" xfId="47967" xr:uid="{6FEED4A5-1840-4084-990C-BC8352C6F1D6}"/>
    <cellStyle name="default 5 4" xfId="47968" xr:uid="{5E396F3F-4B79-4FBA-B467-A089959B9594}"/>
    <cellStyle name="default 5 5" xfId="47969" xr:uid="{90FD2D7D-12A0-415B-8767-4D3B1373B542}"/>
    <cellStyle name="default 5 6" xfId="47970" xr:uid="{606E84CC-7A66-439F-A23F-B9DD02DA7145}"/>
    <cellStyle name="default 5_AVA DVA EL" xfId="47971" xr:uid="{82E8AE70-3485-40FD-91AB-D30957D804B3}"/>
    <cellStyle name="default 6" xfId="47972" xr:uid="{E2E81B61-BEAC-48E5-83E9-DB8DA62899BD}"/>
    <cellStyle name="default 6 2" xfId="47973" xr:uid="{BD625250-DF02-4BA0-B07C-B8D74EF66C6E}"/>
    <cellStyle name="default 6 2 2" xfId="47974" xr:uid="{AF25E3BB-0400-48FB-A910-57B1A2CCA1C9}"/>
    <cellStyle name="default 6 3" xfId="47975" xr:uid="{CA06A874-A048-4DA1-9A56-04DEA8CC51FB}"/>
    <cellStyle name="default 7" xfId="47976" xr:uid="{BA1B81A5-F641-4FAB-8A59-E198A4ACDF57}"/>
    <cellStyle name="default 7 2" xfId="47977" xr:uid="{74171992-5605-4972-BD2A-ACAA4E7EFD51}"/>
    <cellStyle name="default 7 3" xfId="47978" xr:uid="{B597C556-F13A-4E5E-ABFD-F0E115AEC0E5}"/>
    <cellStyle name="default 8" xfId="47979" xr:uid="{78F3605C-A4C3-4D35-81BE-4C127B8D8015}"/>
    <cellStyle name="default 9" xfId="47980" xr:uid="{574B1384-7F8E-47AE-BB2E-F3E1704F68D0}"/>
    <cellStyle name="default_1" xfId="47981" xr:uid="{78A7CA23-FBF1-4396-A64B-C0FBDFA06FED}"/>
    <cellStyle name="Deleted" xfId="6398" xr:uid="{2805904C-70D2-4446-8AC6-630729BA41F9}"/>
    <cellStyle name="Deleted 2" xfId="22825" xr:uid="{1DFFB69E-CE57-4989-B54C-67DE514D3506}"/>
    <cellStyle name="Deleted 3" xfId="47982" xr:uid="{D51007FB-149C-4427-BAF0-64ABAD7F9AF7}"/>
    <cellStyle name="Deleted_A01" xfId="35873" xr:uid="{D5EBA795-8B92-4BDB-A66D-BED6699328C4}"/>
    <cellStyle name="DELTA" xfId="6399" xr:uid="{322FDE92-6401-40AF-8E66-B71B02AD28EB}"/>
    <cellStyle name="DES4" xfId="22826" xr:uid="{7E72F57A-3B58-465B-918B-9593333FCD5F}"/>
    <cellStyle name="DES4 10" xfId="22827" xr:uid="{26328A05-F723-4AD8-ABBE-205B5B415BEA}"/>
    <cellStyle name="DES4 10 2" xfId="22828" xr:uid="{0BB2DAD4-8712-4AE5-BF34-E401C77CCCB0}"/>
    <cellStyle name="DES4 10 3" xfId="22829" xr:uid="{8E0EDEA0-2E69-4E51-8D9F-D7851DF2B6A7}"/>
    <cellStyle name="DES4 10_AVA DVA EL" xfId="22830" xr:uid="{9CA747A3-DD1C-4FD6-BF6D-59FDC6F98C1E}"/>
    <cellStyle name="DES4 11" xfId="22831" xr:uid="{84CB5F0B-A9B5-41E7-92DB-6F627D6F6809}"/>
    <cellStyle name="DES4 12" xfId="22832" xr:uid="{5D0FB7C0-AEA8-4CC1-9FC2-9977E46E0444}"/>
    <cellStyle name="DES4 13" xfId="39993" xr:uid="{27423018-DD16-4443-8B54-C1361A4F9812}"/>
    <cellStyle name="DES4 2" xfId="22833" xr:uid="{97591BB5-31C0-40BD-A957-713AA9C45110}"/>
    <cellStyle name="DES4 2 2" xfId="22834" xr:uid="{6B9D75D3-9C01-4FFA-A23D-0C0D6271C00E}"/>
    <cellStyle name="DES4 2 2 2" xfId="22835" xr:uid="{B93138DE-98CE-4BE1-8B2C-F30529D379E0}"/>
    <cellStyle name="DES4 2 2 3" xfId="22836" xr:uid="{FC2BC888-20ED-4F27-8F12-7796C6C7D613}"/>
    <cellStyle name="DES4 2 2_AVA DVA EL" xfId="22837" xr:uid="{D01450C0-F3E9-47AB-97C1-E5BE4BFF3BB4}"/>
    <cellStyle name="DES4 2 3" xfId="22838" xr:uid="{43E11C60-17CD-4E3F-B26B-15F2850E9887}"/>
    <cellStyle name="DES4 2 4" xfId="22839" xr:uid="{D0FEE8ED-054B-4396-BB21-8B34F40B2206}"/>
    <cellStyle name="DES4 2 5" xfId="39994" xr:uid="{9C3371DE-6DE4-4950-8ECB-D8CA24894A95}"/>
    <cellStyle name="DES4 2_AVA DVA EL" xfId="22840" xr:uid="{707FACC2-5B67-4251-A977-BA00DF08D1C2}"/>
    <cellStyle name="DES4 3" xfId="22841" xr:uid="{25EED448-7EB4-41EC-92A3-48D3AE31E117}"/>
    <cellStyle name="DES4 3 2" xfId="22842" xr:uid="{F2B48E66-A2BD-451A-AD1A-8E5FA5FD4E85}"/>
    <cellStyle name="DES4 3 3" xfId="22843" xr:uid="{60594ACF-32EF-419B-A6AE-AE7419530765}"/>
    <cellStyle name="DES4 3_AVA DVA EL" xfId="22844" xr:uid="{405937BB-ECFA-4D93-A4D3-765F4DB94B2E}"/>
    <cellStyle name="DES4 4" xfId="22845" xr:uid="{F719C731-1A44-4A83-8B4C-C947CAC77C05}"/>
    <cellStyle name="DES4 4 2" xfId="22846" xr:uid="{BB2C3016-8EC3-40E7-8117-67129FFC308A}"/>
    <cellStyle name="DES4 4 3" xfId="22847" xr:uid="{EDCC683E-FFCA-4817-A1BB-00677B5240D1}"/>
    <cellStyle name="DES4 4_AVA DVA EL" xfId="22848" xr:uid="{6FE64BC0-CA09-4884-94FB-BABC6FF096F7}"/>
    <cellStyle name="DES4 5" xfId="22849" xr:uid="{2151E881-DC18-4A2A-86BC-6570A5A7AF0D}"/>
    <cellStyle name="DES4 5 2" xfId="22850" xr:uid="{461CD5AC-BA20-42D7-8698-88CECA4D0C3D}"/>
    <cellStyle name="DES4 5 3" xfId="22851" xr:uid="{BD1D9916-A8AA-44DA-A82A-DF4ADA89480E}"/>
    <cellStyle name="DES4 5_AVA DVA EL" xfId="22852" xr:uid="{07A4D423-E0B2-43FA-B6EF-2355F1C50F07}"/>
    <cellStyle name="DES4 6" xfId="22853" xr:uid="{1CD64F43-D291-4232-AC06-948F748988BF}"/>
    <cellStyle name="DES4 6 2" xfId="22854" xr:uid="{8761792C-F49F-455A-8760-57A367CE0F48}"/>
    <cellStyle name="DES4 6 3" xfId="22855" xr:uid="{60EDC45F-A403-43D8-81AC-6CC02703156D}"/>
    <cellStyle name="DES4 6_AVA DVA EL" xfId="22856" xr:uid="{15676DCA-604E-4BD6-95AE-56A61B289263}"/>
    <cellStyle name="DES4 7" xfId="22857" xr:uid="{E061CC5A-8B84-4211-A172-16C803662F8D}"/>
    <cellStyle name="DES4 7 2" xfId="22858" xr:uid="{519E429D-57C6-44EE-9F3E-86A437715624}"/>
    <cellStyle name="DES4 7 3" xfId="22859" xr:uid="{489FD2CE-27CB-46D8-9821-B88BEC664DF5}"/>
    <cellStyle name="DES4 7_AVA DVA EL" xfId="22860" xr:uid="{E57649CB-9B99-42A3-91F3-50FCA5F85D97}"/>
    <cellStyle name="DES4 8" xfId="22861" xr:uid="{EAFB437C-9580-4D2F-B234-00466625030D}"/>
    <cellStyle name="DES4 8 2" xfId="22862" xr:uid="{1C30D5E0-5930-40A1-BBA8-4CD08AA81793}"/>
    <cellStyle name="DES4 8 3" xfId="22863" xr:uid="{53765195-E002-49DE-A9A7-36890A2998BD}"/>
    <cellStyle name="DES4 8_AVA DVA EL" xfId="22864" xr:uid="{E79302CB-1953-48F6-9769-A27CBF4F0F0F}"/>
    <cellStyle name="DES4 9" xfId="22865" xr:uid="{BA01F37E-A228-48B3-AE2E-3947B0C0F90C}"/>
    <cellStyle name="DES4 9 2" xfId="22866" xr:uid="{235C84FF-8ECF-4F62-A80C-EBF2862C3194}"/>
    <cellStyle name="DES4 9 3" xfId="22867" xr:uid="{871EEFA9-3924-4F93-AF07-7393D114BD4A}"/>
    <cellStyle name="DES4 9_AVA DVA EL" xfId="22868" xr:uid="{14820206-A6FF-4597-86CC-1DFAEFC48E48}"/>
    <cellStyle name="DES4_AVA DVA EL" xfId="22869" xr:uid="{45630372-B494-4A6E-AA1B-2033B21A58B1}"/>
    <cellStyle name="Dezimal [0]_050526 Ratios Denmark without banks" xfId="6400" xr:uid="{AEDC9EC6-579C-42DA-8216-0D41295D90A1}"/>
    <cellStyle name="Dezimal_050526 Ratios Denmark without banks" xfId="6401" xr:uid="{244172FD-D5CB-492A-99B4-B8B17A6F6072}"/>
    <cellStyle name="Dia" xfId="6402" xr:uid="{B6336F41-2D3D-49F6-9032-4AF34DA572EB}"/>
    <cellStyle name="Dobre" xfId="22870" xr:uid="{267C6D86-C7DB-4ADE-AED0-6548536C3532}"/>
    <cellStyle name="Dobre 2" xfId="22871" xr:uid="{C98F7476-8AB5-49F2-AB90-1C6582C61EEC}"/>
    <cellStyle name="Dobre 3" xfId="22872" xr:uid="{10EB2F43-9831-4611-9DAB-F2A68AE992BC}"/>
    <cellStyle name="Dobre_AVA DVA EL" xfId="22873" xr:uid="{E83036B5-D8AF-4C13-B9C9-6C64AD8BDB84}"/>
    <cellStyle name="Dollar" xfId="6403" xr:uid="{B4B9FB3A-1C2D-4F1C-897A-1A3219AB1B93}"/>
    <cellStyle name="Dollar 2" xfId="6404" xr:uid="{2F4D61B4-1574-4D42-BB56-365B992D98DF}"/>
    <cellStyle name="Dollar 2 2" xfId="22874" xr:uid="{21C6573B-3D8B-45BB-909D-F409BC5CB0FA}"/>
    <cellStyle name="Dollar 2 2 2" xfId="47983" xr:uid="{26168022-2CB2-4616-87CD-7C991C348173}"/>
    <cellStyle name="Dollar 2_A01" xfId="35874" xr:uid="{F65C23EA-1551-4E9B-B985-BF861EB06FB5}"/>
    <cellStyle name="Dollar 3" xfId="22875" xr:uid="{50579C6A-DC81-475E-80C1-F59F816FFD1E}"/>
    <cellStyle name="Dollar 3 2" xfId="22876" xr:uid="{77CB7869-041D-4A75-88A1-A6EDD9CB3F85}"/>
    <cellStyle name="Dollar 3 2 2" xfId="22877" xr:uid="{D6537F54-C374-4BA9-B993-010A02512658}"/>
    <cellStyle name="Dollar 3 2 3" xfId="22878" xr:uid="{D9900F83-66E2-45EB-95E6-E53B779555A9}"/>
    <cellStyle name="Dollar 3 2_AVA DVA EL" xfId="22879" xr:uid="{219A5033-636C-42EA-BD6C-9B204A687037}"/>
    <cellStyle name="Dollar 3 3" xfId="22880" xr:uid="{DEF88F9A-D50E-4CF7-9ACF-E5258BB49613}"/>
    <cellStyle name="Dollar 3 4" xfId="22881" xr:uid="{40B02AF6-CB63-4785-B689-B2FE9D346696}"/>
    <cellStyle name="Dollar 3_Adjustment-BalanceSheet" xfId="22882" xr:uid="{6B7DFEB8-4155-4373-9701-336717AE18FF}"/>
    <cellStyle name="Dollar 4" xfId="22883" xr:uid="{E7F17BD9-3D4C-4669-A284-0F27CC012159}"/>
    <cellStyle name="Dollar_A01" xfId="12488" xr:uid="{E42B8DD7-3D11-45DD-8FE2-CF6EC088950C}"/>
    <cellStyle name="données" xfId="47984" xr:uid="{C4681EE4-D231-4872-86DD-43A8A5F0A9BD}"/>
    <cellStyle name="donnéesbord" xfId="47985" xr:uid="{3E5CB41B-467C-4475-9E3B-E99B467B6A19}"/>
    <cellStyle name="Dotted Line" xfId="22884" xr:uid="{20636AC4-037A-43FC-98D5-DC9FA25D145C}"/>
    <cellStyle name="Dotted Line 2" xfId="22885" xr:uid="{AE4697D4-3EAE-4AAD-AAFD-33A6DD57D176}"/>
    <cellStyle name="Dotted Line 3" xfId="22886" xr:uid="{721F6F69-19BA-4A5F-A06A-D92D9D6CB3D2}"/>
    <cellStyle name="Dotted Line_AVA DVA EL" xfId="22887" xr:uid="{8BC3EAC3-C6DF-4887-8472-BBFDA52B4016}"/>
    <cellStyle name="Double Accounting" xfId="22888" xr:uid="{CD324907-F86A-453C-8B60-FF5D9DB5A2EF}"/>
    <cellStyle name="Double Accounting 2" xfId="22889" xr:uid="{11C2B89A-40DB-41F8-B6F2-5BD4D3DAB70F}"/>
    <cellStyle name="Double Accounting 3" xfId="22890" xr:uid="{7006ECB4-85DD-497E-8351-FC55BAB21B27}"/>
    <cellStyle name="Double Accounting_AVA DVA EL" xfId="22891" xr:uid="{699BB315-7352-4B8D-A515-8FA484C8A0D3}"/>
    <cellStyle name="DP1" xfId="22892" xr:uid="{5AE88F7D-BB18-4476-8C7B-EA2469E9EA08}"/>
    <cellStyle name="DP1 2" xfId="22893" xr:uid="{36E8B70B-5A17-4E00-A6ED-5623BDB33701}"/>
    <cellStyle name="DP1 3" xfId="22894" xr:uid="{EAD9BB38-BB80-4622-9102-13EDE3B9673F}"/>
    <cellStyle name="DP1_AVA DVA EL" xfId="22895" xr:uid="{1BE9F749-8908-4DCA-8154-C68A977F8104}"/>
    <cellStyle name="Dziesiętny_Arkusz1" xfId="6405" xr:uid="{29B0B3F2-A491-4EC6-9E2F-BFE7B5565B40}"/>
    <cellStyle name="èìÇøÇÐ¤ê [0.00]_PERSONAL" xfId="6407" xr:uid="{2757999E-345E-4891-80E3-D4970531C7F1}"/>
    <cellStyle name="èìÇøÇÐ¤ê_PERSONAL" xfId="6408" xr:uid="{FFDFA614-0F7E-414C-AC5B-3B08910AB37D}"/>
    <cellStyle name="Ellenőrzőcella" xfId="6409" xr:uid="{400A68E1-4D87-4F49-BBD2-E7644B6B3ABF}"/>
    <cellStyle name="Ellenőrzőcella 2" xfId="22907" xr:uid="{175BE5B1-D212-4A42-AB58-18DDDD9C95C5}"/>
    <cellStyle name="Ellenőrzőcella 3" xfId="47990" xr:uid="{F91B38E9-A07F-4A23-8894-48C42FE1F75E}"/>
    <cellStyle name="Ellenőrzőcella_AVA DVA EL" xfId="22908" xr:uid="{36B62257-5F30-416E-B26E-E8FE9EC4F007}"/>
    <cellStyle name="Encabez1" xfId="6410" xr:uid="{13F46BA6-DD0D-4897-9991-FEA77523DBD7}"/>
    <cellStyle name="Encabez2" xfId="6411" xr:uid="{15036B68-05A3-4C30-A733-4AC8EF3B2416}"/>
    <cellStyle name="Encabezado 4" xfId="6412" xr:uid="{D5EF7ED1-9578-46EC-A682-68A57980FBFD}"/>
    <cellStyle name="Encabezado 4 2" xfId="22909" xr:uid="{6CC0EE5F-145A-4913-A285-FFADFBA62735}"/>
    <cellStyle name="Encabezado 4_AVA DVA EL" xfId="22910" xr:uid="{3C674E0E-F308-4256-8FD8-659F4E51923C}"/>
    <cellStyle name="Énfasis1" xfId="6413" xr:uid="{7913CD26-A166-4FBB-91EC-94D527BCF5BC}"/>
    <cellStyle name="Énfasis1 2" xfId="22911" xr:uid="{AB84A663-B68C-4AD8-89EF-60B5C23238C4}"/>
    <cellStyle name="Énfasis1 3" xfId="47991" xr:uid="{D8F80377-833F-4CAD-A155-CFA2BC43281C}"/>
    <cellStyle name="Énfasis1_AVA DVA EL" xfId="22912" xr:uid="{188607AA-7658-4679-BAF4-75F079257297}"/>
    <cellStyle name="Énfasis2" xfId="6414" xr:uid="{A7D9C24D-2D31-4E57-A684-87FD81103166}"/>
    <cellStyle name="Énfasis2 2" xfId="22913" xr:uid="{55E4270E-D2DD-4A12-8CA1-C3CA69027EE7}"/>
    <cellStyle name="Énfasis2 3" xfId="47992" xr:uid="{18420F3B-29A5-44B0-AF67-CF9C897090F1}"/>
    <cellStyle name="Énfasis2_AVA DVA EL" xfId="22914" xr:uid="{60877268-8780-48B4-82E6-188FA594C6C9}"/>
    <cellStyle name="Énfasis3" xfId="6415" xr:uid="{F178857B-95C9-4A68-BC90-D850074AADDB}"/>
    <cellStyle name="Énfasis3 2" xfId="22915" xr:uid="{57B87055-4BBA-49AE-B58B-60EECD602B96}"/>
    <cellStyle name="Énfasis3 3" xfId="47993" xr:uid="{958D2529-77B3-4F39-B768-BDB84976329C}"/>
    <cellStyle name="Énfasis3_AVA DVA EL" xfId="22916" xr:uid="{1020B044-F3D3-4B6F-9524-0FBA1F8FD6D3}"/>
    <cellStyle name="Énfasis4" xfId="6416" xr:uid="{AB7357F2-4510-4E66-BC5B-2620D33B2138}"/>
    <cellStyle name="Énfasis4 2" xfId="22917" xr:uid="{7739FBE2-7E39-4BA3-A28D-C2A8B18DB0E4}"/>
    <cellStyle name="Énfasis4 3" xfId="47994" xr:uid="{BF195538-7994-4637-B046-FFF1B73BE80E}"/>
    <cellStyle name="Énfasis4_AVA DVA EL" xfId="22918" xr:uid="{53FD64C6-10A8-440F-B020-E4C876E4BF0A}"/>
    <cellStyle name="Énfasis5" xfId="6417" xr:uid="{34803D15-195D-4600-ADA1-9742D87696F8}"/>
    <cellStyle name="Énfasis5 2" xfId="22919" xr:uid="{22F54ABD-0020-4A78-A158-F455E4ABD8E4}"/>
    <cellStyle name="Énfasis5 3" xfId="47995" xr:uid="{DECE1AC1-0539-4F7F-A78E-826427D35634}"/>
    <cellStyle name="Énfasis5_AVA DVA EL" xfId="22920" xr:uid="{C704CE5B-78DD-4E3E-B613-80FA614F0633}"/>
    <cellStyle name="Énfasis6" xfId="6418" xr:uid="{5C4BB70D-B2FF-41C5-B129-20585EEF56AA}"/>
    <cellStyle name="Énfasis6 2" xfId="22921" xr:uid="{ED2FD9F1-2C7A-4091-A906-7BCDED5EFD85}"/>
    <cellStyle name="Énfasis6 3" xfId="47996" xr:uid="{894ED614-A62E-4FE3-95C3-933F51F88340}"/>
    <cellStyle name="Énfasis6_AVA DVA EL" xfId="22922" xr:uid="{0F6E23BA-B4BE-458A-8191-AC4AA80CE285}"/>
    <cellStyle name="Enter Currency (0)" xfId="6419" xr:uid="{F149813B-2955-48E2-B498-90CD9D803F7D}"/>
    <cellStyle name="Enter Currency (2)" xfId="6420" xr:uid="{38903586-6DFF-49E0-8BA5-02FA1BC7B0DA}"/>
    <cellStyle name="Enter Units (0)" xfId="6421" xr:uid="{1E49C94C-50D8-4B2D-A96A-E4A12E98092E}"/>
    <cellStyle name="Enter Units (1)" xfId="6422" xr:uid="{EF4C31BD-EA5C-4675-8E20-82DD0E01F676}"/>
    <cellStyle name="Enter Units (2)" xfId="6423" xr:uid="{5EF2ACB3-4EA3-4292-B173-3DF5492FD99F}"/>
    <cellStyle name="Enterable Fields" xfId="22923" xr:uid="{A0792C26-8330-4F6A-B78E-88D1B79FBEFB}"/>
    <cellStyle name="Enterable Fields 2" xfId="22924" xr:uid="{0853F3C0-8653-452A-90BB-380D17BE6497}"/>
    <cellStyle name="Enterable Fields 3" xfId="22925" xr:uid="{1F40081D-02CA-41B1-A72C-DE4D26504B6A}"/>
    <cellStyle name="Enterable Fields_AVA DVA EL" xfId="22926" xr:uid="{C0627356-05B9-4965-B596-A01309A60809}"/>
    <cellStyle name="Entrada" xfId="6424" xr:uid="{EC638935-E74F-42F6-801C-96D850197046}"/>
    <cellStyle name="Entrada 2" xfId="6425" xr:uid="{8100FA0B-9103-4569-BBFE-C307081C5384}"/>
    <cellStyle name="Entrada 2 10" xfId="6426" xr:uid="{99169D76-FE2E-4C36-8DDA-11C3D03CBF45}"/>
    <cellStyle name="Entrada 2 11" xfId="6427" xr:uid="{DF0C7B44-5A46-4D7E-8A8D-A7CFE87A3504}"/>
    <cellStyle name="Entrada 2 12" xfId="36676" xr:uid="{49C8B86E-4F3E-4363-9549-59F6CFC61306}"/>
    <cellStyle name="Entrada 2 2" xfId="6428" xr:uid="{8A540E18-FE87-4719-B8D7-F2B7879266D3}"/>
    <cellStyle name="Entrada 2 3" xfId="6429" xr:uid="{9D13D1FC-F982-4968-86CB-395E6E551633}"/>
    <cellStyle name="Entrada 2 4" xfId="6430" xr:uid="{134F5FA3-E361-4725-822C-A8B13109E60F}"/>
    <cellStyle name="Entrada 2 5" xfId="6431" xr:uid="{1B9D1383-8D7B-4CB7-AF2F-3761AB67326F}"/>
    <cellStyle name="Entrada 2 6" xfId="6432" xr:uid="{F1F01410-0BB4-4484-8471-B033764D809F}"/>
    <cellStyle name="Entrada 2 7" xfId="6433" xr:uid="{48FB3F86-1FBD-494D-BF23-48C6C9FEB1B9}"/>
    <cellStyle name="Entrada 2 8" xfId="6434" xr:uid="{3D5441BA-0F24-4A58-8408-CDE6A1B59F9B}"/>
    <cellStyle name="Entrada 2 9" xfId="6435" xr:uid="{B0FC5E50-5A8C-425F-820E-A39DA3C835A2}"/>
    <cellStyle name="Entrada 2_CR4_19" xfId="6436" xr:uid="{2448B916-6EBB-433C-8975-C01B6E413976}"/>
    <cellStyle name="Entrada 3" xfId="6437" xr:uid="{D2D8D67F-B802-46CE-A27F-9471B0F69AA0}"/>
    <cellStyle name="Entrada 3 10" xfId="6438" xr:uid="{54214A0B-6FBE-4E97-9B7F-51B72EB391CD}"/>
    <cellStyle name="Entrada 3 11" xfId="6439" xr:uid="{8FCE4851-E751-46DE-A06C-CBDA470C212A}"/>
    <cellStyle name="Entrada 3 12" xfId="36452" xr:uid="{4A101DCF-1BD7-40DE-AF7D-740EE6605C84}"/>
    <cellStyle name="Entrada 3 13" xfId="36663" xr:uid="{FF00E1C9-C39E-4BE9-BCB7-0A916E0693D8}"/>
    <cellStyle name="Entrada 3 2" xfId="6440" xr:uid="{3DFF2E07-21FE-4DA8-AAA3-0AA9678E63F6}"/>
    <cellStyle name="Entrada 3 3" xfId="6441" xr:uid="{380CC434-7EB3-4B2D-BAC1-77CC5431F2C0}"/>
    <cellStyle name="Entrada 3 4" xfId="6442" xr:uid="{57C71301-6CE8-4843-AE7E-AD143C3761EB}"/>
    <cellStyle name="Entrada 3 5" xfId="6443" xr:uid="{8A5C4D00-B08E-44A4-9285-5F4BF6B4EF90}"/>
    <cellStyle name="Entrada 3 6" xfId="6444" xr:uid="{0163F0CA-7B50-4F0E-B63B-DEBF6F94360B}"/>
    <cellStyle name="Entrada 3 7" xfId="6445" xr:uid="{EC95BD5B-5555-429C-A65F-15246ACB08D2}"/>
    <cellStyle name="Entrada 3 8" xfId="6446" xr:uid="{434087CF-5D5A-481B-8EB5-74712BBFCC46}"/>
    <cellStyle name="Entrada 3 9" xfId="6447" xr:uid="{7B775B85-B978-4FD9-AEE0-6D585EDD0ED0}"/>
    <cellStyle name="Entrada 3_CR4_19" xfId="6448" xr:uid="{7955087C-DF3E-4A92-B034-C549AAB0FAFD}"/>
    <cellStyle name="Entrada 4" xfId="6449" xr:uid="{4BB36B8E-0A45-4F03-A16C-9F8A54957890}"/>
    <cellStyle name="Entrada 4 10" xfId="6450" xr:uid="{C8F0A73B-F12D-453F-8567-33A5250646E8}"/>
    <cellStyle name="Entrada 4 11" xfId="6451" xr:uid="{FAEB7255-FB47-466F-9147-820D29ABA076}"/>
    <cellStyle name="Entrada 4 2" xfId="6452" xr:uid="{AE728EA1-E05A-4706-8F58-DD03349CA1BB}"/>
    <cellStyle name="Entrada 4 3" xfId="6453" xr:uid="{D9A302EE-3E1E-4B6F-A271-3C119C1D7B7A}"/>
    <cellStyle name="Entrada 4 4" xfId="6454" xr:uid="{9EA7B6A3-C4BD-4B6B-82B9-CE3BBFDA0BBC}"/>
    <cellStyle name="Entrada 4 5" xfId="6455" xr:uid="{3CA04376-8347-4562-BCC6-A9A5F467DB59}"/>
    <cellStyle name="Entrada 4 6" xfId="6456" xr:uid="{D03309E1-AC3A-4F7E-B0EE-1AF7DDC4FBCE}"/>
    <cellStyle name="Entrada 4 7" xfId="6457" xr:uid="{6609C203-64D2-45FA-A48F-D1C2F23EBF9E}"/>
    <cellStyle name="Entrada 4 8" xfId="6458" xr:uid="{D49016F6-5BE8-49E8-9762-69DF0900ED4A}"/>
    <cellStyle name="Entrada 4 9" xfId="6459" xr:uid="{9FB38955-8CBD-46FF-BF5C-B718F974A006}"/>
    <cellStyle name="Entrada 4_CR4_19" xfId="6460" xr:uid="{4CBCED0B-9F5A-4C26-A6C6-7D243264D16D}"/>
    <cellStyle name="Entrada 5" xfId="6461" xr:uid="{E2608374-16B6-452A-9A6F-E45C0EC06EBC}"/>
    <cellStyle name="Entrada 5 10" xfId="6462" xr:uid="{64C6CD7F-930D-47A2-AA78-84D3C4244138}"/>
    <cellStyle name="Entrada 5 11" xfId="6463" xr:uid="{689ACC06-635C-403D-835B-9ACB8A6401B4}"/>
    <cellStyle name="Entrada 5 2" xfId="6464" xr:uid="{3A91B915-1FC7-479F-9DF9-FD58EB18FC07}"/>
    <cellStyle name="Entrada 5 3" xfId="6465" xr:uid="{71BB5C15-1473-479D-B017-A25BC914B6B2}"/>
    <cellStyle name="Entrada 5 4" xfId="6466" xr:uid="{E839B510-A1AB-419C-9ABB-B1FE6753C7DE}"/>
    <cellStyle name="Entrada 5 5" xfId="6467" xr:uid="{D273A7B3-5A36-47A2-9466-2022B0772B5F}"/>
    <cellStyle name="Entrada 5 6" xfId="6468" xr:uid="{1DF2FF4C-A2A4-4E11-9865-471ACB809F0A}"/>
    <cellStyle name="Entrada 5 7" xfId="6469" xr:uid="{AA8EE250-D9F1-467C-83C2-50DB95877E2D}"/>
    <cellStyle name="Entrada 5 8" xfId="6470" xr:uid="{CFA40E3C-C67B-42DD-928E-11A94372E0E4}"/>
    <cellStyle name="Entrada 5 9" xfId="6471" xr:uid="{43F3542E-CA7A-4297-ADAC-D9A0E646625D}"/>
    <cellStyle name="Entrada 5_CR4_19" xfId="6472" xr:uid="{5B534C34-3B28-4BFB-B1F4-397DE878FA17}"/>
    <cellStyle name="Entrada 6" xfId="6473" xr:uid="{DF5D2FB4-9B39-4FAA-B82E-46405AF4B880}"/>
    <cellStyle name="Entrada 6 10" xfId="6474" xr:uid="{4DDD0970-5530-4996-9ACF-26CCCB807BB3}"/>
    <cellStyle name="Entrada 6 11" xfId="6475" xr:uid="{3059BAE6-68BE-4379-9552-287D20F1A420}"/>
    <cellStyle name="Entrada 6 2" xfId="6476" xr:uid="{03365B1F-1C08-4F9B-AE37-88907BBB5050}"/>
    <cellStyle name="Entrada 6 3" xfId="6477" xr:uid="{98ADBA3C-7206-42A5-89F4-0C45E70A6A73}"/>
    <cellStyle name="Entrada 6 4" xfId="6478" xr:uid="{CB992DB1-A834-4F9C-93F9-7C3173B39D31}"/>
    <cellStyle name="Entrada 6 5" xfId="6479" xr:uid="{3675DB43-B996-4B1C-BB1A-073F3B0FB87E}"/>
    <cellStyle name="Entrada 6 6" xfId="6480" xr:uid="{409B8FF4-99BA-4556-8703-FBE7DBBAF414}"/>
    <cellStyle name="Entrada 6 7" xfId="6481" xr:uid="{01AF047E-CEF3-43BF-99FE-FB5D73E710E9}"/>
    <cellStyle name="Entrada 6 8" xfId="6482" xr:uid="{F02C6830-5AEB-4398-BE8C-F5DA75762CDB}"/>
    <cellStyle name="Entrada 6 9" xfId="6483" xr:uid="{85437C7B-B594-4C63-959E-9449FCA03CCB}"/>
    <cellStyle name="Entrada 6_CR4_19" xfId="6484" xr:uid="{6757CC60-6B5E-4320-B0E7-00F9544B21A7}"/>
    <cellStyle name="Entrada 7" xfId="6485" xr:uid="{4236250D-5D00-4A99-9CAB-7ADBD240092F}"/>
    <cellStyle name="Entrada 7 10" xfId="6486" xr:uid="{03B0EEBD-87A7-4C90-B79D-17DF64AA25E5}"/>
    <cellStyle name="Entrada 7 2" xfId="6487" xr:uid="{4A00D787-8B6B-4FF0-89A7-DADAAA1A97D1}"/>
    <cellStyle name="Entrada 7 3" xfId="6488" xr:uid="{9B7C7EDB-6E09-4158-8105-124ED17C4B35}"/>
    <cellStyle name="Entrada 7 4" xfId="6489" xr:uid="{08841A75-739D-456B-A55A-3BF44EB4DDEB}"/>
    <cellStyle name="Entrada 7 5" xfId="6490" xr:uid="{EF512388-3802-4A55-883C-8A9A5F7D7E61}"/>
    <cellStyle name="Entrada 7 6" xfId="6491" xr:uid="{5E051C84-B5A6-49AA-8718-1E38107EDB06}"/>
    <cellStyle name="Entrada 7 7" xfId="6492" xr:uid="{53FC0E4B-179F-4F02-A1CB-53010547B8A2}"/>
    <cellStyle name="Entrada 7 8" xfId="6493" xr:uid="{ED1E45B4-F65A-4127-8CEC-0285E3CD367B}"/>
    <cellStyle name="Entrada 7 9" xfId="6494" xr:uid="{565293EB-969B-4CE4-872C-49F4882C41B6}"/>
    <cellStyle name="Entrada 7_CR4_19" xfId="6495" xr:uid="{FA6F9E9E-3949-4A1B-8795-BCCBD0930A97}"/>
    <cellStyle name="Entrada 8" xfId="36023" xr:uid="{665B5B0E-2E9F-4EC0-B115-4FEDA321DBE3}"/>
    <cellStyle name="Entrada_A02" xfId="55569" xr:uid="{CB4470A3-432D-4ACA-B825-A2A0BB02F102}"/>
    <cellStyle name="Euro" xfId="6496" xr:uid="{35A9766E-225B-4902-8737-D5AAD5A3E9BF}"/>
    <cellStyle name="Euro 2" xfId="22927" xr:uid="{6DE68D89-8CB0-4707-84F5-FFB2FA60667D}"/>
    <cellStyle name="Euro 2 2" xfId="22928" xr:uid="{8E44474B-2200-417E-B56C-D6748F0B175E}"/>
    <cellStyle name="Euro 2 2 2" xfId="22929" xr:uid="{F7754AF3-E309-4788-88A6-4697E435D037}"/>
    <cellStyle name="Euro 2 2 2 2" xfId="47997" xr:uid="{C1B704EF-3281-472E-8439-63B4592AFFEB}"/>
    <cellStyle name="Euro 2 2 3" xfId="22930" xr:uid="{460EEEE1-EAF8-4C14-8A09-29771CF0D530}"/>
    <cellStyle name="Euro 2 2 4" xfId="47998" xr:uid="{B4433C38-E33D-40D5-8A86-BFB6EF1C5FF2}"/>
    <cellStyle name="Euro 2 2_AVA DVA EL" xfId="22931" xr:uid="{698C58D3-86F5-44F3-827D-115A2A022EB3}"/>
    <cellStyle name="Euro 2 3" xfId="22932" xr:uid="{B97D53D7-B63D-4A09-8DB9-1ED94A971216}"/>
    <cellStyle name="Euro 2 3 2" xfId="47999" xr:uid="{3FF42EA6-D22A-4ED5-8224-9FC8EC3B7313}"/>
    <cellStyle name="Euro 2 4" xfId="22933" xr:uid="{56E38083-4F37-4BE9-B575-E736E82987F8}"/>
    <cellStyle name="Euro 2 5" xfId="48000" xr:uid="{013C7C8F-7A68-42E2-9DD6-6CBA57F2BDE7}"/>
    <cellStyle name="Euro 2_AVA DVA EL" xfId="22934" xr:uid="{8F860E21-8613-453E-9E86-4C32D33BDA5F}"/>
    <cellStyle name="Euro 3" xfId="22935" xr:uid="{528FA10F-FDA4-418F-8091-1216F10A2FB9}"/>
    <cellStyle name="Euro 3 2" xfId="22936" xr:uid="{3C59D379-1B25-4844-89C8-961B268C0651}"/>
    <cellStyle name="Euro 3 2 2" xfId="48001" xr:uid="{C14F3DD5-7D56-4374-AE8F-21E9093B2644}"/>
    <cellStyle name="Euro 3 3" xfId="22937" xr:uid="{95518CAC-6203-4AFD-8936-F8DFD9D9A9D6}"/>
    <cellStyle name="Euro 3 4" xfId="48002" xr:uid="{669CF304-613B-4CDF-9B4B-CE95CD6059AF}"/>
    <cellStyle name="Euro 3_AVA DVA EL" xfId="22938" xr:uid="{33F565CE-6CF5-407B-925B-88CB02D7DB89}"/>
    <cellStyle name="Euro 4" xfId="22939" xr:uid="{2269978B-27A6-4135-AD9E-4A4FE3A51DEE}"/>
    <cellStyle name="Euro 4 2" xfId="22940" xr:uid="{69A8DF61-FEC6-4BD8-9104-6921EB38922E}"/>
    <cellStyle name="Euro 4 2 2" xfId="48003" xr:uid="{BF5D7CBD-CC27-41FF-B8F1-A445B09BE222}"/>
    <cellStyle name="Euro 4 2 3" xfId="48004" xr:uid="{2483CE3F-9AEC-4D82-94BF-1CB0EE0C0E0B}"/>
    <cellStyle name="Euro 4 2_AVA DVA EL" xfId="48005" xr:uid="{3F9F3630-F269-43E4-A2FA-75FC4C999567}"/>
    <cellStyle name="Euro 4 3" xfId="22941" xr:uid="{33AEAE3F-38EC-46CC-ACC7-31A9A5ED361E}"/>
    <cellStyle name="Euro 4 3 2" xfId="48006" xr:uid="{287104D0-FB90-429B-8FC2-200F2593A1C4}"/>
    <cellStyle name="Euro 4 4" xfId="48007" xr:uid="{60677619-487C-4E2C-9A92-A367C0C012F8}"/>
    <cellStyle name="Euro 4_AVA DVA EL" xfId="22942" xr:uid="{8B45A7A1-9AAC-4B3B-82A0-F2A695BF3325}"/>
    <cellStyle name="Euro 5" xfId="22943" xr:uid="{DC085A60-F3A2-4069-B70B-C1020E32141D}"/>
    <cellStyle name="Euro 5 2" xfId="48008" xr:uid="{F26CF333-5DBD-43C1-9447-5D8CAE7B7248}"/>
    <cellStyle name="Euro 5 2 2" xfId="48009" xr:uid="{44AC67A0-4321-4616-9D45-A03AA0035FE1}"/>
    <cellStyle name="Euro 5 3" xfId="48010" xr:uid="{A00720E5-765E-4A6F-9AA8-142320E18A4E}"/>
    <cellStyle name="Euro 5 4" xfId="48011" xr:uid="{C5600B78-BFDB-453E-9BC0-18B524BC8CDF}"/>
    <cellStyle name="Euro 5_AVA DVA EL" xfId="48012" xr:uid="{F20C2809-90D7-42D9-BF95-06521848B974}"/>
    <cellStyle name="Euro 6" xfId="48013" xr:uid="{98035A8E-E7A4-44FB-8F8A-8946F6FFB5A0}"/>
    <cellStyle name="Euro 6 2" xfId="48014" xr:uid="{88FF9C0E-BF54-44B8-8AC8-F2EB96487D74}"/>
    <cellStyle name="Euro 6 2 2" xfId="48015" xr:uid="{8EA539EE-4EBB-4221-9FCD-91F599166CE4}"/>
    <cellStyle name="Euro 6 3" xfId="48016" xr:uid="{634DDA4B-4BF2-496C-B150-CF1275DAC320}"/>
    <cellStyle name="Euro 7" xfId="48017" xr:uid="{23CB251C-DC15-4F14-B999-7755E1AF97DB}"/>
    <cellStyle name="Euro 7 2" xfId="48018" xr:uid="{0170A4CD-509C-420B-9FC6-D67C686D9911}"/>
    <cellStyle name="Euro 7 3" xfId="48019" xr:uid="{8A0D733F-8251-41CB-8B1B-FB010B0287AE}"/>
    <cellStyle name="Euro_AVA DVA EL" xfId="22944" xr:uid="{A82CFB19-2580-4F23-898A-3587CABF8A32}"/>
    <cellStyle name="Explanatory Text 10" xfId="6498" xr:uid="{6A220162-84AC-47ED-BDE3-8B0D11946A7A}"/>
    <cellStyle name="Explanatory Text 10 2" xfId="22945" xr:uid="{E058302D-21AD-4962-B5D1-9D99B52FF8EA}"/>
    <cellStyle name="Explanatory Text 10 2 2" xfId="22946" xr:uid="{DD4D4661-B1C7-4D16-8B3E-0BC4305C14BA}"/>
    <cellStyle name="Explanatory Text 10 2 3" xfId="22947" xr:uid="{48377A8A-E5DB-4C9D-A797-3DAE6DD09195}"/>
    <cellStyle name="Explanatory Text 10 2_AVA DVA EL" xfId="22948" xr:uid="{05417204-369C-4EE0-A524-72FD7997E843}"/>
    <cellStyle name="Explanatory Text 10 3" xfId="22949" xr:uid="{1E34C57B-A5C9-4C3E-9ED2-346AC614227F}"/>
    <cellStyle name="Explanatory Text 10 3 2" xfId="22950" xr:uid="{F54A1C71-2D92-4B78-AA76-0CAD78E6C2FB}"/>
    <cellStyle name="Explanatory Text 10 3 3" xfId="22951" xr:uid="{47EFFADD-5757-45A1-8582-D4328155D949}"/>
    <cellStyle name="Explanatory Text 10 3_AVA DVA EL" xfId="22952" xr:uid="{0AEE8E06-C6B2-440E-9F5B-D66DBBEFC54E}"/>
    <cellStyle name="Explanatory Text 10 4" xfId="22953" xr:uid="{7CA05CF6-FC4D-42CA-AF06-ADEA50F07951}"/>
    <cellStyle name="Explanatory Text 10 4 2" xfId="22954" xr:uid="{0326BE8E-181C-49EF-8CBE-9FDC3FE0D021}"/>
    <cellStyle name="Explanatory Text 10 4 3" xfId="22955" xr:uid="{8C3EE1AB-7A54-4A3D-83ED-48C5276E3A61}"/>
    <cellStyle name="Explanatory Text 10 4_AVA DVA EL" xfId="22956" xr:uid="{5B68D899-BDC4-436D-A185-678FA43E11A5}"/>
    <cellStyle name="Explanatory Text 10 5" xfId="22957" xr:uid="{FB3BA696-0FEA-43B5-BD2B-03DDBAE61BBB}"/>
    <cellStyle name="Explanatory Text 10 5 2" xfId="22958" xr:uid="{0E35AF1A-6407-49C5-9DF5-50AD0CE0D1F1}"/>
    <cellStyle name="Explanatory Text 10 5 3" xfId="22959" xr:uid="{D8BD2287-C798-47F2-87CE-E164C2D57573}"/>
    <cellStyle name="Explanatory Text 10 5_AVA DVA EL" xfId="22960" xr:uid="{C5746489-027B-47F2-8F32-732C7D3CC4EF}"/>
    <cellStyle name="Explanatory Text 10 6" xfId="22961" xr:uid="{F872C075-CFB8-4EAD-A083-EC2DD18E4CE9}"/>
    <cellStyle name="Explanatory Text 10 6 2" xfId="22962" xr:uid="{F9EC4512-AE04-48AB-BD62-C22330571694}"/>
    <cellStyle name="Explanatory Text 10 6 3" xfId="22963" xr:uid="{FF0D6422-D526-4DF5-87D6-48624549A03E}"/>
    <cellStyle name="Explanatory Text 10 6_AVA DVA EL" xfId="22964" xr:uid="{92C2B0AA-5833-4DE0-A2E7-3117488A7BAE}"/>
    <cellStyle name="Explanatory Text 10 7" xfId="22965" xr:uid="{29F44282-9156-4A75-8494-12B5958FB223}"/>
    <cellStyle name="Explanatory Text 10 7 2" xfId="22966" xr:uid="{A12AC438-E77A-4001-9274-1C6985EF9E43}"/>
    <cellStyle name="Explanatory Text 10 7 3" xfId="22967" xr:uid="{3D230126-AA2A-48D6-B29D-17E3A87FBCFB}"/>
    <cellStyle name="Explanatory Text 10 7_AVA DVA EL" xfId="22968" xr:uid="{B1D51388-F26F-489D-ACD2-97198A59BA98}"/>
    <cellStyle name="Explanatory Text 10 8" xfId="22969" xr:uid="{0579C690-320D-44C7-A656-7EAAC212F3A2}"/>
    <cellStyle name="Explanatory Text 10 9" xfId="22970" xr:uid="{7CEF8856-21B9-4C01-BE45-34AC687F93E6}"/>
    <cellStyle name="Explanatory Text 10_AVA DVA EL" xfId="22971" xr:uid="{E710DA88-58F6-417A-8ADD-7C0DDFA2ED33}"/>
    <cellStyle name="Explanatory Text 11" xfId="6499" xr:uid="{0E4B5D78-94F9-4CFF-9701-2E3BBA8A599E}"/>
    <cellStyle name="Explanatory Text 11 2" xfId="22972" xr:uid="{76AD6F9F-06D5-4E05-A5F5-9F40037D097A}"/>
    <cellStyle name="Explanatory Text 11 2 2" xfId="22973" xr:uid="{344379EC-A3CB-4D8D-9ACF-F7E17FF056C5}"/>
    <cellStyle name="Explanatory Text 11 2 3" xfId="22974" xr:uid="{3CE40402-8FC3-4359-BC35-D0F2008BE98E}"/>
    <cellStyle name="Explanatory Text 11 2_AVA DVA EL" xfId="22975" xr:uid="{324BA119-9AF0-455B-85BA-6DD7769E0820}"/>
    <cellStyle name="Explanatory Text 11 3" xfId="22976" xr:uid="{6B4D0C15-1459-4F4B-B687-4DE77AABD15A}"/>
    <cellStyle name="Explanatory Text 11 3 2" xfId="22977" xr:uid="{1BFBA6E8-3BB7-4BC5-BFCC-11E1A2899244}"/>
    <cellStyle name="Explanatory Text 11 3 3" xfId="22978" xr:uid="{28E28A21-1325-4087-A54E-B630C9A1757B}"/>
    <cellStyle name="Explanatory Text 11 3_AVA DVA EL" xfId="22979" xr:uid="{1D25C52D-DD84-43A7-AE5A-571F9BA5DB58}"/>
    <cellStyle name="Explanatory Text 11 4" xfId="22980" xr:uid="{5EBCC70E-5463-4F63-A564-01AE27311173}"/>
    <cellStyle name="Explanatory Text 11 4 2" xfId="22981" xr:uid="{46BD079A-C2D6-49A8-9A5C-D52BDF72859C}"/>
    <cellStyle name="Explanatory Text 11 4 3" xfId="22982" xr:uid="{3C1A7B07-DB31-47D8-B555-07FD91398702}"/>
    <cellStyle name="Explanatory Text 11 4_AVA DVA EL" xfId="22983" xr:uid="{0181E146-DA09-490E-B466-567CF8494AF7}"/>
    <cellStyle name="Explanatory Text 11 5" xfId="22984" xr:uid="{8DF8CFE8-C7D5-45D2-9593-6D2A671E0762}"/>
    <cellStyle name="Explanatory Text 11 5 2" xfId="22985" xr:uid="{246B80FA-51CB-4C20-B1C4-8E51389247E6}"/>
    <cellStyle name="Explanatory Text 11 5 3" xfId="22986" xr:uid="{E7548EF5-3688-4601-A67D-5563B078ACFD}"/>
    <cellStyle name="Explanatory Text 11 5_AVA DVA EL" xfId="22987" xr:uid="{7315A820-D7E4-4951-A5DE-C0BF19A4361A}"/>
    <cellStyle name="Explanatory Text 11 6" xfId="22988" xr:uid="{D64AF499-8A6D-4603-9D96-3E4B62637F98}"/>
    <cellStyle name="Explanatory Text 11 6 2" xfId="22989" xr:uid="{C8E73177-7FF8-4E21-87BA-89763470EF89}"/>
    <cellStyle name="Explanatory Text 11 6 3" xfId="22990" xr:uid="{D5F61938-1618-4611-81D9-D619A4BB7BEC}"/>
    <cellStyle name="Explanatory Text 11 6_AVA DVA EL" xfId="22991" xr:uid="{344E0A26-F61D-40BE-80B8-5EF5997E4B7E}"/>
    <cellStyle name="Explanatory Text 11 7" xfId="22992" xr:uid="{B7730664-8B3F-450B-8FC1-FD0C5BF130F0}"/>
    <cellStyle name="Explanatory Text 11 7 2" xfId="22993" xr:uid="{F9AB30F2-2E3E-4497-A3B1-6C18F866F4EB}"/>
    <cellStyle name="Explanatory Text 11 7 3" xfId="22994" xr:uid="{CDE1BC45-6F8B-4454-AF07-A39691929A45}"/>
    <cellStyle name="Explanatory Text 11 7_AVA DVA EL" xfId="22995" xr:uid="{533BAC5D-AFE8-42B3-803B-738DFE914670}"/>
    <cellStyle name="Explanatory Text 11 8" xfId="22996" xr:uid="{88234F16-1B61-41A1-8879-9A2455512011}"/>
    <cellStyle name="Explanatory Text 11 9" xfId="22997" xr:uid="{A2EB6159-7181-4595-9707-B9FA67042861}"/>
    <cellStyle name="Explanatory Text 11_AVA DVA EL" xfId="22998" xr:uid="{3DFC0CE7-804E-4E82-9587-E5F711E2071C}"/>
    <cellStyle name="Explanatory Text 12" xfId="22999" xr:uid="{6F9B2437-25FC-41E4-8601-A567B45EC320}"/>
    <cellStyle name="Explanatory Text 12 2" xfId="23000" xr:uid="{F8E1EEFD-FC93-4A74-AC40-2D7218625A10}"/>
    <cellStyle name="Explanatory Text 12 3" xfId="23001" xr:uid="{DBD2F296-069D-496F-9BB0-EA2E53930CFE}"/>
    <cellStyle name="Explanatory Text 12_AVA DVA EL" xfId="23002" xr:uid="{0F830910-6180-4ED1-9DC2-BA5A2AE781E8}"/>
    <cellStyle name="Explanatory Text 13" xfId="23003" xr:uid="{EB1F334A-E411-48ED-9992-699232C3BC23}"/>
    <cellStyle name="Explanatory Text 13 2" xfId="23004" xr:uid="{72801103-8A22-47FB-90B9-4D35FA465038}"/>
    <cellStyle name="Explanatory Text 13 3" xfId="23005" xr:uid="{6C11BB3E-99D7-4564-AF53-C664602CF8E9}"/>
    <cellStyle name="Explanatory Text 13_AVA DVA EL" xfId="23006" xr:uid="{06E00ABC-B45A-4637-9B79-4211CBD42E83}"/>
    <cellStyle name="Explanatory Text 14" xfId="23007" xr:uid="{978B8739-5205-4DA6-AC30-E87422F17365}"/>
    <cellStyle name="Explanatory Text 14 2" xfId="23008" xr:uid="{588BEC2F-8FD9-493E-888D-0599BC84BA9C}"/>
    <cellStyle name="Explanatory Text 14 3" xfId="23009" xr:uid="{122282EA-CECE-45D5-B38E-76BBCF46F12D}"/>
    <cellStyle name="Explanatory Text 14_AVA DVA EL" xfId="23010" xr:uid="{DA784751-DF7B-4756-933F-D43E0B82087C}"/>
    <cellStyle name="Explanatory Text 15" xfId="23011" xr:uid="{E524BE0D-24FA-460C-B6EB-D57D79D7AFD8}"/>
    <cellStyle name="Explanatory Text 15 2" xfId="23012" xr:uid="{0BE2587E-F770-4771-99D5-F0577865C254}"/>
    <cellStyle name="Explanatory Text 15 3" xfId="23013" xr:uid="{2DA0D527-C18F-4699-8DC8-8AD8E1F121A2}"/>
    <cellStyle name="Explanatory Text 15_AVA DVA EL" xfId="23014" xr:uid="{8A3E448A-E6CE-44C3-846D-8081E3E9487C}"/>
    <cellStyle name="Explanatory Text 16" xfId="40001" xr:uid="{F10A96D7-E890-4B38-A6F2-DD8CABA2187D}"/>
    <cellStyle name="Explanatory Text 17" xfId="48020" xr:uid="{478F650E-7F3C-4DA3-B7AB-51A6068392C5}"/>
    <cellStyle name="Explanatory Text 18" xfId="48021" xr:uid="{3F94A8C4-3DDE-45D5-84EB-49E4826FFB40}"/>
    <cellStyle name="Explanatory Text 19" xfId="6497" xr:uid="{91811D4D-1AE5-47F1-BD25-8213BAF5375C}"/>
    <cellStyle name="Explanatory Text 2" xfId="6500" xr:uid="{24CC0F26-40D6-44AF-BDF0-AAE52854F9BE}"/>
    <cellStyle name="Explanatory Text 2 2" xfId="6501" xr:uid="{9BFEF2EF-F79F-4D69-8E47-34D4CBA234EB}"/>
    <cellStyle name="Explanatory Text 2 2 2" xfId="23015" xr:uid="{C7DC9370-4E81-49C7-98CE-588D726F49D9}"/>
    <cellStyle name="Explanatory Text 2 2 2 2" xfId="23016" xr:uid="{597DA7F1-DBD0-42BB-BDCB-69AA23517150}"/>
    <cellStyle name="Explanatory Text 2 2 2 3" xfId="23017" xr:uid="{5803AA93-9906-4257-B46E-3596B8023DC3}"/>
    <cellStyle name="Explanatory Text 2 2 2_AVA DVA EL" xfId="23018" xr:uid="{3CE2F8E4-3FF3-42AD-8858-E909CDE9146A}"/>
    <cellStyle name="Explanatory Text 2 2 3" xfId="23019" xr:uid="{7918D832-60DD-4000-818A-AD8ACD1C90B3}"/>
    <cellStyle name="Explanatory Text 2 2_A01" xfId="35876" xr:uid="{2E11F8BF-7908-4C7C-88C1-9BD766C3326E}"/>
    <cellStyle name="Explanatory Text 2 3" xfId="23020" xr:uid="{AD8B59C9-AAFB-4B86-B4AA-CA4205D891EC}"/>
    <cellStyle name="Explanatory Text 2 3 2" xfId="23021" xr:uid="{304E6857-9872-4BEE-B610-3A209B4E6FEA}"/>
    <cellStyle name="Explanatory Text 2 3 3" xfId="23022" xr:uid="{BC0F6707-1E95-4FBF-9E62-BA9E054AF569}"/>
    <cellStyle name="Explanatory Text 2 3_AVA DVA EL" xfId="23023" xr:uid="{8D26EE53-1A0B-46C5-9BD8-F4F98589CECE}"/>
    <cellStyle name="Explanatory Text 2 4" xfId="23024" xr:uid="{BCC4429E-5DC4-466B-BFCD-033F03285FAB}"/>
    <cellStyle name="Explanatory Text 2 4 2" xfId="23025" xr:uid="{EAFB72F3-A90D-4C27-AC16-F1292560B546}"/>
    <cellStyle name="Explanatory Text 2 4 3" xfId="23026" xr:uid="{B2704144-FF40-49E9-9D91-A1BBF3ACA595}"/>
    <cellStyle name="Explanatory Text 2 4_AVA DVA EL" xfId="23027" xr:uid="{2F53FC00-815C-43FB-9D8A-3B33F0F7B6BD}"/>
    <cellStyle name="Explanatory Text 2 5" xfId="23028" xr:uid="{2308B203-C444-4E01-9410-FEAEB760E25D}"/>
    <cellStyle name="Explanatory Text 2 6" xfId="48022" xr:uid="{FDA45935-CB37-41AA-87B8-9474B2CA3A91}"/>
    <cellStyle name="Explanatory Text 2_4Q16" xfId="23029" xr:uid="{891E7345-45D9-4538-9C26-5C2F3754E678}"/>
    <cellStyle name="Explanatory Text 3" xfId="6502" xr:uid="{08395E65-961F-4A36-BD25-D0959F2BA44B}"/>
    <cellStyle name="Explanatory Text 3 2" xfId="23030" xr:uid="{C4C18911-19EE-46B4-8B60-44503A29C111}"/>
    <cellStyle name="Explanatory Text 3 2 2" xfId="23031" xr:uid="{29CCAFDA-F4AD-4D5D-8C31-783C077AC64C}"/>
    <cellStyle name="Explanatory Text 3 2 3" xfId="23032" xr:uid="{CEB70600-525E-4623-99EF-007352B78E2F}"/>
    <cellStyle name="Explanatory Text 3 2_AVA DVA EL" xfId="23033" xr:uid="{51873D6B-D796-4A10-94DE-FECBDAD5DE25}"/>
    <cellStyle name="Explanatory Text 3 3" xfId="23034" xr:uid="{C16F0FCC-57F0-412D-91AD-B6FDCF6E7FDF}"/>
    <cellStyle name="Explanatory Text 3_AVA DVA EL" xfId="23035" xr:uid="{83D3066A-0540-4909-B765-5D4C021DB347}"/>
    <cellStyle name="Explanatory Text 4" xfId="6503" xr:uid="{9550B960-4B35-48AB-8CC7-9418A410A248}"/>
    <cellStyle name="Explanatory Text 4 2" xfId="23036" xr:uid="{52A99A1D-E8EB-4CC6-AAD5-5678F8CCF25A}"/>
    <cellStyle name="Explanatory Text 4 2 2" xfId="23037" xr:uid="{425BF8D4-681A-49F4-8989-31CC299ADCC5}"/>
    <cellStyle name="Explanatory Text 4 2 3" xfId="23038" xr:uid="{75FD213C-DF7C-4460-8D85-12EE9303F78E}"/>
    <cellStyle name="Explanatory Text 4 2_AVA DVA EL" xfId="23039" xr:uid="{700F32DE-7844-43DB-991B-D50D0B67C961}"/>
    <cellStyle name="Explanatory Text 4 3" xfId="23040" xr:uid="{B57CFF1B-FA85-477A-ADDC-48F0B559D3A2}"/>
    <cellStyle name="Explanatory Text 4 3 2" xfId="23041" xr:uid="{A376016B-0001-4FAD-B75B-F7AA5DECFF0C}"/>
    <cellStyle name="Explanatory Text 4 3 3" xfId="23042" xr:uid="{4BFDB308-14A0-42C6-866F-3BC5296BD821}"/>
    <cellStyle name="Explanatory Text 4 3_AVA DVA EL" xfId="23043" xr:uid="{18BCD607-1987-4DC5-8087-BBC41685D812}"/>
    <cellStyle name="Explanatory Text 4 4" xfId="23044" xr:uid="{8406175A-E6D2-4AF4-BFC0-2233B878FA91}"/>
    <cellStyle name="Explanatory Text 4 4 2" xfId="23045" xr:uid="{6743B56D-AB04-4DF5-BE8C-AC7D0FF5A209}"/>
    <cellStyle name="Explanatory Text 4 4 3" xfId="23046" xr:uid="{E48B2EC1-36E6-41CB-99D3-C98E73E4668A}"/>
    <cellStyle name="Explanatory Text 4 4_AVA DVA EL" xfId="23047" xr:uid="{DC7B72F6-272C-4565-BDAE-E4C7228DA519}"/>
    <cellStyle name="Explanatory Text 4 5" xfId="23048" xr:uid="{995E14B4-F525-43DE-8F16-74C9756B1F48}"/>
    <cellStyle name="Explanatory Text 4_AVA DVA EL" xfId="23049" xr:uid="{B784CF0C-A56B-41F6-930C-28BDD4A47E17}"/>
    <cellStyle name="Explanatory Text 5" xfId="6504" xr:uid="{6B89DFEE-F13A-46AF-8BF1-656423B4AECB}"/>
    <cellStyle name="Explanatory Text 5 2" xfId="23050" xr:uid="{2D1CD5D1-2D63-45A0-BC1C-C60D6019D2D7}"/>
    <cellStyle name="Explanatory Text 5 2 2" xfId="23051" xr:uid="{68EA0082-9CBD-43C1-8C32-DC87FF8D1823}"/>
    <cellStyle name="Explanatory Text 5 2 3" xfId="23052" xr:uid="{24093942-948A-47D2-98D5-55E7D165D9A2}"/>
    <cellStyle name="Explanatory Text 5 2_AVA DVA EL" xfId="23053" xr:uid="{40182A3D-4728-4F94-846C-6E5DDC63ABB7}"/>
    <cellStyle name="Explanatory Text 5 3" xfId="23054" xr:uid="{D80F4B1A-1D3D-4D56-BD79-5A0D2F48AB06}"/>
    <cellStyle name="Explanatory Text 5 3 2" xfId="23055" xr:uid="{6C572C0C-231C-4E90-9327-7513C23D4731}"/>
    <cellStyle name="Explanatory Text 5 3 3" xfId="23056" xr:uid="{6CBE37A5-05E5-4F00-9266-2FEF136AB22F}"/>
    <cellStyle name="Explanatory Text 5 3_AVA DVA EL" xfId="23057" xr:uid="{2985826D-8DFF-4DF5-9FFD-DF1033B095DC}"/>
    <cellStyle name="Explanatory Text 5 4" xfId="23058" xr:uid="{73930ECD-EBD0-4087-B3C8-FEE7AF077E4F}"/>
    <cellStyle name="Explanatory Text 5 4 2" xfId="23059" xr:uid="{57340ABE-A3FD-46AC-B851-527AD054C911}"/>
    <cellStyle name="Explanatory Text 5 4 3" xfId="23060" xr:uid="{B571CB64-0E0B-4B1D-834E-8D5EE3B3A5F5}"/>
    <cellStyle name="Explanatory Text 5 4_AVA DVA EL" xfId="23061" xr:uid="{78D2627D-AF22-4B08-A14A-781A2B944A96}"/>
    <cellStyle name="Explanatory Text 5 5" xfId="23062" xr:uid="{6E648C88-0B19-4C20-B2B5-8783C6DEA50A}"/>
    <cellStyle name="Explanatory Text 5 5 2" xfId="23063" xr:uid="{B382444B-4A9B-4D1F-96F4-A1C786878FA0}"/>
    <cellStyle name="Explanatory Text 5 5 3" xfId="23064" xr:uid="{D1D7DB39-C947-45F4-BF82-88594189752F}"/>
    <cellStyle name="Explanatory Text 5 5_AVA DVA EL" xfId="23065" xr:uid="{2DCCFA6B-55EF-45E5-AD9D-C410DFF53843}"/>
    <cellStyle name="Explanatory Text 5 6" xfId="23066" xr:uid="{FBEEBA38-EA07-453A-92BD-87769DFE68F0}"/>
    <cellStyle name="Explanatory Text 5 6 2" xfId="23067" xr:uid="{D8EABF76-263E-4281-8167-6239A317C5E7}"/>
    <cellStyle name="Explanatory Text 5 6 3" xfId="23068" xr:uid="{2DA9B6A1-CAEA-4EB0-8B9D-0804172DABAD}"/>
    <cellStyle name="Explanatory Text 5 6_AVA DVA EL" xfId="23069" xr:uid="{E5502787-F4A1-4B14-81B5-16AFE07E3AB8}"/>
    <cellStyle name="Explanatory Text 5 7" xfId="23070" xr:uid="{8F12CAEF-6E35-4582-8572-C05207BDB5EC}"/>
    <cellStyle name="Explanatory Text 5_AVA DVA EL" xfId="23071" xr:uid="{18248A9A-3841-4D59-8A57-C21A3633547E}"/>
    <cellStyle name="Explanatory Text 6" xfId="6505" xr:uid="{74EC75A5-5218-4FDF-9E67-C3EC1BF0C790}"/>
    <cellStyle name="Explanatory Text 6 2" xfId="23072" xr:uid="{8F90781A-136F-4718-B705-D50A778C1BD8}"/>
    <cellStyle name="Explanatory Text 6 2 2" xfId="23073" xr:uid="{34F62AE3-F4BB-4E34-814D-2A1C5A783E85}"/>
    <cellStyle name="Explanatory Text 6 2 3" xfId="23074" xr:uid="{74ACA3CF-601E-4073-95FF-EBDDEA114497}"/>
    <cellStyle name="Explanatory Text 6 2_AVA DVA EL" xfId="23075" xr:uid="{CBBEB2F6-975A-413D-9B85-D47D4F222004}"/>
    <cellStyle name="Explanatory Text 6 3" xfId="23076" xr:uid="{E792829E-CBD1-45AE-A0EF-5F2E4A8050E2}"/>
    <cellStyle name="Explanatory Text 6_AVA DVA EL" xfId="23077" xr:uid="{CEC244AC-974E-4D15-81FE-C07B9DD0A06C}"/>
    <cellStyle name="Explanatory Text 7" xfId="6506" xr:uid="{558CF79D-7979-4EA1-BB6F-C8E85E749265}"/>
    <cellStyle name="Explanatory Text 7 2" xfId="23078" xr:uid="{5B84238C-BCD6-46C0-8758-9CCF5F0A0DA5}"/>
    <cellStyle name="Explanatory Text 7 2 2" xfId="23079" xr:uid="{4D711DA8-5145-4D7D-AA14-7435185EBF8B}"/>
    <cellStyle name="Explanatory Text 7 2 3" xfId="23080" xr:uid="{C52EFC30-EED4-44FB-95E8-0ED0E1966DE9}"/>
    <cellStyle name="Explanatory Text 7 2_AVA DVA EL" xfId="23081" xr:uid="{A967958A-152C-4159-9510-2E5F24892584}"/>
    <cellStyle name="Explanatory Text 7 3" xfId="23082" xr:uid="{0DBDF614-71A2-455F-99E6-E781378D49A4}"/>
    <cellStyle name="Explanatory Text 7 3 2" xfId="23083" xr:uid="{6355A3C0-1CEF-4442-8B6E-E50DA139E70B}"/>
    <cellStyle name="Explanatory Text 7 3 3" xfId="23084" xr:uid="{178791B4-CAF0-4D3A-A280-968068D389AE}"/>
    <cellStyle name="Explanatory Text 7 3_AVA DVA EL" xfId="23085" xr:uid="{903C4A8A-B62D-46AA-AB22-4574099189E0}"/>
    <cellStyle name="Explanatory Text 7 4" xfId="23086" xr:uid="{725371D1-F9BD-48A7-893E-83960044D290}"/>
    <cellStyle name="Explanatory Text 7 4 2" xfId="23087" xr:uid="{CDA078DF-9FD8-4963-88BE-29797C5D38B2}"/>
    <cellStyle name="Explanatory Text 7 4 3" xfId="23088" xr:uid="{DD4E8DE5-A78D-4DB7-B75B-8970CE72CBA6}"/>
    <cellStyle name="Explanatory Text 7 4_AVA DVA EL" xfId="23089" xr:uid="{482BBAB9-D4DC-4477-BD25-59E0A1730549}"/>
    <cellStyle name="Explanatory Text 7 5" xfId="23090" xr:uid="{53A07A7A-173B-4C5D-95E6-B3B86AF98B11}"/>
    <cellStyle name="Explanatory Text 7 5 2" xfId="23091" xr:uid="{93B5534F-E50F-47C1-BE8C-E57B4EA24164}"/>
    <cellStyle name="Explanatory Text 7 5 3" xfId="23092" xr:uid="{6D98C62C-1F5A-42AA-93B6-25DDC72BC477}"/>
    <cellStyle name="Explanatory Text 7 5_AVA DVA EL" xfId="23093" xr:uid="{72C0BA99-A308-4C79-A93B-C189B435EBCE}"/>
    <cellStyle name="Explanatory Text 7 6" xfId="23094" xr:uid="{E1C2C87B-B6F5-4758-A2DC-D5E0A8E9FB48}"/>
    <cellStyle name="Explanatory Text 7 6 2" xfId="23095" xr:uid="{6A73BC6E-0C67-42F2-9222-D7D24AAF90CE}"/>
    <cellStyle name="Explanatory Text 7 6 3" xfId="23096" xr:uid="{B9A3D049-37EF-4A3F-80F9-6667C95FA3ED}"/>
    <cellStyle name="Explanatory Text 7 6_AVA DVA EL" xfId="23097" xr:uid="{151AB460-0FAB-4450-803F-B1E4055E4D07}"/>
    <cellStyle name="Explanatory Text 7 7" xfId="23098" xr:uid="{7F746814-B4F5-4EB7-998D-D133AB0F95F8}"/>
    <cellStyle name="Explanatory Text 7 7 2" xfId="23099" xr:uid="{04DE3AFD-7CD7-41FD-9902-4AA66C75C463}"/>
    <cellStyle name="Explanatory Text 7 7 3" xfId="23100" xr:uid="{78224D59-5510-41E1-9517-2332F8FD8029}"/>
    <cellStyle name="Explanatory Text 7 7_AVA DVA EL" xfId="23101" xr:uid="{961778F4-DDE1-4315-803F-D7BCED88A6B9}"/>
    <cellStyle name="Explanatory Text 7 8" xfId="23102" xr:uid="{91BAD032-7603-456C-8889-67BD7FFD34EA}"/>
    <cellStyle name="Explanatory Text 7 8 2" xfId="23103" xr:uid="{6DFD418D-E911-41B4-A7E7-EB33B7F7881A}"/>
    <cellStyle name="Explanatory Text 7 8 3" xfId="23104" xr:uid="{BDF4ADBA-384E-4A40-81B4-92F74946CEB0}"/>
    <cellStyle name="Explanatory Text 7 8_AVA DVA EL" xfId="23105" xr:uid="{93F8553F-B880-480D-AE9A-3CFCF58C52B3}"/>
    <cellStyle name="Explanatory Text 7 9" xfId="23106" xr:uid="{E33F5372-4CAC-4EED-9676-639359CEF434}"/>
    <cellStyle name="Explanatory Text 7_AVA DVA EL" xfId="23107" xr:uid="{A1C05332-7329-44D4-9303-F1B6D2A443D8}"/>
    <cellStyle name="Explanatory Text 8" xfId="6507" xr:uid="{3A7DAB0B-073A-4A98-9A48-94AACC53E22D}"/>
    <cellStyle name="Explanatory Text 8 2" xfId="23108" xr:uid="{ABA6EA3F-E520-463B-B80C-FB485FC6D396}"/>
    <cellStyle name="Explanatory Text 8 2 2" xfId="23109" xr:uid="{EE7475C7-234D-4051-859A-5E723585B2B9}"/>
    <cellStyle name="Explanatory Text 8 2 3" xfId="23110" xr:uid="{C4E3A0A8-4DDF-4FA8-BAF6-3AE8B93F3368}"/>
    <cellStyle name="Explanatory Text 8 2_AVA DVA EL" xfId="23111" xr:uid="{9BD92E50-A47F-41C1-A6BB-9F8A335C492F}"/>
    <cellStyle name="Explanatory Text 8 3" xfId="23112" xr:uid="{F762DBAD-CB2C-4065-88EE-BB02A4AF9E6D}"/>
    <cellStyle name="Explanatory Text 8 3 2" xfId="23113" xr:uid="{0CA699FB-85CA-4882-8782-02E62CD15DAF}"/>
    <cellStyle name="Explanatory Text 8 3 3" xfId="23114" xr:uid="{D18023D2-7DBC-463F-8BC4-E8EFA36B9CEE}"/>
    <cellStyle name="Explanatory Text 8 3_AVA DVA EL" xfId="23115" xr:uid="{4F130108-3B05-42AF-B840-8CD42D3545D6}"/>
    <cellStyle name="Explanatory Text 8 4" xfId="23116" xr:uid="{9DCCFB55-7DF3-4E29-A180-28210B2146BB}"/>
    <cellStyle name="Explanatory Text 8 4 2" xfId="23117" xr:uid="{F2FC8471-22ED-43F1-AEBE-663412F7025C}"/>
    <cellStyle name="Explanatory Text 8 4 3" xfId="23118" xr:uid="{66F834AF-E2EC-4D55-9F68-1A28268FC806}"/>
    <cellStyle name="Explanatory Text 8 4_AVA DVA EL" xfId="23119" xr:uid="{7EA645C8-906B-40BD-9156-75E3B062F178}"/>
    <cellStyle name="Explanatory Text 8 5" xfId="23120" xr:uid="{72D6001F-F757-4614-96AA-88BD0C10B5CA}"/>
    <cellStyle name="Explanatory Text 8 5 2" xfId="23121" xr:uid="{DED94424-4201-499E-A736-9D68E786CE13}"/>
    <cellStyle name="Explanatory Text 8 5 3" xfId="23122" xr:uid="{DBDA3EBA-4C6A-4DD3-8E21-A4A8248BD0D1}"/>
    <cellStyle name="Explanatory Text 8 5_AVA DVA EL" xfId="23123" xr:uid="{2F8820AE-9D79-4D7E-9685-87E64434A7CC}"/>
    <cellStyle name="Explanatory Text 8 6" xfId="23124" xr:uid="{6B0A690B-A53B-4215-9601-3D0F96936DF9}"/>
    <cellStyle name="Explanatory Text 8 6 2" xfId="23125" xr:uid="{4B44EB7B-5082-4B14-B055-0EC9977D18CD}"/>
    <cellStyle name="Explanatory Text 8 6 3" xfId="23126" xr:uid="{5918C19D-9784-4699-8901-E62872C6C455}"/>
    <cellStyle name="Explanatory Text 8 6_AVA DVA EL" xfId="23127" xr:uid="{E847BD51-9F8E-4952-8B80-0183C7B14127}"/>
    <cellStyle name="Explanatory Text 8 7" xfId="23128" xr:uid="{FF3A4DB7-0D9E-4C1D-A44F-D1248FC56A99}"/>
    <cellStyle name="Explanatory Text 8 7 2" xfId="23129" xr:uid="{7BE02DC9-EC51-4871-9DEA-C87DFF6952C8}"/>
    <cellStyle name="Explanatory Text 8 7 3" xfId="23130" xr:uid="{3E0D035E-6ABA-4DCC-92A2-1C6B027BB813}"/>
    <cellStyle name="Explanatory Text 8 7_AVA DVA EL" xfId="23131" xr:uid="{D8F06479-81CB-410A-94E0-792C1FACFB3F}"/>
    <cellStyle name="Explanatory Text 8 8" xfId="23132" xr:uid="{D9379C0A-1BAD-4B43-9D67-BA997C54F158}"/>
    <cellStyle name="Explanatory Text 8 8 2" xfId="23133" xr:uid="{DA136872-AA9A-42C9-952C-BC9066D009CE}"/>
    <cellStyle name="Explanatory Text 8 8 3" xfId="23134" xr:uid="{8D5F404F-4E2E-422D-9289-259836668361}"/>
    <cellStyle name="Explanatory Text 8 8_AVA DVA EL" xfId="23135" xr:uid="{D786DE01-163D-4AD5-BC95-8D3EBE5B7A28}"/>
    <cellStyle name="Explanatory Text 8 9" xfId="23136" xr:uid="{B66F2AF5-3E62-4586-9FDC-29C30E1CEF23}"/>
    <cellStyle name="Explanatory Text 8_AVA DVA EL" xfId="23137" xr:uid="{CC7ECEA6-D772-4A82-8A3A-11DFBB993174}"/>
    <cellStyle name="Explanatory Text 9" xfId="6508" xr:uid="{773FFED0-5B42-46FC-8404-9D1B44C995D3}"/>
    <cellStyle name="Explanatory Text 9 2" xfId="23138" xr:uid="{A66B0391-F089-4EBF-A406-FCF500C0C87B}"/>
    <cellStyle name="Explanatory Text 9 2 2" xfId="23139" xr:uid="{4C039F4F-825D-478D-A464-43394757B6C6}"/>
    <cellStyle name="Explanatory Text 9 2 3" xfId="23140" xr:uid="{1BCE9EFA-355C-47BC-87A1-C72BDAEC0147}"/>
    <cellStyle name="Explanatory Text 9 2_AVA DVA EL" xfId="23141" xr:uid="{683A792C-EC5F-4633-97AA-3974010DAA3E}"/>
    <cellStyle name="Explanatory Text 9 3" xfId="23142" xr:uid="{A2699C14-AF7D-4E18-A127-E391954DCAA1}"/>
    <cellStyle name="Explanatory Text 9 3 2" xfId="23143" xr:uid="{A615B99A-B5B7-4586-9DE7-3A9DF8B1396D}"/>
    <cellStyle name="Explanatory Text 9 3 3" xfId="23144" xr:uid="{09B69A85-9AD2-4174-966C-604639080AC0}"/>
    <cellStyle name="Explanatory Text 9 3_AVA DVA EL" xfId="23145" xr:uid="{AD584D92-B3FB-4FD4-92D8-6234502D8FB9}"/>
    <cellStyle name="Explanatory Text 9 4" xfId="23146" xr:uid="{3404F80E-4819-481A-BCF7-1B08E4A767C2}"/>
    <cellStyle name="Explanatory Text 9 4 2" xfId="23147" xr:uid="{53821108-C83D-4F63-872D-E9D28266224C}"/>
    <cellStyle name="Explanatory Text 9 4 3" xfId="23148" xr:uid="{2B5A17E6-7169-4D99-B8F0-B15E0FF9F742}"/>
    <cellStyle name="Explanatory Text 9 4_AVA DVA EL" xfId="23149" xr:uid="{63AD881C-34FA-4AA1-BD15-EA745C0F2029}"/>
    <cellStyle name="Explanatory Text 9 5" xfId="23150" xr:uid="{A7876831-E6C4-494B-B97C-937CEDEF958C}"/>
    <cellStyle name="Explanatory Text 9 5 2" xfId="23151" xr:uid="{0DD1A313-B773-4FFE-9E62-D670E0482CC2}"/>
    <cellStyle name="Explanatory Text 9 5 3" xfId="23152" xr:uid="{C610E048-4FBA-4A84-BBAF-E9A2AA1CEA8A}"/>
    <cellStyle name="Explanatory Text 9 5_AVA DVA EL" xfId="23153" xr:uid="{225E2A6F-44FE-4C9A-A5F7-CFDA4D7FC8FD}"/>
    <cellStyle name="Explanatory Text 9 6" xfId="23154" xr:uid="{ECDCD4D8-1611-4BBF-8E86-EBAA7CCBF4E9}"/>
    <cellStyle name="Explanatory Text 9 6 2" xfId="23155" xr:uid="{40B01181-C799-4C6A-815B-AB3E570F59A1}"/>
    <cellStyle name="Explanatory Text 9 6 3" xfId="23156" xr:uid="{FF88BA33-4305-4587-88C2-84BFE4ED863C}"/>
    <cellStyle name="Explanatory Text 9 6_AVA DVA EL" xfId="23157" xr:uid="{54F5DF85-3570-4D17-9985-AD4A9623569B}"/>
    <cellStyle name="Explanatory Text 9 7" xfId="23158" xr:uid="{90DC675B-6073-4B0E-8781-EA4A73C715CC}"/>
    <cellStyle name="Explanatory Text 9 7 2" xfId="23159" xr:uid="{4594F525-ECB6-475C-A99C-E23BE7808723}"/>
    <cellStyle name="Explanatory Text 9 7 3" xfId="23160" xr:uid="{C8B14586-04A2-4363-9DD3-C427EEBCD722}"/>
    <cellStyle name="Explanatory Text 9 7_AVA DVA EL" xfId="23161" xr:uid="{4BA8B07B-2A01-43A1-BA4F-6FF0EA7570F1}"/>
    <cellStyle name="Explanatory Text 9 8" xfId="23162" xr:uid="{D21A4A73-1C6A-40ED-8569-148DEA406E73}"/>
    <cellStyle name="Explanatory Text 9 8 2" xfId="23163" xr:uid="{28EB8545-EFC8-4361-80F8-F4D959598221}"/>
    <cellStyle name="Explanatory Text 9 8 3" xfId="23164" xr:uid="{CC8F453C-130D-4A47-8622-ADBFD9766510}"/>
    <cellStyle name="Explanatory Text 9 8_AVA DVA EL" xfId="23165" xr:uid="{1D210D96-1F39-416A-BF33-FCDAD792CDEC}"/>
    <cellStyle name="Explanatory Text 9 9" xfId="23166" xr:uid="{87B13022-CBF0-47F5-A8A3-7E17DC1A4956}"/>
    <cellStyle name="Explanatory Text 9_AVA DVA EL" xfId="23167" xr:uid="{3F0EF7A9-AD75-42BE-9238-72014C43DCE9}"/>
    <cellStyle name="External File Cells" xfId="6509" xr:uid="{4EFEE8C1-E886-45F8-864C-06A5663AFCD2}"/>
    <cellStyle name="External File Cells 10" xfId="6510" xr:uid="{0442E4A8-04BB-457E-A996-CDBC32C839C9}"/>
    <cellStyle name="External File Cells 11" xfId="36022" xr:uid="{D6199F55-567D-41E5-9D24-AE2E9A8C1B6A}"/>
    <cellStyle name="External File Cells 12" xfId="36805" xr:uid="{C938FDC4-3F21-47DD-BDB5-D98F107EFF84}"/>
    <cellStyle name="External File Cells 13" xfId="48023" xr:uid="{E59E6789-B342-4F11-9124-718CE98483B1}"/>
    <cellStyle name="External File Cells 14" xfId="48024" xr:uid="{91716A39-589C-424C-8466-9515F032C1F4}"/>
    <cellStyle name="External File Cells 15" xfId="48025" xr:uid="{14D1E49D-5BCA-4D4D-B4D3-994073EB9594}"/>
    <cellStyle name="External File Cells 16" xfId="48026" xr:uid="{1413EF0B-8265-4FBA-B9C0-39CCC92795BF}"/>
    <cellStyle name="External File Cells 17" xfId="48027" xr:uid="{1E17936B-5E8D-4024-8A32-425CBB004963}"/>
    <cellStyle name="External File Cells 18" xfId="48028" xr:uid="{18C8D5DA-67A5-4DC4-8FC7-1129E9B29F95}"/>
    <cellStyle name="External File Cells 19" xfId="48029" xr:uid="{7F77CF78-8E10-44E6-9FEC-55E83196A563}"/>
    <cellStyle name="External File Cells 2" xfId="6511" xr:uid="{F2AFFCAA-8DCD-4565-A25C-643BE6A61D1D}"/>
    <cellStyle name="External File Cells 2 10" xfId="36021" xr:uid="{340EE10E-654F-4EDC-B7E3-4C93F1DCB301}"/>
    <cellStyle name="External File Cells 2 11" xfId="36806" xr:uid="{975366F2-204A-4548-A4B7-FF14E61E7894}"/>
    <cellStyle name="External File Cells 2 2" xfId="6512" xr:uid="{631455BD-C4F2-4394-B6FB-373F9E92AFB8}"/>
    <cellStyle name="External File Cells 2 2 10" xfId="6513" xr:uid="{BE873613-B5C4-4FB1-ACB9-B29942699C21}"/>
    <cellStyle name="External File Cells 2 2 11" xfId="36678" xr:uid="{D6C6B92C-7DCE-47D4-B463-9C7CFF9B8685}"/>
    <cellStyle name="External File Cells 2 2 2" xfId="6514" xr:uid="{A3D738B5-5F6A-4646-AFAB-3194F3695210}"/>
    <cellStyle name="External File Cells 2 2 3" xfId="6515" xr:uid="{78E332FD-191D-4A1D-B13D-542C0C4F9B5D}"/>
    <cellStyle name="External File Cells 2 2 4" xfId="6516" xr:uid="{7FC47CCA-3C58-4782-8B3E-0549379410A2}"/>
    <cellStyle name="External File Cells 2 2 5" xfId="6517" xr:uid="{B16C9E3C-4976-4422-A30A-59532678F682}"/>
    <cellStyle name="External File Cells 2 2 6" xfId="6518" xr:uid="{24C9AAA9-AC7A-4305-94E7-B5F8F7D18515}"/>
    <cellStyle name="External File Cells 2 2 7" xfId="6519" xr:uid="{A7D5688C-C77A-4902-B56C-64D30DD5FF00}"/>
    <cellStyle name="External File Cells 2 2 8" xfId="6520" xr:uid="{F29D59B9-D06B-4823-8262-974121D8EF2B}"/>
    <cellStyle name="External File Cells 2 2 9" xfId="6521" xr:uid="{95C29B3A-1906-47B8-8A4E-AA2E1FDC6EA5}"/>
    <cellStyle name="External File Cells 2 2_AVA DVA EL" xfId="48030" xr:uid="{A270795F-F859-406C-91C7-88F200241CAF}"/>
    <cellStyle name="External File Cells 2 3" xfId="6522" xr:uid="{803B91B9-A6DB-4A65-90B5-AB53A96725CF}"/>
    <cellStyle name="External File Cells 2 3 10" xfId="6523" xr:uid="{9A624A85-B292-43A3-8D13-99529E85B8D9}"/>
    <cellStyle name="External File Cells 2 3 11" xfId="36454" xr:uid="{A5C5DBFB-5AD7-4225-BC85-BD752282A149}"/>
    <cellStyle name="External File Cells 2 3 12" xfId="36665" xr:uid="{000195EF-A7D1-45EA-8AD4-793470F3F08C}"/>
    <cellStyle name="External File Cells 2 3 2" xfId="6524" xr:uid="{293934CD-8AF1-4F8B-AD72-7C0B612C01B2}"/>
    <cellStyle name="External File Cells 2 3 3" xfId="6525" xr:uid="{805B304F-4CF6-4673-9500-97E7D9455421}"/>
    <cellStyle name="External File Cells 2 3 4" xfId="6526" xr:uid="{7E13B9BB-0730-41C1-8F9B-13A16BC683BD}"/>
    <cellStyle name="External File Cells 2 3 5" xfId="6527" xr:uid="{A98E204E-13EA-4CCC-86BC-04C7AD243A9F}"/>
    <cellStyle name="External File Cells 2 3 6" xfId="6528" xr:uid="{01C7D3E0-2753-4EC2-AEAB-6C8CE6FF3B42}"/>
    <cellStyle name="External File Cells 2 3 7" xfId="6529" xr:uid="{E9AE7686-52FF-43A0-AB8D-B8206D62B0A9}"/>
    <cellStyle name="External File Cells 2 3 8" xfId="6530" xr:uid="{285850C0-801A-48E7-B8C1-3880ADA310D5}"/>
    <cellStyle name="External File Cells 2 3 9" xfId="6531" xr:uid="{28BA4365-D21B-4B80-A3E8-9863F3495BE4}"/>
    <cellStyle name="External File Cells 2 3_CR4_19" xfId="6532" xr:uid="{2CA25DDB-652E-4FBA-BD4C-9D4CA3DCF964}"/>
    <cellStyle name="External File Cells 2 4" xfId="6533" xr:uid="{C4EDAE80-EF09-4290-9052-EA6B46906909}"/>
    <cellStyle name="External File Cells 2 4 10" xfId="6534" xr:uid="{A5EF29C6-9826-4C1E-9317-ED60D243B4E4}"/>
    <cellStyle name="External File Cells 2 4 2" xfId="6535" xr:uid="{B0E34D9A-CDB3-4FB0-B276-37D72DE07AA9}"/>
    <cellStyle name="External File Cells 2 4 3" xfId="6536" xr:uid="{D923889E-A949-4476-A5C9-D6DB8673F395}"/>
    <cellStyle name="External File Cells 2 4 4" xfId="6537" xr:uid="{75D4E54F-4325-4872-8A5F-83866FB91CAD}"/>
    <cellStyle name="External File Cells 2 4 5" xfId="6538" xr:uid="{08A5FCDB-D841-4F0B-88A1-70F5AB82E680}"/>
    <cellStyle name="External File Cells 2 4 6" xfId="6539" xr:uid="{F4BDEABA-A9F9-4286-9603-FE6EA8FB8540}"/>
    <cellStyle name="External File Cells 2 4 7" xfId="6540" xr:uid="{03A10843-8814-4BB9-8577-50747616B79C}"/>
    <cellStyle name="External File Cells 2 4 8" xfId="6541" xr:uid="{67C65318-978F-4F1D-A607-86097BE659EA}"/>
    <cellStyle name="External File Cells 2 4 9" xfId="6542" xr:uid="{9F1B86DA-EBEB-4B63-B37E-9A4883FA7BF9}"/>
    <cellStyle name="External File Cells 2 4_CR4_19" xfId="6543" xr:uid="{A362485E-7E40-4A2E-908C-5032B3304843}"/>
    <cellStyle name="External File Cells 2 5" xfId="6544" xr:uid="{35DF32C3-08BB-4D7D-8668-474830254D1F}"/>
    <cellStyle name="External File Cells 2 5 10" xfId="6545" xr:uid="{9E3C1AB4-58A5-43D5-9E11-C482E7B3148B}"/>
    <cellStyle name="External File Cells 2 5 2" xfId="6546" xr:uid="{54083BBE-29A6-495E-8479-ECCB17F6E747}"/>
    <cellStyle name="External File Cells 2 5 3" xfId="6547" xr:uid="{25372930-C0EC-406A-A244-E8A8020C5137}"/>
    <cellStyle name="External File Cells 2 5 4" xfId="6548" xr:uid="{8B52A06E-1266-403D-BE21-F6D99974741B}"/>
    <cellStyle name="External File Cells 2 5 5" xfId="6549" xr:uid="{C9FCEA26-9D03-41BF-A3EB-5E70083E5257}"/>
    <cellStyle name="External File Cells 2 5 6" xfId="6550" xr:uid="{B8764A03-4AA9-4172-BA1A-9F7AA39E6D1B}"/>
    <cellStyle name="External File Cells 2 5 7" xfId="6551" xr:uid="{064E47E6-D38C-446C-ABEC-C45AF8881514}"/>
    <cellStyle name="External File Cells 2 5 8" xfId="6552" xr:uid="{877B58E8-A842-4171-9279-E7E1422A5F28}"/>
    <cellStyle name="External File Cells 2 5 9" xfId="6553" xr:uid="{623B630B-C42C-45CD-A454-936AE355D003}"/>
    <cellStyle name="External File Cells 2 5_CR4_19" xfId="6554" xr:uid="{CB899B3D-CAA8-4E1F-988E-4068BF4EF1B5}"/>
    <cellStyle name="External File Cells 2 6" xfId="6555" xr:uid="{60C41CAF-8469-4708-9848-926F146D2C6C}"/>
    <cellStyle name="External File Cells 2 6 10" xfId="6556" xr:uid="{862D7273-DC32-4163-86F6-8E7CFC2528D8}"/>
    <cellStyle name="External File Cells 2 6 2" xfId="6557" xr:uid="{17143968-C5FF-4259-91FE-1C1C58A895FE}"/>
    <cellStyle name="External File Cells 2 6 3" xfId="6558" xr:uid="{6FA66B59-B210-42DC-AEEA-5964C72AC7DD}"/>
    <cellStyle name="External File Cells 2 6 4" xfId="6559" xr:uid="{E6D46F56-D44E-49E2-9103-8CC528AD43D9}"/>
    <cellStyle name="External File Cells 2 6 5" xfId="6560" xr:uid="{D31D5452-D337-4A51-BE19-27E6F0EBAC88}"/>
    <cellStyle name="External File Cells 2 6 6" xfId="6561" xr:uid="{1CC2F11E-A1E7-404B-8001-AAE23700064F}"/>
    <cellStyle name="External File Cells 2 6 7" xfId="6562" xr:uid="{51C2BB13-9DBA-48EE-B13D-187DED17AA9A}"/>
    <cellStyle name="External File Cells 2 6 8" xfId="6563" xr:uid="{EB08F781-5B20-4F66-8A5B-D52AC535B411}"/>
    <cellStyle name="External File Cells 2 6 9" xfId="6564" xr:uid="{EEA59036-C2BD-4C4A-B943-9A951D9BB7E7}"/>
    <cellStyle name="External File Cells 2 6_CR4_19" xfId="6565" xr:uid="{5E009467-98B7-4358-BD92-A66A5D99BDE4}"/>
    <cellStyle name="External File Cells 2 7" xfId="6566" xr:uid="{02B9C95B-E95A-4A43-B2B1-80F82C9072EC}"/>
    <cellStyle name="External File Cells 2 7 2" xfId="6567" xr:uid="{3B1E3105-6410-4E6A-A0B1-73FB9448BEA1}"/>
    <cellStyle name="External File Cells 2 7 3" xfId="6568" xr:uid="{14011FA9-827B-404B-A1FC-53377800F989}"/>
    <cellStyle name="External File Cells 2 7 4" xfId="6569" xr:uid="{9C94262E-B2C4-4F40-9327-A3F3F8E8E701}"/>
    <cellStyle name="External File Cells 2 7 5" xfId="6570" xr:uid="{5753D3D9-97EA-4AF4-B81D-7967988D73E3}"/>
    <cellStyle name="External File Cells 2 7 6" xfId="6571" xr:uid="{254304A8-73DD-4E38-84CF-6B49FAE14252}"/>
    <cellStyle name="External File Cells 2 7 7" xfId="6572" xr:uid="{E5D94490-1456-4C95-B5AA-AB74B35E9759}"/>
    <cellStyle name="External File Cells 2 7 8" xfId="6573" xr:uid="{AD419C79-2407-4730-81AF-2E995B7764B2}"/>
    <cellStyle name="External File Cells 2 7 9" xfId="6574" xr:uid="{ABB44D95-6864-4679-B3CF-141ED3F966DB}"/>
    <cellStyle name="External File Cells 2 7_CR4_19" xfId="6575" xr:uid="{0A136CC7-3C86-4110-9A33-6D1A58E97690}"/>
    <cellStyle name="External File Cells 2 8" xfId="6576" xr:uid="{824EDFD0-6798-44AC-AF21-0CF7C9651716}"/>
    <cellStyle name="External File Cells 2 9" xfId="6577" xr:uid="{9254D983-8691-4442-B571-237BACA1B358}"/>
    <cellStyle name="External File Cells 2_A01" xfId="12490" xr:uid="{E969FBE7-2306-45AC-BE1F-0A0F84867B75}"/>
    <cellStyle name="External File Cells 20" xfId="48031" xr:uid="{2C075BF6-EF53-4A0F-9E56-26489A273876}"/>
    <cellStyle name="External File Cells 21" xfId="48032" xr:uid="{18542722-616E-4A45-A6DB-820A14C5703A}"/>
    <cellStyle name="External File Cells 22" xfId="48033" xr:uid="{05DDB6FD-98AA-47F0-BF45-C8646973BBBE}"/>
    <cellStyle name="External File Cells 23" xfId="48034" xr:uid="{03697988-0302-4245-86DB-42A429FBF311}"/>
    <cellStyle name="External File Cells 24" xfId="48035" xr:uid="{732CD30F-7DDE-46CA-B009-3D552AAD021A}"/>
    <cellStyle name="External File Cells 25" xfId="48036" xr:uid="{03778A5D-84EB-4F52-8A1A-BA8F86235E7D}"/>
    <cellStyle name="External File Cells 26" xfId="48037" xr:uid="{EF2BC7F0-8ADD-4E81-9C2C-1966B5EA71EA}"/>
    <cellStyle name="External File Cells 3" xfId="6578" xr:uid="{41BF3F61-F40E-49B4-8F37-ED01B78AAF93}"/>
    <cellStyle name="External File Cells 3 10" xfId="6579" xr:uid="{550C053E-2ACB-411F-A71F-BB978B0B2CA6}"/>
    <cellStyle name="External File Cells 3 11" xfId="36677" xr:uid="{0D678472-868E-4F00-8CC6-0434CDBE4BDB}"/>
    <cellStyle name="External File Cells 3 2" xfId="6580" xr:uid="{24A08913-3CF3-46C5-AADF-4895DAB294CE}"/>
    <cellStyle name="External File Cells 3 2 2" xfId="23168" xr:uid="{6FDF6A85-22D9-4565-8E24-B525353D2334}"/>
    <cellStyle name="External File Cells 3 2 2 2" xfId="48038" xr:uid="{EACB5C4D-8B6E-4E88-9879-626313DC135C}"/>
    <cellStyle name="External File Cells 3 2 3" xfId="23169" xr:uid="{ED2CC78C-9E82-4E69-B80A-24BFE5E836C7}"/>
    <cellStyle name="External File Cells 3 2_AVA DVA EL" xfId="23170" xr:uid="{743B657A-BA1B-46CD-ADE3-5E0637154AF2}"/>
    <cellStyle name="External File Cells 3 3" xfId="6581" xr:uid="{99FC813F-4BF1-40F7-A27D-E201FAEF9AF4}"/>
    <cellStyle name="External File Cells 3 3 2" xfId="48039" xr:uid="{7ECBBFD1-D10A-4D67-93EF-96DAED34FA18}"/>
    <cellStyle name="External File Cells 3 3_LR2" xfId="53165" xr:uid="{7BD0CFB5-C631-498F-9C43-A3390990E3BE}"/>
    <cellStyle name="External File Cells 3 4" xfId="6582" xr:uid="{0DAE3FDC-E129-486B-BBD6-966B5B00AD2F}"/>
    <cellStyle name="External File Cells 3 5" xfId="6583" xr:uid="{3A8CAE25-C277-46BD-9301-313051163547}"/>
    <cellStyle name="External File Cells 3 6" xfId="6584" xr:uid="{A8CD2E79-7046-4805-B971-D59CF4ECF2BB}"/>
    <cellStyle name="External File Cells 3 7" xfId="6585" xr:uid="{A867785B-069E-42C1-82DC-4FBCF2A3EA63}"/>
    <cellStyle name="External File Cells 3 8" xfId="6586" xr:uid="{F404E323-431F-4DC7-86CB-67232D432303}"/>
    <cellStyle name="External File Cells 3 9" xfId="6587" xr:uid="{22260563-8A21-40B2-A6D3-6D577B9E8614}"/>
    <cellStyle name="External File Cells 3_Adjustment-BalanceSheet" xfId="23171" xr:uid="{98C5A9F7-5A88-4CCB-BB22-94372B9C0DCA}"/>
    <cellStyle name="External File Cells 4" xfId="6588" xr:uid="{C53A6F67-8D2C-4593-82D0-6E69A0887B73}"/>
    <cellStyle name="External File Cells 4 10" xfId="6589" xr:uid="{4ACCE07B-5FF5-4D05-941F-69FF58909264}"/>
    <cellStyle name="External File Cells 4 11" xfId="36453" xr:uid="{3E6CA2D7-E432-41E8-93EA-B41EB2B69738}"/>
    <cellStyle name="External File Cells 4 12" xfId="36664" xr:uid="{C2AEEA25-37AF-4D47-AE9F-DEA017AF993A}"/>
    <cellStyle name="External File Cells 4 2" xfId="6590" xr:uid="{984A34A9-E33F-4FB2-BF5C-4EA882C440D7}"/>
    <cellStyle name="External File Cells 4 3" xfId="6591" xr:uid="{A1366890-E54A-469A-9B74-F28C2EC6DCD4}"/>
    <cellStyle name="External File Cells 4 4" xfId="6592" xr:uid="{31EC30DD-3C86-4DDB-B841-B305AB5B475B}"/>
    <cellStyle name="External File Cells 4 5" xfId="6593" xr:uid="{BE2B68D0-0EF5-4569-86C8-6EBE38B5A2B3}"/>
    <cellStyle name="External File Cells 4 6" xfId="6594" xr:uid="{9E277A45-A8C8-4B4F-94B1-622FF926ACE6}"/>
    <cellStyle name="External File Cells 4 7" xfId="6595" xr:uid="{840B0C97-B0BC-4FC4-88CB-73204E4323E8}"/>
    <cellStyle name="External File Cells 4 8" xfId="6596" xr:uid="{88CA87EC-E5D0-42B2-9BD2-1779F4B97C68}"/>
    <cellStyle name="External File Cells 4 9" xfId="6597" xr:uid="{4B333544-7A91-4E75-9839-963F03B7AB7D}"/>
    <cellStyle name="External File Cells 4_CR4_19" xfId="6598" xr:uid="{A54F7A75-EF34-458F-A156-136C7C6BFB92}"/>
    <cellStyle name="External File Cells 5" xfId="6599" xr:uid="{94120230-AF82-4AC0-8E06-AB93A2877E27}"/>
    <cellStyle name="External File Cells 5 10" xfId="6600" xr:uid="{EE4EFA55-0076-4743-95DC-5980DA11DF89}"/>
    <cellStyle name="External File Cells 5 2" xfId="6601" xr:uid="{0F4213A3-25DF-4A0C-9960-7B95FDF27653}"/>
    <cellStyle name="External File Cells 5 3" xfId="6602" xr:uid="{DC59C482-9952-4735-9F2F-A86FA17F7419}"/>
    <cellStyle name="External File Cells 5 4" xfId="6603" xr:uid="{FA08B796-0D33-4016-9E69-C70F1DD57929}"/>
    <cellStyle name="External File Cells 5 5" xfId="6604" xr:uid="{0B9C4BBC-9608-40E5-A172-CCAA97E087B9}"/>
    <cellStyle name="External File Cells 5 6" xfId="6605" xr:uid="{BBA09886-55EB-4FAA-9048-BE845B72C7B7}"/>
    <cellStyle name="External File Cells 5 7" xfId="6606" xr:uid="{116476A0-BBA1-4EED-9222-8E70B825A162}"/>
    <cellStyle name="External File Cells 5 8" xfId="6607" xr:uid="{AAF475BF-364F-4920-A1B2-15D72CA6517A}"/>
    <cellStyle name="External File Cells 5 9" xfId="6608" xr:uid="{9F9B9213-8AA6-4B70-9D53-4C49438427A9}"/>
    <cellStyle name="External File Cells 5_CR4_19" xfId="6609" xr:uid="{1F8FD30F-9DDC-4454-8CD3-F0A750D9D5C3}"/>
    <cellStyle name="External File Cells 6" xfId="6610" xr:uid="{8B6A2CCF-D53F-4929-9CE6-FBE178A60749}"/>
    <cellStyle name="External File Cells 6 10" xfId="6611" xr:uid="{04D002EE-5CE1-443A-8482-3FECF963EE37}"/>
    <cellStyle name="External File Cells 6 2" xfId="6612" xr:uid="{862D669D-41E3-4C7C-98C8-58552951CAD1}"/>
    <cellStyle name="External File Cells 6 3" xfId="6613" xr:uid="{B69BABE1-66AA-450C-BCE7-F198A8D23885}"/>
    <cellStyle name="External File Cells 6 4" xfId="6614" xr:uid="{D08EDD52-03F3-4CC6-A12F-9BD7B1C54762}"/>
    <cellStyle name="External File Cells 6 5" xfId="6615" xr:uid="{A4DE259B-E71B-4ECE-A98A-F641A911F704}"/>
    <cellStyle name="External File Cells 6 6" xfId="6616" xr:uid="{A5CFF8FA-434B-4A5D-AB01-2C3534FB94EC}"/>
    <cellStyle name="External File Cells 6 7" xfId="6617" xr:uid="{D235674D-7F03-4578-8DA0-66491C124A26}"/>
    <cellStyle name="External File Cells 6 8" xfId="6618" xr:uid="{FE961826-72AC-413F-B799-E060D2BA9737}"/>
    <cellStyle name="External File Cells 6 9" xfId="6619" xr:uid="{4484910E-4712-4ADB-94C3-B48486A98CAB}"/>
    <cellStyle name="External File Cells 6_CR4_19" xfId="6620" xr:uid="{29FD2E3E-CC73-49A1-A9F0-C2E1D4E1E92E}"/>
    <cellStyle name="External File Cells 7" xfId="6621" xr:uid="{61A7D18B-EC24-4456-95F6-8A4DE11CD3F4}"/>
    <cellStyle name="External File Cells 7 10" xfId="6622" xr:uid="{E63408D3-091C-4B98-A321-9DF466E9B5E6}"/>
    <cellStyle name="External File Cells 7 2" xfId="6623" xr:uid="{70B328B2-7C7F-4625-BF1C-06FE760BA2B0}"/>
    <cellStyle name="External File Cells 7 3" xfId="6624" xr:uid="{6B1F74C7-BED5-45E1-8955-7085C2E57C70}"/>
    <cellStyle name="External File Cells 7 4" xfId="6625" xr:uid="{B1FDE003-7C71-4EB1-8859-AEC2B6C092F8}"/>
    <cellStyle name="External File Cells 7 5" xfId="6626" xr:uid="{5E32A07C-3AE5-4B88-BC16-7B68FD17830C}"/>
    <cellStyle name="External File Cells 7 6" xfId="6627" xr:uid="{6560E17F-9189-43B1-A163-2BF27AF24FB4}"/>
    <cellStyle name="External File Cells 7 7" xfId="6628" xr:uid="{77A37A3B-5304-447A-8A89-BD257CF87820}"/>
    <cellStyle name="External File Cells 7 8" xfId="6629" xr:uid="{DA63CCFA-118C-4FFC-A5CE-90A09151C984}"/>
    <cellStyle name="External File Cells 7 9" xfId="6630" xr:uid="{E2BE55F9-0BAA-47AD-AD46-83C6D739D091}"/>
    <cellStyle name="External File Cells 7_CR4_19" xfId="6631" xr:uid="{4B54DEE5-6C55-494A-88D0-94A7553A61DE}"/>
    <cellStyle name="External File Cells 8" xfId="6632" xr:uid="{915EF71D-A3CA-4D19-BD29-632B8C632342}"/>
    <cellStyle name="External File Cells 8 2" xfId="6633" xr:uid="{7718479E-D8F0-42E3-B296-FA265AF8707D}"/>
    <cellStyle name="External File Cells 8 3" xfId="6634" xr:uid="{36203031-A73A-4EC1-9565-C94D1FBA1241}"/>
    <cellStyle name="External File Cells 8 4" xfId="6635" xr:uid="{1F24472F-370B-4DBB-BE67-6CD535AA035A}"/>
    <cellStyle name="External File Cells 8 5" xfId="6636" xr:uid="{705CCAEF-9024-4632-B968-BF4CCDE6E68B}"/>
    <cellStyle name="External File Cells 8 6" xfId="6637" xr:uid="{FFF64ABF-F237-4B54-8483-939FEEB4A89D}"/>
    <cellStyle name="External File Cells 8 7" xfId="6638" xr:uid="{D7580018-0AAC-46D2-A83E-4CCDD7FC9A31}"/>
    <cellStyle name="External File Cells 8 8" xfId="6639" xr:uid="{9E2CDD31-F027-44F4-89E5-E45C5D05297F}"/>
    <cellStyle name="External File Cells 8 9" xfId="6640" xr:uid="{5A9ADF73-9975-4FAF-A948-FEED7228EEFD}"/>
    <cellStyle name="External File Cells 8_CR4_19" xfId="6641" xr:uid="{6BABDD21-AA52-46B1-B48C-DD5D18F632D9}"/>
    <cellStyle name="External File Cells 9" xfId="6642" xr:uid="{5891178D-1778-49B2-82FA-CD7AA5AAE37F}"/>
    <cellStyle name="External File Cells_A01" xfId="12489" xr:uid="{58023F22-47BB-43C1-ACE2-000FF76CF76A}"/>
    <cellStyle name="F2" xfId="6643" xr:uid="{95F6EE09-BB0C-454A-8543-D450E2F674F8}"/>
    <cellStyle name="F3" xfId="6644" xr:uid="{A8073325-B0D3-4B49-A871-7D10F0AFEC77}"/>
    <cellStyle name="F4" xfId="6645" xr:uid="{7A5FE6C8-6C9A-437F-A629-D367A09DE047}"/>
    <cellStyle name="F5" xfId="6646" xr:uid="{13C613BA-BE71-4A29-99CC-FC05E76A2EDC}"/>
    <cellStyle name="F6" xfId="6647" xr:uid="{D7C25125-D5D1-4BBE-9D9B-57BBDF1F450E}"/>
    <cellStyle name="F7" xfId="6648" xr:uid="{F58DA048-D509-4CB8-B264-5F35FB20ADDF}"/>
    <cellStyle name="F8" xfId="6649" xr:uid="{E5B0F7CC-AB4F-4074-8DDA-6DFC331826F9}"/>
    <cellStyle name="FeltDataDecimal" xfId="6650" xr:uid="{1FF7BA89-5318-46B2-AAE0-8BC4BD8AE9FA}"/>
    <cellStyle name="FeltDataDecimal 2" xfId="23172" xr:uid="{9B1F85BA-9B48-47B1-BDCB-428735C7B8B3}"/>
    <cellStyle name="FeltDataDecimal 2 2" xfId="48040" xr:uid="{E01A4F27-A39A-4FE3-BB64-1E37E1FCCB72}"/>
    <cellStyle name="FeltDataDecimal 2 2 2" xfId="48041" xr:uid="{B9716832-C95D-40D7-877C-D5321EFF15FE}"/>
    <cellStyle name="FeltDataDecimal 2 2 3" xfId="48042" xr:uid="{9ECC81B7-806A-4F22-81CF-EA49F024CB9D}"/>
    <cellStyle name="FeltDataDecimal 2 2 4" xfId="48043" xr:uid="{6CDC2034-2525-4776-B735-509115DE2E16}"/>
    <cellStyle name="FeltDataDecimal 2 2_Results &amp; key fig." xfId="48044" xr:uid="{199F838C-8C64-454A-9D74-0F070E909640}"/>
    <cellStyle name="FeltDataDecimal 2 3" xfId="48045" xr:uid="{EB9EB7CE-F8FE-426D-93F2-7E3FBA94D4AC}"/>
    <cellStyle name="FeltDataDecimal 2 4" xfId="48046" xr:uid="{A00D7387-BF0A-4D80-BB43-55749034A68A}"/>
    <cellStyle name="FeltDataDecimal 2 5" xfId="48047" xr:uid="{3C5CB779-EDA5-4221-9A26-069C0011D882}"/>
    <cellStyle name="FeltDataDecimal 2_AVA DVA EL" xfId="48048" xr:uid="{91DCBB9E-9029-4ABA-98D3-CA8FA2B8F488}"/>
    <cellStyle name="FeltDataDecimal 3" xfId="23173" xr:uid="{AC62235F-7363-43FE-9D9F-242D7018D74D}"/>
    <cellStyle name="FeltDataDecimal 3 2" xfId="48049" xr:uid="{0367BB32-4410-4532-BC33-3BE0D61F5B3B}"/>
    <cellStyle name="FeltDataDecimal 3 3" xfId="48050" xr:uid="{C68FA7D4-0949-43D5-B914-26E609640C52}"/>
    <cellStyle name="FeltDataDecimal 3 4" xfId="48051" xr:uid="{8550AD5E-BD8E-4493-A9B3-99DB783267DC}"/>
    <cellStyle name="FeltDataDecimal 3 5" xfId="48052" xr:uid="{64FAE111-3323-4A55-BAFB-AB3909CC9814}"/>
    <cellStyle name="FeltDataDecimal 4" xfId="48053" xr:uid="{D2CB6B14-499A-4EC7-8D4F-4DFA89530895}"/>
    <cellStyle name="FeltDataDecimal 5" xfId="48054" xr:uid="{885E14BA-3140-4C51-92DF-DE6E74740D46}"/>
    <cellStyle name="FeltDataDecimal 6" xfId="48055" xr:uid="{BE3B2BC3-27D5-41FA-BC5D-2369280B6904}"/>
    <cellStyle name="FeltDataDecimal_AVA DVA EL" xfId="23174" xr:uid="{E0FC9802-9C03-4EC5-973B-406DBC392607}"/>
    <cellStyle name="FeltDataNormal" xfId="6651" xr:uid="{64D944F8-2F97-436C-8CAC-C165943F47DB}"/>
    <cellStyle name="FeltDataNormal 2" xfId="23175" xr:uid="{17BFC8C4-F1C4-4046-8C02-7E65A6CCF159}"/>
    <cellStyle name="FeltDataNormal 2 2" xfId="48056" xr:uid="{3955D6A0-E83B-466F-B945-87BF6A3593A6}"/>
    <cellStyle name="FeltDataNormal 2 2 2" xfId="48057" xr:uid="{A34408CA-DD7D-45D1-8F3D-B2891BE4CA27}"/>
    <cellStyle name="FeltDataNormal 2 2 3" xfId="48058" xr:uid="{CEA1B3E1-0822-4AB3-8845-CED24BE67FF7}"/>
    <cellStyle name="FeltDataNormal 2 2 4" xfId="48059" xr:uid="{FC19670A-5043-4DD7-9E46-B3F39A639196}"/>
    <cellStyle name="FeltDataNormal 2 2_Results &amp; key fig." xfId="48060" xr:uid="{67AD232F-081E-431A-81C2-623CD9E8CB3A}"/>
    <cellStyle name="FeltDataNormal 2 3" xfId="48061" xr:uid="{785ED849-6424-48C0-93DA-625C7D04D84F}"/>
    <cellStyle name="FeltDataNormal 2 4" xfId="48062" xr:uid="{972305C6-B4AF-4A4F-AEB7-0E9BE1AC7E5D}"/>
    <cellStyle name="FeltDataNormal 2 5" xfId="48063" xr:uid="{9BD93397-9ABE-41F5-9EDA-C351E2AD3173}"/>
    <cellStyle name="FeltDataNormal 2_AVA DVA EL" xfId="48064" xr:uid="{0A2C6AC3-6F6E-4DEA-99B6-983777F99B10}"/>
    <cellStyle name="FeltDataNormal 3" xfId="48065" xr:uid="{2FCAFDED-39B6-4CA8-B2B9-79B1994B9CAB}"/>
    <cellStyle name="FeltDataNormal 3 2" xfId="48066" xr:uid="{82D8B6C8-A3E6-4B3D-8C11-F8FF4D7B89E7}"/>
    <cellStyle name="FeltDataNormal 3 3" xfId="48067" xr:uid="{414BB97A-1166-437F-88DE-2641BF6D06FB}"/>
    <cellStyle name="FeltDataNormal 3 4" xfId="48068" xr:uid="{7C7B0417-D87E-4DCC-9DFD-5829E5E82DB4}"/>
    <cellStyle name="FeltDataNormal 4" xfId="48069" xr:uid="{1B6A60FA-79B7-4C56-AA6F-5C3045078F99}"/>
    <cellStyle name="FeltDataNormal 5" xfId="48070" xr:uid="{00862475-C070-4FCA-A378-6F2E86F14BA9}"/>
    <cellStyle name="FeltDataNormal 6" xfId="48071" xr:uid="{E478487E-B5E8-467C-8682-5D608A75AFE6}"/>
    <cellStyle name="FeltDataNormal_A02" xfId="55570" xr:uid="{58458D9B-7CBD-4FE2-A1FF-3F448277363A}"/>
    <cellStyle name="FeltDataString" xfId="23176" xr:uid="{5AEBDC24-A937-4E9C-AE1A-103CBB60AC3E}"/>
    <cellStyle name="FeltDataString 2" xfId="23177" xr:uid="{D9AD01F4-61CA-4A9B-A42E-E23B04B82079}"/>
    <cellStyle name="FeltDataString 3" xfId="23178" xr:uid="{5166C20E-C0E4-4E77-9E01-C888E6CB86CB}"/>
    <cellStyle name="FeltDataString_AVA DVA EL" xfId="23179" xr:uid="{F9039BA7-D91F-4A53-9D14-93C3F80A99CC}"/>
    <cellStyle name="FeltDataTal" xfId="23180" xr:uid="{073760C9-68FF-4568-964D-198177E18504}"/>
    <cellStyle name="FeltDataTal 2" xfId="23181" xr:uid="{0DC24B26-68BC-4BB9-9010-9A4831D13C58}"/>
    <cellStyle name="FeltDataTal 3" xfId="23182" xr:uid="{2C12EC77-FDFB-459E-BECD-9E84B1278FC9}"/>
    <cellStyle name="FeltDataTal 4" xfId="48072" xr:uid="{C0244701-3684-4675-BACB-8F4942009974}"/>
    <cellStyle name="FeltDataTal_AVA DVA EL" xfId="23183" xr:uid="{7EECB375-BD71-4D60-A697-55F314F19038}"/>
    <cellStyle name="FeltID" xfId="6652" xr:uid="{0CD93077-4D62-4D19-9008-A577A67B3437}"/>
    <cellStyle name="FeltID 2" xfId="23184" xr:uid="{585A4756-541C-44EF-9DEB-B298F3F17A79}"/>
    <cellStyle name="FeltID 2 2" xfId="48073" xr:uid="{E508C031-F750-4749-9053-B517C2D9F110}"/>
    <cellStyle name="FeltID 2 2 2" xfId="48074" xr:uid="{11C50EE6-1486-4486-924A-B04D193A79AF}"/>
    <cellStyle name="FeltID 2 2 3" xfId="48075" xr:uid="{3152334C-7D3E-49CF-B1D8-26E4D77E2912}"/>
    <cellStyle name="FeltID 2 2 4" xfId="48076" xr:uid="{8FD604EA-7D97-4C7B-AC00-26B4AEEE5811}"/>
    <cellStyle name="FeltID 2 2_Results &amp; key fig." xfId="48077" xr:uid="{F783D6A0-D531-4C2F-897C-C659B3E9E102}"/>
    <cellStyle name="FeltID 2 3" xfId="48078" xr:uid="{54D343F0-2715-4D0E-B945-7A2D7F7A9C00}"/>
    <cellStyle name="FeltID 2 4" xfId="48079" xr:uid="{F6B5D2B1-E40D-4B23-9A6C-7519A804507B}"/>
    <cellStyle name="FeltID 2 5" xfId="48080" xr:uid="{80C4D7D1-DCF3-4FC8-9892-01153E01DB24}"/>
    <cellStyle name="FeltID 2_AVA DVA EL" xfId="48081" xr:uid="{65F94BE6-E667-4C5F-AA92-99FE68105A41}"/>
    <cellStyle name="FeltID 3" xfId="48082" xr:uid="{DB4DF7CB-2BBD-42CA-9140-E445456437FD}"/>
    <cellStyle name="FeltID 3 2" xfId="48083" xr:uid="{A790B2D0-8F2E-4E51-8657-AF6BFEA5F3CC}"/>
    <cellStyle name="FeltID 3 3" xfId="48084" xr:uid="{395BAA18-7020-4848-B23F-899096B650C1}"/>
    <cellStyle name="FeltID 3 4" xfId="48085" xr:uid="{3FC5936D-5307-4E79-9692-F683C50CDD88}"/>
    <cellStyle name="FeltID 4" xfId="48086" xr:uid="{A752AE7B-B122-44CD-8839-B2CEC7A3AE43}"/>
    <cellStyle name="FeltID 5" xfId="48087" xr:uid="{FE9EE09C-1D78-4EF8-B4BD-BB0D66C5AAB4}"/>
    <cellStyle name="FeltID 6" xfId="48088" xr:uid="{F95303ED-BEC4-413D-8925-8403AD6EA497}"/>
    <cellStyle name="FeltID_A02" xfId="55571" xr:uid="{F3FF5432-0BB1-4E11-88ED-1617C1BC55AD}"/>
    <cellStyle name="Figyelmeztetés" xfId="6653" xr:uid="{EF71EC03-B2BD-438F-8527-12603CA4A5FD}"/>
    <cellStyle name="Figyelmeztetés 2" xfId="23185" xr:uid="{EC06043B-C533-4FAF-A603-F811430A28F7}"/>
    <cellStyle name="Figyelmeztetés_AVA DVA EL" xfId="23186" xr:uid="{DA90929E-ED72-45C0-BC4A-A80333871BDE}"/>
    <cellStyle name="Fijo" xfId="6654" xr:uid="{49EA7537-132E-46C8-B9A6-074D3360CBB9}"/>
    <cellStyle name="Financiero" xfId="6655" xr:uid="{021B5CB5-DE09-4376-8840-8F07E3624488}"/>
    <cellStyle name="Finstilt" xfId="23187" xr:uid="{FD99E1F2-219B-439D-800A-13CC1CADB0FC}"/>
    <cellStyle name="Finstilt 2" xfId="23188" xr:uid="{70BF19BE-C072-42A7-A983-E1B64D33ECB9}"/>
    <cellStyle name="Finstilt 3" xfId="23189" xr:uid="{F8BBCB5A-9EC4-4B41-8A76-FAF3B67964E3}"/>
    <cellStyle name="Finstilt 4" xfId="48089" xr:uid="{D3F93FAB-4982-4C9F-8E43-58A326BFCC7B}"/>
    <cellStyle name="Finstilt låst" xfId="23190" xr:uid="{E55933EE-1284-4469-912A-9D6B036F8989}"/>
    <cellStyle name="Finstilt låst 2" xfId="23191" xr:uid="{B28C57A9-027E-4E6B-8C2C-7E3C3E7C9FCE}"/>
    <cellStyle name="Finstilt låst 3" xfId="23192" xr:uid="{715DE3B2-B4FE-47B9-A899-8EA87BAC3BF4}"/>
    <cellStyle name="Finstilt låst 4" xfId="48090" xr:uid="{D261111E-7A1E-46D5-8CCA-5FA0D5277390}"/>
    <cellStyle name="Finstilt låst_AVA DVA EL" xfId="23193" xr:uid="{9B3F1019-4F03-4F3E-BECE-484D7F4C926D}"/>
    <cellStyle name="Finstilt_Adjustment-BalanceSheet" xfId="23194" xr:uid="{D6999933-DB9F-4D79-8089-F6487DDDFCC4}"/>
    <cellStyle name="Followed Hyperlink" xfId="13" builtinId="9" customBuiltin="1"/>
    <cellStyle name="Followed Hyperlink 2" xfId="6657" xr:uid="{8029344D-5F79-4C32-8ACF-73829FB084F6}"/>
    <cellStyle name="Followed Hyperlink 2 2" xfId="23195" xr:uid="{5CA3215F-085B-4C88-9B8B-B804096B3F4F}"/>
    <cellStyle name="Followed Hyperlink 2 2 2" xfId="48091" xr:uid="{506EB0B9-3DF5-43E9-A612-923949DE9FAD}"/>
    <cellStyle name="Followed Hyperlink 2_A01" xfId="35877" xr:uid="{B3D9A695-D8D0-462E-BBCA-19B28BD6D977}"/>
    <cellStyle name="Followed Hyperlink 3" xfId="23196" xr:uid="{F4727B42-350D-43ED-96BB-760CC30E2A09}"/>
    <cellStyle name="Followed Hyperlink 3 2" xfId="23197" xr:uid="{AFC12FA0-5242-45E4-8748-A6EEC6C1E0BF}"/>
    <cellStyle name="Followed Hyperlink 3 2 2" xfId="23198" xr:uid="{0F754F84-1DBA-4707-AA40-A4DD9AF70B5F}"/>
    <cellStyle name="Followed Hyperlink 3 2 3" xfId="23199" xr:uid="{D1273840-5961-4C78-AC81-6086CBD26051}"/>
    <cellStyle name="Followed Hyperlink 3 2_AVA DVA EL" xfId="23200" xr:uid="{F37E70A2-4669-4611-A679-486FC9B70131}"/>
    <cellStyle name="Followed Hyperlink 3 3" xfId="23201" xr:uid="{4FD978E8-A4DD-469E-9BE5-C7CA7AAB1BDF}"/>
    <cellStyle name="Followed Hyperlink 3 4" xfId="23202" xr:uid="{759E08B1-0696-4992-8D0E-D6BC9DB886F7}"/>
    <cellStyle name="Followed Hyperlink 3_Adjustment-BalanceSheet" xfId="23203" xr:uid="{3B38A56E-BCAA-477D-AF8D-7D2907F51DB1}"/>
    <cellStyle name="Followed Hyperlink 4" xfId="23204" xr:uid="{409F2547-DF21-4C36-9713-C3915E9F4BEB}"/>
    <cellStyle name="Followed Hyperlink 4 2" xfId="48092" xr:uid="{2FDA3237-6CAE-42D9-8935-B341D0CE34E2}"/>
    <cellStyle name="Followed Hyperlink 5" xfId="6656" xr:uid="{0B899A37-7C7F-4845-AEA0-B169226832C4}"/>
    <cellStyle name="Footer SBILogo1" xfId="23205" xr:uid="{CC429857-29CD-477D-9EC7-6E8BD3413FA9}"/>
    <cellStyle name="Footer SBILogo1 2" xfId="23206" xr:uid="{46DD3DB2-FD9E-4F02-91D8-99EAC01B4F08}"/>
    <cellStyle name="Footer SBILogo1 3" xfId="23207" xr:uid="{90BAC32E-547D-491D-9C48-1FA847F35FAF}"/>
    <cellStyle name="Footer SBILogo1_AVA DVA EL" xfId="23208" xr:uid="{981FAAC5-AF91-4115-9877-09E3F07E0708}"/>
    <cellStyle name="Footer SBILogo2" xfId="23209" xr:uid="{3FC98C01-62F5-4237-9DB0-90B6060BA95C}"/>
    <cellStyle name="Footer SBILogo2 2" xfId="23210" xr:uid="{4BDB2C81-AD42-429D-A8FD-A95E1DAEFE9B}"/>
    <cellStyle name="Footer SBILogo2 3" xfId="23211" xr:uid="{FEF4A6AC-FD49-4BA2-9028-6E4C656B3C07}"/>
    <cellStyle name="Footer SBILogo2_AVA DVA EL" xfId="23212" xr:uid="{44050D90-8E32-4894-9D5F-D8FFDF0CD195}"/>
    <cellStyle name="Footnote" xfId="23213" xr:uid="{B8E03C94-7F87-43B6-BAD8-0E79B12E05B0}"/>
    <cellStyle name="Footnote 2" xfId="23214" xr:uid="{A451AC0E-F73D-4C3B-95BE-D6683DA1B2F4}"/>
    <cellStyle name="Footnote 3" xfId="23215" xr:uid="{5CD50252-880D-4D07-B693-AFBA072F546C}"/>
    <cellStyle name="Footnote Reference" xfId="23216" xr:uid="{AFCAB9E4-B4A1-4380-A440-FF7FD3A7C257}"/>
    <cellStyle name="Footnote Reference 2" xfId="23217" xr:uid="{8C9931D6-297A-4C41-AD18-297AE0E8D591}"/>
    <cellStyle name="Footnote Reference 3" xfId="23218" xr:uid="{040C60C5-23B3-46D0-93CC-F510E24B284F}"/>
    <cellStyle name="Footnote Reference_AVA DVA EL" xfId="23219" xr:uid="{9CF89506-3405-4F9B-A32F-A5A8F9C43E7F}"/>
    <cellStyle name="Footnote_AM Comps M&amp;A JA" xfId="23220" xr:uid="{4573A7E8-555D-4FF1-A68F-2652C9510CDC}"/>
    <cellStyle name="Forecast Cells" xfId="6658" xr:uid="{A679D5AE-D174-414D-865F-E0EB98D6A3F0}"/>
    <cellStyle name="Forecast Cells 2" xfId="6659" xr:uid="{1530BD20-35C3-4271-8806-1CCC5E25DC6D}"/>
    <cellStyle name="Forecast Cells 2 2" xfId="23221" xr:uid="{2B7DAC22-0EAA-4AF9-B8C5-193BDE140E6A}"/>
    <cellStyle name="Forecast Cells 2 2 2" xfId="48093" xr:uid="{FB1C5C32-88B3-4E86-83FE-5BFF4FE06E71}"/>
    <cellStyle name="Forecast Cells 2_AVA DVA EL" xfId="23222" xr:uid="{AA081D03-338F-4644-A541-964FDDCE2310}"/>
    <cellStyle name="Forecast Cells 3" xfId="23223" xr:uid="{00358DFE-9DD5-4B4D-8FBD-E6A50FFD09BE}"/>
    <cellStyle name="Forecast Cells 3 2" xfId="23224" xr:uid="{89F5D2A5-0626-4DCC-A823-93924C6C0DE4}"/>
    <cellStyle name="Forecast Cells 3 2 2" xfId="23225" xr:uid="{998D59BD-FDBB-4DD1-8B59-D82A0C45514D}"/>
    <cellStyle name="Forecast Cells 3 2 3" xfId="23226" xr:uid="{203571C9-F84C-4436-A47A-976CDC40F59F}"/>
    <cellStyle name="Forecast Cells 3 2_AVA DVA EL" xfId="23227" xr:uid="{65AD9FFD-BA39-437F-A567-68D5FD21ED21}"/>
    <cellStyle name="Forecast Cells 3 3" xfId="23228" xr:uid="{FDE11F22-305E-40F5-A8B9-EA0DC6DF3EBB}"/>
    <cellStyle name="Forecast Cells 3 4" xfId="23229" xr:uid="{A7C153FA-E987-4594-A0FE-18C690DB0F42}"/>
    <cellStyle name="Forecast Cells 3_AVA DVA EL" xfId="23230" xr:uid="{5F122D23-7C91-4C41-AD55-6D24676F5CC7}"/>
    <cellStyle name="Forecast Cells 4" xfId="23231" xr:uid="{C5CFE369-E2F6-4E91-B139-7CF4903961B1}"/>
    <cellStyle name="Forecast Cells_1" xfId="48094" xr:uid="{F7C70A81-320E-42CF-A4C2-22B8A92FABAD}"/>
    <cellStyle name="Forklarende tekst" xfId="36234" xr:uid="{E6F11E5D-BC00-4AC9-B8FB-ED6ADD9E5257}"/>
    <cellStyle name="Forklarende tekst 2" xfId="6660" xr:uid="{63EBBE86-7BE9-4C0B-AAEA-7BC1C1F767A0}"/>
    <cellStyle name="Forklarende tekst 2 2" xfId="23232" xr:uid="{508C1784-E7B3-43C5-B1F7-ADCF6304F155}"/>
    <cellStyle name="Forklarende tekst 2 2 2" xfId="23233" xr:uid="{5B7A5EB8-F6CB-4593-AB15-8CB5CF376DE5}"/>
    <cellStyle name="Forklarende tekst 2 2 3" xfId="23234" xr:uid="{E5140CE3-689A-4155-BFDD-88EE749B8470}"/>
    <cellStyle name="Forklarende tekst 2 2 4" xfId="40002" xr:uid="{D8721BCB-3EAC-40C0-8600-FA2A8AEB7E6F}"/>
    <cellStyle name="Forklarende tekst 2 2_AVA DVA EL" xfId="23235" xr:uid="{44DD9348-360B-4366-9B8A-7A05092766E7}"/>
    <cellStyle name="Forklarende tekst 2 3" xfId="23236" xr:uid="{715385C9-B240-411D-91EB-6FF02467BA87}"/>
    <cellStyle name="Forklarende tekst 2 3 2" xfId="40003" xr:uid="{C6A4B9B2-362D-4EF0-8FE4-8EC6891F2326}"/>
    <cellStyle name="Forklarende tekst 2 4" xfId="48095" xr:uid="{8CBC89E3-C116-4472-9AF2-79188C68D153}"/>
    <cellStyle name="Forklarende tekst 2 5" xfId="48096" xr:uid="{29945BE6-A789-463B-A8A7-1225A608B27E}"/>
    <cellStyle name="Forklarende tekst 2 6" xfId="48097" xr:uid="{92912A4C-91E0-4691-AC49-4FC606FAD91D}"/>
    <cellStyle name="Forklarende tekst 2_A01" xfId="35878" xr:uid="{F5F18B5D-68DC-4487-8938-D0A7FA455323}"/>
    <cellStyle name="Forklarende tekst 3" xfId="23237" xr:uid="{A9F37CB6-6822-4383-AE6D-D0E2A26F1318}"/>
    <cellStyle name="Forklarende tekst 3 2" xfId="23238" xr:uid="{2C5966AA-FAA9-4F8C-BE47-92734B4E098C}"/>
    <cellStyle name="Forklarende tekst 3 3" xfId="23239" xr:uid="{37F23C36-17F5-4B01-BB39-017941E34A58}"/>
    <cellStyle name="Forklarende tekst 3 4" xfId="40004" xr:uid="{A74F9A67-7F78-417E-824B-0BA7B91272DF}"/>
    <cellStyle name="Forklarende tekst 3_AVA DVA EL" xfId="23240" xr:uid="{3FF3FFE9-B9D7-4F50-A3C2-B8BC02069E1C}"/>
    <cellStyle name="Forklarende tekst 4" xfId="23241" xr:uid="{81ADE4C7-03BB-43AE-A6A9-DC582503FC40}"/>
    <cellStyle name="Forklarende tekst 4 2" xfId="40005" xr:uid="{7CED5D0D-FB71-4530-90BE-5D3BD21E42F1}"/>
    <cellStyle name="Forklarende tekst 5" xfId="23242" xr:uid="{1DF63C14-ED28-4A3B-B2A0-9F72AF26A926}"/>
    <cellStyle name="Forklarende tekst_7. Other MTM adjustments" xfId="48098" xr:uid="{291B5F2A-67B9-4E60-89AD-7A0A3BB9AF8F}"/>
    <cellStyle name="Forside overskrift 1" xfId="6661" xr:uid="{57FFA521-D522-4A17-8CA1-4C4628DEE913}"/>
    <cellStyle name="Forside overskrift 1 2" xfId="23243" xr:uid="{298305A7-2FD4-41B4-8DB2-EB816D12E99B}"/>
    <cellStyle name="Forside overskrift 1_AVA DVA EL" xfId="23244" xr:uid="{A55F4ABD-D912-4CD0-BC3F-BE90AD397B88}"/>
    <cellStyle name="Forside overskrift 2" xfId="6662" xr:uid="{F3025BC9-388A-4FE4-ACA3-B2399D5187AA}"/>
    <cellStyle name="Forside overskrift 2 2" xfId="23245" xr:uid="{9B0E6DC5-561F-4E2E-9A90-625887097132}"/>
    <cellStyle name="Forside overskrift 2_AVA DVA EL" xfId="23246" xr:uid="{D60FC382-4DF7-4537-9DA6-2D2D48ED1866}"/>
    <cellStyle name="FSC Calculated amount" xfId="6663" xr:uid="{DBB598AF-2EE2-4998-9D40-7134D037478E}"/>
    <cellStyle name="FSC Calculated amount 2" xfId="23247" xr:uid="{6A233423-3076-46E9-B9DA-2B57E515D5A4}"/>
    <cellStyle name="FSC Calculated amount 2 2" xfId="36465" xr:uid="{79008961-D08A-4608-B546-82DB20632DF3}"/>
    <cellStyle name="FSC Calculated amount 2 3" xfId="36679" xr:uid="{44B1F801-2D3B-4ACA-B7C0-390350F7A1EB}"/>
    <cellStyle name="FSC Calculated amount 3" xfId="36451" xr:uid="{10BE9D54-B557-4578-B231-5665AF28D2EF}"/>
    <cellStyle name="FSC Calculated amount 3 2" xfId="36655" xr:uid="{9A8487F4-C9D5-445F-BF7D-514FDBA3EB68}"/>
    <cellStyle name="FSC Calculated amount_AVA DVA EL" xfId="23248" xr:uid="{707B42F2-7A4F-4044-AC82-3CA36D6F2D24}"/>
    <cellStyle name="FSC Calculated boolean" xfId="23249" xr:uid="{37D227CD-3CE7-4FAE-B6B2-EEFD3FF4B1F2}"/>
    <cellStyle name="FSC Calculated boolean 2" xfId="23250" xr:uid="{30E12D8E-BEB3-43F3-9141-AFAF76753E0B}"/>
    <cellStyle name="FSC Calculated boolean 3" xfId="23251" xr:uid="{FE8FD5E0-34C4-4ECE-87BA-92B2949FA953}"/>
    <cellStyle name="FSC Calculated boolean_AVA DVA EL" xfId="23252" xr:uid="{D7BB1C01-394F-486B-80C1-B06D72AC152C}"/>
    <cellStyle name="FSC Calculated number" xfId="23253" xr:uid="{864705E8-8B07-4CB0-87F4-E27A9B47F367}"/>
    <cellStyle name="FSC Calculated number 2" xfId="23254" xr:uid="{424CB4D3-6225-4E16-89F7-E046A8FDC9BE}"/>
    <cellStyle name="FSC Calculated number 3" xfId="23255" xr:uid="{18DD1A7C-C9E6-4628-A9A8-4B8A4F63FA31}"/>
    <cellStyle name="FSC Calculated number_AVA DVA EL" xfId="23256" xr:uid="{663EFF78-E6A7-4CEB-BAE3-6889352D9446}"/>
    <cellStyle name="FSC Calculated percent" xfId="23257" xr:uid="{472A15B2-6C5E-4D43-9DA4-5522AF0FD521}"/>
    <cellStyle name="FSC Calculated percent 2" xfId="23258" xr:uid="{5171525C-B109-4E14-ACB0-A3822F89B9A1}"/>
    <cellStyle name="FSC Calculated percent 3" xfId="23259" xr:uid="{7E4E5B47-DEDE-49F4-98D2-B5D13D95985C}"/>
    <cellStyle name="FSC Calculated percent_AVA DVA EL" xfId="23260" xr:uid="{A0B17784-4797-46CD-BD16-422208AD610D}"/>
    <cellStyle name="FSC Calculated text" xfId="23261" xr:uid="{5C67949A-96DA-48A6-808E-5B168ED1F99D}"/>
    <cellStyle name="FSC Calculated text 2" xfId="23262" xr:uid="{6657E081-90D6-434D-AC9E-90ACCA4D68E9}"/>
    <cellStyle name="FSC Calculated text 3" xfId="23263" xr:uid="{31601DE6-FFD5-4929-8BA6-C740C90C6A2F}"/>
    <cellStyle name="FSC Calculated text_AVA DVA EL" xfId="23264" xr:uid="{08CFFDAB-F881-4580-BA29-156C6C0456D8}"/>
    <cellStyle name="FSC Column title" xfId="6664" xr:uid="{E9E87082-9C2F-40C3-8E89-756584FF2E27}"/>
    <cellStyle name="FSC Column title 2" xfId="23265" xr:uid="{F779891F-5408-40FB-84BF-5B5DF076A3B0}"/>
    <cellStyle name="FSC Column title 2 2" xfId="36466" xr:uid="{E5A136B9-15A4-4741-8805-EECB23C63793}"/>
    <cellStyle name="FSC Column title 2 3" xfId="36680" xr:uid="{8184226C-76BA-48D5-A133-22712AF69699}"/>
    <cellStyle name="FSC Column title 3" xfId="36450" xr:uid="{F685F659-26C5-4544-9AF5-122FA0616DBC}"/>
    <cellStyle name="FSC Column title 3 2" xfId="36654" xr:uid="{EDC83FE7-1CFC-4506-B0AE-FCA2D7DD05BA}"/>
    <cellStyle name="FSC Column title dotted" xfId="6665" xr:uid="{A01FC485-BB07-4BFA-8EAE-7DF6F178E8E0}"/>
    <cellStyle name="FSC Column title dotted 2" xfId="23266" xr:uid="{B7EAC1EE-5F28-4582-A697-44DA77736E19}"/>
    <cellStyle name="FSC Column title dotted 2 2" xfId="23267" xr:uid="{43BFFFED-8387-4C2A-A0A9-E6A9161BADF4}"/>
    <cellStyle name="FSC Column title dotted 2 3" xfId="23268" xr:uid="{F8101A6E-B18E-4854-A788-36D419851E92}"/>
    <cellStyle name="FSC Column title dotted 2 4" xfId="36467" xr:uid="{A01612A0-8F2F-4727-B1D2-E15219A9DCC5}"/>
    <cellStyle name="FSC Column title dotted 2 5" xfId="36681" xr:uid="{04A912F9-FC57-4B1A-9956-4FB12C0BD8BD}"/>
    <cellStyle name="FSC Column title dotted 2_AVA DVA EL" xfId="23269" xr:uid="{41474134-6E04-4F92-9D84-5E5D938B08C6}"/>
    <cellStyle name="FSC Column title dotted 3" xfId="23270" xr:uid="{4CD012A6-488F-40B1-A5C2-954EF43837E9}"/>
    <cellStyle name="FSC Column title dotted 3 2" xfId="36449" xr:uid="{68B9E834-7237-414D-A9E7-D704C5F68E2E}"/>
    <cellStyle name="FSC Column title dotted 3 3" xfId="36653" xr:uid="{277DB79C-A8FD-40A5-A428-A86AB7F96804}"/>
    <cellStyle name="FSC Column title dotted 4" xfId="48099" xr:uid="{E8B1B4A5-190E-4534-AEBA-925DC51FE7D1}"/>
    <cellStyle name="FSC Column title dotted_AVA DVA EL" xfId="23271" xr:uid="{CE4B6D29-13FA-4245-B73B-45B639C38138}"/>
    <cellStyle name="FSC Column title_Adj_Basel III" xfId="55572" xr:uid="{8CE2E6F5-6CCE-4F24-A6FC-54DBA8BFD986}"/>
    <cellStyle name="FSC Comment" xfId="23272" xr:uid="{3976B6EA-84D1-43B4-846E-71D44EB83C64}"/>
    <cellStyle name="FSC Comment 2" xfId="23273" xr:uid="{A5F18675-080A-492E-81CB-FC17069FB82C}"/>
    <cellStyle name="FSC Comment 3" xfId="23274" xr:uid="{C44227B2-8863-4870-9E4A-02A18A6DFF4E}"/>
    <cellStyle name="FSC Comment_AVA DVA EL" xfId="23275" xr:uid="{5E8A7148-1B38-49F0-A57E-F4859D5A3CD7}"/>
    <cellStyle name="FSC Default" xfId="6666" xr:uid="{F1F4DEBC-C64A-4FDA-AEA6-247668583157}"/>
    <cellStyle name="FSC Default 2" xfId="23276" xr:uid="{7D1F5ABD-4D17-4B51-8041-D33D45D51ECD}"/>
    <cellStyle name="FSC Default_AVA DVA EL" xfId="23277" xr:uid="{00AA7BE2-1730-4C59-8480-06D2ACAAFAC8}"/>
    <cellStyle name="FSC Disabled" xfId="6667" xr:uid="{6EBF27F9-6E6F-484C-8B43-52D2D9DDA4BB}"/>
    <cellStyle name="FSC Disabled 2" xfId="23278" xr:uid="{5EED41D7-7E3C-4FA6-842B-F05826B5857A}"/>
    <cellStyle name="FSC Disabled 2 2" xfId="36468" xr:uid="{79F042E3-3B68-4293-91A9-7A117E8DFA2E}"/>
    <cellStyle name="FSC Disabled 2 3" xfId="36682" xr:uid="{5EA40A33-8E6E-48AF-8B64-FA76EBCD1B61}"/>
    <cellStyle name="FSC Disabled 3" xfId="36448" xr:uid="{836A31E6-AD8C-499D-A106-B444CA49A742}"/>
    <cellStyle name="FSC Disabled 3 2" xfId="36652" xr:uid="{232B6F0C-0E94-4111-9A73-31D689FF2B6A}"/>
    <cellStyle name="FSC Disabled_AVA DVA EL" xfId="23279" xr:uid="{B5D311EE-3051-4111-8E9C-4DBECC41D450}"/>
    <cellStyle name="FSC Editable amount" xfId="6668" xr:uid="{375477C8-0CAE-4AF7-A70F-77B12948B40E}"/>
    <cellStyle name="FSC Editable amount 2" xfId="23280" xr:uid="{2F9C6241-904C-4AD6-9B1B-30CB36719C0E}"/>
    <cellStyle name="FSC Editable amount 2 2" xfId="23281" xr:uid="{5D181BA8-5DC8-4EB0-96CF-62F3A2C7391A}"/>
    <cellStyle name="FSC Editable amount 2 3" xfId="23282" xr:uid="{87094A9F-8311-4EAF-BFAE-9E2E74EBE673}"/>
    <cellStyle name="FSC Editable amount 2 4" xfId="36469" xr:uid="{9094B070-B5B4-4A51-A62E-360041410480}"/>
    <cellStyle name="FSC Editable amount 2 5" xfId="36683" xr:uid="{572DDE96-0A82-483C-B854-3EF2BA8170C0}"/>
    <cellStyle name="FSC Editable amount 2_AVA DVA EL" xfId="23283" xr:uid="{DE2A26AE-9B95-404A-B8C3-CBD121B98CF1}"/>
    <cellStyle name="FSC Editable amount 3" xfId="23284" xr:uid="{5D361C15-6677-408E-80CA-90DFEF1BD077}"/>
    <cellStyle name="FSC Editable amount 3 2" xfId="23285" xr:uid="{F8EE1C2D-34EB-4EA5-99B4-E7A13D5A3C25}"/>
    <cellStyle name="FSC Editable amount 3 3" xfId="23286" xr:uid="{5C1E8B38-9894-4373-91D4-57FD30533770}"/>
    <cellStyle name="FSC Editable amount 3 4" xfId="36447" xr:uid="{5B2A18ED-C9FD-4E0B-9271-973B0BDE2753}"/>
    <cellStyle name="FSC Editable amount 3 5" xfId="36651" xr:uid="{CCE3A1A3-181B-4FB1-BA20-3A316FFF5394}"/>
    <cellStyle name="FSC Editable amount 3_AVA DVA EL" xfId="23287" xr:uid="{63FF5847-6C93-4024-9FBC-8A1AD73E17A3}"/>
    <cellStyle name="FSC Editable amount 4" xfId="23288" xr:uid="{F9106651-60E8-4116-A89A-6D5D337C698E}"/>
    <cellStyle name="FSC Editable amount 5" xfId="48100" xr:uid="{57F6D8B3-67F0-4F81-84D8-2A7E5F94A79B}"/>
    <cellStyle name="FSC Editable amount_Adjustment-BalanceSheet" xfId="23289" xr:uid="{E9840231-EEBB-4E31-8153-495D54785B35}"/>
    <cellStyle name="FSC Editable boolean" xfId="23290" xr:uid="{16640E65-B261-413A-9AE0-B77D03DADB99}"/>
    <cellStyle name="FSC Editable boolean 2" xfId="23291" xr:uid="{ADA31993-5166-4140-8005-E2349DFCCAFE}"/>
    <cellStyle name="FSC Editable boolean 3" xfId="23292" xr:uid="{9DC94614-8054-471C-81FE-FAF1CC711A93}"/>
    <cellStyle name="FSC Editable boolean_AVA DVA EL" xfId="23293" xr:uid="{65EE8B27-F4D4-4403-9DB5-99F1C78AD8A3}"/>
    <cellStyle name="FSC Editable number" xfId="23294" xr:uid="{5E829039-15B0-4CAE-BB41-2171597DD3DE}"/>
    <cellStyle name="FSC Editable number 2" xfId="23295" xr:uid="{C8FFCE9E-926C-44EB-B972-4D8B6F77691F}"/>
    <cellStyle name="FSC Editable number 3" xfId="23296" xr:uid="{309D5CF6-1EE9-4752-A693-0E0554B7B186}"/>
    <cellStyle name="FSC Editable number_AVA DVA EL" xfId="23297" xr:uid="{6790117C-1FDE-42F2-A55A-160A4CA22B9B}"/>
    <cellStyle name="FSC Editable percent" xfId="23298" xr:uid="{59E942D2-4206-4817-8379-B8FD7404885E}"/>
    <cellStyle name="FSC Editable percent 2" xfId="23299" xr:uid="{EA8076D8-2638-4B51-B704-1467555FE690}"/>
    <cellStyle name="FSC Editable percent 3" xfId="23300" xr:uid="{0DBF88DD-0CB9-4D61-8650-D71D9618B995}"/>
    <cellStyle name="FSC Editable percent_AVA DVA EL" xfId="23301" xr:uid="{05B0AD97-313F-4622-AECB-5020F7836FCC}"/>
    <cellStyle name="FSC Editable Sum" xfId="23302" xr:uid="{2A7AD4DF-5785-4153-95AF-56789D84AA12}"/>
    <cellStyle name="FSC Editable Sum 2" xfId="23303" xr:uid="{EF0205A5-E44C-4EB5-94E8-8CD5AC5F9CD0}"/>
    <cellStyle name="FSC Editable Sum 3" xfId="23304" xr:uid="{A8672171-E41B-4BD2-B33E-38B68C07E7A2}"/>
    <cellStyle name="FSC Editable Sum_AVA DVA EL" xfId="23305" xr:uid="{65204508-4082-4016-8E8D-4596C2D883EA}"/>
    <cellStyle name="FSC Editable text" xfId="23306" xr:uid="{6AAE92A8-B77A-4327-8BFF-B9F7CA6029AC}"/>
    <cellStyle name="FSC Editable text 2" xfId="23307" xr:uid="{B6E971A6-EF2F-4DCC-8C8C-0502405FCB2B}"/>
    <cellStyle name="FSC Editable text 3" xfId="23308" xr:uid="{74A422E8-8C28-48EF-A62F-CC353A6AD929}"/>
    <cellStyle name="FSC Editable text_AVA DVA EL" xfId="23309" xr:uid="{B3DF0486-001C-47F0-9AE3-4FE83060265C}"/>
    <cellStyle name="FSC Property range" xfId="23310" xr:uid="{2316722A-8772-4EB2-AD40-5AB0752249A1}"/>
    <cellStyle name="FSC Property range 2" xfId="23311" xr:uid="{C6286885-7008-4709-B26F-A84D551FFFD7}"/>
    <cellStyle name="FSC Property range 3" xfId="23312" xr:uid="{F99F52E6-B83C-48E2-A73D-610527ED9066}"/>
    <cellStyle name="FSC Property range_AVA DVA EL" xfId="23313" xr:uid="{ED9CB078-E842-4FA9-BD05-41E8840F8D08}"/>
    <cellStyle name="FSC Range label" xfId="6669" xr:uid="{C8728595-343E-4634-B933-7AB37B4192CE}"/>
    <cellStyle name="FSC Range label 2" xfId="23314" xr:uid="{021058A6-4130-4217-AD28-05773B5D765B}"/>
    <cellStyle name="FSC Range label_AVA DVA EL" xfId="23315" xr:uid="{A7FAE24D-BBB2-4B18-9748-318B4D1DCD98}"/>
    <cellStyle name="FSC Report subtitle" xfId="23316" xr:uid="{2F29F83A-7D07-44AE-85A8-FAC7940D5349}"/>
    <cellStyle name="FSC Report subtitle 2" xfId="23317" xr:uid="{37303957-70D4-4BBB-80A4-72A99A83725F}"/>
    <cellStyle name="FSC Report subtitle 3" xfId="23318" xr:uid="{ACA0CFFF-BEB8-46FB-8E35-7B39045A5731}"/>
    <cellStyle name="FSC Report subtitle_AVA DVA EL" xfId="23319" xr:uid="{0E0432F8-4A80-47C2-9FD7-793F307EAD3A}"/>
    <cellStyle name="FSC Report tile" xfId="6670" xr:uid="{A0EE880D-4F10-40CC-B5E5-7FC867AD5B73}"/>
    <cellStyle name="FSC Report tile 2" xfId="23320" xr:uid="{6E1E6AEC-F397-4815-ABD4-D5CA15EC8FA6}"/>
    <cellStyle name="FSC Report tile_AVA DVA EL" xfId="23321" xr:uid="{C209FC7D-271B-475C-B8AF-F7C0A454C993}"/>
    <cellStyle name="FSC Row title" xfId="6671" xr:uid="{B234DE6F-50DE-4BBC-9776-5A34B55EA96D}"/>
    <cellStyle name="FSC Row title 2" xfId="23322" xr:uid="{049083E0-86B8-47A1-BB78-E046B028A1D3}"/>
    <cellStyle name="FSC Row title dotted" xfId="6672" xr:uid="{D31C5A56-6E64-4602-A067-7B475DC8210F}"/>
    <cellStyle name="FSC Row title dotted 2" xfId="23323" xr:uid="{7FE05E1C-5609-4B97-9C28-4AD4059DF39C}"/>
    <cellStyle name="FSC Row title dotted 2 2" xfId="23324" xr:uid="{2CC0960A-C1BC-4CBD-AC95-7601B69FFE92}"/>
    <cellStyle name="FSC Row title dotted 2 3" xfId="23325" xr:uid="{E20ABF83-885F-42D5-A31A-2841E20811B3}"/>
    <cellStyle name="FSC Row title dotted 2_AVA DVA EL" xfId="23326" xr:uid="{FD0A2E66-10B6-4822-A1DD-BA8163BE6B96}"/>
    <cellStyle name="FSC Row title dotted 3" xfId="23327" xr:uid="{83361604-89A3-4F56-A0B4-E44C723066B0}"/>
    <cellStyle name="FSC Row title dotted 4" xfId="48101" xr:uid="{B7E1E5A6-F4BC-4069-83E5-F801F0A6BC1C}"/>
    <cellStyle name="FSC Row title dotted_AVA DVA EL" xfId="23328" xr:uid="{08F2B7BA-E5B5-42AA-BF50-3B06616BC225}"/>
    <cellStyle name="FSC Row title_AVA DVA EL" xfId="23329" xr:uid="{080C4BE4-EF7C-447D-AB13-B667CA640810}"/>
    <cellStyle name="G1_1999 figures" xfId="6673" xr:uid="{B61E7606-77C4-4ABB-8A1B-20D72F789874}"/>
    <cellStyle name="Geras" xfId="6674" xr:uid="{FFB7DEC5-23C9-434D-A60D-C3BC6D60D48D}"/>
    <cellStyle name="Geras 2" xfId="23330" xr:uid="{94BA3D21-C3ED-446B-8DB9-AEB12ECC5619}"/>
    <cellStyle name="Geras_A01" xfId="35879" xr:uid="{71CEA3D7-3EC8-44F4-AB83-D28936BEBB94}"/>
    <cellStyle name="God" xfId="36235" xr:uid="{EBE0818D-7AB4-414C-BE08-0A6E7B725F4D}"/>
    <cellStyle name="God 2" xfId="6675" xr:uid="{D35B902F-807A-4A1C-B6F7-1A0B0E33EAB4}"/>
    <cellStyle name="God 2 2" xfId="23331" xr:uid="{E05B8EDE-F142-4E54-8F9D-28CFE73FE285}"/>
    <cellStyle name="God 2 2 2" xfId="23332" xr:uid="{5B0AA959-6C03-449E-AE85-CFFEFA877D98}"/>
    <cellStyle name="God 2 2 3" xfId="23333" xr:uid="{13DA613F-AD5B-478A-A41B-96C7AB6FF8CB}"/>
    <cellStyle name="God 2 2 4" xfId="40006" xr:uid="{775DFAAC-75F2-4571-92E4-BB850A89A5EB}"/>
    <cellStyle name="God 2 2_AVA DVA EL" xfId="23334" xr:uid="{3A9BC2AA-AD8C-4248-87B5-036712560B67}"/>
    <cellStyle name="God 2 3" xfId="40007" xr:uid="{F6DA1F51-B87D-44DC-B4F1-7EF66CE8B47A}"/>
    <cellStyle name="God 2 4" xfId="40008" xr:uid="{EDFD4BBA-D383-48ED-B677-ADB99BD23FEA}"/>
    <cellStyle name="God 2 5" xfId="48102" xr:uid="{C9D3712E-F997-43BB-9FB2-70E917EB0A35}"/>
    <cellStyle name="God 2_A01" xfId="35880" xr:uid="{3E5236DE-5516-40E4-BB18-D9A78C02A158}"/>
    <cellStyle name="God 3" xfId="12491" xr:uid="{84FF09F6-8698-4000-A30C-99FD762E0347}"/>
    <cellStyle name="God 3 2" xfId="23335" xr:uid="{F700866A-F34E-425A-AA69-C014DBF5753D}"/>
    <cellStyle name="God 3 3" xfId="40009" xr:uid="{F3E44B6F-520E-471B-B4D8-BFE5C82E6667}"/>
    <cellStyle name="God 3_A02" xfId="55573" xr:uid="{15C4E879-32A6-4A73-8150-38F32C628B6F}"/>
    <cellStyle name="God 4" xfId="23336" xr:uid="{8F73E666-355F-4695-B192-529525170E9D}"/>
    <cellStyle name="God 4 2" xfId="23337" xr:uid="{0E9780D4-E253-4BE3-9299-60B5DEFBF3AC}"/>
    <cellStyle name="God 4 3" xfId="23338" xr:uid="{B88E6730-FB6C-4E2E-BFCC-4691876187E2}"/>
    <cellStyle name="God 4 4" xfId="40010" xr:uid="{7F100A57-B487-46B0-A447-909DC3B32A86}"/>
    <cellStyle name="God 4_AVA DVA EL" xfId="23339" xr:uid="{591116A9-0162-4B24-B28C-38808402ADE4}"/>
    <cellStyle name="God 5" xfId="23340" xr:uid="{F35665AC-9866-4966-9483-9397F2D9D2F3}"/>
    <cellStyle name="God 5 2" xfId="40011" xr:uid="{CCC3713E-742F-4369-94FD-8A54862F9E1C}"/>
    <cellStyle name="God 6" xfId="23341" xr:uid="{C75826E6-A777-4E32-BDB8-66EB779F9301}"/>
    <cellStyle name="God 7" xfId="48103" xr:uid="{8F440B3B-EECA-4C05-AC29-EE944BBD5401}"/>
    <cellStyle name="God_7. Other MTM adjustments" xfId="48104" xr:uid="{A0F964DD-8C83-428F-A5A2-3228532D6ADA}"/>
    <cellStyle name="Good 10" xfId="6677" xr:uid="{0F7FA855-43E7-4776-B7FE-B3E21726C70C}"/>
    <cellStyle name="Good 11" xfId="48105" xr:uid="{1CFAF1E5-AA05-4CE4-A0DB-4FCB02E93897}"/>
    <cellStyle name="Good 12" xfId="6676" xr:uid="{DDC39AAF-6634-46FF-868B-80A6D2BB1FD6}"/>
    <cellStyle name="Good 2" xfId="6678" xr:uid="{12D82179-2C82-47F5-BC8A-7210C8B1D635}"/>
    <cellStyle name="Good 2 2" xfId="6679" xr:uid="{970D25EF-5C50-4CB3-A362-6C3BF2C4EA20}"/>
    <cellStyle name="Good 2 2 2" xfId="23342" xr:uid="{9E29B12C-7629-4F4C-9395-D62F2D610E46}"/>
    <cellStyle name="Good 2 2 2 2" xfId="23343" xr:uid="{D9C52BE1-CF16-48A8-801D-0FDD1BC2C2B1}"/>
    <cellStyle name="Good 2 2 2 3" xfId="23344" xr:uid="{BECBEF81-5843-4F8B-9E7F-6443F9DC1EE5}"/>
    <cellStyle name="Good 2 2 2_AVA DVA EL" xfId="23345" xr:uid="{6DFF2607-0896-4FBF-ADC8-7DA0E9840A11}"/>
    <cellStyle name="Good 2 2 3" xfId="23346" xr:uid="{42830070-F208-4188-9D35-47A466F47EF0}"/>
    <cellStyle name="Good 2 2 3 2" xfId="23347" xr:uid="{F355C6F1-8D4E-466A-A1AE-E3F21581AAD9}"/>
    <cellStyle name="Good 2 2 3 3" xfId="23348" xr:uid="{1687A26D-2E9A-4785-9355-670ADB58F765}"/>
    <cellStyle name="Good 2 2 3_AVA DVA EL" xfId="23349" xr:uid="{65E8F2B8-2EF1-4F24-AB04-01192DAE357E}"/>
    <cellStyle name="Good 2 2 4" xfId="23350" xr:uid="{2946B1F0-F10F-4654-8557-C8D84308066A}"/>
    <cellStyle name="Good 2 2 4 2" xfId="23351" xr:uid="{E35BF690-C372-4F68-92FE-18A4DC73932B}"/>
    <cellStyle name="Good 2 2 4 3" xfId="23352" xr:uid="{072D4A09-F8E7-4860-BC60-5FA83F789CF5}"/>
    <cellStyle name="Good 2 2 4_AVA DVA EL" xfId="23353" xr:uid="{144875E0-95B1-423F-97DF-9A75371C557F}"/>
    <cellStyle name="Good 2 2 5" xfId="23354" xr:uid="{771FB009-81B3-4D27-98A0-28C3E03EAF58}"/>
    <cellStyle name="Good 2 2 5 2" xfId="23355" xr:uid="{338123D1-2DDD-4F7A-B830-4A802BBD09A9}"/>
    <cellStyle name="Good 2 2 5 3" xfId="23356" xr:uid="{E214E016-D488-4B86-A042-EF6A528804D1}"/>
    <cellStyle name="Good 2 2 5_AVA DVA EL" xfId="23357" xr:uid="{4873E004-04B6-4D6E-8232-8ECF9B8D072E}"/>
    <cellStyle name="Good 2 2 6" xfId="23358" xr:uid="{6280F482-2A57-49C8-B378-C100345812C6}"/>
    <cellStyle name="Good 2 2 6 2" xfId="23359" xr:uid="{2DFA7A89-41A9-412F-A90C-40E9785E2B80}"/>
    <cellStyle name="Good 2 2 6 3" xfId="23360" xr:uid="{D5CEF5CF-3553-4A10-99C4-08ACE1E185CC}"/>
    <cellStyle name="Good 2 2 6_AVA DVA EL" xfId="23361" xr:uid="{F16F572C-35DA-446A-8535-E8D928A4EEBB}"/>
    <cellStyle name="Good 2 2 7" xfId="23362" xr:uid="{D70FB83E-9D94-4E46-A130-93DB648E426A}"/>
    <cellStyle name="Good 2 2_A01" xfId="35881" xr:uid="{99A00168-966D-4954-9970-1282ED2B94AC}"/>
    <cellStyle name="Good 2 3" xfId="23363" xr:uid="{D93893CB-76D0-4C80-87E2-27D0FAD16264}"/>
    <cellStyle name="Good 2 3 2" xfId="23364" xr:uid="{16000DF6-1B1F-46F6-B9C7-43668A4316E5}"/>
    <cellStyle name="Good 2 3 3" xfId="23365" xr:uid="{9D0E5E81-997E-41AC-A101-AFF94880D62A}"/>
    <cellStyle name="Good 2 3_AVA DVA EL" xfId="23366" xr:uid="{A175019C-A039-495F-99DA-8BC380E85557}"/>
    <cellStyle name="Good 2 4" xfId="23367" xr:uid="{5C28D11D-E5DB-440B-8038-52759A782FB3}"/>
    <cellStyle name="Good 2 4 2" xfId="23368" xr:uid="{482773C9-DFBB-46AA-A438-A783DE3B75F3}"/>
    <cellStyle name="Good 2 4 3" xfId="23369" xr:uid="{07F76D32-696A-44E9-98AF-30738AD2694E}"/>
    <cellStyle name="Good 2 4_AVA DVA EL" xfId="23370" xr:uid="{4E743188-0DB1-4EB5-9C26-F2E658170020}"/>
    <cellStyle name="Good 2 5" xfId="23371" xr:uid="{6A8221F9-288F-4E33-83DE-B9C40A7CBA29}"/>
    <cellStyle name="Good 2 5 2" xfId="23372" xr:uid="{802B43A1-8AD2-4F16-A295-CE00335788EC}"/>
    <cellStyle name="Good 2 5 3" xfId="23373" xr:uid="{217BB4F0-89DA-4A1F-B66A-F49B5029A6B6}"/>
    <cellStyle name="Good 2 5_AVA DVA EL" xfId="23374" xr:uid="{C9F4FB21-45B0-4DCE-9FDE-A0EFE42E134D}"/>
    <cellStyle name="Good 2 6" xfId="23375" xr:uid="{05F68064-6271-4A35-9913-1CC99DF699A2}"/>
    <cellStyle name="Good 2 6 2" xfId="23376" xr:uid="{1B0EF24D-E755-4A35-A14D-7355BA57CF98}"/>
    <cellStyle name="Good 2 6 3" xfId="23377" xr:uid="{CADEB643-3F18-4624-ABF0-D441CC94F787}"/>
    <cellStyle name="Good 2 6_AVA DVA EL" xfId="23378" xr:uid="{91E60E8E-394D-4549-B41C-D89A09580923}"/>
    <cellStyle name="Good 2 7" xfId="23379" xr:uid="{1BF6C03A-5069-4943-8737-D5FFCC4D1C2C}"/>
    <cellStyle name="Good 2 7 2" xfId="23380" xr:uid="{4680F69C-9DB6-4BCD-833F-390FD1221435}"/>
    <cellStyle name="Good 2 7 3" xfId="23381" xr:uid="{E90BD36A-2831-4899-B008-BA7BC2DC7A91}"/>
    <cellStyle name="Good 2 7_AVA DVA EL" xfId="23382" xr:uid="{A483B045-8F69-4685-994C-11CEABD70E10}"/>
    <cellStyle name="Good 2 8" xfId="23383" xr:uid="{470E4F03-E4FA-4027-BCF8-579471EA20E4}"/>
    <cellStyle name="Good 2 9" xfId="48106" xr:uid="{1E597D82-C251-4EBC-AC63-4D76C61B23EB}"/>
    <cellStyle name="Good 2_4Q16" xfId="23384" xr:uid="{D87FC1E2-F04D-4021-AFCC-AE5DA5528BBA}"/>
    <cellStyle name="Good 3" xfId="6680" xr:uid="{FDC30861-47D2-4C89-899D-FDE152C63B57}"/>
    <cellStyle name="Good 3 2" xfId="23385" xr:uid="{495BDBAB-2109-4481-BC70-48E57E8833D4}"/>
    <cellStyle name="Good 3 3" xfId="23386" xr:uid="{148937E2-AEF0-4A7B-8422-8A8B51571103}"/>
    <cellStyle name="Good 3_AVA DVA EL" xfId="23387" xr:uid="{DDCE457D-A104-4B58-A1C6-FD2EA2309382}"/>
    <cellStyle name="Good 4" xfId="6681" xr:uid="{0443EDFE-7C55-4303-B826-7B5AF67BABEB}"/>
    <cellStyle name="Good 4 2" xfId="23388" xr:uid="{A6651CE2-703E-4E80-AF46-8065D18B6A07}"/>
    <cellStyle name="Good 4 2 2" xfId="23389" xr:uid="{0D9BC2E9-49F9-40E7-85FB-384BA7879944}"/>
    <cellStyle name="Good 4 2 3" xfId="23390" xr:uid="{5F0086E7-6DFE-4E32-B2D6-BD3E9C228661}"/>
    <cellStyle name="Good 4 2_AVA DVA EL" xfId="23391" xr:uid="{1D4A1935-2CDB-40F3-AC2B-68BA90EAEE29}"/>
    <cellStyle name="Good 4 3" xfId="23392" xr:uid="{8812517A-9CEC-4A3C-A2DE-828E283777A6}"/>
    <cellStyle name="Good 4 3 2" xfId="23393" xr:uid="{BAF63569-D8DC-498E-BA15-809FA8041C06}"/>
    <cellStyle name="Good 4 3 3" xfId="23394" xr:uid="{A8AF7851-E80A-459F-972E-3483AD54CE44}"/>
    <cellStyle name="Good 4 3_AVA DVA EL" xfId="23395" xr:uid="{8E167F35-DC9B-48D9-96EC-209A157CAE93}"/>
    <cellStyle name="Good 4 4" xfId="23396" xr:uid="{852A45CE-83A0-4407-BF91-FBF43EFF789F}"/>
    <cellStyle name="Good 4 5" xfId="23397" xr:uid="{C5564BB5-32D9-44B9-B576-DE3DD606EA83}"/>
    <cellStyle name="Good 4_AVA DVA EL" xfId="23398" xr:uid="{42BD310B-3BDD-42B8-A993-8F183EA86465}"/>
    <cellStyle name="Good 5" xfId="6682" xr:uid="{9C609D94-F1EC-4300-B223-16A33F9A54DF}"/>
    <cellStyle name="Good 5 2" xfId="23399" xr:uid="{A56C9854-F325-4E16-8B98-4A1D3835835A}"/>
    <cellStyle name="Good 5 3" xfId="23400" xr:uid="{E3ADD850-50C9-4FCC-ABCD-6511AFDA8C0F}"/>
    <cellStyle name="Good 5_AVA DVA EL" xfId="23401" xr:uid="{3346D7D6-CB7D-40F9-85E1-CD5636D2F536}"/>
    <cellStyle name="Good 6" xfId="6683" xr:uid="{CE670E27-3D1B-42E3-9BD8-33C6F66242CF}"/>
    <cellStyle name="Good 6 2" xfId="23402" xr:uid="{1AC8CFA0-D3A6-48D9-96E5-CB30509CCC47}"/>
    <cellStyle name="Good 6 3" xfId="23403" xr:uid="{F03E660A-80C9-4C74-9283-0C0923F3A62B}"/>
    <cellStyle name="Good 6_AVA DVA EL" xfId="23404" xr:uid="{3BC4A7A3-A8C9-4FB2-8B72-F1E050FDFD64}"/>
    <cellStyle name="Good 7" xfId="6684" xr:uid="{F2A62BCA-5CC6-46FB-BC07-2B6454DBD3BE}"/>
    <cellStyle name="Good 8" xfId="6685" xr:uid="{5C19D9BE-5D4D-4E9F-A33D-3BDE6F4D5CA5}"/>
    <cellStyle name="Good 9" xfId="6686" xr:uid="{BDDE555B-7A9A-4FE5-934C-371845918502}"/>
    <cellStyle name="GråKant" xfId="6690" xr:uid="{97EC9664-7C17-44C5-8A28-A5E5B0EA15B3}"/>
    <cellStyle name="GråKant 10" xfId="48108" xr:uid="{EC525E3E-D25C-42BE-9656-92F64BD3B8F1}"/>
    <cellStyle name="GråKant 11" xfId="48109" xr:uid="{64AB5995-3DD8-47B8-B011-C9B9949A7AAA}"/>
    <cellStyle name="GråKant 12" xfId="48110" xr:uid="{2CACE9B3-A7AD-4C53-B2D6-5C0D7ED073F3}"/>
    <cellStyle name="GråKant 13" xfId="48111" xr:uid="{BAAB5528-56E8-49E0-9F88-869AFA607C66}"/>
    <cellStyle name="GråKant 14" xfId="48112" xr:uid="{EA8A34FC-2AB8-4A88-AB8B-2B80F92D3706}"/>
    <cellStyle name="GråKant 15" xfId="48113" xr:uid="{F6759510-18AE-44F2-B1A6-88956283268D}"/>
    <cellStyle name="GråKant 16" xfId="48114" xr:uid="{A1B156BC-08DA-4CAF-B99A-92546E40490B}"/>
    <cellStyle name="GråKant 17" xfId="48115" xr:uid="{56F83BD5-490F-42CA-971A-98564CD760D6}"/>
    <cellStyle name="GråKant 17 2" xfId="48116" xr:uid="{0CB59446-839E-40A5-9DEF-758C760814F4}"/>
    <cellStyle name="GråKant 18" xfId="48117" xr:uid="{8D41FF47-A285-43D8-ABDC-DC05CB9AEFA1}"/>
    <cellStyle name="GråKant 18 2" xfId="48118" xr:uid="{310D8EB4-65AD-4C0A-9434-FC9B74864B5D}"/>
    <cellStyle name="GråKant 19" xfId="48119" xr:uid="{DEE619BC-1311-4779-A71B-534D458F10BB}"/>
    <cellStyle name="GråKant 19 2" xfId="48120" xr:uid="{BBCC7485-F64E-49F5-8305-4041CAEA9F09}"/>
    <cellStyle name="GråKant 2" xfId="6691" xr:uid="{6C90CE68-9813-4670-AA8B-00FF40EB7616}"/>
    <cellStyle name="GråKant 2 10" xfId="6692" xr:uid="{5214B271-2943-49E7-A77E-AEA375029E34}"/>
    <cellStyle name="GråKant 2 11" xfId="6693" xr:uid="{AF90A423-4D44-4232-B70B-708AE59B7518}"/>
    <cellStyle name="GråKant 2 12" xfId="36685" xr:uid="{FFCADEEA-491D-4049-8822-43327B1AF9E0}"/>
    <cellStyle name="GråKant 2 2" xfId="6694" xr:uid="{9C7C39CC-B0F2-472E-B204-CC3280DC90DA}"/>
    <cellStyle name="GråKant 2 2 2" xfId="48121" xr:uid="{2CF43894-818B-4AFB-AD51-7A447E52E44D}"/>
    <cellStyle name="GråKant 2 3" xfId="6695" xr:uid="{B6E95661-BA2D-4694-8826-0545711E2129}"/>
    <cellStyle name="GråKant 2 4" xfId="6696" xr:uid="{205E382D-672A-484A-8102-572E59F4C2A2}"/>
    <cellStyle name="GråKant 2 5" xfId="6697" xr:uid="{132D223B-AC42-48B3-AE02-4CCDDE537140}"/>
    <cellStyle name="GråKant 2 6" xfId="6698" xr:uid="{667788FD-4A63-40C9-B9D0-7BDA182E7630}"/>
    <cellStyle name="GråKant 2 7" xfId="6699" xr:uid="{3E1B7D54-F1E7-45E6-99C3-6782A23C7B61}"/>
    <cellStyle name="GråKant 2 8" xfId="6700" xr:uid="{22A30496-0973-486B-B9FE-B4F26BE35E4D}"/>
    <cellStyle name="GråKant 2 9" xfId="6701" xr:uid="{93AF9021-884B-436B-A496-8399647A4D93}"/>
    <cellStyle name="GråKant 2_AVA DVA EL" xfId="48122" xr:uid="{D149F68F-4E97-491E-B67D-E4132E142563}"/>
    <cellStyle name="GråKant 20" xfId="48123" xr:uid="{472A1A95-CCB3-4558-8B8C-EF42541E4638}"/>
    <cellStyle name="GråKant 20 2" xfId="48124" xr:uid="{158F63B5-009A-4055-B3BF-C5F04B18A61F}"/>
    <cellStyle name="GråKant 21" xfId="48125" xr:uid="{2D13B727-F0ED-41D3-AA6B-CAE7F6DF1256}"/>
    <cellStyle name="GråKant 21 2" xfId="48126" xr:uid="{9FBACAFA-E659-41B6-884C-EFC3E4575DA7}"/>
    <cellStyle name="GråKant 22" xfId="48127" xr:uid="{C78A9944-F99D-4A37-9801-8D311ED4E8F4}"/>
    <cellStyle name="GråKant 22 2" xfId="48128" xr:uid="{C118312C-F1F2-463F-931C-95BD0BFD7E1F}"/>
    <cellStyle name="GråKant 23" xfId="48129" xr:uid="{D6E58EE7-3324-4E48-A41A-5C6D98657DA1}"/>
    <cellStyle name="GråKant 23 2" xfId="48130" xr:uid="{556D87F7-22E5-4B6A-BCEE-C78E3F717F55}"/>
    <cellStyle name="GråKant 24" xfId="48131" xr:uid="{88C8DC10-39C3-4D2B-9D3D-0251764DA94F}"/>
    <cellStyle name="GråKant 24 2" xfId="48132" xr:uid="{90F0514F-E724-4757-A450-8E9EE50556F0}"/>
    <cellStyle name="GråKant 3" xfId="6702" xr:uid="{7098116E-84B5-4E31-AAFB-CE79F054F805}"/>
    <cellStyle name="GråKant 3 10" xfId="6703" xr:uid="{D2C2DAC9-0DE8-41B1-86E2-AD5B1E04B74A}"/>
    <cellStyle name="GråKant 3 11" xfId="6704" xr:uid="{B01B252F-34D8-4740-A31C-2713ED468D00}"/>
    <cellStyle name="GråKant 3 12" xfId="36455" xr:uid="{062ABA3D-3253-4439-A799-121D0CC22CE1}"/>
    <cellStyle name="GråKant 3 13" xfId="36666" xr:uid="{33D45B14-BB4C-483A-892F-629022FB9EC0}"/>
    <cellStyle name="GråKant 3 2" xfId="6705" xr:uid="{01874000-E12E-42B8-8B5A-AD1DD9B94A57}"/>
    <cellStyle name="GråKant 3 3" xfId="6706" xr:uid="{FBB47F1C-DBB2-4BC2-AE85-E3A219FE7171}"/>
    <cellStyle name="GråKant 3 4" xfId="6707" xr:uid="{00955195-1468-4F97-BB59-D61D0C7CDB2C}"/>
    <cellStyle name="GråKant 3 5" xfId="6708" xr:uid="{075A1655-3976-45DF-A092-9B66BBCB5A2B}"/>
    <cellStyle name="GråKant 3 6" xfId="6709" xr:uid="{E8DBB6E5-D0CC-48D4-AA87-51C07F243A6D}"/>
    <cellStyle name="GråKant 3 7" xfId="6710" xr:uid="{2A06BBCE-A574-4318-8564-2659A23C548A}"/>
    <cellStyle name="GråKant 3 8" xfId="6711" xr:uid="{77EE9FFC-72EB-4437-8EEC-400CC01D2258}"/>
    <cellStyle name="GråKant 3 9" xfId="6712" xr:uid="{F556C2BE-6DAD-4B2F-93FB-88B04A142891}"/>
    <cellStyle name="GråKant 3_CR4_19" xfId="6713" xr:uid="{FBCFCB46-07A8-4BB9-94F9-3462642D75F0}"/>
    <cellStyle name="GråKant 4" xfId="6714" xr:uid="{CCA810D1-1EBB-4860-BD89-EE7D19DD0019}"/>
    <cellStyle name="GråKant 4 10" xfId="6715" xr:uid="{653533E9-04D5-420A-943E-D279B7C55736}"/>
    <cellStyle name="GråKant 4 11" xfId="6716" xr:uid="{F7925239-37BE-449A-9337-7DAD35E3A6F5}"/>
    <cellStyle name="GråKant 4 2" xfId="6717" xr:uid="{01FE9DD5-2CF7-49EC-BBC6-05B198219A30}"/>
    <cellStyle name="GråKant 4 3" xfId="6718" xr:uid="{A632F875-265F-4947-9FA3-2864AF921CB2}"/>
    <cellStyle name="GråKant 4 4" xfId="6719" xr:uid="{7B34336A-A7AB-49DA-8F33-6656497A4BAF}"/>
    <cellStyle name="GråKant 4 5" xfId="6720" xr:uid="{8BF2A9DB-A019-4AA6-962B-D5A0935FF666}"/>
    <cellStyle name="GråKant 4 6" xfId="6721" xr:uid="{25713571-5C94-4BAB-954A-6047AE3C93EE}"/>
    <cellStyle name="GråKant 4 7" xfId="6722" xr:uid="{8D189333-C17A-4558-92C5-8A882CCA425E}"/>
    <cellStyle name="GråKant 4 8" xfId="6723" xr:uid="{244F5006-0B41-472D-BBB4-121C19121BA4}"/>
    <cellStyle name="GråKant 4 9" xfId="6724" xr:uid="{72D8E6B1-B5E1-404E-ADFF-FB627EA4B007}"/>
    <cellStyle name="GråKant 4_CR4_19" xfId="6725" xr:uid="{C7EDC328-E31A-43B3-BE9E-8ACB2CDA4198}"/>
    <cellStyle name="GråKant 5" xfId="6726" xr:uid="{0EE3CC51-FCF8-41A8-8E7E-7D1B9F6C20A2}"/>
    <cellStyle name="GråKant 5 10" xfId="6727" xr:uid="{6E94FB76-6276-494E-A8F2-F18F5EF6CE89}"/>
    <cellStyle name="GråKant 5 11" xfId="6728" xr:uid="{9E0D3155-9F88-4116-93DC-49BF7C28C1D1}"/>
    <cellStyle name="GråKant 5 2" xfId="6729" xr:uid="{D81825AC-6301-4F8E-A0D4-8C3835E99069}"/>
    <cellStyle name="GråKant 5 3" xfId="6730" xr:uid="{75388DE6-F2FC-42C6-B40B-9005DC2E775B}"/>
    <cellStyle name="GråKant 5 4" xfId="6731" xr:uid="{C10E72CD-818C-471D-BD24-A042EFBEAEFF}"/>
    <cellStyle name="GråKant 5 5" xfId="6732" xr:uid="{1C531BB2-5281-4DBD-B4D1-0EE48576B60E}"/>
    <cellStyle name="GråKant 5 6" xfId="6733" xr:uid="{489BBF05-761F-4F12-9571-5F505B31173F}"/>
    <cellStyle name="GråKant 5 7" xfId="6734" xr:uid="{1EF0E815-5D5D-4330-9350-C015C642A5A1}"/>
    <cellStyle name="GråKant 5 8" xfId="6735" xr:uid="{D530D88D-BB13-421F-A4CB-BCBE33E3F65F}"/>
    <cellStyle name="GråKant 5 9" xfId="6736" xr:uid="{DD6B2D18-DCE2-4EE8-AFCA-AE4ED30D3777}"/>
    <cellStyle name="GråKant 5_CR4_19" xfId="6737" xr:uid="{493F7273-8C9F-4858-911D-5F506CB06182}"/>
    <cellStyle name="GråKant 6" xfId="6738" xr:uid="{9E7B76BD-C80F-4A7B-B616-8FB7A6A5EFCC}"/>
    <cellStyle name="GråKant 6 10" xfId="6739" xr:uid="{A0E0F572-55FA-4794-8F26-04BD99E6F5B4}"/>
    <cellStyle name="GråKant 6 11" xfId="6740" xr:uid="{9EDE313B-FBDB-4D14-8787-096A773FC8DA}"/>
    <cellStyle name="GråKant 6 2" xfId="6741" xr:uid="{72945F75-C847-4C37-A646-33A7CC74B2E3}"/>
    <cellStyle name="GråKant 6 3" xfId="6742" xr:uid="{7464DC02-C37A-4513-9A0F-C3641CA897EE}"/>
    <cellStyle name="GråKant 6 4" xfId="6743" xr:uid="{FC13193F-AA3E-4CDB-A315-8B155CD0C266}"/>
    <cellStyle name="GråKant 6 5" xfId="6744" xr:uid="{5209663A-7EA6-4A56-9F78-4412A521D918}"/>
    <cellStyle name="GråKant 6 6" xfId="6745" xr:uid="{6BC74ADD-9B1B-4579-BC11-A0815E6A9D31}"/>
    <cellStyle name="GråKant 6 7" xfId="6746" xr:uid="{F41444AB-7899-4C67-BA9C-5D50570A3888}"/>
    <cellStyle name="GråKant 6 8" xfId="6747" xr:uid="{82C0E2EC-867E-4F21-AC00-97E8693BD19E}"/>
    <cellStyle name="GråKant 6 9" xfId="6748" xr:uid="{B6F6E1A2-6B04-4EB0-B4EE-DD065219BC3D}"/>
    <cellStyle name="GråKant 6_CR4_19" xfId="6749" xr:uid="{5E13235D-A5C5-4CAF-AEF9-B4B1C16BC7FD}"/>
    <cellStyle name="GråKant 7" xfId="6750" xr:uid="{6C83CC52-8F42-4B8F-A4E7-EA1F44A83182}"/>
    <cellStyle name="GråKant 7 10" xfId="6751" xr:uid="{5C8854C6-42C5-40B5-B4A3-2B69F7A35665}"/>
    <cellStyle name="GråKant 7 2" xfId="6752" xr:uid="{E555F339-16B9-459F-B465-D5581CB4C55C}"/>
    <cellStyle name="GråKant 7 3" xfId="6753" xr:uid="{69511657-AAD1-4959-9290-7FE32E550163}"/>
    <cellStyle name="GråKant 7 4" xfId="6754" xr:uid="{7D1ABF2A-872D-494E-AC3E-872E60A788B8}"/>
    <cellStyle name="GråKant 7 5" xfId="6755" xr:uid="{8B3CC3D5-B044-4067-908B-86C70B1FF4D0}"/>
    <cellStyle name="GråKant 7 6" xfId="6756" xr:uid="{0CB25BFB-CABB-44D8-BFCB-D8EC5B4511BC}"/>
    <cellStyle name="GråKant 7 7" xfId="6757" xr:uid="{B93A0526-BC0B-4684-9498-E26CCBA69865}"/>
    <cellStyle name="GråKant 7 8" xfId="6758" xr:uid="{9576FA14-6820-4AEE-91AD-125630E043F2}"/>
    <cellStyle name="GråKant 7 9" xfId="6759" xr:uid="{B4DD9DAD-6472-4205-AB85-F84E4FD3CB99}"/>
    <cellStyle name="GråKant 7_CR4_19" xfId="6760" xr:uid="{F5FB6EE9-25FE-432C-A62E-BEAC23C8B408}"/>
    <cellStyle name="GråKant 8" xfId="36020" xr:uid="{EF8C0718-8935-4972-812C-48D03D077567}"/>
    <cellStyle name="GråKant 8 2" xfId="48133" xr:uid="{A338B10D-5523-4C00-B7AE-BAFE7FE2397E}"/>
    <cellStyle name="GråKant 9" xfId="48134" xr:uid="{4B5AA6B5-106F-4609-8A73-8D99BF0EFC13}"/>
    <cellStyle name="GråKant 9 2" xfId="48135" xr:uid="{C079B3AB-E46E-4C44-8BC7-AA0AB7B67920}"/>
    <cellStyle name="GråKant_AVA DVA EL" xfId="23410" xr:uid="{DA1F3EA9-3E41-47E4-993A-9903FE55DB96}"/>
    <cellStyle name="greyed" xfId="6" xr:uid="{00000000-0005-0000-0000-000001000000}"/>
    <cellStyle name="greyed 2" xfId="6688" xr:uid="{3E29DF87-5378-422C-BDCF-A4225DDCB752}"/>
    <cellStyle name="greyed 2 2" xfId="23405" xr:uid="{E7C33C12-B431-44E2-BE58-6811B5C2F0FD}"/>
    <cellStyle name="greyed 2 3" xfId="36470" xr:uid="{889E45D5-2FAB-40E3-9449-E84F8A29D78E}"/>
    <cellStyle name="greyed 2 4" xfId="36684" xr:uid="{28E61994-45C8-435B-971E-10BE790BC39C}"/>
    <cellStyle name="greyed 2_AVA DVA EL" xfId="48107" xr:uid="{456D73E4-F2B2-4740-896D-2833D3B6D583}"/>
    <cellStyle name="greyed 3" xfId="36562" xr:uid="{3F41388A-DB9D-4CA1-89E8-B4D48F9716F6}"/>
    <cellStyle name="greyed 3 2" xfId="36767" xr:uid="{D73EC187-9AD2-4600-AEAC-ABE19C623385}"/>
    <cellStyle name="greyed 4" xfId="6687" xr:uid="{F8940E03-2BB9-4DF3-92B4-93BC7710564E}"/>
    <cellStyle name="greyed_AVA DVA EL" xfId="23406" xr:uid="{F7962C80-9D89-45CA-AB1C-82BA8BC4C285}"/>
    <cellStyle name="GruppeOverskrift" xfId="6689" xr:uid="{2E325A2A-357F-4C43-896F-DF373D2DAE88}"/>
    <cellStyle name="GruppeOverskrift 2" xfId="23407" xr:uid="{BF9B8DE7-62C9-4BF3-A489-F02CA1EC8D20}"/>
    <cellStyle name="GruppeOverskrift 3" xfId="23408" xr:uid="{B0C8D1B3-5A3C-4367-BAE2-DBA288BAF6B6}"/>
    <cellStyle name="GruppeOverskrift_AVA DVA EL" xfId="23409" xr:uid="{C1246BA7-BC1C-4DB8-9113-3C6080588733}"/>
    <cellStyle name="H_1998_col_head" xfId="6761" xr:uid="{F686A074-F815-477E-90A8-9C310A0E1DB8}"/>
    <cellStyle name="H_1998_col_head 2" xfId="6762" xr:uid="{4E108174-2868-4878-B5EE-40787861D815}"/>
    <cellStyle name="H_1998_col_head 2 2" xfId="23413" xr:uid="{B39310A6-846E-44B8-B289-9FAFD9D144CA}"/>
    <cellStyle name="H_1998_col_head 2 2 2" xfId="48136" xr:uid="{D3449EFF-8B98-4606-A072-E8DFEC3A920F}"/>
    <cellStyle name="H_1998_col_head 2 2_AVA DVA EL" xfId="48137" xr:uid="{C2162587-129B-421D-A4F0-091D69FAFFDC}"/>
    <cellStyle name="H_1998_col_head 2 2_Avstemming Bank" xfId="48138" xr:uid="{1984BF84-75EF-438C-A142-0145537400D3}"/>
    <cellStyle name="H_1998_col_head 2 2_Avstemming Konsern CRD IV" xfId="48139" xr:uid="{E4E67445-861F-4128-AE4D-B51F49BD8341}"/>
    <cellStyle name="H_1998_col_head 2 2_BANKVOL" xfId="48140" xr:uid="{2CDF932F-89A2-4422-B051-D3348BE35FE3}"/>
    <cellStyle name="H_1998_col_head 2 2_BANKVOL_AVA DVA EL" xfId="48141" xr:uid="{08BCF835-7287-4421-A5A3-1713AE770835}"/>
    <cellStyle name="H_1998_col_head 2 2_BANKVOL_Avstemming Bank" xfId="48142" xr:uid="{43CA95B7-5102-435B-849B-389BD05C6E7D}"/>
    <cellStyle name="H_1998_col_head 2 2_BANKVOL_Avstemming Konsern CRD IV" xfId="48143" xr:uid="{9AB1F83B-D9FC-48FC-8C03-58F08657238B}"/>
    <cellStyle name="H_1998_col_head 2 2_BANKVOL_Mars 2018" xfId="48144" xr:uid="{80EAAF0F-55C2-4995-9C67-BAAE21DF2E6E}"/>
    <cellStyle name="H_1998_col_head 2 2_BANKVOL_Mars 2018_1" xfId="48145" xr:uid="{C8100677-3187-4216-B7BD-D96700CDD323}"/>
    <cellStyle name="H_1998_col_head 2 2_Desember 2017" xfId="48146" xr:uid="{F0B1DA18-D0AC-4EDC-A3AB-ED4484938586}"/>
    <cellStyle name="H_1998_col_head 2 2_Elimineringer i SAP" xfId="48147" xr:uid="{F70CAE55-FF77-41BF-A564-C5BB786675BE}"/>
    <cellStyle name="H_1998_col_head 2 2_Juni 2017" xfId="23414" xr:uid="{37EC3A51-60B1-4A5F-8B1A-AA342B8339D0}"/>
    <cellStyle name="H_1998_col_head 2 2_Juni 2017_Avkortning" xfId="48148" xr:uid="{ECD8C75A-8E4B-405D-96F7-421305635E55}"/>
    <cellStyle name="H_1998_col_head 2 2_Juni 2017_Desember 2017" xfId="48149" xr:uid="{F6B140F8-3E9C-45B8-8FC9-F20C0CB56FD0}"/>
    <cellStyle name="H_1998_col_head 2 2_Korr reklassifisering" xfId="48150" xr:uid="{48067E82-BE7F-4D9D-980E-21311D95DF2B}"/>
    <cellStyle name="H_1998_col_head 2 2_Månedsanalyse" xfId="48155" xr:uid="{AA160A0A-A556-4AB9-B274-DCA96F5FE297}"/>
    <cellStyle name="H_1998_col_head 2 2_Manuell input" xfId="48151" xr:uid="{9CBF338A-B29B-4EA5-A85B-5F516BAAB0B5}"/>
    <cellStyle name="H_1998_col_head 2 2_Manuell input_Månedsanalyse" xfId="48152" xr:uid="{37135716-EAAE-4524-A7EC-750BE233454C}"/>
    <cellStyle name="H_1998_col_head 2 2_Mars 2018" xfId="48153" xr:uid="{664D0006-BC53-490B-9053-8008BE15C5B6}"/>
    <cellStyle name="H_1998_col_head 2 2_Mars 2018_1" xfId="48154" xr:uid="{2E9C32E9-4076-4303-A2F5-8E7179E3C51B}"/>
    <cellStyle name="H_1998_col_head 2 2_Note Bank" xfId="48156" xr:uid="{66A6C8D6-B337-4D4C-9BED-EE34ABB68BFD}"/>
    <cellStyle name="H_1998_col_head 2 2_Note Bankkonsern" xfId="48157" xr:uid="{D0D92451-1827-4800-8968-A78C06053CEF}"/>
    <cellStyle name="H_1998_col_head 2 2_September 2017" xfId="48158" xr:uid="{D8DBF619-1922-4860-B7BA-B8FD253C5653}"/>
    <cellStyle name="H_1998_col_head 2_1" xfId="48159" xr:uid="{505E86D5-225B-4633-9CFD-4927BC96ED64}"/>
    <cellStyle name="H_1998_col_head 2_1 2" xfId="48160" xr:uid="{38BF2ED0-6954-41EA-9AD0-EA072E34486E}"/>
    <cellStyle name="H_1998_col_head 2_1_Månedsanalyse" xfId="48163" xr:uid="{B269130F-CD03-4EE5-8F2A-F3A21E80F4B6}"/>
    <cellStyle name="H_1998_col_head 2_1_Manuell input" xfId="48161" xr:uid="{24468FB3-5F4E-423B-ABFA-2E8551250E2C}"/>
    <cellStyle name="H_1998_col_head 2_1_Manuell input_Månedsanalyse" xfId="48162" xr:uid="{2A513E3D-5404-440E-8160-4C29E2560967}"/>
    <cellStyle name="H_1998_col_head 2_8" xfId="48164" xr:uid="{FB61BFD2-5CCA-4E82-B919-9AF785AFD8FC}"/>
    <cellStyle name="H_1998_col_head 2_8 2" xfId="48165" xr:uid="{18AFEE2B-DDF0-4743-9216-7FA4155A0F8B}"/>
    <cellStyle name="H_1998_col_head 2_8_Månedsanalyse" xfId="48168" xr:uid="{95857277-A771-48B1-AB0E-C5BFD07C2ECE}"/>
    <cellStyle name="H_1998_col_head 2_8_Manuell input" xfId="48166" xr:uid="{B8B3192D-A119-400F-8402-9B3B88E16A57}"/>
    <cellStyle name="H_1998_col_head 2_8_Manuell input_Månedsanalyse" xfId="48167" xr:uid="{654ACE12-00BA-46A8-8323-752357630554}"/>
    <cellStyle name="H_1998_col_head 2_AVA DVA EL" xfId="23415" xr:uid="{504FBBF3-7B20-4A3F-8D95-9FEE960C2AED}"/>
    <cellStyle name="H_1998_col_head 2_AVA DVA EL_1" xfId="48169" xr:uid="{31014F19-FBF8-4EFA-9993-BA1227BAD254}"/>
    <cellStyle name="H_1998_col_head 2_Avkortning" xfId="48170" xr:uid="{4D1600D3-EFC1-4EA9-BB49-4626581417C0}"/>
    <cellStyle name="H_1998_col_head 2_Avstemming Bank" xfId="48171" xr:uid="{DD32AA29-DD41-4154-A309-F850517C8C21}"/>
    <cellStyle name="H_1998_col_head 2_Avstemming Bankkonsern" xfId="48172" xr:uid="{00A2219C-9B6D-47BF-A4B2-342F2A7E7D13}"/>
    <cellStyle name="H_1998_col_head 2_Avstemming Konsern CRD IV" xfId="48173" xr:uid="{2953D9E4-8348-49C8-8F1C-1292310C626A}"/>
    <cellStyle name="H_1998_col_head 2_Balanse bankkonsern" xfId="23416" xr:uid="{D54F7C44-E081-4655-BF53-9FE6EB91C671}"/>
    <cellStyle name="H_1998_col_head 2_Balanse bankkonsern_AVA DVA EL" xfId="48174" xr:uid="{A15EA3C9-5D6C-455B-B52B-53E618243AAC}"/>
    <cellStyle name="H_1998_col_head 2_Balanse bankkonsern_Avkortning" xfId="48175" xr:uid="{0C90DC05-DD51-4EDF-8152-14D1F45EC64B}"/>
    <cellStyle name="H_1998_col_head 2_Balanse bankkonsern_Avstemming Bank" xfId="48176" xr:uid="{1328273A-ADAB-4803-B668-D6E0DD01C496}"/>
    <cellStyle name="H_1998_col_head 2_Balanse bankkonsern_Avstemming Konsern CRD IV" xfId="48177" xr:uid="{89B447ED-C110-4C6E-90D1-2884CC9D5E7F}"/>
    <cellStyle name="H_1998_col_head 2_Balanse bankkonsern_BANKVOL" xfId="48178" xr:uid="{63913A1E-A9E5-4003-9EC5-51E08ED1D5BF}"/>
    <cellStyle name="H_1998_col_head 2_Balanse bankkonsern_BANKVOL_AVA DVA EL" xfId="48179" xr:uid="{122D776A-9F24-4483-A2BD-612C8B39DDC6}"/>
    <cellStyle name="H_1998_col_head 2_Balanse bankkonsern_BANKVOL_Avstemming Bank" xfId="48180" xr:uid="{A37EF5B3-98D5-4FF2-94DC-75A118DCDACE}"/>
    <cellStyle name="H_1998_col_head 2_Balanse bankkonsern_BANKVOL_Avstemming Konsern CRD IV" xfId="48181" xr:uid="{0E42D950-43D0-4478-9F4E-0E56F805EE5E}"/>
    <cellStyle name="H_1998_col_head 2_Balanse bankkonsern_BANKVOL_Mars 2018" xfId="48182" xr:uid="{137737A6-DF81-4BF4-ACC8-F0F11C388E35}"/>
    <cellStyle name="H_1998_col_head 2_Balanse bankkonsern_BANKVOL_Mars 2018_1" xfId="48183" xr:uid="{5F99D6CE-C1BD-44D8-A23F-9308E29C47EC}"/>
    <cellStyle name="H_1998_col_head 2_Balanse bankkonsern_Desember 2017" xfId="48184" xr:uid="{436157C9-AE9F-4192-8FEA-026943AAE141}"/>
    <cellStyle name="H_1998_col_head 2_Balanse bankkonsern_Desember 2017_1" xfId="48185" xr:uid="{568D09D6-7301-4F9B-94B1-5761580DA7B5}"/>
    <cellStyle name="H_1998_col_head 2_Balanse bankkonsern_Mars 2018" xfId="48186" xr:uid="{61B5DE1B-8F33-47AB-9349-4911EEA6C517}"/>
    <cellStyle name="H_1998_col_head 2_Balanse bankkonsern_Mars 2018_1" xfId="48187" xr:uid="{D0C7CD4F-4F79-46BD-B580-1609601317D6}"/>
    <cellStyle name="H_1998_col_head 2_Balanse bankkonsern_Note Bank" xfId="48188" xr:uid="{8730EC57-0378-44F9-B3E6-63A1DBDD0CF6}"/>
    <cellStyle name="H_1998_col_head 2_Balanse bankkonsern_Note Bankkonsern" xfId="48189" xr:uid="{25F092E5-C44A-4A85-95EF-2B44CC8BBFBF}"/>
    <cellStyle name="H_1998_col_head 2_Balanse bankkonsern_September 2017" xfId="48190" xr:uid="{38750CD2-EF31-43DF-9279-D9CDD2FD5E76}"/>
    <cellStyle name="H_1998_col_head 2_BANKVOL" xfId="23417" xr:uid="{DEB41CC8-500B-4B3D-AD05-B9BEBA3E30EB}"/>
    <cellStyle name="H_1998_col_head 2_BANKVOL_1" xfId="48191" xr:uid="{29BE7D40-FBE7-41A9-874A-C0261826D9AD}"/>
    <cellStyle name="H_1998_col_head 2_BANKVOL_1_AVA DVA EL" xfId="48192" xr:uid="{B6E37778-2983-4CF4-958A-459FF85C04EE}"/>
    <cellStyle name="H_1998_col_head 2_BANKVOL_1_Avstemming Bank" xfId="48193" xr:uid="{8FF2EEB1-E962-4A7C-AFA6-70910B203A9B}"/>
    <cellStyle name="H_1998_col_head 2_BANKVOL_1_Avstemming Konsern CRD IV" xfId="48194" xr:uid="{2F4B35FF-883B-412E-8ACB-ED892E3359A9}"/>
    <cellStyle name="H_1998_col_head 2_BANKVOL_1_Mars 2018" xfId="48195" xr:uid="{E7DDEDFE-2A07-4425-81CB-C0FFED0AD2B1}"/>
    <cellStyle name="H_1998_col_head 2_BANKVOL_1_Mars 2018_1" xfId="48196" xr:uid="{3FA555A2-9EC7-4D73-89C3-34931273D70F}"/>
    <cellStyle name="H_1998_col_head 2_BANKVOL_AVA DVA EL" xfId="48197" xr:uid="{CA6AB117-7DB9-4497-9C45-8ADED29CB1A5}"/>
    <cellStyle name="H_1998_col_head 2_BANKVOL_Avkortning" xfId="48198" xr:uid="{3993BF94-9AFD-4A2F-A762-3DC1E0D32A1B}"/>
    <cellStyle name="H_1998_col_head 2_BANKVOL_Avstemming Bank" xfId="48199" xr:uid="{51CC4EC3-1D6B-4B1B-B36F-CC221682D46F}"/>
    <cellStyle name="H_1998_col_head 2_BANKVOL_Avstemming Konsern CRD IV" xfId="48200" xr:uid="{C86DDAD2-59D5-4090-A106-D396052257D7}"/>
    <cellStyle name="H_1998_col_head 2_BANKVOL_BANKVOL" xfId="48201" xr:uid="{F4DF871A-875F-4AF5-8D4B-069180D437A0}"/>
    <cellStyle name="H_1998_col_head 2_BANKVOL_BANKVOL_AVA DVA EL" xfId="48202" xr:uid="{A9EC394A-F461-409B-8D76-99AF19FFBE34}"/>
    <cellStyle name="H_1998_col_head 2_BANKVOL_BANKVOL_Avstemming Bank" xfId="48203" xr:uid="{1CDDEACC-269E-4FB5-9327-A6AB4764828F}"/>
    <cellStyle name="H_1998_col_head 2_BANKVOL_BANKVOL_Avstemming Konsern CRD IV" xfId="48204" xr:uid="{C3FF2E47-5059-4338-A50D-533DDFE96400}"/>
    <cellStyle name="H_1998_col_head 2_BANKVOL_BANKVOL_Mars 2018" xfId="48205" xr:uid="{35BE0338-6BF5-41EB-B3E0-C3144E125D37}"/>
    <cellStyle name="H_1998_col_head 2_BANKVOL_BANKVOL_Mars 2018_1" xfId="48206" xr:uid="{6BE7223C-3BEC-48EF-B31A-EF3E35B310A6}"/>
    <cellStyle name="H_1998_col_head 2_BANKVOL_Desember 2017" xfId="48207" xr:uid="{F14DDD74-D285-4E19-936F-6CDF22EB9FC3}"/>
    <cellStyle name="H_1998_col_head 2_BANKVOL_Desember 2017_1" xfId="48208" xr:uid="{2060A335-50B0-46DB-B795-E69DE30E3387}"/>
    <cellStyle name="H_1998_col_head 2_BANKVOL_Mars 2018" xfId="48209" xr:uid="{4FD965FD-E143-4BFA-ABC2-37270E95B79F}"/>
    <cellStyle name="H_1998_col_head 2_BANKVOL_Mars 2018_1" xfId="48210" xr:uid="{EE2B65A2-23BF-46E2-B2C4-ACB8FC31FD83}"/>
    <cellStyle name="H_1998_col_head 2_BANKVOL_Note Bank" xfId="48211" xr:uid="{DFB27E9D-7A16-48C2-81CB-C8DE3A0E575D}"/>
    <cellStyle name="H_1998_col_head 2_BANKVOL_Note Bankkonsern" xfId="48212" xr:uid="{C4E8BE10-07E3-46B4-BDD5-D91BE1EC7510}"/>
    <cellStyle name="H_1998_col_head 2_BANKVOL_September 2017" xfId="48213" xr:uid="{B47BDC25-9CEE-4792-A15D-DD36BB3D9C33}"/>
    <cellStyle name="H_1998_col_head 2_CCR3" xfId="6763" xr:uid="{0A5C9B48-D018-477C-B27C-B620C392E3D0}"/>
    <cellStyle name="H_1998_col_head 2_CR4_19" xfId="6764" xr:uid="{277FAA62-A43F-49F3-B496-6F81BF4B2216}"/>
    <cellStyle name="H_1998_col_head 2_Derivater B1" xfId="23418" xr:uid="{2BE4CC8B-2FE9-4064-9073-63FC684C8562}"/>
    <cellStyle name="H_1998_col_head 2_Derivater B1_AVA DVA EL" xfId="48214" xr:uid="{3619FDDE-BEA7-439D-A953-4435A7484F73}"/>
    <cellStyle name="H_1998_col_head 2_Derivater B1_Avkortning" xfId="48215" xr:uid="{CE0CAEAD-A560-45EB-9A96-164C6C5DB47C}"/>
    <cellStyle name="H_1998_col_head 2_Derivater B1_Avstemming Bank" xfId="48216" xr:uid="{B19AA7C3-3926-49BE-B042-662D0B63A31D}"/>
    <cellStyle name="H_1998_col_head 2_Derivater B1_Avstemming Konsern CRD IV" xfId="48217" xr:uid="{71729B83-7119-4B0E-BA06-585F4FA5B5F4}"/>
    <cellStyle name="H_1998_col_head 2_Derivater B1_BANKVOL" xfId="48218" xr:uid="{C9B429EE-AE80-49FE-9F5B-9DAAA9B0FCAE}"/>
    <cellStyle name="H_1998_col_head 2_Derivater B1_BANKVOL_AVA DVA EL" xfId="48219" xr:uid="{06574195-9DED-4CA7-82F1-19A5E434B6B3}"/>
    <cellStyle name="H_1998_col_head 2_Derivater B1_BANKVOL_Avstemming Bank" xfId="48220" xr:uid="{6D2C9374-FE60-4EE7-9A84-2804DC2B9EFA}"/>
    <cellStyle name="H_1998_col_head 2_Derivater B1_BANKVOL_Avstemming Konsern CRD IV" xfId="48221" xr:uid="{4B12B6F2-0E7E-45D4-98F6-1F26074300AF}"/>
    <cellStyle name="H_1998_col_head 2_Derivater B1_BANKVOL_Mars 2018" xfId="48222" xr:uid="{89837664-4F00-4568-9BC1-154796F16C49}"/>
    <cellStyle name="H_1998_col_head 2_Derivater B1_BANKVOL_Mars 2018_1" xfId="48223" xr:uid="{9146DD30-9B95-45D6-8BCE-A3D5A8A18C3B}"/>
    <cellStyle name="H_1998_col_head 2_Derivater B1_Desember 2017" xfId="48224" xr:uid="{D0A7D9D3-8C72-445D-BBE4-922E75577F05}"/>
    <cellStyle name="H_1998_col_head 2_Derivater B1_Desember 2017_1" xfId="48225" xr:uid="{C897F67B-44CD-41E5-AE85-04298CB0F2D4}"/>
    <cellStyle name="H_1998_col_head 2_Derivater B1_Mars 2018" xfId="48226" xr:uid="{E90B7C20-08B8-46BB-B604-BBB138866A4A}"/>
    <cellStyle name="H_1998_col_head 2_Derivater B1_Mars 2018_1" xfId="48227" xr:uid="{E8F137FF-FB49-4131-9DE3-D8DD2A55B1CA}"/>
    <cellStyle name="H_1998_col_head 2_Derivater B1_Note Bank" xfId="48228" xr:uid="{D895640D-A0F6-44DF-B7A2-D9B258168AE0}"/>
    <cellStyle name="H_1998_col_head 2_Derivater B1_Note Bankkonsern" xfId="48229" xr:uid="{D30FD4AE-CF09-4837-BFEA-4C62D672E608}"/>
    <cellStyle name="H_1998_col_head 2_Derivater B1_September 2017" xfId="48230" xr:uid="{4D0787C3-4C47-422F-80C2-99C91B96BF5F}"/>
    <cellStyle name="H_1998_col_head 2_Desember 2017" xfId="48231" xr:uid="{C25F393E-C977-4811-8766-2AEF36C49783}"/>
    <cellStyle name="H_1998_col_head 2_Desember 2017_1" xfId="48232" xr:uid="{AF7CC556-D5DC-4F1E-8260-156CAB442C61}"/>
    <cellStyle name="H_1998_col_head 2_Elimineringer i SAP" xfId="48233" xr:uid="{5403C5B5-E01C-4199-A582-F43F6D0C2C77}"/>
    <cellStyle name="H_1998_col_head 2_Juni 2017" xfId="23419" xr:uid="{3C9AE3D6-BF25-45D0-97C2-09698EB4702D}"/>
    <cellStyle name="H_1998_col_head 2_Juni 2017_Avkortning" xfId="48234" xr:uid="{2B16ABC7-6040-4AC8-80FA-90C494D79E0F}"/>
    <cellStyle name="H_1998_col_head 2_Juni 2017_Desember 2017" xfId="48235" xr:uid="{FA3B5B40-E12F-4CC9-9ECC-D446D712E9A5}"/>
    <cellStyle name="H_1998_col_head 2_Kap.dekn." xfId="23420" xr:uid="{4439B045-94C6-47BE-ABE8-ED8D9F14C1D8}"/>
    <cellStyle name="H_1998_col_head 2_Kap.dekn._AVA DVA EL" xfId="48236" xr:uid="{2FB24FBC-1E82-4B22-9347-C45ECB5ED63B}"/>
    <cellStyle name="H_1998_col_head 2_Kap.dekn._Avkortning" xfId="48237" xr:uid="{35105AF5-0887-4B54-9377-0D00F3C34545}"/>
    <cellStyle name="H_1998_col_head 2_Kap.dekn._Avstemming Bank" xfId="48238" xr:uid="{8F9648EA-4D55-4AA8-8D09-7C8DD3DDD62B}"/>
    <cellStyle name="H_1998_col_head 2_Kap.dekn._Avstemming Konsern CRD IV" xfId="48239" xr:uid="{BC95FD88-08B1-4571-9452-32199D426469}"/>
    <cellStyle name="H_1998_col_head 2_Kap.dekn._BANKVOL" xfId="48240" xr:uid="{52390007-0BA1-458B-B58F-8AC6F168D3A5}"/>
    <cellStyle name="H_1998_col_head 2_Kap.dekn._BANKVOL_AVA DVA EL" xfId="48241" xr:uid="{EF32160A-2A74-4920-BC23-8D24EF0CA93B}"/>
    <cellStyle name="H_1998_col_head 2_Kap.dekn._BANKVOL_Avstemming Bank" xfId="48242" xr:uid="{13B198F3-5167-4210-AFAF-E17DB2004160}"/>
    <cellStyle name="H_1998_col_head 2_Kap.dekn._BANKVOL_Avstemming Konsern CRD IV" xfId="48243" xr:uid="{3B707D45-3185-4DDC-82B3-B77B46044B1E}"/>
    <cellStyle name="H_1998_col_head 2_Kap.dekn._BANKVOL_Mars 2018" xfId="48244" xr:uid="{CE8CDDFB-D7C3-4718-99A2-9F03DC35B390}"/>
    <cellStyle name="H_1998_col_head 2_Kap.dekn._BANKVOL_Mars 2018_1" xfId="48245" xr:uid="{F988D66B-583C-4E7C-84ED-084180D6AE2E}"/>
    <cellStyle name="H_1998_col_head 2_Kap.dekn._Desember 2017" xfId="48246" xr:uid="{C4D80C02-66FC-4A58-ACD3-F5E759309D7F}"/>
    <cellStyle name="H_1998_col_head 2_Kap.dekn._Desember 2017_1" xfId="48247" xr:uid="{19770CA2-0A74-4FE4-93DB-E4F00D4F5950}"/>
    <cellStyle name="H_1998_col_head 2_Kap.dekn._Mars 2018" xfId="48248" xr:uid="{CC267EA7-85FC-4B8D-8E4D-CE14F79E5053}"/>
    <cellStyle name="H_1998_col_head 2_Kap.dekn._Mars 2018_1" xfId="48249" xr:uid="{CAC24C77-8038-4ED2-8441-EC35DB150D2E}"/>
    <cellStyle name="H_1998_col_head 2_Kap.dekn._Note Bank" xfId="48250" xr:uid="{3D147F50-A99E-4D51-B160-CDBE8883FF68}"/>
    <cellStyle name="H_1998_col_head 2_Kap.dekn._Note Bankkonsern" xfId="48251" xr:uid="{9CE08873-FAA9-4D28-857A-3E0ADBE1C8C7}"/>
    <cellStyle name="H_1998_col_head 2_Kap.dekn._September 2017" xfId="48252" xr:uid="{FDB84F7A-B043-41F2-B564-C6601CEC63E5}"/>
    <cellStyle name="H_1998_col_head 2_KM1" xfId="23412" xr:uid="{41910447-B87E-40FA-9C71-6F9F484BD887}"/>
    <cellStyle name="H_1998_col_head 2_Korr reklassifisering" xfId="48253" xr:uid="{86D0E29D-6522-4CB0-90D2-08C04DB43130}"/>
    <cellStyle name="H_1998_col_head 2_LR2" xfId="53167" xr:uid="{BACB4D35-8D3B-4923-B0CE-DC4E7FB67CB2}"/>
    <cellStyle name="H_1998_col_head 2_Månedsanalyse" xfId="48258" xr:uid="{EE8C111A-780C-438F-B348-94CFDD779A1C}"/>
    <cellStyle name="H_1998_col_head 2_Manuell input" xfId="48254" xr:uid="{DDE0A705-02CB-4760-A124-E698ABD87F31}"/>
    <cellStyle name="H_1998_col_head 2_Manuell input_Månedsanalyse" xfId="48255" xr:uid="{D0219761-0883-4D7D-8F9A-7E9EB3646320}"/>
    <cellStyle name="H_1998_col_head 2_Mars 2018" xfId="48256" xr:uid="{A6EBBBE6-23C2-4304-8C39-F5BE3C6EDF12}"/>
    <cellStyle name="H_1998_col_head 2_Mars 2018_1" xfId="48257" xr:uid="{255357F1-130E-4EDE-85E4-97963CB5360D}"/>
    <cellStyle name="H_1998_col_head 2_Note Bank" xfId="48259" xr:uid="{C0924345-C4AA-4C9D-86FB-DF70C7A55745}"/>
    <cellStyle name="H_1998_col_head 2_Note Bank_1" xfId="48260" xr:uid="{FD2E7B4F-83CE-41F1-B848-435BA0D3202E}"/>
    <cellStyle name="H_1998_col_head 2_Note Bankkonsern" xfId="48261" xr:uid="{2E7A4E2D-8EE1-4C69-8907-306B4E107753}"/>
    <cellStyle name="H_1998_col_head 2_Note Bankkonsern_1" xfId="48262" xr:uid="{2696D94B-3EEA-40DE-9C32-80EE50709DAB}"/>
    <cellStyle name="H_1998_col_head 2_Note Konsern" xfId="48263" xr:uid="{6954D920-AF11-42CB-87B1-85364B8ABA22}"/>
    <cellStyle name="H_1998_col_head 2_Results &amp; key fig." xfId="48264" xr:uid="{52B3150C-DFFE-44BA-A530-66725DDC6F7C}"/>
    <cellStyle name="H_1998_col_head 2_September 2017" xfId="48265" xr:uid="{76F31C7D-17EB-4052-956E-F215E0572CED}"/>
    <cellStyle name="H_1998_col_head 2_September 2017_1" xfId="48266" xr:uid="{0BC114D4-CB8E-4F16-8BA0-F7E82FFA63ED}"/>
    <cellStyle name="H_1998_col_head 3" xfId="23421" xr:uid="{A13AB0D2-E635-454E-8839-CE0AED5A82CF}"/>
    <cellStyle name="H_1998_col_head 3 2" xfId="23422" xr:uid="{A3A520E2-8884-4FEB-9057-1A0F1D370902}"/>
    <cellStyle name="H_1998_col_head 3 2 2" xfId="23423" xr:uid="{4B95340D-5782-4483-9590-19A16D3A37A3}"/>
    <cellStyle name="H_1998_col_head 3 2 2_AVA DVA EL" xfId="48267" xr:uid="{B085A5DB-058C-4194-9EDF-38612F2E0F46}"/>
    <cellStyle name="H_1998_col_head 3 2 2_Avstemming Bank" xfId="48268" xr:uid="{698C0C11-6FC1-4497-AF63-07EE84987033}"/>
    <cellStyle name="H_1998_col_head 3 2 2_Avstemming Konsern CRD IV" xfId="48269" xr:uid="{921B1E64-01DE-4A58-88C3-D5089714F747}"/>
    <cellStyle name="H_1998_col_head 3 2 2_BANKVOL" xfId="48270" xr:uid="{A8D21534-20BF-4614-9826-59FE6D6D6A0D}"/>
    <cellStyle name="H_1998_col_head 3 2 2_BANKVOL_AVA DVA EL" xfId="48271" xr:uid="{C700A6C5-0F4F-4015-82AD-89CFE7D3C664}"/>
    <cellStyle name="H_1998_col_head 3 2 2_BANKVOL_Avstemming Bank" xfId="48272" xr:uid="{1D0398EF-9F47-42EA-ABF5-F4F9A86D5758}"/>
    <cellStyle name="H_1998_col_head 3 2 2_BANKVOL_Avstemming Konsern CRD IV" xfId="48273" xr:uid="{93A4832D-86D6-4443-AA4F-4F1EC6920E93}"/>
    <cellStyle name="H_1998_col_head 3 2 2_BANKVOL_Mars 2018" xfId="48274" xr:uid="{4E9EF140-8796-40C4-BD53-2D4576BA813F}"/>
    <cellStyle name="H_1998_col_head 3 2 2_BANKVOL_Mars 2018_1" xfId="48275" xr:uid="{1F821CD1-29B7-413C-B8E2-B9C86AB50412}"/>
    <cellStyle name="H_1998_col_head 3 2 2_Desember 2017" xfId="48276" xr:uid="{6370B100-9C10-41FF-8480-DAD5A60D1CFA}"/>
    <cellStyle name="H_1998_col_head 3 2 2_Elimineringer i SAP" xfId="48277" xr:uid="{4AFD7DFA-D68C-4D8B-AE1E-961758ED7761}"/>
    <cellStyle name="H_1998_col_head 3 2 2_Juni 2017" xfId="23424" xr:uid="{97104927-9802-4BB1-9814-08BBEBD709D8}"/>
    <cellStyle name="H_1998_col_head 3 2 2_Juni 2017_Avkortning" xfId="48278" xr:uid="{C3F3C913-C949-4DF7-8CE4-DB2D42AEE666}"/>
    <cellStyle name="H_1998_col_head 3 2 2_Juni 2017_Desember 2017" xfId="48279" xr:uid="{C04CB002-874E-41AD-B081-D6C69DC614E2}"/>
    <cellStyle name="H_1998_col_head 3 2 2_Korr reklassifisering" xfId="48280" xr:uid="{0DFFBE1D-FEC8-4FB1-ABC4-42EE58C2566C}"/>
    <cellStyle name="H_1998_col_head 3 2 2_Mars 2018" xfId="48281" xr:uid="{6621704F-666C-4D90-8065-322C0EA0970A}"/>
    <cellStyle name="H_1998_col_head 3 2 2_Mars 2018_1" xfId="48282" xr:uid="{93BD8884-8FB5-409A-BB48-301A3BD87AE3}"/>
    <cellStyle name="H_1998_col_head 3 2 2_Note Bank" xfId="48283" xr:uid="{22FF64E1-67B1-4060-A9A7-42287F90DBCB}"/>
    <cellStyle name="H_1998_col_head 3 2 2_Note Bankkonsern" xfId="48284" xr:uid="{ED81CCE5-FE42-46F6-A142-79FED2A6932B}"/>
    <cellStyle name="H_1998_col_head 3 2 2_September 2017" xfId="48285" xr:uid="{066CF9A2-30A2-4296-86B3-F0DAAC36BEF8}"/>
    <cellStyle name="H_1998_col_head 3 2 3" xfId="23425" xr:uid="{AEF12F14-3167-464D-8A23-21F883EEDEC8}"/>
    <cellStyle name="H_1998_col_head 3 2 3_AVA DVA EL" xfId="48286" xr:uid="{D2C1C356-C33F-4B04-A910-CB57CE134301}"/>
    <cellStyle name="H_1998_col_head 3 2 3_Avkortning" xfId="48287" xr:uid="{7A83BB78-ADEB-4F7F-904E-82DF272876B2}"/>
    <cellStyle name="H_1998_col_head 3 2 3_Avstemming Bank" xfId="48288" xr:uid="{D783018D-DDBE-41D4-90F7-3E0CE11FC735}"/>
    <cellStyle name="H_1998_col_head 3 2 3_Avstemming Konsern CRD IV" xfId="48289" xr:uid="{3CAAD6B4-1312-4A01-B451-5CF3257C0AE8}"/>
    <cellStyle name="H_1998_col_head 3 2 3_BANKVOL" xfId="48290" xr:uid="{B42C7B84-BE63-46D0-9735-AE474F2E9943}"/>
    <cellStyle name="H_1998_col_head 3 2 3_BANKVOL_AVA DVA EL" xfId="48291" xr:uid="{93060DF5-4E4C-4FAE-A62A-D35EF4FCDA51}"/>
    <cellStyle name="H_1998_col_head 3 2 3_BANKVOL_Avstemming Bank" xfId="48292" xr:uid="{967287AE-A79E-4593-A45F-93B673598E94}"/>
    <cellStyle name="H_1998_col_head 3 2 3_BANKVOL_Avstemming Konsern CRD IV" xfId="48293" xr:uid="{31A9C5AC-ABE5-46E8-86FE-1564B0BB46BD}"/>
    <cellStyle name="H_1998_col_head 3 2 3_BANKVOL_Mars 2018" xfId="48294" xr:uid="{3CD5FA15-81EB-44E1-82B9-6088B0C25B99}"/>
    <cellStyle name="H_1998_col_head 3 2 3_BANKVOL_Mars 2018_1" xfId="48295" xr:uid="{37D49BC3-9965-411F-9389-07E7F6D0DF80}"/>
    <cellStyle name="H_1998_col_head 3 2 3_Desember 2017" xfId="48296" xr:uid="{40B2C43B-6C08-4508-AED3-E6923D3FE6A7}"/>
    <cellStyle name="H_1998_col_head 3 2 3_Desember 2017_1" xfId="48297" xr:uid="{C1044D30-378E-42EB-96E3-40092BD80455}"/>
    <cellStyle name="H_1998_col_head 3 2 3_Kap.dekn." xfId="23426" xr:uid="{A7BFB620-8B83-4F15-8E70-8089B029FB2D}"/>
    <cellStyle name="H_1998_col_head 3 2 3_Mars 2018" xfId="48298" xr:uid="{CC4C8380-A791-4C70-8ACB-AFF50F8553F3}"/>
    <cellStyle name="H_1998_col_head 3 2 3_Mars 2018_1" xfId="48299" xr:uid="{EE9819FA-17FD-4FC9-89FD-E0074925F4D6}"/>
    <cellStyle name="H_1998_col_head 3 2 3_Note Bank" xfId="48300" xr:uid="{FAA82BD7-AF3F-4F4A-B59C-3B4604E8BD2B}"/>
    <cellStyle name="H_1998_col_head 3 2 3_Note Bankkonsern" xfId="48301" xr:uid="{9C56D968-F9AC-44E1-9983-D9BF52656165}"/>
    <cellStyle name="H_1998_col_head 3 2 3_September 2017" xfId="48302" xr:uid="{1E6CA6F6-C11C-41D8-890F-14F9A3D85D13}"/>
    <cellStyle name="H_1998_col_head 3 2_AVA DVA EL" xfId="23427" xr:uid="{A0DBF4B3-EDFA-4FB6-85C2-5FCE546A68DD}"/>
    <cellStyle name="H_1998_col_head 3 2_AVA DVA EL_1" xfId="48303" xr:uid="{2F6586CB-C729-4E8F-83C2-5D8EAF5D6493}"/>
    <cellStyle name="H_1998_col_head 3 2_Avkortning" xfId="48304" xr:uid="{AB7C9FF7-1B62-45C3-94CA-9EC781683386}"/>
    <cellStyle name="H_1998_col_head 3 2_Avstemming Bank" xfId="48305" xr:uid="{23866C2C-30A2-48CF-A4CB-9EA0D677C6F9}"/>
    <cellStyle name="H_1998_col_head 3 2_Avstemming Konsern CRD IV" xfId="48306" xr:uid="{D7EC1A49-54C3-46A2-9D9C-5DBA6D46258A}"/>
    <cellStyle name="H_1998_col_head 3 2_Balanse bankkonsern" xfId="23428" xr:uid="{02EA26BD-AD7C-46C1-8640-8DF511F01694}"/>
    <cellStyle name="H_1998_col_head 3 2_Balanse bankkonsern_AVA DVA EL" xfId="48307" xr:uid="{16938B82-AE23-493D-B815-EC7CBE424280}"/>
    <cellStyle name="H_1998_col_head 3 2_Balanse bankkonsern_Avkortning" xfId="48308" xr:uid="{45D6FCF8-BAF2-4508-830E-CA3B8433E979}"/>
    <cellStyle name="H_1998_col_head 3 2_Balanse bankkonsern_Avstemming Bank" xfId="48309" xr:uid="{22244C6F-9426-422A-ADD9-23C0020BDF75}"/>
    <cellStyle name="H_1998_col_head 3 2_Balanse bankkonsern_Avstemming Konsern CRD IV" xfId="48310" xr:uid="{68E77FD9-109F-4337-BD8D-70AA14038CA2}"/>
    <cellStyle name="H_1998_col_head 3 2_Balanse bankkonsern_BANKVOL" xfId="48311" xr:uid="{C5E98993-1C88-4857-BD46-C8A9DB3CE2A8}"/>
    <cellStyle name="H_1998_col_head 3 2_Balanse bankkonsern_BANKVOL_AVA DVA EL" xfId="48312" xr:uid="{4BE6FEA7-5871-42B7-B5D9-7C8CB993A5F8}"/>
    <cellStyle name="H_1998_col_head 3 2_Balanse bankkonsern_BANKVOL_Avstemming Bank" xfId="48313" xr:uid="{023424D4-5388-4101-B744-B3EAACC3F329}"/>
    <cellStyle name="H_1998_col_head 3 2_Balanse bankkonsern_BANKVOL_Avstemming Konsern CRD IV" xfId="48314" xr:uid="{B75ABD31-6410-4326-B37D-C34F6FEBB1A5}"/>
    <cellStyle name="H_1998_col_head 3 2_Balanse bankkonsern_BANKVOL_Mars 2018" xfId="48315" xr:uid="{8147EDA2-F7C5-4B83-8FA6-35B649E90BEE}"/>
    <cellStyle name="H_1998_col_head 3 2_Balanse bankkonsern_BANKVOL_Mars 2018_1" xfId="48316" xr:uid="{3F717266-6A56-4510-924C-0FE7875E2C3F}"/>
    <cellStyle name="H_1998_col_head 3 2_Balanse bankkonsern_Desember 2017" xfId="48317" xr:uid="{D9FD6035-2641-4062-9620-0B7C47867203}"/>
    <cellStyle name="H_1998_col_head 3 2_Balanse bankkonsern_Desember 2017_1" xfId="48318" xr:uid="{6FDDD30D-EBBE-43CB-A6BF-3CA2A9B68B1B}"/>
    <cellStyle name="H_1998_col_head 3 2_Balanse bankkonsern_Mars 2018" xfId="48319" xr:uid="{BB67465A-2279-4450-9698-C1AF2001F228}"/>
    <cellStyle name="H_1998_col_head 3 2_Balanse bankkonsern_Mars 2018_1" xfId="48320" xr:uid="{6A3C9D3E-9F03-49A8-9369-DFBDAA077F4B}"/>
    <cellStyle name="H_1998_col_head 3 2_Balanse bankkonsern_Note Bank" xfId="48321" xr:uid="{E052BD40-0158-40DB-AA5A-19A980647063}"/>
    <cellStyle name="H_1998_col_head 3 2_Balanse bankkonsern_Note Bankkonsern" xfId="48322" xr:uid="{6AB25B0B-EC33-4C21-8319-D155501F9ADA}"/>
    <cellStyle name="H_1998_col_head 3 2_Balanse bankkonsern_September 2017" xfId="48323" xr:uid="{23F1420F-D91A-4E2C-953C-6387694F1D02}"/>
    <cellStyle name="H_1998_col_head 3 2_BANKVOL" xfId="48324" xr:uid="{758848A6-946A-469D-BF0B-6547FAFD3F16}"/>
    <cellStyle name="H_1998_col_head 3 2_BANKVOL_AVA DVA EL" xfId="48325" xr:uid="{AEA5D1C2-383D-4E41-B388-678DA6218595}"/>
    <cellStyle name="H_1998_col_head 3 2_BANKVOL_Avstemming Bank" xfId="48326" xr:uid="{C99310FE-83D9-40C1-9AFD-DF10FB40078D}"/>
    <cellStyle name="H_1998_col_head 3 2_BANKVOL_Avstemming Konsern CRD IV" xfId="48327" xr:uid="{6817D172-54F0-4527-9552-834CF0E3E10B}"/>
    <cellStyle name="H_1998_col_head 3 2_BANKVOL_Mars 2018" xfId="48328" xr:uid="{E2188AD1-37B4-485C-B248-0BAEB7942A21}"/>
    <cellStyle name="H_1998_col_head 3 2_BANKVOL_Mars 2018_1" xfId="48329" xr:uid="{AEB6E84E-F64F-4F27-BD58-767539241EBF}"/>
    <cellStyle name="H_1998_col_head 3 2_Desember 2017" xfId="48330" xr:uid="{67B63CB4-870B-4838-A5F8-F6F714CF1562}"/>
    <cellStyle name="H_1998_col_head 3 2_Desember 2017_1" xfId="48331" xr:uid="{7B91408F-DA29-49E1-9EE1-2E5E786792E1}"/>
    <cellStyle name="H_1998_col_head 3 2_Elimineringer i SAP" xfId="48332" xr:uid="{3A3F2F24-892A-4E94-BDB7-CBCB4BFF7CD1}"/>
    <cellStyle name="H_1998_col_head 3 2_Juni 2017" xfId="23429" xr:uid="{67621B5A-7D44-4A12-8481-ABB02BE5D828}"/>
    <cellStyle name="H_1998_col_head 3 2_Juni 2017_Avkortning" xfId="48333" xr:uid="{6B2D77BF-48FF-49E3-8C62-26FB93755DD3}"/>
    <cellStyle name="H_1998_col_head 3 2_Juni 2017_Desember 2017" xfId="48334" xr:uid="{65DD08FF-2A9F-41A7-ABF3-142E781963F9}"/>
    <cellStyle name="H_1998_col_head 3 2_Korr reklassifisering" xfId="48335" xr:uid="{A48A1AB4-974E-4891-88E4-9307E0F1CCD5}"/>
    <cellStyle name="H_1998_col_head 3 2_Månedsanalyse" xfId="48340" xr:uid="{7592E7AE-0331-4838-9B03-9B34CF311905}"/>
    <cellStyle name="H_1998_col_head 3 2_Manuell input" xfId="48336" xr:uid="{1E1E7D4D-19BA-44BC-AC4E-A00887514DC7}"/>
    <cellStyle name="H_1998_col_head 3 2_Manuell input_Månedsanalyse" xfId="48337" xr:uid="{2BAB1773-1681-4037-8FFA-BA01298D9059}"/>
    <cellStyle name="H_1998_col_head 3 2_Mars 2018" xfId="48338" xr:uid="{624B92FD-9836-4A8D-8D11-FC9FC91A6A58}"/>
    <cellStyle name="H_1998_col_head 3 2_Mars 2018_1" xfId="48339" xr:uid="{9F6FDC9B-AA43-4184-B8A6-F1A45003104C}"/>
    <cellStyle name="H_1998_col_head 3 2_Note Bank" xfId="48341" xr:uid="{2321D611-1E03-46BF-8241-A9C09DF68307}"/>
    <cellStyle name="H_1998_col_head 3 2_Note Bankkonsern" xfId="48342" xr:uid="{5A66D70B-5137-462C-ACD6-D2EDD44EB674}"/>
    <cellStyle name="H_1998_col_head 3 2_Results &amp; key fig." xfId="48343" xr:uid="{1045E016-8D6D-41E3-BCEA-04E30B49394F}"/>
    <cellStyle name="H_1998_col_head 3 2_September 2017" xfId="48344" xr:uid="{325D8669-EF35-4714-9401-27422BEF1F62}"/>
    <cellStyle name="H_1998_col_head 3 2_September 2017_1" xfId="48345" xr:uid="{7FE20CAC-B174-406A-9717-4025E7D581A1}"/>
    <cellStyle name="H_1998_col_head 3 3" xfId="23430" xr:uid="{15C26476-6FBB-42F9-8A4A-DE8188A2B3EA}"/>
    <cellStyle name="H_1998_col_head 3 3_AVA DVA EL" xfId="48346" xr:uid="{AAC46FA4-7A08-450C-A3BF-FD972EF4601A}"/>
    <cellStyle name="H_1998_col_head 3 3_Avstemming Bank" xfId="48347" xr:uid="{56BEBB41-8A56-470A-9DB5-895CD0D97DD7}"/>
    <cellStyle name="H_1998_col_head 3 3_Avstemming Konsern CRD IV" xfId="48348" xr:uid="{39BBD206-86D7-4582-A843-EC8E5905DA7C}"/>
    <cellStyle name="H_1998_col_head 3 3_BANKVOL" xfId="48349" xr:uid="{D8454DA2-6DF8-489A-8970-E035F8AF68B5}"/>
    <cellStyle name="H_1998_col_head 3 3_BANKVOL_AVA DVA EL" xfId="48350" xr:uid="{4441F0C8-E0E2-47A5-A23D-4FD9925F6819}"/>
    <cellStyle name="H_1998_col_head 3 3_BANKVOL_Avstemming Bank" xfId="48351" xr:uid="{8968863A-5BAA-4506-9ED8-2C979E975880}"/>
    <cellStyle name="H_1998_col_head 3 3_BANKVOL_Avstemming Konsern CRD IV" xfId="48352" xr:uid="{CF9A50D5-3488-407F-9FAA-2F9C7C52047F}"/>
    <cellStyle name="H_1998_col_head 3 3_BANKVOL_Mars 2018" xfId="48353" xr:uid="{CD3BD4E8-17A6-4432-ABF7-D3B804DEBA9D}"/>
    <cellStyle name="H_1998_col_head 3 3_BANKVOL_Mars 2018_1" xfId="48354" xr:uid="{BCFB2240-DC51-4F43-95FE-0D690A16255E}"/>
    <cellStyle name="H_1998_col_head 3 3_Desember 2017" xfId="48355" xr:uid="{69D3A751-19B0-4F1C-82E7-178166AEC997}"/>
    <cellStyle name="H_1998_col_head 3 3_Elimineringer i SAP" xfId="48356" xr:uid="{C9A1CE23-B0B7-4224-B0D9-7FCB9C96412C}"/>
    <cellStyle name="H_1998_col_head 3 3_Juni 2017" xfId="23431" xr:uid="{03E85708-F2AE-427C-BA7A-64938DAF5A87}"/>
    <cellStyle name="H_1998_col_head 3 3_Juni 2017_Avkortning" xfId="48357" xr:uid="{79F1CECC-8AD4-4B0B-A90B-BE9B77C8C322}"/>
    <cellStyle name="H_1998_col_head 3 3_Juni 2017_Desember 2017" xfId="48358" xr:uid="{118C8329-0A7E-450E-A26E-E86EC055C092}"/>
    <cellStyle name="H_1998_col_head 3 3_Korr reklassifisering" xfId="48359" xr:uid="{E280C71F-39AB-4620-9A97-6DE3184DED54}"/>
    <cellStyle name="H_1998_col_head 3 3_Mars 2018" xfId="48360" xr:uid="{0E61BFE7-CA68-42C1-8AC7-D381F91A2920}"/>
    <cellStyle name="H_1998_col_head 3 3_Mars 2018_1" xfId="48361" xr:uid="{AE07ABFF-4BF3-49CA-8CE4-A8CCBAD4E2E7}"/>
    <cellStyle name="H_1998_col_head 3 3_Note Bank" xfId="48362" xr:uid="{9B27E61E-92B5-4000-8609-1D2A289E15B5}"/>
    <cellStyle name="H_1998_col_head 3 3_Note Bankkonsern" xfId="48363" xr:uid="{9A8156CE-E829-4E14-BA99-A15968B4686E}"/>
    <cellStyle name="H_1998_col_head 3 3_September 2017" xfId="48364" xr:uid="{446FFD3E-75B2-40CA-BDD0-F9FA10B269CE}"/>
    <cellStyle name="H_1998_col_head 3 4" xfId="23432" xr:uid="{FD5C4209-0CFB-435A-A4CF-78B856EC743F}"/>
    <cellStyle name="H_1998_col_head 3 4_AVA DVA EL" xfId="48365" xr:uid="{7F41EF45-8E22-425A-8BD2-F49E76B402F3}"/>
    <cellStyle name="H_1998_col_head 3 4_Avkortning" xfId="48366" xr:uid="{A5E63C0C-DC4F-439A-AAF0-BAA215215E73}"/>
    <cellStyle name="H_1998_col_head 3 4_Avstemming Bank" xfId="48367" xr:uid="{B3EDBC5D-494F-4081-9DB9-B859D6027F39}"/>
    <cellStyle name="H_1998_col_head 3 4_Avstemming Konsern CRD IV" xfId="48368" xr:uid="{8105D301-18A1-41DA-B7EA-C9F71D91B344}"/>
    <cellStyle name="H_1998_col_head 3 4_BANKVOL" xfId="48369" xr:uid="{951D6231-BAFA-495C-B673-910AE6B4386F}"/>
    <cellStyle name="H_1998_col_head 3 4_BANKVOL_AVA DVA EL" xfId="48370" xr:uid="{BE488CD6-D8B0-4496-8542-C1CB5AA453BA}"/>
    <cellStyle name="H_1998_col_head 3 4_BANKVOL_Avstemming Bank" xfId="48371" xr:uid="{70CE8E41-8A6F-49CE-8A48-3E6B1064F996}"/>
    <cellStyle name="H_1998_col_head 3 4_BANKVOL_Avstemming Konsern CRD IV" xfId="48372" xr:uid="{FE4D5557-4069-4860-888B-15297CDB7D0A}"/>
    <cellStyle name="H_1998_col_head 3 4_BANKVOL_Mars 2018" xfId="48373" xr:uid="{5FA3EE14-6A31-44A7-91D4-33B763522591}"/>
    <cellStyle name="H_1998_col_head 3 4_BANKVOL_Mars 2018_1" xfId="48374" xr:uid="{C99433AC-4DE3-4DDC-9D01-AE0689187265}"/>
    <cellStyle name="H_1998_col_head 3 4_Desember 2017" xfId="48375" xr:uid="{0C614B52-C6CB-4A0D-9E91-8528CB07B83B}"/>
    <cellStyle name="H_1998_col_head 3 4_Desember 2017_1" xfId="48376" xr:uid="{1AECC09C-64F6-49A1-A9D7-61F010BE1EA2}"/>
    <cellStyle name="H_1998_col_head 3 4_Kap.dekn." xfId="23433" xr:uid="{64C4E213-CAE0-4732-8C63-F72491A9552B}"/>
    <cellStyle name="H_1998_col_head 3 4_Mars 2018" xfId="48377" xr:uid="{3BCFEA22-EC03-4D8B-9548-FB18A0CFD130}"/>
    <cellStyle name="H_1998_col_head 3 4_Mars 2018_1" xfId="48378" xr:uid="{9F0F3B05-5493-499E-AF3D-E153F5FCE886}"/>
    <cellStyle name="H_1998_col_head 3 4_Note Bank" xfId="48379" xr:uid="{458F2875-924D-4565-8A29-A42E71464436}"/>
    <cellStyle name="H_1998_col_head 3 4_Note Bankkonsern" xfId="48380" xr:uid="{FB9FE211-AD51-4372-ABFF-93960122A1BE}"/>
    <cellStyle name="H_1998_col_head 3 4_September 2017" xfId="48381" xr:uid="{25DB32DA-6862-4444-9916-17A6BB4F755E}"/>
    <cellStyle name="H_1998_col_head 3_AVA DVA EL" xfId="23434" xr:uid="{87BF9AB8-7B5A-4647-8C1A-4E30D7018C47}"/>
    <cellStyle name="H_1998_col_head 3_AVA DVA EL_1" xfId="48382" xr:uid="{1A31A44D-5B71-43B1-9F3F-EA261CE4AD93}"/>
    <cellStyle name="H_1998_col_head 3_Avkortning" xfId="48383" xr:uid="{5312F848-C190-484E-938E-882092F6E3D3}"/>
    <cellStyle name="H_1998_col_head 3_Avstemming Bank" xfId="48384" xr:uid="{224123A5-FCAA-4E8A-B152-3D2F60635F5E}"/>
    <cellStyle name="H_1998_col_head 3_Avstemming Konsern CRD IV" xfId="48385" xr:uid="{B03E5842-055C-4D81-BC48-EDD60440E0EB}"/>
    <cellStyle name="H_1998_col_head 3_Balanse bankkonsern" xfId="23435" xr:uid="{5D545764-176F-452D-B704-8A90AE18D861}"/>
    <cellStyle name="H_1998_col_head 3_Balanse bankkonsern_AVA DVA EL" xfId="48386" xr:uid="{4687A533-38A0-4993-AB7D-B64ECF3A1668}"/>
    <cellStyle name="H_1998_col_head 3_Balanse bankkonsern_Avkortning" xfId="48387" xr:uid="{CF63812A-883A-44FF-BAD1-9991B923E9DF}"/>
    <cellStyle name="H_1998_col_head 3_Balanse bankkonsern_Avstemming Bank" xfId="48388" xr:uid="{66FD9168-4917-4D7C-BBA1-E6B9EEF18B64}"/>
    <cellStyle name="H_1998_col_head 3_Balanse bankkonsern_Avstemming Konsern CRD IV" xfId="48389" xr:uid="{3BB6EBB3-1C8E-4F96-B109-E807CB961CDF}"/>
    <cellStyle name="H_1998_col_head 3_Balanse bankkonsern_BANKVOL" xfId="48390" xr:uid="{5EB8292B-9E0B-43B5-AA6B-AFA2CBCA06CD}"/>
    <cellStyle name="H_1998_col_head 3_Balanse bankkonsern_BANKVOL_AVA DVA EL" xfId="48391" xr:uid="{674964AC-C211-4F92-9DBD-63B250ADE3CD}"/>
    <cellStyle name="H_1998_col_head 3_Balanse bankkonsern_BANKVOL_Avstemming Bank" xfId="48392" xr:uid="{D3965801-6B4D-46EF-ABDD-2DDC6BDC6EAD}"/>
    <cellStyle name="H_1998_col_head 3_Balanse bankkonsern_BANKVOL_Avstemming Konsern CRD IV" xfId="48393" xr:uid="{3AFEE505-EEC9-45ED-B756-0509E4ABB209}"/>
    <cellStyle name="H_1998_col_head 3_Balanse bankkonsern_BANKVOL_Mars 2018" xfId="48394" xr:uid="{AE9537EB-3BD2-48D1-B9EE-2ABA76A0573B}"/>
    <cellStyle name="H_1998_col_head 3_Balanse bankkonsern_BANKVOL_Mars 2018_1" xfId="48395" xr:uid="{A6C893F0-9BAE-4B9E-80BF-75F2F8ED1EEA}"/>
    <cellStyle name="H_1998_col_head 3_Balanse bankkonsern_Desember 2017" xfId="48396" xr:uid="{3AAB1B9B-F669-459E-BA87-A01D091E0933}"/>
    <cellStyle name="H_1998_col_head 3_Balanse bankkonsern_Desember 2017_1" xfId="48397" xr:uid="{C5498761-242B-45BC-A280-F4EF65743D0A}"/>
    <cellStyle name="H_1998_col_head 3_Balanse bankkonsern_Mars 2018" xfId="48398" xr:uid="{5B11E2C9-28D7-43F8-843A-AF9422A8A746}"/>
    <cellStyle name="H_1998_col_head 3_Balanse bankkonsern_Mars 2018_1" xfId="48399" xr:uid="{E69FBDCB-5060-47D7-8B0D-0B32FAE18828}"/>
    <cellStyle name="H_1998_col_head 3_Balanse bankkonsern_Note Bank" xfId="48400" xr:uid="{EA6C1B5D-4FE7-4C5C-B588-8DAE7C470A31}"/>
    <cellStyle name="H_1998_col_head 3_Balanse bankkonsern_Note Bankkonsern" xfId="48401" xr:uid="{43D2E2AC-0298-409C-AF83-21CD83ED54F2}"/>
    <cellStyle name="H_1998_col_head 3_Balanse bankkonsern_September 2017" xfId="48402" xr:uid="{46F4E353-A5AE-4712-ABCF-88B2768101A0}"/>
    <cellStyle name="H_1998_col_head 3_BANKVOL" xfId="48403" xr:uid="{ED4DE061-35D8-4531-88EB-EBAF86BD64FC}"/>
    <cellStyle name="H_1998_col_head 3_BANKVOL_AVA DVA EL" xfId="48404" xr:uid="{1D611452-8C1C-46A9-AC43-4EC311C15B07}"/>
    <cellStyle name="H_1998_col_head 3_BANKVOL_Avstemming Bank" xfId="48405" xr:uid="{27F57236-1F9C-4BA4-B24F-A2E0F62FEA5D}"/>
    <cellStyle name="H_1998_col_head 3_BANKVOL_Avstemming Konsern CRD IV" xfId="48406" xr:uid="{EAED289C-4CC3-46B7-A2B3-AE5692A7B110}"/>
    <cellStyle name="H_1998_col_head 3_BANKVOL_Mars 2018" xfId="48407" xr:uid="{12729768-ABC8-4E8A-B598-B4EF75FD9681}"/>
    <cellStyle name="H_1998_col_head 3_BANKVOL_Mars 2018_1" xfId="48408" xr:uid="{00C375F2-77B4-43F1-981F-91DE57A4F3A2}"/>
    <cellStyle name="H_1998_col_head 3_Desember 2017" xfId="48409" xr:uid="{BA8D9F12-9BEB-4DAF-979D-E077FB56C1FF}"/>
    <cellStyle name="H_1998_col_head 3_Desember 2017_1" xfId="48410" xr:uid="{631EBC17-8163-4A4D-87E6-DAE43F514188}"/>
    <cellStyle name="H_1998_col_head 3_Elimineringer i SAP" xfId="48411" xr:uid="{FDBA19D9-6ECF-40E2-B665-1A3F035C75AF}"/>
    <cellStyle name="H_1998_col_head 3_Expenses (1)" xfId="48412" xr:uid="{DCC1CB37-FB4E-4C48-97E1-4389C9A58233}"/>
    <cellStyle name="H_1998_col_head 3_Juni 2017" xfId="23436" xr:uid="{98232140-5196-46F3-8080-AE41A12510B9}"/>
    <cellStyle name="H_1998_col_head 3_Juni 2017_Avkortning" xfId="48413" xr:uid="{C31074BD-62C2-46ED-BAB2-EF7FDF17207F}"/>
    <cellStyle name="H_1998_col_head 3_Juni 2017_Desember 2017" xfId="48414" xr:uid="{687A9D8C-A86B-4EF3-A2D3-755A47DDD851}"/>
    <cellStyle name="H_1998_col_head 3_Korr reklassifisering" xfId="48415" xr:uid="{EDC9BAD8-45A8-4742-BF58-41A129B78BBE}"/>
    <cellStyle name="H_1998_col_head 3_Månedsanalyse" xfId="48420" xr:uid="{5E2E25AC-3162-48A7-8E12-B403B606C965}"/>
    <cellStyle name="H_1998_col_head 3_Manuell input" xfId="48416" xr:uid="{12369D2F-0F0A-47FE-85DC-EEFEEAA4427D}"/>
    <cellStyle name="H_1998_col_head 3_Manuell input_Månedsanalyse" xfId="48417" xr:uid="{8A1ABEFD-FE4D-4428-AC35-5208AE30F9A4}"/>
    <cellStyle name="H_1998_col_head 3_Mars 2018" xfId="48418" xr:uid="{C1DB4F18-91E9-4E72-985A-A8A40DB035D1}"/>
    <cellStyle name="H_1998_col_head 3_Mars 2018_1" xfId="48419" xr:uid="{742B63EF-C826-4370-9F89-838FCBF7EB67}"/>
    <cellStyle name="H_1998_col_head 3_Note Bank" xfId="48421" xr:uid="{A1E70916-B3C4-4BE6-9000-A25EEB68C507}"/>
    <cellStyle name="H_1998_col_head 3_Note Bankkonsern" xfId="48422" xr:uid="{5EB14F6E-2D96-44D1-92FA-2C1351C5672C}"/>
    <cellStyle name="H_1998_col_head 3_Results &amp; key fig." xfId="48423" xr:uid="{475E6A95-774C-4FE7-A72A-7E03CCE5FCDE}"/>
    <cellStyle name="H_1998_col_head 3_September 2017" xfId="48424" xr:uid="{6335600F-EDF1-477E-9F57-D7F3F09FDCE9}"/>
    <cellStyle name="H_1998_col_head 3_September 2017_1" xfId="48425" xr:uid="{A38C3344-79E5-4F03-9C02-56071F40156D}"/>
    <cellStyle name="H_1998_col_head 4" xfId="23437" xr:uid="{D63B468E-5A9D-49FE-8163-F09709C8B0AD}"/>
    <cellStyle name="H_1998_col_head 4_AVA DVA EL" xfId="48426" xr:uid="{48E39BBB-1579-45DC-B840-1E3329D06B82}"/>
    <cellStyle name="H_1998_col_head 4_Avstemming Bank" xfId="48427" xr:uid="{860880CB-F846-446B-BE75-F82AACDDAE6F}"/>
    <cellStyle name="H_1998_col_head 4_Avstemming Konsern CRD IV" xfId="48428" xr:uid="{E5EAF9D4-725D-4637-A467-0A8E6C0A21F5}"/>
    <cellStyle name="H_1998_col_head 4_BANKVOL" xfId="48429" xr:uid="{6511B017-5F08-4734-A8B7-673230C5344F}"/>
    <cellStyle name="H_1998_col_head 4_BANKVOL_AVA DVA EL" xfId="48430" xr:uid="{CB1B3C15-9B5B-44C5-BD11-063071C6ECE0}"/>
    <cellStyle name="H_1998_col_head 4_BANKVOL_Avstemming Bank" xfId="48431" xr:uid="{AC06406D-AD7D-4554-908F-41036FC046EE}"/>
    <cellStyle name="H_1998_col_head 4_BANKVOL_Avstemming Konsern CRD IV" xfId="48432" xr:uid="{96AD0ACA-CE47-4182-AA9D-81B1A40352F8}"/>
    <cellStyle name="H_1998_col_head 4_BANKVOL_Mars 2018" xfId="48433" xr:uid="{7BF32911-3FB0-49F2-98FF-58C16AD91A37}"/>
    <cellStyle name="H_1998_col_head 4_BANKVOL_Mars 2018_1" xfId="48434" xr:uid="{FCB59246-3F11-4BC1-BCBC-9F5B7FF5419C}"/>
    <cellStyle name="H_1998_col_head 4_Desember 2017" xfId="48435" xr:uid="{B0DD9A83-A667-4E9D-9FA9-8F97A731524D}"/>
    <cellStyle name="H_1998_col_head 4_Elimineringer i SAP" xfId="48436" xr:uid="{787FF5D2-F0AC-4687-8897-A3F0F01E7C23}"/>
    <cellStyle name="H_1998_col_head 4_Juni 2017" xfId="23438" xr:uid="{F1085DFA-4DD6-4667-85E4-345937DC8106}"/>
    <cellStyle name="H_1998_col_head 4_Juni 2017_Avkortning" xfId="48437" xr:uid="{BF6F55B6-368F-48D2-BA7F-B32A5DD7B129}"/>
    <cellStyle name="H_1998_col_head 4_Juni 2017_Desember 2017" xfId="48438" xr:uid="{F5581A99-13BE-4D72-96A5-F908B5B99C21}"/>
    <cellStyle name="H_1998_col_head 4_Korr reklassifisering" xfId="48439" xr:uid="{516B818E-F10E-4DEE-B3DE-DFB59D3E7FE2}"/>
    <cellStyle name="H_1998_col_head 4_Mars 2018" xfId="48440" xr:uid="{61BE8771-6548-4F74-BDC2-46818D4170C4}"/>
    <cellStyle name="H_1998_col_head 4_Mars 2018_1" xfId="48441" xr:uid="{312FA41D-F1B0-4C03-8805-371DAE849F2A}"/>
    <cellStyle name="H_1998_col_head 4_Note Bank" xfId="48442" xr:uid="{7807D80D-529E-4233-80E3-E37973C524B7}"/>
    <cellStyle name="H_1998_col_head 4_Note Bankkonsern" xfId="48443" xr:uid="{D17500FF-54AB-4EB8-BE28-DDDC7D74A11C}"/>
    <cellStyle name="H_1998_col_head 4_September 2017" xfId="48444" xr:uid="{74EDCAEB-0CF5-4D88-A18B-A66180146BB4}"/>
    <cellStyle name="H_1998_col_head_1" xfId="48445" xr:uid="{ACCBB91C-A531-49BA-91DC-E4C4AF398289}"/>
    <cellStyle name="H_1998_col_head_1 2" xfId="48446" xr:uid="{484245BE-8675-47B1-9937-C13821B56B11}"/>
    <cellStyle name="H_1998_col_head_1_Månedsanalyse" xfId="48449" xr:uid="{C8361F57-6F64-41FF-A665-7DF1AC40C926}"/>
    <cellStyle name="H_1998_col_head_1_Manuell input" xfId="48447" xr:uid="{4719D7F5-4AB4-4C15-B811-B80B1E264F22}"/>
    <cellStyle name="H_1998_col_head_1_Manuell input_Månedsanalyse" xfId="48448" xr:uid="{24A22BDE-F59B-42B5-8A1B-24F16C943675}"/>
    <cellStyle name="H_1998_col_head_8" xfId="48450" xr:uid="{3B5B7F7A-A0A8-40E7-B541-A1026AB6CC54}"/>
    <cellStyle name="H_1998_col_head_8 2" xfId="48451" xr:uid="{3828241D-46C5-432F-9AA4-8DBBA65D14D7}"/>
    <cellStyle name="H_1998_col_head_8_Månedsanalyse" xfId="48454" xr:uid="{D7A492DE-AFE5-4918-B5F8-11BBA0416F25}"/>
    <cellStyle name="H_1998_col_head_8_Manuell input" xfId="48452" xr:uid="{1EEDEC19-3079-4D74-9D11-9EBFE1D3300A}"/>
    <cellStyle name="H_1998_col_head_8_Manuell input_Månedsanalyse" xfId="48453" xr:uid="{49C5197E-09C1-4462-9603-25808A42F5E9}"/>
    <cellStyle name="H_1998_col_head_AVA DVA EL" xfId="23439" xr:uid="{DD269095-E569-486C-A640-2A1F0F0FBB1D}"/>
    <cellStyle name="H_1998_col_head_AVA DVA EL_1" xfId="48455" xr:uid="{96068796-21AA-4108-9BC5-2D5A065142D9}"/>
    <cellStyle name="H_1998_col_head_Avkortning" xfId="48456" xr:uid="{3E3C3D82-FD21-43C9-BF5B-02C594AA96E7}"/>
    <cellStyle name="H_1998_col_head_Avstemming Bank" xfId="48457" xr:uid="{A101B156-CF2E-4C8D-BB32-F01A7EE75B20}"/>
    <cellStyle name="H_1998_col_head_Avstemming Bankkonsern" xfId="48458" xr:uid="{4FED76B8-9E4D-4188-A378-6D359052D1D0}"/>
    <cellStyle name="H_1998_col_head_Avstemming Konsern CRD IV" xfId="48459" xr:uid="{8FD807FB-D978-4585-AC9B-C6C2D2BB2EF8}"/>
    <cellStyle name="H_1998_col_head_Balanse bankkonsern" xfId="23440" xr:uid="{1EF35D30-2DB0-4539-A280-16F55454C869}"/>
    <cellStyle name="H_1998_col_head_Balanse bankkonsern_AVA DVA EL" xfId="48460" xr:uid="{CD1152A9-951F-4D10-81AC-EFC5A8B35F3C}"/>
    <cellStyle name="H_1998_col_head_Balanse bankkonsern_Avkortning" xfId="48461" xr:uid="{2BCA12A0-4352-4702-A2D0-EEA7436C55C1}"/>
    <cellStyle name="H_1998_col_head_Balanse bankkonsern_Avstemming Bank" xfId="48462" xr:uid="{25C75C29-71F2-4CF8-BCA2-8D5D12D1DF84}"/>
    <cellStyle name="H_1998_col_head_Balanse bankkonsern_Avstemming Konsern CRD IV" xfId="48463" xr:uid="{EC404F80-EC64-40BE-8CDE-452BDC0935AE}"/>
    <cellStyle name="H_1998_col_head_Balanse bankkonsern_BANKVOL" xfId="48464" xr:uid="{DA3424FF-0D3E-496C-8CEF-ECA5FCFD12D7}"/>
    <cellStyle name="H_1998_col_head_Balanse bankkonsern_BANKVOL_AVA DVA EL" xfId="48465" xr:uid="{8B097075-7F58-40A6-95E5-FE9A5119471F}"/>
    <cellStyle name="H_1998_col_head_Balanse bankkonsern_BANKVOL_Avstemming Bank" xfId="48466" xr:uid="{6A0B47EB-82C8-4139-B6F3-8958DB2AC142}"/>
    <cellStyle name="H_1998_col_head_Balanse bankkonsern_BANKVOL_Avstemming Konsern CRD IV" xfId="48467" xr:uid="{0AC57D64-20CD-49E0-A9B8-16D169FDE06D}"/>
    <cellStyle name="H_1998_col_head_Balanse bankkonsern_BANKVOL_Mars 2018" xfId="48468" xr:uid="{4E725DCD-06E8-41EE-8013-423E996437ED}"/>
    <cellStyle name="H_1998_col_head_Balanse bankkonsern_BANKVOL_Mars 2018_1" xfId="48469" xr:uid="{42BB8A09-E197-4994-B723-2CE50311C1DB}"/>
    <cellStyle name="H_1998_col_head_Balanse bankkonsern_Desember 2017" xfId="48470" xr:uid="{AF82E96A-B4CE-4BE5-A937-DC1FCAB4E745}"/>
    <cellStyle name="H_1998_col_head_Balanse bankkonsern_Desember 2017_1" xfId="48471" xr:uid="{CBC6D806-F725-4513-966A-561373D7FCFC}"/>
    <cellStyle name="H_1998_col_head_Balanse bankkonsern_Mars 2018" xfId="48472" xr:uid="{9483519C-762B-489A-A8E7-7BE5D64141F8}"/>
    <cellStyle name="H_1998_col_head_Balanse bankkonsern_Mars 2018_1" xfId="48473" xr:uid="{8B01D2D0-1E0E-47B8-9C58-7566320759F9}"/>
    <cellStyle name="H_1998_col_head_Balanse bankkonsern_Note Bank" xfId="48474" xr:uid="{599A9136-D5AB-4547-A103-3D55F6F95E75}"/>
    <cellStyle name="H_1998_col_head_Balanse bankkonsern_Note Bankkonsern" xfId="48475" xr:uid="{EBBD65A4-5857-4295-893B-8A3E37A63828}"/>
    <cellStyle name="H_1998_col_head_Balanse bankkonsern_September 2017" xfId="48476" xr:uid="{D0B8D493-F24A-4002-B086-D1855E52999E}"/>
    <cellStyle name="H_1998_col_head_BANKVOL" xfId="23441" xr:uid="{5113DE5A-80AE-4225-A172-FF4CA07731A0}"/>
    <cellStyle name="H_1998_col_head_BANKVOL_1" xfId="48477" xr:uid="{07AB3D9E-74A9-40A3-AB84-CD394F680FBB}"/>
    <cellStyle name="H_1998_col_head_BANKVOL_1_AVA DVA EL" xfId="48478" xr:uid="{45755B75-5824-46E0-9DD4-2F50BCF91449}"/>
    <cellStyle name="H_1998_col_head_BANKVOL_1_Avstemming Bank" xfId="48479" xr:uid="{94F96F92-384F-454A-AC94-91A568816659}"/>
    <cellStyle name="H_1998_col_head_BANKVOL_1_Avstemming Konsern CRD IV" xfId="48480" xr:uid="{7BD3CC92-5D65-48C6-8483-8AECACB9355B}"/>
    <cellStyle name="H_1998_col_head_BANKVOL_1_Mars 2018" xfId="48481" xr:uid="{0AA40EC6-940F-4B09-BC13-75D79CCA6473}"/>
    <cellStyle name="H_1998_col_head_BANKVOL_1_Mars 2018_1" xfId="48482" xr:uid="{3058805B-7F49-4227-A178-2B0BC5A95AB5}"/>
    <cellStyle name="H_1998_col_head_BANKVOL_AVA DVA EL" xfId="48483" xr:uid="{8338E9DA-A186-49BF-A34C-17D69171787D}"/>
    <cellStyle name="H_1998_col_head_BANKVOL_Avkortning" xfId="48484" xr:uid="{E75B3D97-D152-4F2F-B156-438B518D27CF}"/>
    <cellStyle name="H_1998_col_head_BANKVOL_Avstemming Bank" xfId="48485" xr:uid="{CFE853D8-D1AB-4852-8731-E4354F3BA6AB}"/>
    <cellStyle name="H_1998_col_head_BANKVOL_Avstemming Konsern CRD IV" xfId="48486" xr:uid="{2375BD0F-BBF4-45D4-8361-AC11296A5EBF}"/>
    <cellStyle name="H_1998_col_head_BANKVOL_BANKVOL" xfId="48487" xr:uid="{76CA5486-67FD-408D-BCC7-B20848AABCB3}"/>
    <cellStyle name="H_1998_col_head_BANKVOL_BANKVOL_AVA DVA EL" xfId="48488" xr:uid="{6035C2AF-ED41-458D-9EB8-FFEC111CCCCD}"/>
    <cellStyle name="H_1998_col_head_BANKVOL_BANKVOL_Avstemming Bank" xfId="48489" xr:uid="{6B0D6D42-0EB9-48EE-BA5F-6EBD3EA8B591}"/>
    <cellStyle name="H_1998_col_head_BANKVOL_BANKVOL_Avstemming Konsern CRD IV" xfId="48490" xr:uid="{2889ED1D-69F5-438C-AA78-F373E8F02179}"/>
    <cellStyle name="H_1998_col_head_BANKVOL_BANKVOL_Mars 2018" xfId="48491" xr:uid="{7AC3FA7B-16ED-452C-BF77-8003D170F2CC}"/>
    <cellStyle name="H_1998_col_head_BANKVOL_BANKVOL_Mars 2018_1" xfId="48492" xr:uid="{84627E75-CDB4-44D8-9617-BA52F33BA640}"/>
    <cellStyle name="H_1998_col_head_BANKVOL_Desember 2017" xfId="48493" xr:uid="{71287F5F-0DE8-48D8-B4FC-DD3FD93CFB2A}"/>
    <cellStyle name="H_1998_col_head_BANKVOL_Desember 2017_1" xfId="48494" xr:uid="{00ECAA89-7F59-4BAA-A812-F1108665E352}"/>
    <cellStyle name="H_1998_col_head_BANKVOL_Mars 2018" xfId="48495" xr:uid="{6AE1D5A3-FAFC-4DCC-941B-A8DD9EBE9707}"/>
    <cellStyle name="H_1998_col_head_BANKVOL_Mars 2018_1" xfId="48496" xr:uid="{1EC01946-E3B3-417E-9B5E-5B3C8A838774}"/>
    <cellStyle name="H_1998_col_head_BANKVOL_Note Bank" xfId="48497" xr:uid="{BEF5680A-7587-446E-BE06-51D6EAFCBA08}"/>
    <cellStyle name="H_1998_col_head_BANKVOL_Note Bankkonsern" xfId="48498" xr:uid="{B34F43E2-A73E-4FF9-8F78-0ADD01F86908}"/>
    <cellStyle name="H_1998_col_head_BANKVOL_September 2017" xfId="48499" xr:uid="{DF7CAC0E-743B-498D-8DAE-32F172D878A9}"/>
    <cellStyle name="H_1998_col_head_BM FRIPOLISER PLIS" xfId="48500" xr:uid="{1C86D801-0E3A-4ED7-8509-929C71A80C80}"/>
    <cellStyle name="H_1998_col_head_BM FRIPOLISER PLIS 2" xfId="48501" xr:uid="{C33DC9AE-DA1C-4646-B0C4-D43271E28C85}"/>
    <cellStyle name="H_1998_col_head_BM FRIPOLISER PLIS_Månedsanalyse" xfId="48504" xr:uid="{DF727B5D-AA5A-420C-B6C2-581B1E04D8BF}"/>
    <cellStyle name="H_1998_col_head_BM FRIPOLISER PLIS_Manuell input" xfId="48502" xr:uid="{F1D96A5A-EBEA-4299-8008-A98C083D0E93}"/>
    <cellStyle name="H_1998_col_head_BM FRIPOLISER PLIS_Manuell input_Månedsanalyse" xfId="48503" xr:uid="{E870D1E3-4B7F-4883-8D11-E46FFCEFFEB4}"/>
    <cellStyle name="H_1998_col_head_BM RP VIPS UTEN OPPSPARING" xfId="48505" xr:uid="{6C76CB64-76D9-4260-B7CF-279A5EA3E80E}"/>
    <cellStyle name="H_1998_col_head_BM RP VIPS UTEN OPPSPARING 2" xfId="48506" xr:uid="{DD9988E0-A305-4EEA-977E-9C6BDF2BD4F6}"/>
    <cellStyle name="H_1998_col_head_BM RP VIPS UTEN OPPSPARING_Månedsanalyse" xfId="48509" xr:uid="{73C6704E-8CE4-4FE7-8E8A-74111187BEE4}"/>
    <cellStyle name="H_1998_col_head_BM RP VIPS UTEN OPPSPARING_Manuell input" xfId="48507" xr:uid="{DD69AA8B-CE28-4C7E-BA06-8F4A9F8CFED7}"/>
    <cellStyle name="H_1998_col_head_BM RP VIPS UTEN OPPSPARING_Manuell input_Månedsanalyse" xfId="48508" xr:uid="{62D8092B-E6E4-408F-A59D-379FB2A14C35}"/>
    <cellStyle name="H_1998_col_head_BM YP+RP GIWS MED OPPSPARING" xfId="48510" xr:uid="{CD89040B-388F-424D-BDFC-8DD2A294FAD3}"/>
    <cellStyle name="H_1998_col_head_BM YP+RP GIWS MED OPPSPARING 2" xfId="48511" xr:uid="{EFC6A67B-51BC-4869-B10F-189C9942E44B}"/>
    <cellStyle name="H_1998_col_head_BM YP+RP GIWS MED OPPSPARING_Månedsanalyse" xfId="48514" xr:uid="{01693546-1830-4EC1-BE90-71645C5036A1}"/>
    <cellStyle name="H_1998_col_head_BM YP+RP GIWS MED OPPSPARING_Manuell input" xfId="48512" xr:uid="{9E32944A-3869-4719-9A47-EFABCBD9F6B3}"/>
    <cellStyle name="H_1998_col_head_BM YP+RP GIWS MED OPPSPARING_Manuell input_Månedsanalyse" xfId="48513" xr:uid="{CF4C3828-29DA-46C4-B193-AF42FE6AB024}"/>
    <cellStyle name="H_1998_col_head_CCR3" xfId="6765" xr:uid="{3C9E6C29-BA03-448D-A6F5-0A4E3FD9268E}"/>
    <cellStyle name="H_1998_col_head_CR4_19" xfId="6766" xr:uid="{070BD3D4-E825-4042-A7BB-3BC5663937FA}"/>
    <cellStyle name="H_1998_col_head_Derivater B1" xfId="23442" xr:uid="{4C312EAF-9E60-44C0-8EEE-F54C862BA0E0}"/>
    <cellStyle name="H_1998_col_head_Derivater B1_AVA DVA EL" xfId="48515" xr:uid="{02D3E15E-0049-44A7-A80F-097D46850C25}"/>
    <cellStyle name="H_1998_col_head_Derivater B1_Avkortning" xfId="48516" xr:uid="{6C49C7F7-1F19-40F1-AA08-DE02207C1148}"/>
    <cellStyle name="H_1998_col_head_Derivater B1_Avstemming Bank" xfId="48517" xr:uid="{B8659D02-DC1D-48C5-B733-C9B58B943BE5}"/>
    <cellStyle name="H_1998_col_head_Derivater B1_Avstemming Konsern CRD IV" xfId="48518" xr:uid="{3D5B6EA9-9158-4F76-BCC5-71413DBDB6ED}"/>
    <cellStyle name="H_1998_col_head_Derivater B1_BANKVOL" xfId="48519" xr:uid="{A507CFFB-232E-4C51-B84E-D4ECE600E41C}"/>
    <cellStyle name="H_1998_col_head_Derivater B1_BANKVOL_AVA DVA EL" xfId="48520" xr:uid="{C5D485BF-DE23-42C7-88BD-3DB471FE5D66}"/>
    <cellStyle name="H_1998_col_head_Derivater B1_BANKVOL_Avstemming Bank" xfId="48521" xr:uid="{DCCEA12A-5AC3-482F-977B-44F43DB7DC85}"/>
    <cellStyle name="H_1998_col_head_Derivater B1_BANKVOL_Avstemming Konsern CRD IV" xfId="48522" xr:uid="{D2389E91-DF55-4A32-876F-9F23FA2446E5}"/>
    <cellStyle name="H_1998_col_head_Derivater B1_BANKVOL_Mars 2018" xfId="48523" xr:uid="{FEEA6B6B-EFE2-4EB5-A072-89A04F7A54F5}"/>
    <cellStyle name="H_1998_col_head_Derivater B1_BANKVOL_Mars 2018_1" xfId="48524" xr:uid="{CA4AA3AA-D94B-433A-9187-E49C4FD8EF98}"/>
    <cellStyle name="H_1998_col_head_Derivater B1_Desember 2017" xfId="48525" xr:uid="{D1F966F4-58D0-4E80-93FA-1BA43E389768}"/>
    <cellStyle name="H_1998_col_head_Derivater B1_Desember 2017_1" xfId="48526" xr:uid="{2C430725-7AF1-4105-9B81-5637F0EE601B}"/>
    <cellStyle name="H_1998_col_head_Derivater B1_Mars 2018" xfId="48527" xr:uid="{D703CAA4-55E6-494A-98CB-080830B5360E}"/>
    <cellStyle name="H_1998_col_head_Derivater B1_Mars 2018_1" xfId="48528" xr:uid="{558385A6-A0CA-4E46-8C4F-5360DA401991}"/>
    <cellStyle name="H_1998_col_head_Derivater B1_Note Bank" xfId="48529" xr:uid="{CA1F58C4-83E8-4276-8133-5E48C48DEFC0}"/>
    <cellStyle name="H_1998_col_head_Derivater B1_Note Bankkonsern" xfId="48530" xr:uid="{D51A1A33-A763-4ABB-8810-58C96B59930B}"/>
    <cellStyle name="H_1998_col_head_Derivater B1_September 2017" xfId="48531" xr:uid="{79D63158-C6E4-43EC-AB92-1C49C56B66FD}"/>
    <cellStyle name="H_1998_col_head_Desember 2017" xfId="48532" xr:uid="{63061393-0FE3-44A6-973A-94C018878F4E}"/>
    <cellStyle name="H_1998_col_head_Desember 2017_1" xfId="48533" xr:uid="{7D32CDE4-DED2-4465-A469-7417E6B9C9B9}"/>
    <cellStyle name="H_1998_col_head_Elimineringer i SAP" xfId="48534" xr:uid="{4EBDB2A9-CFCA-421C-8225-B6FB474616C6}"/>
    <cellStyle name="H_1998_col_head_Juni 2017" xfId="23443" xr:uid="{BF16E531-F3FC-4C30-BE71-4AA9EBD233F0}"/>
    <cellStyle name="H_1998_col_head_Juni 2017_Avkortning" xfId="48535" xr:uid="{40084605-1053-481A-A724-8BEA92FB91FB}"/>
    <cellStyle name="H_1998_col_head_Juni 2017_Desember 2017" xfId="48536" xr:uid="{BA4EBA43-35B0-4CC4-B4A5-FF22490215CE}"/>
    <cellStyle name="H_1998_col_head_Kap.dekn." xfId="23444" xr:uid="{CD6012DF-5D2B-49E6-AD2F-240E1D649B6E}"/>
    <cellStyle name="H_1998_col_head_Kap.dekn._AVA DVA EL" xfId="48537" xr:uid="{172C8D39-5AF5-45AF-BBD6-573B8D4D82D5}"/>
    <cellStyle name="H_1998_col_head_Kap.dekn._Avkortning" xfId="48538" xr:uid="{B83A38DB-4026-464F-A7DC-F0E0D1268F90}"/>
    <cellStyle name="H_1998_col_head_Kap.dekn._Avstemming Bank" xfId="48539" xr:uid="{DD80EB7D-013E-46FB-A537-A39942576323}"/>
    <cellStyle name="H_1998_col_head_Kap.dekn._Avstemming Konsern CRD IV" xfId="48540" xr:uid="{8198C8CC-3CA7-450A-8C8E-87FB529556AC}"/>
    <cellStyle name="H_1998_col_head_Kap.dekn._BANKVOL" xfId="48541" xr:uid="{CF7E1BEB-F418-451B-8E69-0F600642BEE5}"/>
    <cellStyle name="H_1998_col_head_Kap.dekn._BANKVOL_AVA DVA EL" xfId="48542" xr:uid="{FE2D4732-08F7-4336-9185-8DD186AC5336}"/>
    <cellStyle name="H_1998_col_head_Kap.dekn._BANKVOL_Avstemming Bank" xfId="48543" xr:uid="{46666B43-76F8-4DA4-A07B-5C45D967BE8A}"/>
    <cellStyle name="H_1998_col_head_Kap.dekn._BANKVOL_Avstemming Konsern CRD IV" xfId="48544" xr:uid="{E2CBFE0F-B852-4DCC-A2ED-2CB9D9B34502}"/>
    <cellStyle name="H_1998_col_head_Kap.dekn._BANKVOL_Mars 2018" xfId="48545" xr:uid="{B9DE1E8B-E5FB-49DA-AF5F-27D08427815D}"/>
    <cellStyle name="H_1998_col_head_Kap.dekn._BANKVOL_Mars 2018_1" xfId="48546" xr:uid="{6EB68770-2EE4-499A-A39E-C4DA9B8827CC}"/>
    <cellStyle name="H_1998_col_head_Kap.dekn._Desember 2017" xfId="48547" xr:uid="{66C05D33-DD94-444E-ABA2-660DE8E4F47A}"/>
    <cellStyle name="H_1998_col_head_Kap.dekn._Desember 2017_1" xfId="48548" xr:uid="{573E1CC6-7D31-43A2-AFCF-7680DA1FB4D8}"/>
    <cellStyle name="H_1998_col_head_Kap.dekn._Mars 2018" xfId="48549" xr:uid="{73F16742-7CBD-4EB2-B331-27BA4F1C6BBA}"/>
    <cellStyle name="H_1998_col_head_Kap.dekn._Mars 2018_1" xfId="48550" xr:uid="{837FFA6D-F52A-4A55-A760-0E2559B4E574}"/>
    <cellStyle name="H_1998_col_head_Kap.dekn._Note Bank" xfId="48551" xr:uid="{20057344-E3CD-4008-80BC-EEE16FE1D912}"/>
    <cellStyle name="H_1998_col_head_Kap.dekn._Note Bankkonsern" xfId="48552" xr:uid="{4A2B5184-987B-4476-B61E-879724DF7E52}"/>
    <cellStyle name="H_1998_col_head_Kap.dekn._September 2017" xfId="48553" xr:uid="{435C131A-5A6F-432B-A0E1-329C9F9B6853}"/>
    <cellStyle name="H_1998_col_head_KM1" xfId="23411" xr:uid="{C6F770DF-6725-4611-8FB4-F06A7B343F8E}"/>
    <cellStyle name="H_1998_col_head_Korr reklassifisering" xfId="48554" xr:uid="{F36A7E3C-8051-4459-80F5-CD71021A8088}"/>
    <cellStyle name="H_1998_col_head_LR2" xfId="53166" xr:uid="{D4301C67-153B-48EE-96DF-36C59F938663}"/>
    <cellStyle name="H_1998_col_head_Månedsanalyse" xfId="48559" xr:uid="{E0EC9400-F595-4697-9DA6-E82B4D5DDC7E}"/>
    <cellStyle name="H_1998_col_head_Manuell input" xfId="48555" xr:uid="{FC3188A5-92B2-475A-B859-13F6021235B9}"/>
    <cellStyle name="H_1998_col_head_Manuell input_Månedsanalyse" xfId="48556" xr:uid="{A92F3744-FC90-4CC5-BFD8-C5FFB578DEF3}"/>
    <cellStyle name="H_1998_col_head_Mars 2018" xfId="48557" xr:uid="{D333B979-F4F4-4704-B33B-FAE8B18BDC28}"/>
    <cellStyle name="H_1998_col_head_Mars 2018_1" xfId="48558" xr:uid="{4CEBE79E-0A76-46B6-9C35-1BC6B02F19BD}"/>
    <cellStyle name="H_1998_col_head_Note Bank" xfId="48560" xr:uid="{78C46306-CAC2-4CF2-8743-445DB6876724}"/>
    <cellStyle name="H_1998_col_head_Note Bank_1" xfId="48561" xr:uid="{AFE9C4B4-1869-44DE-8D5D-9A8DEF6E0AF2}"/>
    <cellStyle name="H_1998_col_head_Note Bankkonsern" xfId="48562" xr:uid="{5A5B0E81-32BF-4BAE-BEFC-7E03D8C289BA}"/>
    <cellStyle name="H_1998_col_head_Note Bankkonsern_1" xfId="48563" xr:uid="{9F72E8FA-69C2-4DF0-A202-029DE09DF6FD}"/>
    <cellStyle name="H_1998_col_head_Note Konsern" xfId="48564" xr:uid="{4E73EAC9-4CED-45A2-95BE-C8660854A46C}"/>
    <cellStyle name="H_1998_col_head_OM YP GIWS" xfId="48565" xr:uid="{0643E26F-BA3F-4900-8FB3-85C74D02F33C}"/>
    <cellStyle name="H_1998_col_head_OM YP GIWS 2" xfId="48566" xr:uid="{1269B82A-3018-44A9-910B-66B98287623E}"/>
    <cellStyle name="H_1998_col_head_OM YP GIWS_Månedsanalyse" xfId="48569" xr:uid="{BDF55CD8-28BD-44EF-8714-F375CE24069F}"/>
    <cellStyle name="H_1998_col_head_OM YP GIWS_Manuell input" xfId="48567" xr:uid="{FC4E5296-9026-4196-B296-6106BC9EC723}"/>
    <cellStyle name="H_1998_col_head_OM YP GIWS_Manuell input_Månedsanalyse" xfId="48568" xr:uid="{393D4B88-709F-4BF7-BB70-66E697BF36FC}"/>
    <cellStyle name="H_1998_col_head_Q Sum_Res N" xfId="48570" xr:uid="{11AEE6A7-6DE9-4E6C-A1CD-487FD6B3F574}"/>
    <cellStyle name="H_1998_col_head_Q Sum_Res N 2" xfId="48571" xr:uid="{C073FAB7-E6C3-4984-BE28-929C0D9C6DBA}"/>
    <cellStyle name="H_1998_col_head_Q Sum_Res N_Månedsanalyse" xfId="48574" xr:uid="{2FF49D89-F2C1-4187-9845-A4472955F434}"/>
    <cellStyle name="H_1998_col_head_Q Sum_Res N_Manuell input" xfId="48572" xr:uid="{F22F8996-131C-4FF7-85B5-D5BE5C762AF2}"/>
    <cellStyle name="H_1998_col_head_Q Sum_Res N_Manuell input_Månedsanalyse" xfId="48573" xr:uid="{0835266C-2974-41B9-BF18-48F98FD66F75}"/>
    <cellStyle name="H_1998_col_head_Q Sum_Res N_Results &amp; key fig." xfId="48575" xr:uid="{4630CFD3-1718-4FBC-81EA-6848C1FD6C78}"/>
    <cellStyle name="H_1998_col_head_Results &amp; key fig." xfId="48576" xr:uid="{87FEA64B-E6A7-48A0-AF87-ED29289C3EDA}"/>
    <cellStyle name="H_1998_col_head_September 2017" xfId="48577" xr:uid="{6E62C5E0-8E9D-4657-9C9D-B9954E5EA13A}"/>
    <cellStyle name="H_1998_col_head_September 2017_1" xfId="48578" xr:uid="{B1A34286-4621-4BCC-980C-07D13E135CBA}"/>
    <cellStyle name="H_1998_col_head_Side 9" xfId="48579" xr:uid="{416EE590-8F20-46D9-A4C5-5E560DBEE0F0}"/>
    <cellStyle name="H_1998_col_head_Side 9 2" xfId="48580" xr:uid="{684439E0-53E8-49A1-B04F-ABBA8B1EE4E4}"/>
    <cellStyle name="H_1998_col_head_Side 9_Månedsanalyse" xfId="48583" xr:uid="{C06A7B3A-3785-4D98-8377-0F43E7D6D323}"/>
    <cellStyle name="H_1998_col_head_Side 9_Manuell input" xfId="48581" xr:uid="{0A22156D-0AFB-42C2-97C3-D55D05B959CF}"/>
    <cellStyle name="H_1998_col_head_Side 9_Manuell input_Månedsanalyse" xfId="48582" xr:uid="{B9FEF996-020E-4F7D-B6B2-F131E671C2C6}"/>
    <cellStyle name="H_1998_col_head_YTD" xfId="48584" xr:uid="{7ADF760E-6563-495B-96F1-B006F82CD81A}"/>
    <cellStyle name="H_1998_col_head_YTD 2" xfId="48585" xr:uid="{42128B31-9C46-4234-A706-710163097E57}"/>
    <cellStyle name="H_1998_col_head_YTD_Månedsanalyse" xfId="48588" xr:uid="{C9EB5E6B-7775-4767-9B99-0BB46FFC9309}"/>
    <cellStyle name="H_1998_col_head_YTD_Manuell input" xfId="48586" xr:uid="{05C42F35-065F-4C99-8985-C7C1801CB443}"/>
    <cellStyle name="H_1998_col_head_YTD_Manuell input_Månedsanalyse" xfId="48587" xr:uid="{DA61A571-394B-40A9-8BD8-54D235771509}"/>
    <cellStyle name="H_1999_col_head" xfId="6767" xr:uid="{CA069325-51FC-4F67-B3B7-F2A450F4B542}"/>
    <cellStyle name="H_1999_col_head 2" xfId="23446" xr:uid="{42D21102-1970-459D-A342-CE37BADABA1C}"/>
    <cellStyle name="H_1999_col_head 2_AVA DVA EL" xfId="48589" xr:uid="{B3482675-01AF-459E-AD14-096900F9ABA5}"/>
    <cellStyle name="H_1999_col_head 2_Avstemming Bank" xfId="48590" xr:uid="{3F50F43A-A8FC-42FB-B953-41671A52324F}"/>
    <cellStyle name="H_1999_col_head 2_Avstemming Konsern CRD IV" xfId="48591" xr:uid="{B8FE8E4D-1C6C-40AD-BE55-815AF060F036}"/>
    <cellStyle name="H_1999_col_head 2_BANKVOL" xfId="48592" xr:uid="{E653D388-39CB-43FA-A31E-5F3AC7E73065}"/>
    <cellStyle name="H_1999_col_head 2_BANKVOL_AVA DVA EL" xfId="48593" xr:uid="{2ED5CC11-5299-45DD-86CC-FBB34B988BB0}"/>
    <cellStyle name="H_1999_col_head 2_BANKVOL_Avstemming Bank" xfId="48594" xr:uid="{A90E9235-AFFF-4234-A854-ACF0AEE58A89}"/>
    <cellStyle name="H_1999_col_head 2_BANKVOL_Avstemming Konsern CRD IV" xfId="48595" xr:uid="{1D1DD051-FC3D-4204-9AE6-68E54D86EC70}"/>
    <cellStyle name="H_1999_col_head 2_BANKVOL_Mars 2018" xfId="48596" xr:uid="{232C1DE7-BB5B-4D8C-9D89-AB3F9483FD76}"/>
    <cellStyle name="H_1999_col_head 2_BANKVOL_Mars 2018_1" xfId="48597" xr:uid="{72606D4C-107B-480E-8D4D-AB7DEF4E2E14}"/>
    <cellStyle name="H_1999_col_head 2_Desember 2017" xfId="48598" xr:uid="{11B3E4CA-B0FD-4531-8EE5-827FE4046665}"/>
    <cellStyle name="H_1999_col_head 2_Elimineringer i SAP" xfId="48599" xr:uid="{92652E85-11B8-43CE-8533-4319B2399C70}"/>
    <cellStyle name="H_1999_col_head 2_Juni 2017" xfId="23447" xr:uid="{0D5D7BC1-DF51-444F-A53C-22366483B710}"/>
    <cellStyle name="H_1999_col_head 2_Juni 2017_Avkortning" xfId="48600" xr:uid="{12C57D24-3EE9-496C-AF20-2C604BCC3E0F}"/>
    <cellStyle name="H_1999_col_head 2_Juni 2017_Desember 2017" xfId="48601" xr:uid="{5E5E953B-B464-4C2B-B41D-9DA861777637}"/>
    <cellStyle name="H_1999_col_head 2_Korr reklassifisering" xfId="48602" xr:uid="{FDAC5AF9-B7CC-4D5E-90B8-BE846B2E6339}"/>
    <cellStyle name="H_1999_col_head 2_Mars 2018" xfId="48603" xr:uid="{942A0027-385F-4E66-AFEF-69559D076C90}"/>
    <cellStyle name="H_1999_col_head 2_Mars 2018_1" xfId="48604" xr:uid="{FC0C41B8-C5A1-409E-A0DC-8DD104D02B45}"/>
    <cellStyle name="H_1999_col_head 2_Note Bank" xfId="48605" xr:uid="{49A5D821-218E-4F6B-89A3-D869E2C1F5F5}"/>
    <cellStyle name="H_1999_col_head 2_Note Bankkonsern" xfId="48606" xr:uid="{07250C36-65AB-4087-AD33-70C91BAC2F27}"/>
    <cellStyle name="H_1999_col_head 2_September 2017" xfId="48607" xr:uid="{C29FFD40-A69C-4DC3-B656-5ADED51D7A39}"/>
    <cellStyle name="H_1999_col_head_AVA DVA EL" xfId="23448" xr:uid="{704DF26C-59F4-4061-B975-D9870183261F}"/>
    <cellStyle name="H_1999_col_head_AVA DVA EL_1" xfId="48608" xr:uid="{3EC79F1F-9677-4BEA-B1FA-88027E685556}"/>
    <cellStyle name="H_1999_col_head_Avkortning" xfId="48609" xr:uid="{8579F026-CD0E-4021-BC46-1E48A55FD6F8}"/>
    <cellStyle name="H_1999_col_head_Avstemming Bank" xfId="48610" xr:uid="{5EB1436B-813E-43D3-B233-037461310EAE}"/>
    <cellStyle name="H_1999_col_head_Avstemming Bankkonsern" xfId="48611" xr:uid="{C1DEE449-9088-498F-9B4E-19266125D36D}"/>
    <cellStyle name="H_1999_col_head_Avstemming Konsern CRD IV" xfId="48612" xr:uid="{E793C612-307B-451F-AA6F-AD2406D1D3AC}"/>
    <cellStyle name="H_1999_col_head_Balanse bankkonsern" xfId="23449" xr:uid="{B4C446E1-B1FF-45F6-9DF8-5085B58A50CC}"/>
    <cellStyle name="H_1999_col_head_Balanse bankkonsern_AVA DVA EL" xfId="48613" xr:uid="{5A501D6A-9334-4F08-9A8A-86B3FDA5E7C3}"/>
    <cellStyle name="H_1999_col_head_Balanse bankkonsern_Avkortning" xfId="48614" xr:uid="{76A37B65-3D06-4351-B9DD-DDEA43FF2C2C}"/>
    <cellStyle name="H_1999_col_head_Balanse bankkonsern_Avstemming Bank" xfId="48615" xr:uid="{10D18610-1D03-486E-95B9-8BCCD0D2A7D1}"/>
    <cellStyle name="H_1999_col_head_Balanse bankkonsern_Avstemming Konsern CRD IV" xfId="48616" xr:uid="{C9063ADD-7814-4771-9EDE-96152DB4273B}"/>
    <cellStyle name="H_1999_col_head_Balanse bankkonsern_BANKVOL" xfId="48617" xr:uid="{01406D9D-35C4-4489-A3F8-0E1C93C8F92A}"/>
    <cellStyle name="H_1999_col_head_Balanse bankkonsern_BANKVOL_AVA DVA EL" xfId="48618" xr:uid="{F36351B6-472E-4A9E-A0CF-ABBA7A072B57}"/>
    <cellStyle name="H_1999_col_head_Balanse bankkonsern_BANKVOL_Avstemming Bank" xfId="48619" xr:uid="{045D2440-C8C7-43C9-A124-35F7BC012933}"/>
    <cellStyle name="H_1999_col_head_Balanse bankkonsern_BANKVOL_Avstemming Konsern CRD IV" xfId="48620" xr:uid="{E260BCC2-EFFC-4229-8440-102037144439}"/>
    <cellStyle name="H_1999_col_head_Balanse bankkonsern_BANKVOL_Mars 2018" xfId="48621" xr:uid="{2E4FFF64-EA61-42FD-951B-9A0EEE54D477}"/>
    <cellStyle name="H_1999_col_head_Balanse bankkonsern_BANKVOL_Mars 2018_1" xfId="48622" xr:uid="{AF8771D4-94EC-4543-B3A1-47751347435D}"/>
    <cellStyle name="H_1999_col_head_Balanse bankkonsern_Desember 2017" xfId="48623" xr:uid="{71855CF2-0BF2-4BE7-82CF-685381E522AC}"/>
    <cellStyle name="H_1999_col_head_Balanse bankkonsern_Desember 2017_1" xfId="48624" xr:uid="{665A3E7D-2339-4056-8F23-7FBB96D23C59}"/>
    <cellStyle name="H_1999_col_head_Balanse bankkonsern_Mars 2018" xfId="48625" xr:uid="{E44FB4BE-8360-4A77-8D40-8BF6641291F0}"/>
    <cellStyle name="H_1999_col_head_Balanse bankkonsern_Mars 2018_1" xfId="48626" xr:uid="{79342F02-30BD-4565-B748-E82B9962B0E5}"/>
    <cellStyle name="H_1999_col_head_Balanse bankkonsern_Note Bank" xfId="48627" xr:uid="{6F0E1115-5460-4A45-8A5A-CF64E78FD602}"/>
    <cellStyle name="H_1999_col_head_Balanse bankkonsern_Note Bankkonsern" xfId="48628" xr:uid="{5B685AB4-2E0F-4D20-9492-F8A9D94C50EB}"/>
    <cellStyle name="H_1999_col_head_Balanse bankkonsern_September 2017" xfId="48629" xr:uid="{5BDA7CB6-04B0-4803-B1CD-BB79492DFA77}"/>
    <cellStyle name="H_1999_col_head_BANKVOL" xfId="23450" xr:uid="{78F8F049-DF4C-4233-95A4-84FC4D8530DF}"/>
    <cellStyle name="H_1999_col_head_BANKVOL_1" xfId="48630" xr:uid="{4DBCB823-ADDF-45D5-B5C6-1C7B2A377094}"/>
    <cellStyle name="H_1999_col_head_BANKVOL_1_AVA DVA EL" xfId="48631" xr:uid="{82639D6D-7495-4E84-9972-EEC1524F9346}"/>
    <cellStyle name="H_1999_col_head_BANKVOL_1_Avstemming Bank" xfId="48632" xr:uid="{E01A24F6-6A0D-4942-B109-A3B008D11772}"/>
    <cellStyle name="H_1999_col_head_BANKVOL_1_Avstemming Konsern CRD IV" xfId="48633" xr:uid="{666632B7-6B77-46AF-9641-B1C9EEB6F695}"/>
    <cellStyle name="H_1999_col_head_BANKVOL_1_Mars 2018" xfId="48634" xr:uid="{0380FBA9-588D-46A1-B750-742D18735232}"/>
    <cellStyle name="H_1999_col_head_BANKVOL_1_Mars 2018_1" xfId="48635" xr:uid="{71CC5F70-FA75-4A45-BD3B-B69D96CCF2B2}"/>
    <cellStyle name="H_1999_col_head_BANKVOL_AVA DVA EL" xfId="48636" xr:uid="{933412D5-F35A-4F34-8637-C7A1F578EA9B}"/>
    <cellStyle name="H_1999_col_head_BANKVOL_Avkortning" xfId="48637" xr:uid="{A0055370-C0CB-4B94-9E4E-EFA83C36B1D4}"/>
    <cellStyle name="H_1999_col_head_BANKVOL_Avstemming Bank" xfId="48638" xr:uid="{1990E524-B9CD-42DC-83A7-3326EB675498}"/>
    <cellStyle name="H_1999_col_head_BANKVOL_Avstemming Konsern CRD IV" xfId="48639" xr:uid="{ECF54425-10D1-4516-AEB3-BFEB899C8294}"/>
    <cellStyle name="H_1999_col_head_BANKVOL_BANKVOL" xfId="48640" xr:uid="{3101F27F-D488-4BEA-A1C0-0F8E53920714}"/>
    <cellStyle name="H_1999_col_head_BANKVOL_BANKVOL_AVA DVA EL" xfId="48641" xr:uid="{E1BD3DC4-CF64-445E-9AD8-CFA74502626F}"/>
    <cellStyle name="H_1999_col_head_BANKVOL_BANKVOL_Avstemming Bank" xfId="48642" xr:uid="{A23839EC-8759-4D4F-8081-E61F9B141E63}"/>
    <cellStyle name="H_1999_col_head_BANKVOL_BANKVOL_Avstemming Konsern CRD IV" xfId="48643" xr:uid="{DD7218E2-C623-4934-A1E8-E0AA519C58E7}"/>
    <cellStyle name="H_1999_col_head_BANKVOL_BANKVOL_Mars 2018" xfId="48644" xr:uid="{39CD9E1F-7861-48B5-8536-BC1BF65812B1}"/>
    <cellStyle name="H_1999_col_head_BANKVOL_BANKVOL_Mars 2018_1" xfId="48645" xr:uid="{2781AC93-993A-461B-A77D-21260CA44CC7}"/>
    <cellStyle name="H_1999_col_head_BANKVOL_Desember 2017" xfId="48646" xr:uid="{5E6D4B99-7F22-4D7E-8658-5E3E2E5990FD}"/>
    <cellStyle name="H_1999_col_head_BANKVOL_Desember 2017_1" xfId="48647" xr:uid="{7B254D26-2E47-427A-9BB6-816DF764F3E7}"/>
    <cellStyle name="H_1999_col_head_BANKVOL_Mars 2018" xfId="48648" xr:uid="{0A2B3CE7-17B5-4FF7-B252-1F25E5AC035F}"/>
    <cellStyle name="H_1999_col_head_BANKVOL_Mars 2018_1" xfId="48649" xr:uid="{4546EA6D-B7BB-4B49-B8D0-FC8A1A8FDC51}"/>
    <cellStyle name="H_1999_col_head_BANKVOL_Note Bank" xfId="48650" xr:uid="{2EAA12BC-B247-4274-B271-FC74086B1323}"/>
    <cellStyle name="H_1999_col_head_BANKVOL_Note Bankkonsern" xfId="48651" xr:uid="{F45AC52F-3A71-42E3-8DD6-E1A1D1679739}"/>
    <cellStyle name="H_1999_col_head_BANKVOL_September 2017" xfId="48652" xr:uid="{236295E7-E6E0-4D60-A353-1D378533B42C}"/>
    <cellStyle name="H_1999_col_head_CCR3" xfId="6768" xr:uid="{D09940E4-FF20-45CC-AB4D-61BE3D20AA61}"/>
    <cellStyle name="H_1999_col_head_CR4_19" xfId="6769" xr:uid="{B841C613-A9CF-4ABE-BB4C-F165AD645DD6}"/>
    <cellStyle name="H_1999_col_head_Derivater B1" xfId="23451" xr:uid="{3E4F5486-E3E4-49A8-BE16-D2021A1F7AEF}"/>
    <cellStyle name="H_1999_col_head_Derivater B1_AVA DVA EL" xfId="48653" xr:uid="{73EFED9F-EE01-47D1-89A5-8418D83E0780}"/>
    <cellStyle name="H_1999_col_head_Derivater B1_Avkortning" xfId="48654" xr:uid="{3848426E-658D-406E-B515-146A20E2AB0A}"/>
    <cellStyle name="H_1999_col_head_Derivater B1_Avstemming Bank" xfId="48655" xr:uid="{DA897487-1F08-48E8-A5E4-B021FA513847}"/>
    <cellStyle name="H_1999_col_head_Derivater B1_Avstemming Konsern CRD IV" xfId="48656" xr:uid="{90744409-BBBA-4DCF-9787-CB6D3EED63B4}"/>
    <cellStyle name="H_1999_col_head_Derivater B1_BANKVOL" xfId="48657" xr:uid="{7630D1B9-46C5-49BA-8205-6D886F759CA5}"/>
    <cellStyle name="H_1999_col_head_Derivater B1_BANKVOL_AVA DVA EL" xfId="48658" xr:uid="{8ED8F267-CA78-48DB-809F-4AEBBAF40F42}"/>
    <cellStyle name="H_1999_col_head_Derivater B1_BANKVOL_Avstemming Bank" xfId="48659" xr:uid="{F2BC327D-0B6F-4461-B584-7D5B0BCE7DF6}"/>
    <cellStyle name="H_1999_col_head_Derivater B1_BANKVOL_Avstemming Konsern CRD IV" xfId="48660" xr:uid="{515E05F2-1E7F-46A2-B78A-9DA7552B5213}"/>
    <cellStyle name="H_1999_col_head_Derivater B1_BANKVOL_Mars 2018" xfId="48661" xr:uid="{F24D46E4-8726-46EE-8E8B-4A4845AE23D4}"/>
    <cellStyle name="H_1999_col_head_Derivater B1_BANKVOL_Mars 2018_1" xfId="48662" xr:uid="{05BBB939-66ED-4915-9307-790CAF0072BA}"/>
    <cellStyle name="H_1999_col_head_Derivater B1_Desember 2017" xfId="48663" xr:uid="{35F70EFD-BC79-4540-9228-BC957F1BD3E5}"/>
    <cellStyle name="H_1999_col_head_Derivater B1_Desember 2017_1" xfId="48664" xr:uid="{46B26FF7-4684-44C4-8058-2158BA3C96F1}"/>
    <cellStyle name="H_1999_col_head_Derivater B1_Mars 2018" xfId="48665" xr:uid="{D5303B84-1315-4848-BDDB-0E86C4F2BC67}"/>
    <cellStyle name="H_1999_col_head_Derivater B1_Mars 2018_1" xfId="48666" xr:uid="{2FAAB763-D313-4A66-8468-89FD90603259}"/>
    <cellStyle name="H_1999_col_head_Derivater B1_Note Bank" xfId="48667" xr:uid="{6D55D304-71B6-4EAF-8029-FA7E5E58110C}"/>
    <cellStyle name="H_1999_col_head_Derivater B1_Note Bankkonsern" xfId="48668" xr:uid="{DBC6B803-D0F0-4B59-BED7-928948A7E484}"/>
    <cellStyle name="H_1999_col_head_Derivater B1_September 2017" xfId="48669" xr:uid="{F334EF34-2632-41C8-BE12-22BC53C18783}"/>
    <cellStyle name="H_1999_col_head_Desember 2017" xfId="48670" xr:uid="{7CAC11D6-0DF1-4C05-93A0-99D1FEDD34B4}"/>
    <cellStyle name="H_1999_col_head_Desember 2017_1" xfId="48671" xr:uid="{6CD98986-2AF6-48CD-B901-E53093151BAB}"/>
    <cellStyle name="H_1999_col_head_Elimineringer i SAP" xfId="48672" xr:uid="{4DC85FE9-4E22-47F5-A47F-B7DAA49488D1}"/>
    <cellStyle name="H_1999_col_head_Juni 2017" xfId="23452" xr:uid="{2238D61D-B3A5-4C1F-AD7D-E29D6F764F27}"/>
    <cellStyle name="H_1999_col_head_Juni 2017_Avkortning" xfId="48673" xr:uid="{8160164E-3C23-45AB-86E4-BF078ED202FD}"/>
    <cellStyle name="H_1999_col_head_Juni 2017_Desember 2017" xfId="48674" xr:uid="{6071F53E-0577-403E-8BD2-6197E31920D8}"/>
    <cellStyle name="H_1999_col_head_Kap.dekn." xfId="23453" xr:uid="{497CBA10-DC68-46AB-A8FB-336AA5D1F7FC}"/>
    <cellStyle name="H_1999_col_head_Kap.dekn._AVA DVA EL" xfId="48675" xr:uid="{1F4990F0-1B54-4DC6-B477-79067F12C50A}"/>
    <cellStyle name="H_1999_col_head_Kap.dekn._Avkortning" xfId="48676" xr:uid="{7208F3FF-B1E1-478E-A08D-787215464629}"/>
    <cellStyle name="H_1999_col_head_Kap.dekn._Avstemming Bank" xfId="48677" xr:uid="{3063552B-C8C7-4E30-BE6C-1DE98443FB21}"/>
    <cellStyle name="H_1999_col_head_Kap.dekn._Avstemming Konsern CRD IV" xfId="48678" xr:uid="{385B834C-1556-4CB6-A202-C6452E2CBF5B}"/>
    <cellStyle name="H_1999_col_head_Kap.dekn._BANKVOL" xfId="48679" xr:uid="{81342073-AFAC-45AB-8027-1775D4F1BB68}"/>
    <cellStyle name="H_1999_col_head_Kap.dekn._BANKVOL_AVA DVA EL" xfId="48680" xr:uid="{5B2DE906-B459-450B-BC87-2F0803608A82}"/>
    <cellStyle name="H_1999_col_head_Kap.dekn._BANKVOL_Avstemming Bank" xfId="48681" xr:uid="{F735CBD6-CB80-469B-A949-574DCF38964B}"/>
    <cellStyle name="H_1999_col_head_Kap.dekn._BANKVOL_Avstemming Konsern CRD IV" xfId="48682" xr:uid="{8C0D1734-1C19-418F-965C-51BF5BE47E8A}"/>
    <cellStyle name="H_1999_col_head_Kap.dekn._BANKVOL_Mars 2018" xfId="48683" xr:uid="{3F0452FF-400E-4485-9DF6-F533EBB064D6}"/>
    <cellStyle name="H_1999_col_head_Kap.dekn._BANKVOL_Mars 2018_1" xfId="48684" xr:uid="{36C9EE21-B094-4275-A846-E3CB88EC389A}"/>
    <cellStyle name="H_1999_col_head_Kap.dekn._Desember 2017" xfId="48685" xr:uid="{9567FF2C-B3F5-494A-B0B8-8F6828A8BF3B}"/>
    <cellStyle name="H_1999_col_head_Kap.dekn._Desember 2017_1" xfId="48686" xr:uid="{6791722A-2E69-4BEF-A2CF-4A2C8D2EA4FF}"/>
    <cellStyle name="H_1999_col_head_Kap.dekn._Mars 2018" xfId="48687" xr:uid="{34732A4F-884A-4643-9F09-615B04244737}"/>
    <cellStyle name="H_1999_col_head_Kap.dekn._Mars 2018_1" xfId="48688" xr:uid="{08D332DC-1797-4D6A-B833-EE4440154C10}"/>
    <cellStyle name="H_1999_col_head_Kap.dekn._Note Bank" xfId="48689" xr:uid="{1AFE259C-6C82-4AB4-8FF4-7AD3C5414360}"/>
    <cellStyle name="H_1999_col_head_Kap.dekn._Note Bankkonsern" xfId="48690" xr:uid="{17ADC9AA-E82E-44D2-ADE5-98C7612E8129}"/>
    <cellStyle name="H_1999_col_head_Kap.dekn._September 2017" xfId="48691" xr:uid="{D1295313-7F2E-4E19-B7D9-0E30AF04B9D3}"/>
    <cellStyle name="H_1999_col_head_KM1" xfId="23445" xr:uid="{75EB3010-31B0-4889-97D5-B571F8EA3EF7}"/>
    <cellStyle name="H_1999_col_head_Korr reklassifisering" xfId="48692" xr:uid="{E6C00B81-300B-4CB7-AF13-B42F410447C1}"/>
    <cellStyle name="H_1999_col_head_LR2" xfId="53168" xr:uid="{D073E2CF-D1DD-4207-A56A-743598397EDF}"/>
    <cellStyle name="H_1999_col_head_Månedsanalyse" xfId="48697" xr:uid="{97DB2A24-9764-4431-9BAC-6A1D52EB428A}"/>
    <cellStyle name="H_1999_col_head_Manuell input" xfId="48693" xr:uid="{A7CD062A-3CE7-4FE8-9F42-BD722A10D6E4}"/>
    <cellStyle name="H_1999_col_head_Manuell input_Månedsanalyse" xfId="48694" xr:uid="{1E314D6E-B9C7-4F06-9C93-DE8AC0DBFA56}"/>
    <cellStyle name="H_1999_col_head_Mars 2018" xfId="48695" xr:uid="{91B08930-D0DB-4812-BB27-795DEE3DC22D}"/>
    <cellStyle name="H_1999_col_head_Mars 2018_1" xfId="48696" xr:uid="{43725991-A5FE-4FB0-8985-E376483EFFA9}"/>
    <cellStyle name="H_1999_col_head_Note Bank" xfId="48698" xr:uid="{64F589EA-2C46-415D-B46A-57A8BB7C70CD}"/>
    <cellStyle name="H_1999_col_head_Note Bank_1" xfId="48699" xr:uid="{EA6C014F-EC84-4503-BFA9-EEA211E8F986}"/>
    <cellStyle name="H_1999_col_head_Note Bankkonsern" xfId="48700" xr:uid="{AD874240-6131-4FCB-AFF5-C845834E51C1}"/>
    <cellStyle name="H_1999_col_head_Note Bankkonsern_1" xfId="48701" xr:uid="{0440CE1C-D578-4C49-B291-2A177DC72FEA}"/>
    <cellStyle name="H_1999_col_head_Note Konsern" xfId="48702" xr:uid="{DC49695A-AFF5-4060-91D5-3B56F909C6DA}"/>
    <cellStyle name="H_1999_col_head_Results &amp; key fig." xfId="48703" xr:uid="{20F48B43-80E7-4523-849C-6A44F811EAAF}"/>
    <cellStyle name="H_1999_col_head_September 2017" xfId="48704" xr:uid="{FEA86907-66F1-4C7C-BA80-1C200820DF36}"/>
    <cellStyle name="H_1999_col_head_September 2017_1" xfId="48705" xr:uid="{7F770B5D-DCCC-465C-A3C4-9D54F63F9A31}"/>
    <cellStyle name="H1_1998 figures" xfId="6770" xr:uid="{71F94EB3-D7EF-4301-A357-44F984A3669A}"/>
    <cellStyle name="Hans Petter" xfId="6771" xr:uid="{0AEED067-12E1-4BC2-8878-20D444FDABE6}"/>
    <cellStyle name="hard no" xfId="23454" xr:uid="{B2D90D6A-7436-4E60-AEEA-A9A0F17A0242}"/>
    <cellStyle name="hard no 2" xfId="23455" xr:uid="{44A7CC75-997B-462B-84DE-A09BC91B7669}"/>
    <cellStyle name="hard no 2 2" xfId="48706" xr:uid="{23DCE24C-1D7C-4CDE-9DD9-9F55A19218F5}"/>
    <cellStyle name="hard no 3" xfId="23456" xr:uid="{9656787A-87E0-4F3A-A6F8-4A63BACFBB3F}"/>
    <cellStyle name="hard no 3 2" xfId="48707" xr:uid="{D92AB041-B91B-479F-96EF-C8A63F2DBD74}"/>
    <cellStyle name="hard no_AVA DVA EL" xfId="23457" xr:uid="{580A0475-EF21-43F9-8D38-B189AA4DD653}"/>
    <cellStyle name="Hard Percent" xfId="23458" xr:uid="{7B3542D9-4B5F-48C4-9F1F-18C4B09DB2E8}"/>
    <cellStyle name="Hard Percent 2" xfId="23459" xr:uid="{87A60918-7A73-4AFA-9C4F-F04A675AD1E7}"/>
    <cellStyle name="Hard Percent 3" xfId="23460" xr:uid="{DF88A20D-6333-4E88-9729-A7A7C3C93AB9}"/>
    <cellStyle name="Hard Percent_AVA DVA EL" xfId="23461" xr:uid="{1D978A83-B4E2-4F8A-96DE-8E82E4083102}"/>
    <cellStyle name="hardno" xfId="23462" xr:uid="{E1712221-64FB-4DAA-ADD9-52A8F167155A}"/>
    <cellStyle name="hardno 2" xfId="23463" xr:uid="{3B7AF5AD-A0B1-47C5-B2FB-79C4500326BD}"/>
    <cellStyle name="hardno 3" xfId="23464" xr:uid="{EC326C9C-5636-47B1-A862-4624837F9912}"/>
    <cellStyle name="hardno_AVA DVA EL" xfId="23465" xr:uid="{2594F41B-17EC-438C-94FA-0E1EEACB43B5}"/>
    <cellStyle name="Header" xfId="23466" xr:uid="{3C93F268-3456-48C4-93F0-406C00216B77}"/>
    <cellStyle name="Header 2" xfId="23467" xr:uid="{063DA922-5ABB-477D-B743-16534C851CB4}"/>
    <cellStyle name="Header 3" xfId="23468" xr:uid="{1E173992-3FB0-4D75-8159-028A9DE2313C}"/>
    <cellStyle name="Header Draft Stamp" xfId="23469" xr:uid="{1E9EDE55-2195-4802-AB9A-EE42646C143E}"/>
    <cellStyle name="Header Draft Stamp 2" xfId="23470" xr:uid="{A9AD4F8D-0A2A-44AD-B122-809FFC7015C4}"/>
    <cellStyle name="Header Draft Stamp 3" xfId="23471" xr:uid="{D9704D9B-AD47-4A81-946F-3C65C4B6E327}"/>
    <cellStyle name="Header Draft Stamp_AVA DVA EL" xfId="23472" xr:uid="{18B87854-58B3-4210-8B6A-49747FA4CDE0}"/>
    <cellStyle name="Header_AVA DVA EL" xfId="23473" xr:uid="{70C79FC7-AE7B-4CC2-9F1D-3CADDEFFF6CA}"/>
    <cellStyle name="Header1" xfId="6772" xr:uid="{34EC29F1-A775-4155-906B-D58D1EE7BC8C}"/>
    <cellStyle name="Header1 2" xfId="48708" xr:uid="{A2F6D958-884A-4CBB-BD0A-47A303F3E147}"/>
    <cellStyle name="Header2" xfId="6773" xr:uid="{D458E0DD-4F7F-4660-ADEC-DB349F7358E7}"/>
    <cellStyle name="Header2 2" xfId="6774" xr:uid="{794B7D68-DD97-4A3E-A6CB-B157A5DE5128}"/>
    <cellStyle name="Header2 2 2" xfId="6775" xr:uid="{990AE181-81E6-4641-ADC5-601EE38B065D}"/>
    <cellStyle name="Header2 2 3" xfId="6776" xr:uid="{6FDBDA4A-5661-4FDB-8E2C-2E6D1CD59705}"/>
    <cellStyle name="Header2 2 4" xfId="6777" xr:uid="{A753B732-EE76-4D89-8C67-2E44CD69E8FC}"/>
    <cellStyle name="Header2 2 5" xfId="6778" xr:uid="{979723F5-4358-4FC0-9A28-82E0216CD203}"/>
    <cellStyle name="Header2 2 6" xfId="6779" xr:uid="{8010C7C8-6E69-4DFD-B55E-771B43851C27}"/>
    <cellStyle name="Header2 2 7" xfId="6780" xr:uid="{A75AA0A5-087B-4A2A-ADCA-4450D94E2898}"/>
    <cellStyle name="Header2 2 8" xfId="36686" xr:uid="{0F0DF862-A802-4232-B53E-A515BDB2FD88}"/>
    <cellStyle name="Header2 2_CR4_19" xfId="6781" xr:uid="{98484CD9-F8A8-4301-81F2-4C7D388D7EE7}"/>
    <cellStyle name="Header2 3" xfId="6782" xr:uid="{2703071B-07D4-45C1-B508-708B4E06A59E}"/>
    <cellStyle name="Header2 3 2" xfId="6783" xr:uid="{7CE0B8E1-606C-4E7D-8CE1-7A05F149FAD3}"/>
    <cellStyle name="Header2 3 3" xfId="6784" xr:uid="{EF7F5CAD-A42B-430B-97FC-5E201A8272EB}"/>
    <cellStyle name="Header2 3 4" xfId="6785" xr:uid="{EDC06BAB-6CC6-42B9-94AE-FE3B62024031}"/>
    <cellStyle name="Header2 3 5" xfId="6786" xr:uid="{F1279413-05F2-4086-B787-1A7D38A49C08}"/>
    <cellStyle name="Header2 3 6" xfId="6787" xr:uid="{470370AD-B236-47B0-8763-D796B1A60F24}"/>
    <cellStyle name="Header2 3 7" xfId="6788" xr:uid="{667E9A54-C6E1-476C-9CA8-1EF71130706F}"/>
    <cellStyle name="Header2 3 8" xfId="36456" xr:uid="{505E0C4B-8082-4653-B5DD-F2BF25673F5B}"/>
    <cellStyle name="Header2 3 9" xfId="36667" xr:uid="{97A4C241-40C1-4213-AEFC-B0D3D64F5225}"/>
    <cellStyle name="Header2 3_CR4_19" xfId="6789" xr:uid="{5EA57A1D-7C81-42E0-9B35-3E9E0FCDBA72}"/>
    <cellStyle name="Header2 4" xfId="6790" xr:uid="{93CDC17F-B547-4A7C-86E1-290D93D2751D}"/>
    <cellStyle name="Header2 4 2" xfId="6791" xr:uid="{6CD98031-C5E8-46F0-9D44-33167C218068}"/>
    <cellStyle name="Header2 4 3" xfId="6792" xr:uid="{6D1AAC44-8DAA-4326-B340-F02811569981}"/>
    <cellStyle name="Header2 4 4" xfId="6793" xr:uid="{16B043FF-28EB-4A02-B8CF-DF6ABC176C71}"/>
    <cellStyle name="Header2 4 5" xfId="6794" xr:uid="{E58112E5-D124-43CD-9A3B-0DC1A53A0FFB}"/>
    <cellStyle name="Header2 4 6" xfId="6795" xr:uid="{D28FA99C-81C6-4213-BDBC-8EBB9A510D74}"/>
    <cellStyle name="Header2 4 7" xfId="6796" xr:uid="{25ABA31C-0689-4D76-BAA0-09E6BDD5FE1D}"/>
    <cellStyle name="Header2 4_CR4_19" xfId="6797" xr:uid="{0C7E1566-5C43-4544-A430-75A39F95707E}"/>
    <cellStyle name="Header2 5" xfId="6798" xr:uid="{FB11F93A-E9CB-4CEF-9964-5B9ED9989CFD}"/>
    <cellStyle name="Header2 5 2" xfId="6799" xr:uid="{49AA1256-A8B3-4ED6-9CE9-6BEA2021A281}"/>
    <cellStyle name="Header2 5 3" xfId="6800" xr:uid="{9C1A2F42-B03D-4A2A-BFE7-A260853120CE}"/>
    <cellStyle name="Header2 5 4" xfId="6801" xr:uid="{0FBE90B0-6D7B-4D24-B36A-C2B2925E169A}"/>
    <cellStyle name="Header2 5 5" xfId="6802" xr:uid="{6CC83021-398A-4846-AB42-26A7DA6EE25B}"/>
    <cellStyle name="Header2 5 6" xfId="6803" xr:uid="{B8D2D094-7052-4A98-A37C-93E7FBA1B8CD}"/>
    <cellStyle name="Header2 5 7" xfId="6804" xr:uid="{CE236F0F-CAA6-46B6-8548-7C14A7C00F7D}"/>
    <cellStyle name="Header2 5_CR4_19" xfId="6805" xr:uid="{87F928E5-9780-447C-B7CC-E1C7AB7BCE03}"/>
    <cellStyle name="Header2 6" xfId="6806" xr:uid="{BE10AE73-75B0-4C9A-AA6A-A52A68DC3E03}"/>
    <cellStyle name="Header2 6 2" xfId="6807" xr:uid="{85D064EB-63BB-4FFF-8E4D-F46F3961E312}"/>
    <cellStyle name="Header2 6 3" xfId="6808" xr:uid="{3110F87B-E8B8-4DBE-B403-93399632E65A}"/>
    <cellStyle name="Header2 6 4" xfId="6809" xr:uid="{3E73CCB3-ED2B-4443-94B8-A62BB59DB813}"/>
    <cellStyle name="Header2 6 5" xfId="6810" xr:uid="{58C72F87-7DAB-4DA7-ACF2-45012AD66F9A}"/>
    <cellStyle name="Header2 6 6" xfId="6811" xr:uid="{F7814C63-DCCB-4BCB-94AE-56F04EA5CD5B}"/>
    <cellStyle name="Header2 6 7" xfId="6812" xr:uid="{E5E5ECD1-DC3C-442A-BE18-FEC225F7E731}"/>
    <cellStyle name="Header2 6_CR4_19" xfId="6813" xr:uid="{21249599-8960-412A-A828-3F045289BF29}"/>
    <cellStyle name="Header2 7" xfId="6814" xr:uid="{87D37D0D-198C-4C77-A591-6AAE6A11D924}"/>
    <cellStyle name="Header2 7 2" xfId="6815" xr:uid="{38A7BD74-5499-4C3C-801B-6B0906F8B7F9}"/>
    <cellStyle name="Header2 7 3" xfId="6816" xr:uid="{6FF49524-A5A5-4FD0-A822-056F7FB1720C}"/>
    <cellStyle name="Header2 7 4" xfId="6817" xr:uid="{C5772DF2-9F4E-4E2B-A36F-F77BCBF238DF}"/>
    <cellStyle name="Header2 7 5" xfId="6818" xr:uid="{68C1CBC3-1875-4B4A-93D5-46EF5843302C}"/>
    <cellStyle name="Header2 7 6" xfId="6819" xr:uid="{E22F3F57-2F56-4424-A859-FFD539061BFB}"/>
    <cellStyle name="Header2 7_CR4_19" xfId="6820" xr:uid="{4031F44C-C009-4FAE-832B-26E8FF3EF11E}"/>
    <cellStyle name="Header2 8" xfId="36019" xr:uid="{ADEEC43B-923E-4EE4-9072-9FBA154E36E0}"/>
    <cellStyle name="Header2_7. Other MTM adjustments" xfId="48709" xr:uid="{2AF9026A-C032-4449-9318-217012B61257}"/>
    <cellStyle name="heading" xfId="23474" xr:uid="{96576317-F3B1-49E0-90F7-9D4CA8527D94}"/>
    <cellStyle name="Heading 1 10" xfId="6822" xr:uid="{8ACDEBAF-08C5-4DB6-B82B-BB3CE70B3D2F}"/>
    <cellStyle name="Heading 1 10 2" xfId="23475" xr:uid="{E1FD091A-CE36-42BA-BC9B-7416C9C82EED}"/>
    <cellStyle name="Heading 1 10 3" xfId="23476" xr:uid="{DF57A2A6-5F4C-42F2-8686-0CC62812D5FC}"/>
    <cellStyle name="Heading 1 10_AVA DVA EL" xfId="23477" xr:uid="{064C734B-924F-40D2-AD2A-B06393998C95}"/>
    <cellStyle name="Heading 1 11" xfId="6823" xr:uid="{0F5A7991-7B63-4395-A774-370DAA74C76E}"/>
    <cellStyle name="Heading 1 11 2" xfId="23478" xr:uid="{57A364BE-1C94-4838-B6BD-283DCCCEB0D4}"/>
    <cellStyle name="Heading 1 11 3" xfId="23479" xr:uid="{51CCA4EB-EA96-4207-92CA-23518D20DAB9}"/>
    <cellStyle name="Heading 1 11_AVA DVA EL" xfId="23480" xr:uid="{BA6E5F4F-0DF3-4602-B661-975C4F18626D}"/>
    <cellStyle name="Heading 1 12" xfId="23481" xr:uid="{11CCCECA-666B-4FB4-B5ED-2B829E70FE7E}"/>
    <cellStyle name="Heading 1 12 2" xfId="23482" xr:uid="{6D1DCC94-EC6E-4CDF-8510-11F701BB45E3}"/>
    <cellStyle name="Heading 1 12 3" xfId="23483" xr:uid="{C9AE19BF-60D7-480E-B59A-1C8302B2B852}"/>
    <cellStyle name="Heading 1 12_AVA DVA EL" xfId="23484" xr:uid="{DBA208E0-47CC-49A2-B5B0-58BB8DCF9ADB}"/>
    <cellStyle name="Heading 1 13" xfId="23485" xr:uid="{30CEE39F-0C1D-41CA-B0D7-A2694F42017E}"/>
    <cellStyle name="Heading 1 13 2" xfId="23486" xr:uid="{21546564-7C09-4C83-97CD-24B2CBDA3E4E}"/>
    <cellStyle name="Heading 1 13 3" xfId="23487" xr:uid="{A2C704C3-A91F-43B1-AE4B-A335DFAB6D9F}"/>
    <cellStyle name="Heading 1 13_AVA DVA EL" xfId="23488" xr:uid="{B2CA0793-5B58-4F0F-962B-3C26ED48016C}"/>
    <cellStyle name="Heading 1 14" xfId="40012" xr:uid="{44F66C04-0F11-4AC3-927A-DFECEFFB8953}"/>
    <cellStyle name="Heading 1 15" xfId="6821" xr:uid="{F3E2AC03-4A2B-46E9-88D9-4BE7C7EDC583}"/>
    <cellStyle name="Heading 1 2" xfId="1" xr:uid="{00000000-0005-0000-0000-000002000000}"/>
    <cellStyle name="Heading 1 2 10" xfId="48710" xr:uid="{8859D630-FC37-4E7B-816E-1C18D3E81181}"/>
    <cellStyle name="Heading 1 2 11" xfId="48711" xr:uid="{03DDEF0F-1218-490F-AF30-5701CEFA3CBB}"/>
    <cellStyle name="Heading 1 2 12" xfId="6824" xr:uid="{2A1DBED6-A76B-4755-98C1-A081B734CAD0}"/>
    <cellStyle name="Heading 1 2 2" xfId="6825" xr:uid="{1D2AECE8-6ED9-4A38-BEED-5687E95CAD48}"/>
    <cellStyle name="Heading 1 2 2 2" xfId="23489" xr:uid="{1947A4FC-13F0-41FF-8E69-6E76A7AFB288}"/>
    <cellStyle name="Heading 1 2 2 2 2" xfId="23490" xr:uid="{2C6A2A95-A4C2-46F0-8E95-7EED847CE745}"/>
    <cellStyle name="Heading 1 2 2 2 3" xfId="23491" xr:uid="{CADB661A-2F4C-477A-A652-6FF7E99FB9D9}"/>
    <cellStyle name="Heading 1 2 2 2_AVA DVA EL" xfId="23492" xr:uid="{A144F065-0F60-4FB2-9FCC-49E107FB465C}"/>
    <cellStyle name="Heading 1 2 2 3" xfId="23493" xr:uid="{8D258F99-AE05-4B3E-BE2E-F63CB324E551}"/>
    <cellStyle name="Heading 1 2 2 3 2" xfId="23494" xr:uid="{8D2EA234-CB61-4D52-96FA-2BB04698288E}"/>
    <cellStyle name="Heading 1 2 2 3 3" xfId="23495" xr:uid="{F9CE7880-7CA3-4731-B2BF-4B3DD4F607A6}"/>
    <cellStyle name="Heading 1 2 2 3_AVA DVA EL" xfId="23496" xr:uid="{26108B47-0151-4981-AB5B-8683FF483198}"/>
    <cellStyle name="Heading 1 2 2 4" xfId="23497" xr:uid="{4660747D-BA61-47E9-9131-253C3672B000}"/>
    <cellStyle name="Heading 1 2 2 4 2" xfId="23498" xr:uid="{2B489DD6-0D42-448D-89AC-976E7466D929}"/>
    <cellStyle name="Heading 1 2 2 4 3" xfId="23499" xr:uid="{119D03A2-EF12-4325-A7F8-6BD124BC0958}"/>
    <cellStyle name="Heading 1 2 2 4_AVA DVA EL" xfId="23500" xr:uid="{AD68C65C-7BBB-46FC-A569-4191CFEBFC2F}"/>
    <cellStyle name="Heading 1 2 2 5" xfId="23501" xr:uid="{E5DBA842-E13D-4CC9-AB4F-53EA988378A2}"/>
    <cellStyle name="Heading 1 2 2 5 2" xfId="23502" xr:uid="{371E92CF-9BBB-4A2C-B3B0-79AD277158F9}"/>
    <cellStyle name="Heading 1 2 2 5 3" xfId="23503" xr:uid="{A1AA046F-7F27-4D3F-8087-A26FD24D4BCA}"/>
    <cellStyle name="Heading 1 2 2 5_AVA DVA EL" xfId="23504" xr:uid="{C9C88CE8-7B55-4058-BD85-88AC5957AEBC}"/>
    <cellStyle name="Heading 1 2 2 6" xfId="23505" xr:uid="{99017A1B-FD9E-48E5-B609-A48B43B2B73A}"/>
    <cellStyle name="Heading 1 2 2 6 2" xfId="23506" xr:uid="{F74F83E4-A77B-4787-9E53-A4081D1FF41E}"/>
    <cellStyle name="Heading 1 2 2 6 3" xfId="23507" xr:uid="{A9F94773-D19D-4FF9-BAF3-6DD9A99A0A76}"/>
    <cellStyle name="Heading 1 2 2 6_AVA DVA EL" xfId="23508" xr:uid="{6D026848-2D7F-4D08-BC3E-7CB5EB1F2D20}"/>
    <cellStyle name="Heading 1 2 2 7" xfId="23509" xr:uid="{F4192C3F-0FF6-4FAE-95B4-C0223555B6AE}"/>
    <cellStyle name="Heading 1 2 2_A01" xfId="35882" xr:uid="{F6C3B6A0-7E2E-4FC8-B3DC-076F621E2126}"/>
    <cellStyle name="Heading 1 2 3" xfId="23510" xr:uid="{4C7D22B4-6B01-4450-9592-BA3F81546DD7}"/>
    <cellStyle name="Heading 1 2 3 2" xfId="23511" xr:uid="{F3C287E7-5460-423A-AB12-625D9EA9A5B0}"/>
    <cellStyle name="Heading 1 2 3 2 2" xfId="23512" xr:uid="{61E04688-7876-4104-9C0A-D2A4F590CDC9}"/>
    <cellStyle name="Heading 1 2 3 2 3" xfId="23513" xr:uid="{FA2DF6E5-CB3E-46BC-8D88-B53BE8663D93}"/>
    <cellStyle name="Heading 1 2 3 2_AVA DVA EL" xfId="23514" xr:uid="{6B46441D-B7EC-42B0-8B70-19C18739A95B}"/>
    <cellStyle name="Heading 1 2 3 3" xfId="23515" xr:uid="{AF0F9DA5-51D1-479A-8182-F9578496CC4C}"/>
    <cellStyle name="Heading 1 2 3 4" xfId="23516" xr:uid="{3FAA6CAA-EB19-4DD1-934A-B15EC8154165}"/>
    <cellStyle name="Heading 1 2 3 5" xfId="35651" xr:uid="{258DAA2A-0E41-4603-9DBF-B7E93BCA492C}"/>
    <cellStyle name="Heading 1 2 3_AVA DVA EL" xfId="23517" xr:uid="{7CED3F05-264D-4402-A1A6-DA9DCDD7E63D}"/>
    <cellStyle name="Heading 1 2 4" xfId="23518" xr:uid="{7D4E0545-BAF4-4D90-B69F-C5BCCDAF13A1}"/>
    <cellStyle name="Heading 1 2 4 2" xfId="23519" xr:uid="{182F7F56-8B08-49F6-A7F5-DD8766286D9D}"/>
    <cellStyle name="Heading 1 2 4 3" xfId="23520" xr:uid="{6329C4EB-F083-4F10-A550-5C89EA70CA3D}"/>
    <cellStyle name="Heading 1 2 4_AVA DVA EL" xfId="23521" xr:uid="{D864AA3A-A5D3-42D4-AD47-AF142BFB537A}"/>
    <cellStyle name="Heading 1 2 5" xfId="23522" xr:uid="{E96EB9D3-0E1C-45C1-83C8-71096DEA29A0}"/>
    <cellStyle name="Heading 1 2 5 2" xfId="23523" xr:uid="{E485AA40-CD63-41DC-8938-FD7C21AE85FA}"/>
    <cellStyle name="Heading 1 2 5 3" xfId="23524" xr:uid="{193D2A90-09DE-4870-815C-8C5211468CF1}"/>
    <cellStyle name="Heading 1 2 5_AVA DVA EL" xfId="23525" xr:uid="{DC6477A0-75B2-4687-8017-78DE26865228}"/>
    <cellStyle name="Heading 1 2 6" xfId="23526" xr:uid="{28FD448C-8775-40D1-8A73-1B4DC4B372B6}"/>
    <cellStyle name="Heading 1 2 6 2" xfId="23527" xr:uid="{9094A40F-33A7-4BBA-95AF-7EB6C0F052CD}"/>
    <cellStyle name="Heading 1 2 6 3" xfId="23528" xr:uid="{CB36DA0C-EDA6-4905-BA3A-7E2B249CFB72}"/>
    <cellStyle name="Heading 1 2 6_AVA DVA EL" xfId="23529" xr:uid="{C6DD4834-602F-4C7D-8BAF-F1F4E0C2E1EC}"/>
    <cellStyle name="Heading 1 2 7" xfId="23530" xr:uid="{9588A160-1EA8-4674-BB4A-D005E3A3C5B5}"/>
    <cellStyle name="Heading 1 2 7 2" xfId="23531" xr:uid="{ACAB49F2-8C91-4A02-8E31-6B16195BEDE4}"/>
    <cellStyle name="Heading 1 2 7 3" xfId="23532" xr:uid="{D7D5F555-1E9A-430E-A5AC-F4C4A6839CE2}"/>
    <cellStyle name="Heading 1 2 7_AVA DVA EL" xfId="23533" xr:uid="{3470898E-75BD-49D8-BF44-AA7FEA8D146D}"/>
    <cellStyle name="Heading 1 2 8" xfId="23534" xr:uid="{A8E21BC1-74DC-47BA-B09E-1C537D5119F3}"/>
    <cellStyle name="Heading 1 2 9" xfId="48712" xr:uid="{F986D76B-F049-45A7-BDD8-95D720142623}"/>
    <cellStyle name="Heading 1 2_4Q16" xfId="23535" xr:uid="{49C020CF-4A42-47C2-9BC9-D3023F0E4CCC}"/>
    <cellStyle name="Heading 1 3" xfId="6826" xr:uid="{E04D0A80-0756-42A0-B776-D599B725030D}"/>
    <cellStyle name="Heading 1 3 2" xfId="23536" xr:uid="{603FA4FD-E220-4946-9550-E47B7E1ACA16}"/>
    <cellStyle name="Heading 1 3 2 2" xfId="23537" xr:uid="{AE8D0B6F-5F6A-4D83-B23E-244FD257241C}"/>
    <cellStyle name="Heading 1 3 2 3" xfId="23538" xr:uid="{94D2DCFB-A462-4B59-9B57-FACC91125C38}"/>
    <cellStyle name="Heading 1 3 2_AVA DVA EL" xfId="23539" xr:uid="{2F4F99F0-BC6E-4C9B-99E5-385106C423CA}"/>
    <cellStyle name="Heading 1 3 3" xfId="23540" xr:uid="{0DA59EB9-36F4-4898-9791-BA3C49B3BBB0}"/>
    <cellStyle name="Heading 1 3_AVA DVA EL" xfId="23541" xr:uid="{F2FF05A0-40D6-4636-9426-795B58E85223}"/>
    <cellStyle name="Heading 1 4" xfId="6827" xr:uid="{D7A970A5-F7B7-4607-8C0A-88D7CCA944FE}"/>
    <cellStyle name="Heading 1 4 2" xfId="23542" xr:uid="{33DD5C1B-9DE8-463D-8D12-9505C2DBF5CC}"/>
    <cellStyle name="Heading 1 4 2 2" xfId="23543" xr:uid="{2D79BB55-48A7-4920-99E9-320DD79932A0}"/>
    <cellStyle name="Heading 1 4 2 3" xfId="23544" xr:uid="{64FD1147-C18B-4AC4-BBD8-0B2FA5841B88}"/>
    <cellStyle name="Heading 1 4 2_AVA DVA EL" xfId="23545" xr:uid="{53156C41-265A-440D-8448-5B977DBDBF1D}"/>
    <cellStyle name="Heading 1 4 3" xfId="23546" xr:uid="{7ABB4B76-73C2-4CD1-B90D-2EF390B070EA}"/>
    <cellStyle name="Heading 1 4 3 2" xfId="23547" xr:uid="{2943D240-32ED-42AD-BEE2-9222EAB9F16C}"/>
    <cellStyle name="Heading 1 4 3 3" xfId="23548" xr:uid="{7D1486C9-4E89-4830-B69B-8A7659D6E41B}"/>
    <cellStyle name="Heading 1 4 3_AVA DVA EL" xfId="23549" xr:uid="{FD47F13A-E958-40C8-967F-E84183C2F283}"/>
    <cellStyle name="Heading 1 4 4" xfId="23550" xr:uid="{F16303E0-B6C3-4E6E-B585-A7F0B187EDED}"/>
    <cellStyle name="Heading 1 4 4 2" xfId="23551" xr:uid="{BECDE2D1-1CF0-4085-A02F-779417423EC7}"/>
    <cellStyle name="Heading 1 4 4 3" xfId="23552" xr:uid="{8C7E9E52-5B14-4CB7-9EE0-B5957A8100B8}"/>
    <cellStyle name="Heading 1 4 4_AVA DVA EL" xfId="23553" xr:uid="{CD5F35AB-69A0-4FD5-AE69-CAA3FA627864}"/>
    <cellStyle name="Heading 1 4 5" xfId="23554" xr:uid="{89CCB20F-6B23-444B-A128-B5925075C52D}"/>
    <cellStyle name="Heading 1 4_AVA DVA EL" xfId="23555" xr:uid="{9DF18AC0-4C55-4993-8410-95DA8B147E56}"/>
    <cellStyle name="Heading 1 5" xfId="6828" xr:uid="{AC845AD2-E4B8-444C-8614-E1E6916CC925}"/>
    <cellStyle name="Heading 1 5 2" xfId="23556" xr:uid="{ED0E8816-58BF-4E78-9C82-9A9899DFDD54}"/>
    <cellStyle name="Heading 1 5 2 2" xfId="23557" xr:uid="{C90C08FB-980A-4064-B65E-B14C028002ED}"/>
    <cellStyle name="Heading 1 5 2 3" xfId="23558" xr:uid="{4D92DEDC-5FA9-4AB3-9AC5-1D7F3C731566}"/>
    <cellStyle name="Heading 1 5 2_AVA DVA EL" xfId="23559" xr:uid="{8EA5F7D4-35FE-41EB-AF23-AD211922D597}"/>
    <cellStyle name="Heading 1 5 3" xfId="23560" xr:uid="{6FCC6030-A864-4FC8-A89B-D0B04636055D}"/>
    <cellStyle name="Heading 1 5_AVA DVA EL" xfId="23561" xr:uid="{78B1F39A-23A0-43F5-A911-FA7687349395}"/>
    <cellStyle name="Heading 1 6" xfId="6829" xr:uid="{A29ECEE9-8FD0-45A6-BCED-C7666EC1F16A}"/>
    <cellStyle name="Heading 1 6 2" xfId="23562" xr:uid="{F184BCA5-6127-4039-A004-B5EDBBBF4033}"/>
    <cellStyle name="Heading 1 6 2 2" xfId="23563" xr:uid="{208FBDD1-2635-44ED-BFBE-388CD2D29789}"/>
    <cellStyle name="Heading 1 6 2 3" xfId="23564" xr:uid="{237B2E2D-385D-45A0-B363-6C65D78A257F}"/>
    <cellStyle name="Heading 1 6 2_AVA DVA EL" xfId="23565" xr:uid="{D85B2431-9206-40EE-B7AC-8B7AE6A4F1BE}"/>
    <cellStyle name="Heading 1 6 3" xfId="23566" xr:uid="{581EBEFE-B0DD-4539-95E5-DF9E3FB67EA7}"/>
    <cellStyle name="Heading 1 6_AVA DVA EL" xfId="23567" xr:uid="{8835532C-94CE-4DE6-978F-C3A9BA50D26A}"/>
    <cellStyle name="Heading 1 7" xfId="6830" xr:uid="{CA7867E3-8D0C-4C39-A3FF-E2D7112270B4}"/>
    <cellStyle name="Heading 1 7 2" xfId="23568" xr:uid="{22483A46-8326-4209-BA05-B57DEF30B8CE}"/>
    <cellStyle name="Heading 1 7 2 2" xfId="23569" xr:uid="{9E1F4D33-5CC9-4E54-BC3E-702CDFDC8B8A}"/>
    <cellStyle name="Heading 1 7 2 3" xfId="23570" xr:uid="{80C13C11-2C26-428C-893C-38516FEB91B7}"/>
    <cellStyle name="Heading 1 7 2_AVA DVA EL" xfId="23571" xr:uid="{43E82AD9-5455-40E4-8B80-4C942171D616}"/>
    <cellStyle name="Heading 1 7 3" xfId="23572" xr:uid="{EE3513A3-E0DA-4422-8082-4D8A80C6BEB5}"/>
    <cellStyle name="Heading 1 7_AVA DVA EL" xfId="23573" xr:uid="{87D67FCC-4A9B-4A87-BF72-5901CB2612BB}"/>
    <cellStyle name="Heading 1 8" xfId="6831" xr:uid="{B56C0B69-200C-44AC-B917-E03A433AB86F}"/>
    <cellStyle name="Heading 1 8 2" xfId="23574" xr:uid="{E7005228-2C87-4F67-AF5D-CE0B6288EB02}"/>
    <cellStyle name="Heading 1 8 2 2" xfId="23575" xr:uid="{229BA65F-355B-4364-AB2F-D8961575D520}"/>
    <cellStyle name="Heading 1 8 2 3" xfId="23576" xr:uid="{47EA0D09-5DA8-47BE-AB61-6DF333486FF2}"/>
    <cellStyle name="Heading 1 8 2_AVA DVA EL" xfId="23577" xr:uid="{90DA3056-8191-49B0-9D8B-00A918C7B025}"/>
    <cellStyle name="Heading 1 8 3" xfId="23578" xr:uid="{F9224BB7-ADFD-472D-8D35-84D4326715CF}"/>
    <cellStyle name="Heading 1 8_AVA DVA EL" xfId="23579" xr:uid="{C6128406-0A52-45E4-A336-1F127611E09E}"/>
    <cellStyle name="Heading 1 9" xfId="6832" xr:uid="{EE76C445-3CBD-4B28-8035-102567E23E9A}"/>
    <cellStyle name="Heading 1 9 2" xfId="23580" xr:uid="{D11FACDA-4109-4A49-A132-FFE3F0522930}"/>
    <cellStyle name="Heading 1 9 2 2" xfId="23581" xr:uid="{AE6264EB-4569-4508-AEC7-1439FCE22ECA}"/>
    <cellStyle name="Heading 1 9 2 3" xfId="23582" xr:uid="{79391BB5-5CD6-4766-8C04-6CAECDBF989C}"/>
    <cellStyle name="Heading 1 9 2_AVA DVA EL" xfId="23583" xr:uid="{15965933-5FD5-4AED-B41E-7AD76F23A0B3}"/>
    <cellStyle name="Heading 1 9 3" xfId="23584" xr:uid="{8A3C73A1-FBA4-4389-83EC-EC3968510E07}"/>
    <cellStyle name="Heading 1 9_AVA DVA EL" xfId="23585" xr:uid="{B99D4F7D-4B78-4282-A5F2-E0CA4A6001DC}"/>
    <cellStyle name="Heading 1 Above" xfId="23586" xr:uid="{EE2B91FB-B3CB-426C-BE12-02BA8A93980D}"/>
    <cellStyle name="Heading 1 Above 2" xfId="23587" xr:uid="{EB9B2045-3B81-4ABA-83F3-32224C678B8A}"/>
    <cellStyle name="Heading 1 Above 3" xfId="23588" xr:uid="{F61EE3AE-1971-4CCF-807B-7D005D0C0276}"/>
    <cellStyle name="Heading 1 Above_AVA DVA EL" xfId="23589" xr:uid="{6D75E566-236B-48AB-81AA-EF2C8100E65D}"/>
    <cellStyle name="Heading 1+" xfId="23590" xr:uid="{A1223EC8-8A81-4538-96B4-05AB5045A748}"/>
    <cellStyle name="Heading 1+ 2" xfId="23591" xr:uid="{D280CF9A-70A6-4F4B-91AC-82ADC2DD7A6F}"/>
    <cellStyle name="Heading 1+ 2 2" xfId="48713" xr:uid="{3AB0ADC4-23E1-48C1-A366-BCE5A06366DB}"/>
    <cellStyle name="Heading 1+ 3" xfId="23592" xr:uid="{C54B949C-B7E5-4CE2-BBD0-DEDBFEDE4C49}"/>
    <cellStyle name="Heading 1+_7. Other MTM adjustments" xfId="48714" xr:uid="{FD4620F1-D54E-4492-8F01-5B02C9676468}"/>
    <cellStyle name="heading 10" xfId="48715" xr:uid="{163BF302-51B9-4A44-A683-C0701C968B15}"/>
    <cellStyle name="Heading 2 10" xfId="6834" xr:uid="{0BCDEA76-F3C5-4161-BA92-A10211D65F9B}"/>
    <cellStyle name="Heading 2 10 2" xfId="23593" xr:uid="{1CC12FF5-1CC3-465B-8096-41A3E4365364}"/>
    <cellStyle name="Heading 2 10 3" xfId="23594" xr:uid="{D6EEF36E-17AF-4333-9D74-29C47CF6DFF1}"/>
    <cellStyle name="Heading 2 10_AVA DVA EL" xfId="23595" xr:uid="{FA6BAE6D-5DB8-4590-8F67-1E55132EE14C}"/>
    <cellStyle name="Heading 2 11" xfId="6835" xr:uid="{982CD409-CFFF-4632-BD41-D2E95A33C55B}"/>
    <cellStyle name="Heading 2 11 2" xfId="23596" xr:uid="{BED60A8B-39BB-48AD-8FA0-8543D7283AFE}"/>
    <cellStyle name="Heading 2 11 3" xfId="23597" xr:uid="{9947A188-256E-43EC-A86E-58EBE4DD87DE}"/>
    <cellStyle name="Heading 2 11_AVA DVA EL" xfId="23598" xr:uid="{00528A30-52A2-49EB-A11A-C8A1E09F2123}"/>
    <cellStyle name="Heading 2 12" xfId="23599" xr:uid="{EA6F6BDD-40DA-41F3-85BD-26F46BEEA151}"/>
    <cellStyle name="Heading 2 12 2" xfId="23600" xr:uid="{CF705A34-94F6-425F-8FA4-4ACA39D5FC80}"/>
    <cellStyle name="Heading 2 12 3" xfId="23601" xr:uid="{5ED6E7A9-E298-4683-A6BB-979DD3363076}"/>
    <cellStyle name="Heading 2 12_AVA DVA EL" xfId="23602" xr:uid="{7D063A31-D2FF-4960-AAB4-D75AEA5A5CF2}"/>
    <cellStyle name="Heading 2 13" xfId="23603" xr:uid="{4612A111-CFA5-464D-A338-524E0B02B395}"/>
    <cellStyle name="Heading 2 13 2" xfId="23604" xr:uid="{3B998390-50A4-4346-BCB2-02C93F22B98A}"/>
    <cellStyle name="Heading 2 13 3" xfId="23605" xr:uid="{468E05CA-97D2-41C9-AE4D-D63010B1663E}"/>
    <cellStyle name="Heading 2 13_AVA DVA EL" xfId="23606" xr:uid="{96EC3DA4-14A8-463F-91A5-29BE76996E44}"/>
    <cellStyle name="Heading 2 14" xfId="40013" xr:uid="{89179880-895B-4D21-A4F3-1B4C7B113DD3}"/>
    <cellStyle name="Heading 2 15" xfId="48716" xr:uid="{75DF2739-7E0D-4BB4-9FA8-C1907329C9CF}"/>
    <cellStyle name="Heading 2 16" xfId="48717" xr:uid="{43EE46E9-E75E-4321-B5D9-48B92093CA82}"/>
    <cellStyle name="Heading 2 17" xfId="6833" xr:uid="{4ED260B0-7768-4118-83AA-8B1C733AE93F}"/>
    <cellStyle name="Heading 2 2" xfId="4" xr:uid="{00000000-0005-0000-0000-000003000000}"/>
    <cellStyle name="Heading 2 2 10" xfId="6836" xr:uid="{662FAE38-E065-40E7-A6C7-5DD1C4451635}"/>
    <cellStyle name="Heading 2 2 2" xfId="6837" xr:uid="{F5CB49BA-6663-463C-ACDC-7FCC14261A3B}"/>
    <cellStyle name="Heading 2 2 2 2" xfId="23607" xr:uid="{3406EDA1-7BE6-457A-970D-DA3DDB9776F4}"/>
    <cellStyle name="Heading 2 2 2 2 2" xfId="23608" xr:uid="{F252B5D2-99EF-4334-83BD-1A158D8640A6}"/>
    <cellStyle name="Heading 2 2 2 2 3" xfId="23609" xr:uid="{1E5363ED-44E3-4A92-B975-8F83FFD400CE}"/>
    <cellStyle name="Heading 2 2 2 2_AVA DVA EL" xfId="23610" xr:uid="{81158FF1-4151-47F2-90B6-D56B7EDE0700}"/>
    <cellStyle name="Heading 2 2 2 3" xfId="23611" xr:uid="{37C70CF2-5C25-469D-AFB0-647A958ECF0E}"/>
    <cellStyle name="Heading 2 2 2 3 2" xfId="23612" xr:uid="{135BE0C3-B64C-4CB1-87E8-775014EDC888}"/>
    <cellStyle name="Heading 2 2 2 3 3" xfId="23613" xr:uid="{C6E12E12-028B-41E7-A132-11523AE2308C}"/>
    <cellStyle name="Heading 2 2 2 3_AVA DVA EL" xfId="23614" xr:uid="{518BF5EA-9116-42E1-96EE-6C80813FED3E}"/>
    <cellStyle name="Heading 2 2 2 4" xfId="23615" xr:uid="{E85515D8-403C-4641-AFD6-02C47902AED1}"/>
    <cellStyle name="Heading 2 2 2 4 2" xfId="23616" xr:uid="{BA8EFF12-F7A7-4CF9-89E0-028B4748E494}"/>
    <cellStyle name="Heading 2 2 2 4 3" xfId="23617" xr:uid="{6D123515-DC59-44DE-B19E-5F239B4E2DCC}"/>
    <cellStyle name="Heading 2 2 2 4_AVA DVA EL" xfId="23618" xr:uid="{C7EE3B13-0513-47A7-95E0-B2944D24BCA0}"/>
    <cellStyle name="Heading 2 2 2 5" xfId="23619" xr:uid="{15D71C8D-295D-4C78-B7FB-4451351F1D55}"/>
    <cellStyle name="Heading 2 2 2 5 2" xfId="23620" xr:uid="{BECDFC44-9199-4B9C-8CA4-3333B45CDC73}"/>
    <cellStyle name="Heading 2 2 2 5 3" xfId="23621" xr:uid="{4B8D351B-35E0-451D-B4D4-B06629A78027}"/>
    <cellStyle name="Heading 2 2 2 5_AVA DVA EL" xfId="23622" xr:uid="{E459CE5F-AB6B-429C-BFA7-3D7B0534BD32}"/>
    <cellStyle name="Heading 2 2 2 6" xfId="23623" xr:uid="{FEF4B5A4-DCB7-4237-BCF6-F7CAC2B6E54B}"/>
    <cellStyle name="Heading 2 2 2 6 2" xfId="23624" xr:uid="{31DD1288-28E6-4BC0-8BBC-678A40497ABC}"/>
    <cellStyle name="Heading 2 2 2 6 3" xfId="23625" xr:uid="{B7BBFD5C-CFED-4B7E-8F69-CF9E2B6FF519}"/>
    <cellStyle name="Heading 2 2 2 6_AVA DVA EL" xfId="23626" xr:uid="{E1E8232F-1D4B-4E18-ACC9-855CCD11CEB3}"/>
    <cellStyle name="Heading 2 2 2 7" xfId="23627" xr:uid="{942A4110-E377-4625-BB69-7FACA2C6B4BF}"/>
    <cellStyle name="Heading 2 2 2_A01" xfId="35883" xr:uid="{81CFBEC5-DE8E-4EA2-A8B5-EEFEB31B14B8}"/>
    <cellStyle name="Heading 2 2 3" xfId="23628" xr:uid="{88FA15F0-D09E-419B-A713-5FB72135F11A}"/>
    <cellStyle name="Heading 2 2 3 2" xfId="23629" xr:uid="{FCDCEF31-A28A-4727-82FD-41D796A554BA}"/>
    <cellStyle name="Heading 2 2 3 2 2" xfId="23630" xr:uid="{EAEFB6B2-6D6A-49A7-B6A9-0F4F7B6E0C2F}"/>
    <cellStyle name="Heading 2 2 3 2 3" xfId="23631" xr:uid="{283A9620-30C2-4DE9-A771-1DD433A1AA6C}"/>
    <cellStyle name="Heading 2 2 3 2_AVA DVA EL" xfId="23632" xr:uid="{303820BD-913A-46E0-9BB0-C5C7C299BC2E}"/>
    <cellStyle name="Heading 2 2 3 3" xfId="23633" xr:uid="{17FE4E3D-D5EB-42F3-8B77-FF62C4B01F24}"/>
    <cellStyle name="Heading 2 2 3 4" xfId="23634" xr:uid="{E66306B0-43BF-4163-9DE1-4B0304D0ED41}"/>
    <cellStyle name="Heading 2 2 3 5" xfId="35653" xr:uid="{47D1568D-9199-4CD6-91C0-DC9EF65A0CC4}"/>
    <cellStyle name="Heading 2 2 3_AVA DVA EL" xfId="23635" xr:uid="{7124EE4C-9A0B-4875-924A-DD96D7F8F37D}"/>
    <cellStyle name="Heading 2 2 4" xfId="23636" xr:uid="{21B4FFBD-A869-4C60-8BC3-E49EF941EB31}"/>
    <cellStyle name="Heading 2 2 4 2" xfId="23637" xr:uid="{219C313E-DAB1-45EE-966C-70D366A24584}"/>
    <cellStyle name="Heading 2 2 4 3" xfId="23638" xr:uid="{015F7CAE-812F-4F84-B0AF-12301BB1846C}"/>
    <cellStyle name="Heading 2 2 4_AVA DVA EL" xfId="23639" xr:uid="{F003D97A-4201-4AD6-AB35-458212E6A108}"/>
    <cellStyle name="Heading 2 2 5" xfId="23640" xr:uid="{E0DCAACC-DB93-47C6-8120-7D1F710E0ED9}"/>
    <cellStyle name="Heading 2 2 5 2" xfId="23641" xr:uid="{A18E2ECF-F525-4FD3-8FE3-BB66EC0AAE0A}"/>
    <cellStyle name="Heading 2 2 5 3" xfId="23642" xr:uid="{0C776232-1CF4-4297-B08D-FBD29E44797D}"/>
    <cellStyle name="Heading 2 2 5_AVA DVA EL" xfId="23643" xr:uid="{067223F2-C69F-4E88-927A-3B318CFC832E}"/>
    <cellStyle name="Heading 2 2 6" xfId="23644" xr:uid="{B66132DF-6317-41C9-9C40-7A6A33DD97DE}"/>
    <cellStyle name="Heading 2 2 6 2" xfId="23645" xr:uid="{FA9F94A5-E960-4387-AEE5-827B749173E1}"/>
    <cellStyle name="Heading 2 2 6 3" xfId="23646" xr:uid="{AD9158F5-9478-496D-B416-39E9F4C435F1}"/>
    <cellStyle name="Heading 2 2 6_AVA DVA EL" xfId="23647" xr:uid="{F4CE1E2C-47AF-4681-80D4-1F18100652B4}"/>
    <cellStyle name="Heading 2 2 7" xfId="23648" xr:uid="{4995303C-A4C2-4502-8117-187841DA0E52}"/>
    <cellStyle name="Heading 2 2 7 2" xfId="23649" xr:uid="{0D67DC76-6098-4FD3-8F81-8C8E7C012AA2}"/>
    <cellStyle name="Heading 2 2 7 3" xfId="23650" xr:uid="{0F4C1FB5-8716-4700-B54B-8096ACBF4B99}"/>
    <cellStyle name="Heading 2 2 7_AVA DVA EL" xfId="23651" xr:uid="{3C397AAB-15C3-4E9C-81EA-B7327B1A7CA6}"/>
    <cellStyle name="Heading 2 2 8" xfId="23652" xr:uid="{4787DE16-D3BA-4D98-9B4E-891F7A967C0D}"/>
    <cellStyle name="Heading 2 2 9" xfId="48718" xr:uid="{8E585095-D34F-42F0-B9E7-7F0CBF9F699C}"/>
    <cellStyle name="Heading 2 2_4Q16" xfId="23653" xr:uid="{F758150A-DF0F-4C5F-A6EC-1AF9967A9466}"/>
    <cellStyle name="Heading 2 3" xfId="6838" xr:uid="{4ECA5964-A4B6-4849-B781-44C06609DB9D}"/>
    <cellStyle name="Heading 2 3 2" xfId="23654" xr:uid="{90513E17-3A5E-443D-B8AC-EFF7F5C63093}"/>
    <cellStyle name="Heading 2 3 2 2" xfId="23655" xr:uid="{8643FD01-E02C-44C1-88FF-43E18FFDCF2E}"/>
    <cellStyle name="Heading 2 3 2 3" xfId="23656" xr:uid="{B9725BAB-A7D1-4E3F-A1C0-7B72ED05B3BC}"/>
    <cellStyle name="Heading 2 3 2_AVA DVA EL" xfId="23657" xr:uid="{6098AC7C-8535-43B8-9C4E-EAEFE2D417E9}"/>
    <cellStyle name="Heading 2 3 3" xfId="23658" xr:uid="{90939512-CD59-4E0A-A25E-9EF08BCE1E5F}"/>
    <cellStyle name="Heading 2 3_AVA DVA EL" xfId="23659" xr:uid="{A312A3E2-072B-4ED9-A43E-3E54A717EE53}"/>
    <cellStyle name="Heading 2 4" xfId="6839" xr:uid="{F06E748C-EFFB-449D-AC8E-36289B2864D2}"/>
    <cellStyle name="Heading 2 4 2" xfId="23660" xr:uid="{ED637300-5CD2-4CDA-97C0-C3D29186DE03}"/>
    <cellStyle name="Heading 2 4 2 2" xfId="23661" xr:uid="{5622FCEB-89AA-446E-8DFF-A90DD6230321}"/>
    <cellStyle name="Heading 2 4 2 3" xfId="23662" xr:uid="{FEB345CF-4306-4948-8B38-901A0275AC51}"/>
    <cellStyle name="Heading 2 4 2_AVA DVA EL" xfId="23663" xr:uid="{997A67A6-2DB3-46C7-BFEC-18E71DF8450A}"/>
    <cellStyle name="Heading 2 4 3" xfId="23664" xr:uid="{4616673C-7DDF-456D-8F69-00CA0C0D4310}"/>
    <cellStyle name="Heading 2 4 3 2" xfId="23665" xr:uid="{26E3AA62-59A6-408C-A9B3-5068084413A1}"/>
    <cellStyle name="Heading 2 4 3 3" xfId="23666" xr:uid="{59848C73-02D3-4880-995E-8E20625A7D20}"/>
    <cellStyle name="Heading 2 4 3_AVA DVA EL" xfId="23667" xr:uid="{994D96C2-EC90-4C76-855A-A8DB26F6FD17}"/>
    <cellStyle name="Heading 2 4 4" xfId="23668" xr:uid="{8A726810-0535-475A-97B4-B7B9EB562F5B}"/>
    <cellStyle name="Heading 2 4 4 2" xfId="23669" xr:uid="{65738011-A1BA-4FAB-8D7F-18075EC459BA}"/>
    <cellStyle name="Heading 2 4 4 3" xfId="23670" xr:uid="{B76C7705-A368-401F-9F3D-EC9F42A328C8}"/>
    <cellStyle name="Heading 2 4 4_AVA DVA EL" xfId="23671" xr:uid="{B32DC429-2E6F-4989-A21E-C2507D7A43B7}"/>
    <cellStyle name="Heading 2 4 5" xfId="23672" xr:uid="{70E0F458-0D43-489F-9DB6-F5450CDECA2F}"/>
    <cellStyle name="Heading 2 4_AVA DVA EL" xfId="23673" xr:uid="{10826689-984D-4CB0-9CAD-CF1CB07C6612}"/>
    <cellStyle name="Heading 2 5" xfId="6840" xr:uid="{E0824A6C-3A54-4480-B345-1F00D1BFB6D0}"/>
    <cellStyle name="Heading 2 5 2" xfId="23674" xr:uid="{1EC95940-0890-46EE-8E55-DFE8C1CAF4BF}"/>
    <cellStyle name="Heading 2 5 2 2" xfId="23675" xr:uid="{D1FBBDAC-30C6-49A5-8549-DED86AE1AA29}"/>
    <cellStyle name="Heading 2 5 2 3" xfId="23676" xr:uid="{20115379-500B-456F-ADD5-459C6BB5A983}"/>
    <cellStyle name="Heading 2 5 2_AVA DVA EL" xfId="23677" xr:uid="{7535C0E7-B892-40D8-9DA8-099BE8AB3E9C}"/>
    <cellStyle name="Heading 2 5 3" xfId="23678" xr:uid="{3A053E12-89B1-459F-96D4-F097F90C33CB}"/>
    <cellStyle name="Heading 2 5_AVA DVA EL" xfId="23679" xr:uid="{E3D59158-A807-4528-830E-CC4B6266A7B0}"/>
    <cellStyle name="Heading 2 6" xfId="6841" xr:uid="{FADB5B3A-6147-46EC-B811-922623953644}"/>
    <cellStyle name="Heading 2 6 2" xfId="23680" xr:uid="{A81BAC6E-D975-40C3-B0B7-8F2C728E79E9}"/>
    <cellStyle name="Heading 2 6 2 2" xfId="23681" xr:uid="{6B6A3F80-560F-4357-877F-04EBADEB83B6}"/>
    <cellStyle name="Heading 2 6 2 3" xfId="23682" xr:uid="{7574AF5F-6164-4A02-9550-4BE8E73DF8C5}"/>
    <cellStyle name="Heading 2 6 2_AVA DVA EL" xfId="23683" xr:uid="{36D5B1A4-C0C1-4CA8-8F96-65CB7A47272E}"/>
    <cellStyle name="Heading 2 6 3" xfId="23684" xr:uid="{BFB58305-DBE6-4361-A644-3B089F17CEDE}"/>
    <cellStyle name="Heading 2 6_AVA DVA EL" xfId="23685" xr:uid="{31DCBD9F-94F8-46EB-B04C-F43DEB22C8D6}"/>
    <cellStyle name="Heading 2 7" xfId="6842" xr:uid="{A5F2C1BE-5927-46CC-B650-159AC38BE03C}"/>
    <cellStyle name="Heading 2 7 2" xfId="23686" xr:uid="{74BB74D2-D709-465E-ADF5-EC66C664FF53}"/>
    <cellStyle name="Heading 2 7 2 2" xfId="23687" xr:uid="{40B02028-1027-4CF0-BB89-A86774503959}"/>
    <cellStyle name="Heading 2 7 2 3" xfId="23688" xr:uid="{B883A620-DCD1-41E4-825D-4D23CD59BB2C}"/>
    <cellStyle name="Heading 2 7 2_AVA DVA EL" xfId="23689" xr:uid="{809791FC-3F89-4495-8443-7712D54743E9}"/>
    <cellStyle name="Heading 2 7 3" xfId="23690" xr:uid="{9F38B947-F7B3-4E59-B438-22B6E286CBC4}"/>
    <cellStyle name="Heading 2 7_AVA DVA EL" xfId="23691" xr:uid="{96E580AC-690F-4C51-AE0B-65F66B3D7173}"/>
    <cellStyle name="Heading 2 8" xfId="6843" xr:uid="{E28A0E4F-34D5-4C43-94B0-9D20A181BC00}"/>
    <cellStyle name="Heading 2 8 2" xfId="23692" xr:uid="{59AEA081-E506-44CE-A20A-A7CF27044564}"/>
    <cellStyle name="Heading 2 8 2 2" xfId="23693" xr:uid="{1D875896-43AC-4035-B548-B405C9E52CB2}"/>
    <cellStyle name="Heading 2 8 2 3" xfId="23694" xr:uid="{AB920853-8D69-44C8-A917-707BA288254A}"/>
    <cellStyle name="Heading 2 8 2_AVA DVA EL" xfId="23695" xr:uid="{DD6564AC-C90D-4B9D-B09A-0A6BCC95A73F}"/>
    <cellStyle name="Heading 2 8 3" xfId="23696" xr:uid="{033AE3A4-AE18-4961-AEC4-62A263FE46A8}"/>
    <cellStyle name="Heading 2 8_AVA DVA EL" xfId="23697" xr:uid="{5A6B693B-2AB1-43CF-9087-9E95468EA5DD}"/>
    <cellStyle name="Heading 2 9" xfId="6844" xr:uid="{EE4C6F40-299C-4B8B-BEFF-68108A547C55}"/>
    <cellStyle name="Heading 2 9 2" xfId="23698" xr:uid="{31148AE0-0B9D-45ED-AD4E-2CC8192AD859}"/>
    <cellStyle name="Heading 2 9 2 2" xfId="23699" xr:uid="{95E7A42C-4197-4CFD-A310-8E7DC3304AD3}"/>
    <cellStyle name="Heading 2 9 2 3" xfId="23700" xr:uid="{519BB43A-C5D5-429D-915C-D8E22BAD09AB}"/>
    <cellStyle name="Heading 2 9 2_AVA DVA EL" xfId="23701" xr:uid="{759793BA-E2B3-41AB-A299-1CBED4B71E82}"/>
    <cellStyle name="Heading 2 9 3" xfId="23702" xr:uid="{FD07C691-160E-4137-85D7-D3C93957BB46}"/>
    <cellStyle name="Heading 2 9_AVA DVA EL" xfId="23703" xr:uid="{9CA57ACD-3579-41F1-9D3E-45B564B540C8}"/>
    <cellStyle name="Heading 2 Below" xfId="23704" xr:uid="{3ED5B25A-9D33-4641-AE35-FE94FA0FECD2}"/>
    <cellStyle name="Heading 2 Below 2" xfId="23705" xr:uid="{21970010-D48D-4377-B2C4-DAD8AC8919CD}"/>
    <cellStyle name="Heading 2 Below 3" xfId="23706" xr:uid="{8C0EDD70-6EE9-4FA5-8FD3-0EA126032E0A}"/>
    <cellStyle name="Heading 2 Below_AVA DVA EL" xfId="23707" xr:uid="{6C8C687D-1167-4586-B276-23DA768B2A59}"/>
    <cellStyle name="Heading 2+" xfId="23708" xr:uid="{5E300B9C-8F66-4E45-AFF0-9EB7F8B0EA35}"/>
    <cellStyle name="Heading 2+ 2" xfId="23709" xr:uid="{25400D3D-A152-4164-BBF7-A75CEA5B124D}"/>
    <cellStyle name="Heading 2+ 2 2" xfId="48719" xr:uid="{060C994C-48B7-4977-919F-2F80EC5C44E9}"/>
    <cellStyle name="Heading 2+ 3" xfId="23710" xr:uid="{4D35AC21-85A1-4919-ABEC-C0C03EF953CC}"/>
    <cellStyle name="Heading 2+_7. Other MTM adjustments" xfId="48720" xr:uid="{F223EB7C-3A75-43DF-91BA-3029A627D8B1}"/>
    <cellStyle name="Heading 3 10" xfId="6846" xr:uid="{D5D111F1-8B98-4C17-8D2B-14FE8245624E}"/>
    <cellStyle name="Heading 3 10 2" xfId="23711" xr:uid="{A16AF7ED-493E-4F57-9F02-2959F993432A}"/>
    <cellStyle name="Heading 3 10 3" xfId="23712" xr:uid="{114D83FE-4FAE-41E2-B423-D8259225748F}"/>
    <cellStyle name="Heading 3 10_AVA DVA EL" xfId="23713" xr:uid="{F243193C-C196-4009-BFA4-34D548742CA2}"/>
    <cellStyle name="Heading 3 11" xfId="6847" xr:uid="{6ADA3484-D289-4510-BDA2-32B1D20E9194}"/>
    <cellStyle name="Heading 3 11 2" xfId="23714" xr:uid="{483C7DAE-DF1F-496F-B277-7BD1785E73AF}"/>
    <cellStyle name="Heading 3 11 3" xfId="23715" xr:uid="{D649A17B-0D62-4954-9372-F1BD54560D3F}"/>
    <cellStyle name="Heading 3 11_AVA DVA EL" xfId="23716" xr:uid="{DAC0B98E-07C9-4822-9A50-FAA135E778D6}"/>
    <cellStyle name="Heading 3 12" xfId="23717" xr:uid="{E30532ED-43FF-45BD-9588-0845A0048E03}"/>
    <cellStyle name="Heading 3 12 2" xfId="23718" xr:uid="{CDE4DA3E-031D-4724-A229-7424F90BCC5E}"/>
    <cellStyle name="Heading 3 12 3" xfId="23719" xr:uid="{6E10811F-F934-424E-A673-B09352BC15EB}"/>
    <cellStyle name="Heading 3 12_AVA DVA EL" xfId="23720" xr:uid="{9449E99B-12DA-4B48-80B8-0E46B2124A51}"/>
    <cellStyle name="Heading 3 13" xfId="23721" xr:uid="{3EB07B54-13D1-473D-8EA9-E06BD9D84D66}"/>
    <cellStyle name="Heading 3 13 2" xfId="23722" xr:uid="{73A9E76A-E17E-41F1-963E-6E592F799A21}"/>
    <cellStyle name="Heading 3 13 3" xfId="23723" xr:uid="{BA642D7D-DA57-49E6-A6AB-A4066596D8A2}"/>
    <cellStyle name="Heading 3 13_AVA DVA EL" xfId="23724" xr:uid="{7127F5D2-C515-4F32-A6E7-C8A837DC9D69}"/>
    <cellStyle name="Heading 3 14" xfId="40014" xr:uid="{E7CCC572-0FCB-4CA7-B1B6-739C6172B1E5}"/>
    <cellStyle name="Heading 3 15" xfId="48721" xr:uid="{0309581B-BA4A-49D8-854D-47B2C11425E6}"/>
    <cellStyle name="Heading 3 16" xfId="48722" xr:uid="{0345DDE8-F863-4D85-A479-200053CDB586}"/>
    <cellStyle name="Heading 3 17" xfId="6845" xr:uid="{D726DAFF-94C9-4F57-834E-EDADCD34E18A}"/>
    <cellStyle name="Heading 3 2" xfId="6848" xr:uid="{D0286573-C5BE-4B3D-8EC5-473938F7E83D}"/>
    <cellStyle name="Heading 3 2 10" xfId="23725" xr:uid="{97F11585-3CC4-46A3-91CC-556B92D7E03E}"/>
    <cellStyle name="Heading 3 2 10 2" xfId="23726" xr:uid="{57A0E382-2DF0-473C-9EE7-332E85668963}"/>
    <cellStyle name="Heading 3 2 10 3" xfId="23727" xr:uid="{B644BB82-7E29-4A4D-BD9B-67E6A4F70055}"/>
    <cellStyle name="Heading 3 2 10_AVA DVA EL" xfId="23728" xr:uid="{D9778472-08B7-42DF-BE38-9E32EE5A6547}"/>
    <cellStyle name="Heading 3 2 11" xfId="23729" xr:uid="{CDE5486C-450E-4001-AC99-B161E5675A09}"/>
    <cellStyle name="Heading 3 2 11 2" xfId="23730" xr:uid="{AFB95DCB-B537-400F-8AD6-15828C55D03F}"/>
    <cellStyle name="Heading 3 2 11 3" xfId="23731" xr:uid="{E1673D47-8A03-4FEA-ACB9-D4407B692D67}"/>
    <cellStyle name="Heading 3 2 11_AVA DVA EL" xfId="23732" xr:uid="{3B1729E1-1B54-4A6B-9CF0-96DDA5BBB9F9}"/>
    <cellStyle name="Heading 3 2 12" xfId="23733" xr:uid="{24676EC1-D9C0-4AAB-A233-D51F6CB7FC72}"/>
    <cellStyle name="Heading 3 2 13" xfId="36807" xr:uid="{64F327C4-FF30-43EE-AE35-E9EC43931428}"/>
    <cellStyle name="Heading 3 2 2" xfId="6849" xr:uid="{4998817A-1A24-4756-BD95-930CF224CF6E}"/>
    <cellStyle name="Heading 3 2 2 2" xfId="23734" xr:uid="{D44D3147-8347-4178-9495-CFC8905BD992}"/>
    <cellStyle name="Heading 3 2 2 2 2" xfId="23735" xr:uid="{473C7FAE-1EA7-48FC-8010-342C830A529D}"/>
    <cellStyle name="Heading 3 2 2 2 3" xfId="23736" xr:uid="{AC8B70AA-CE5C-44BE-B175-09BFA76D0F53}"/>
    <cellStyle name="Heading 3 2 2 2_AVA DVA EL" xfId="23737" xr:uid="{95BF5937-2783-4B30-B1CE-42E8B2E5B248}"/>
    <cellStyle name="Heading 3 2 2 3" xfId="23738" xr:uid="{C0F30802-771C-4C82-B773-511E3EBC2450}"/>
    <cellStyle name="Heading 3 2 2 3 2" xfId="23739" xr:uid="{0BD8C198-F6B4-4905-876D-897468ED94B9}"/>
    <cellStyle name="Heading 3 2 2 3 3" xfId="23740" xr:uid="{9BCB91A9-50D6-4F39-B5D8-A5E8A7B6E7FD}"/>
    <cellStyle name="Heading 3 2 2 3_AVA DVA EL" xfId="23741" xr:uid="{36115D40-8B2B-40B0-833D-DABB9129F603}"/>
    <cellStyle name="Heading 3 2 2 4" xfId="23742" xr:uid="{C43E1849-E33B-434F-8549-677E136B6DCB}"/>
    <cellStyle name="Heading 3 2 2 4 2" xfId="23743" xr:uid="{448B29CE-1C1A-435C-94C7-126AF9538691}"/>
    <cellStyle name="Heading 3 2 2 4 3" xfId="23744" xr:uid="{70557507-2909-4B0E-8C78-063F620C1EAA}"/>
    <cellStyle name="Heading 3 2 2 4_AVA DVA EL" xfId="23745" xr:uid="{42BFA5F2-A077-44C2-9BC6-9D3677A04840}"/>
    <cellStyle name="Heading 3 2 2 5" xfId="23746" xr:uid="{499A5619-893D-488A-BA02-243A652F8EFA}"/>
    <cellStyle name="Heading 3 2 2 5 2" xfId="23747" xr:uid="{0789D871-08E3-401C-9827-D1D9A7907875}"/>
    <cellStyle name="Heading 3 2 2 5 3" xfId="23748" xr:uid="{7264545F-D42A-4950-8490-059D884DF089}"/>
    <cellStyle name="Heading 3 2 2 5_AVA DVA EL" xfId="23749" xr:uid="{D367C8A4-F091-4031-A1AB-82E885E0279E}"/>
    <cellStyle name="Heading 3 2 2 6" xfId="23750" xr:uid="{72CA508A-1817-45F2-B31D-ED5EEFDF10A0}"/>
    <cellStyle name="Heading 3 2 2 6 2" xfId="23751" xr:uid="{666058D9-B7F8-4B76-8486-88A8B613FE7B}"/>
    <cellStyle name="Heading 3 2 2 6 3" xfId="23752" xr:uid="{7A4D83A1-1869-47E6-ABC2-CABC20BF9DD8}"/>
    <cellStyle name="Heading 3 2 2 6_AVA DVA EL" xfId="23753" xr:uid="{C4FB3D1C-F16C-454E-A4A5-6531FEE52A8C}"/>
    <cellStyle name="Heading 3 2 2 7" xfId="23754" xr:uid="{E8BA28E3-7FFE-41CC-BF87-5A2CFE9A8302}"/>
    <cellStyle name="Heading 3 2 2_A01" xfId="35884" xr:uid="{779FE537-A6D6-47D0-9025-492BB4CFBADC}"/>
    <cellStyle name="Heading 3 2 3" xfId="23755" xr:uid="{B1AC7F8D-71D8-40D0-BB97-9FF473CEFE99}"/>
    <cellStyle name="Heading 3 2 3 2" xfId="23756" xr:uid="{CF00766C-D1AA-49EC-9ED1-FBBCB5082741}"/>
    <cellStyle name="Heading 3 2 3 2 2" xfId="23757" xr:uid="{E890FD0A-99C1-41F3-9B2F-850DE2012545}"/>
    <cellStyle name="Heading 3 2 3 2 3" xfId="23758" xr:uid="{57BF03A0-2D1F-41EB-80B9-7E2871AF5968}"/>
    <cellStyle name="Heading 3 2 3 2_AVA DVA EL" xfId="23759" xr:uid="{E08F86EA-B833-40D3-8CB5-D068415662BC}"/>
    <cellStyle name="Heading 3 2 3 3" xfId="23760" xr:uid="{1CE3BAE0-91F9-47DD-8691-27150D636599}"/>
    <cellStyle name="Heading 3 2 3 4" xfId="23761" xr:uid="{57670DB5-2EAC-452B-9058-A177913E7A0E}"/>
    <cellStyle name="Heading 3 2 3_AVA DVA EL" xfId="23762" xr:uid="{B230FC6B-18CA-437F-819C-681C83BB1976}"/>
    <cellStyle name="Heading 3 2 4" xfId="23763" xr:uid="{DEB30BB6-DA3A-4469-BC96-082E78C2E491}"/>
    <cellStyle name="Heading 3 2 4 2" xfId="23764" xr:uid="{81CBC464-BD02-4FCF-89B7-04128D0FD200}"/>
    <cellStyle name="Heading 3 2 4 3" xfId="23765" xr:uid="{055935A1-DE53-4E81-A71E-E4DDFD542CD7}"/>
    <cellStyle name="Heading 3 2 4_AVA DVA EL" xfId="23766" xr:uid="{310CB223-1989-4ABC-8A07-5E6581EB1E80}"/>
    <cellStyle name="Heading 3 2 5" xfId="23767" xr:uid="{9B670765-E9F1-4F5B-98BE-2D191E281906}"/>
    <cellStyle name="Heading 3 2 5 2" xfId="23768" xr:uid="{5CAB1ADF-1C95-4554-9A8C-108CDD0C0675}"/>
    <cellStyle name="Heading 3 2 5 3" xfId="23769" xr:uid="{D75CC728-9134-443D-AE97-DF1890322346}"/>
    <cellStyle name="Heading 3 2 5_AVA DVA EL" xfId="23770" xr:uid="{B4C7700B-F5C0-4C85-AAF7-24ADCEF4A2C0}"/>
    <cellStyle name="Heading 3 2 6" xfId="23771" xr:uid="{DFD57AA8-F28E-44DC-94DA-7680DBA299D4}"/>
    <cellStyle name="Heading 3 2 6 2" xfId="23772" xr:uid="{25211083-E9CE-48EE-9068-DB7712469A4A}"/>
    <cellStyle name="Heading 3 2 6 2 2" xfId="23773" xr:uid="{39E7789C-860C-474B-8FF3-972CEDD055EA}"/>
    <cellStyle name="Heading 3 2 6 2 3" xfId="23774" xr:uid="{9F9CFE24-91F1-477E-8DE9-3F58F9B96DEA}"/>
    <cellStyle name="Heading 3 2 6 2_AVA DVA EL" xfId="23775" xr:uid="{D8F1B37B-F681-4692-B8E7-B03AA387AB49}"/>
    <cellStyle name="Heading 3 2 6 3" xfId="23776" xr:uid="{0055792F-E1C4-4FDE-8403-2C938EC76595}"/>
    <cellStyle name="Heading 3 2 6 4" xfId="23777" xr:uid="{2046EDFB-DBA9-4A98-A3D6-013E3815D6D9}"/>
    <cellStyle name="Heading 3 2 6_AVA DVA EL" xfId="23778" xr:uid="{29E6B48E-6F38-4CED-9589-C79753CD0250}"/>
    <cellStyle name="Heading 3 2 7" xfId="23779" xr:uid="{B7E8DAD4-6DAB-4153-BCF6-0D1BB9E93855}"/>
    <cellStyle name="Heading 3 2 7 2" xfId="23780" xr:uid="{EF5C9263-CC46-454D-9B69-88FF0D921960}"/>
    <cellStyle name="Heading 3 2 7 2 2" xfId="23781" xr:uid="{4F6E8850-22A2-4108-9442-2C527B4ACDF3}"/>
    <cellStyle name="Heading 3 2 7 2 3" xfId="23782" xr:uid="{0FC4982D-89CD-44A3-9A32-0CF663D7A627}"/>
    <cellStyle name="Heading 3 2 7 2_AVA DVA EL" xfId="23783" xr:uid="{83981BA6-DCC8-4E12-8714-E709E809E668}"/>
    <cellStyle name="Heading 3 2 7 3" xfId="23784" xr:uid="{D8A0F1B2-30DB-412D-972B-10FC4DA91561}"/>
    <cellStyle name="Heading 3 2 7 4" xfId="23785" xr:uid="{446ED061-8367-4D25-914A-ED799928FB83}"/>
    <cellStyle name="Heading 3 2 7_AVA DVA EL" xfId="23786" xr:uid="{0E143EB1-D3B6-419C-8AB2-6D456DB8FEA9}"/>
    <cellStyle name="Heading 3 2 8" xfId="23787" xr:uid="{369F0EF8-4705-428B-8751-40FA0DC66459}"/>
    <cellStyle name="Heading 3 2 8 2" xfId="23788" xr:uid="{14C7DFA8-B6DB-4601-B47A-A4EFCE059B6E}"/>
    <cellStyle name="Heading 3 2 8 2 2" xfId="23789" xr:uid="{E22E963A-A47B-4352-8DAF-CFF741FCECF7}"/>
    <cellStyle name="Heading 3 2 8 2 3" xfId="23790" xr:uid="{128248B8-390A-424D-8257-83D49D1D5A32}"/>
    <cellStyle name="Heading 3 2 8 2_AVA DVA EL" xfId="23791" xr:uid="{5ACAA466-6F67-458A-9A7D-64961EB1D2B9}"/>
    <cellStyle name="Heading 3 2 8 3" xfId="23792" xr:uid="{DDBE67B4-5C6F-45B7-A698-A8220B299709}"/>
    <cellStyle name="Heading 3 2 8 4" xfId="23793" xr:uid="{A866AE14-528C-4FAC-B531-93CCC0B05525}"/>
    <cellStyle name="Heading 3 2 8_AVA DVA EL" xfId="23794" xr:uid="{F3433803-7734-4345-921C-B18FED6CB870}"/>
    <cellStyle name="Heading 3 2 9" xfId="23795" xr:uid="{07EF3CA1-678D-465B-8A36-CBF8C290EC37}"/>
    <cellStyle name="Heading 3 2 9 2" xfId="23796" xr:uid="{8767898E-51EA-4937-A6A5-248F4933755F}"/>
    <cellStyle name="Heading 3 2 9 2 2" xfId="23797" xr:uid="{6CD83EC0-7461-4266-A87A-EAAA1A61E005}"/>
    <cellStyle name="Heading 3 2 9 2 3" xfId="23798" xr:uid="{7C5DA77A-3117-4CE0-9E70-D2A2F7097565}"/>
    <cellStyle name="Heading 3 2 9 2_AVA DVA EL" xfId="23799" xr:uid="{E8696FAA-5886-4AAF-B215-307B2153D868}"/>
    <cellStyle name="Heading 3 2 9 3" xfId="23800" xr:uid="{DB46865E-4C08-4D9E-9AE5-997B194A5448}"/>
    <cellStyle name="Heading 3 2 9 4" xfId="23801" xr:uid="{2CCF9744-C9E1-4756-A6FF-DB54B05ECFF0}"/>
    <cellStyle name="Heading 3 2 9_AVA DVA EL" xfId="23802" xr:uid="{92345D5E-D0DF-496A-9762-A3C1EFC97967}"/>
    <cellStyle name="Heading 3 2_4Q16" xfId="23803" xr:uid="{2CDFB748-0E6C-4377-BDCF-2368B533723A}"/>
    <cellStyle name="Heading 3 3" xfId="6850" xr:uid="{4F88F9DE-0C06-49D9-99D9-2E02C6225C9A}"/>
    <cellStyle name="Heading 3 3 10" xfId="23804" xr:uid="{CA011014-B6C0-437B-A96B-2488977A7324}"/>
    <cellStyle name="Heading 3 3 10 2" xfId="23805" xr:uid="{707CB46F-E028-413C-9069-8FB2AEBF58E4}"/>
    <cellStyle name="Heading 3 3 10 3" xfId="23806" xr:uid="{F17F0408-EED9-42F6-A59D-13B5506F9D50}"/>
    <cellStyle name="Heading 3 3 10_AVA DVA EL" xfId="23807" xr:uid="{6FCC707C-BAD6-4100-A5A2-78203C98DFD4}"/>
    <cellStyle name="Heading 3 3 11" xfId="23808" xr:uid="{B9BFB588-ABEB-435C-9D8E-11099E553373}"/>
    <cellStyle name="Heading 3 3 2" xfId="23809" xr:uid="{1B30DC55-4BA3-4E7D-B302-AB4C62E0B018}"/>
    <cellStyle name="Heading 3 3 2 2" xfId="23810" xr:uid="{516FC33A-9FAC-4CD5-B84B-C634DE3EB04F}"/>
    <cellStyle name="Heading 3 3 2 2 2" xfId="23811" xr:uid="{38DD323C-7235-491B-9520-841B44ECCB7C}"/>
    <cellStyle name="Heading 3 3 2 2 3" xfId="23812" xr:uid="{29A1DF4F-4D59-4F51-8DE8-3FA2C9BEF85A}"/>
    <cellStyle name="Heading 3 3 2 2_AVA DVA EL" xfId="23813" xr:uid="{1C2209C7-DBD3-422A-9CC4-9A8FF04CDC27}"/>
    <cellStyle name="Heading 3 3 2 3" xfId="23814" xr:uid="{BEE26C38-348A-40B2-9EAA-1E4EC3081767}"/>
    <cellStyle name="Heading 3 3 2 3 2" xfId="23815" xr:uid="{1BD842E7-719F-4A24-AAFE-0F94E1109B36}"/>
    <cellStyle name="Heading 3 3 2 3 3" xfId="23816" xr:uid="{55110765-547C-4D78-9CC2-C2C045EE5461}"/>
    <cellStyle name="Heading 3 3 2 3_AVA DVA EL" xfId="23817" xr:uid="{01E1F0CE-AA25-489B-9913-5804B3ADB0C1}"/>
    <cellStyle name="Heading 3 3 2 4" xfId="23818" xr:uid="{C190F736-324E-4596-BCFF-4D5CD691514A}"/>
    <cellStyle name="Heading 3 3 2 4 2" xfId="23819" xr:uid="{B7C31969-354C-4DB8-A32F-6566F3086AC3}"/>
    <cellStyle name="Heading 3 3 2 4 3" xfId="23820" xr:uid="{87F57D51-8654-49DB-B905-A1A48E9E3872}"/>
    <cellStyle name="Heading 3 3 2 4_AVA DVA EL" xfId="23821" xr:uid="{BDBEF222-02FA-4E4C-A971-FEA5BC8FF931}"/>
    <cellStyle name="Heading 3 3 2 5" xfId="23822" xr:uid="{FC62C7F7-933B-4D8D-88D6-4F49CA958FF8}"/>
    <cellStyle name="Heading 3 3 2 5 2" xfId="23823" xr:uid="{00893185-CFE4-4415-AC0C-EFA9A3A85C2E}"/>
    <cellStyle name="Heading 3 3 2 5 3" xfId="23824" xr:uid="{C700BE57-E635-4B96-8327-01C612E96502}"/>
    <cellStyle name="Heading 3 3 2 5_AVA DVA EL" xfId="23825" xr:uid="{C905DACA-37E9-4BE0-AD67-19AED6E4B174}"/>
    <cellStyle name="Heading 3 3 2 6" xfId="23826" xr:uid="{2B69E4E1-DE20-4B49-991F-31C2B8288702}"/>
    <cellStyle name="Heading 3 3 2 7" xfId="23827" xr:uid="{F7494398-C50C-4C79-BE1B-52C993DBAD9B}"/>
    <cellStyle name="Heading 3 3 2_AVA DVA EL" xfId="23828" xr:uid="{F2E13B3F-A419-4FC1-826B-290465552115}"/>
    <cellStyle name="Heading 3 3 3" xfId="23829" xr:uid="{CC32DD9E-1F47-43EE-B04B-837E94953DBA}"/>
    <cellStyle name="Heading 3 3 3 2" xfId="23830" xr:uid="{ACF192D4-04F3-44B6-AF23-8AB2BC669EC0}"/>
    <cellStyle name="Heading 3 3 3 2 2" xfId="23831" xr:uid="{108987B1-BF26-41D9-9D96-279A8956B75B}"/>
    <cellStyle name="Heading 3 3 3 2 3" xfId="23832" xr:uid="{5F03045F-0A07-4E59-B166-67FD4162BA9A}"/>
    <cellStyle name="Heading 3 3 3 2_AVA DVA EL" xfId="23833" xr:uid="{10071D6C-080E-43C9-BF98-9A35D8322B53}"/>
    <cellStyle name="Heading 3 3 3 3" xfId="23834" xr:uid="{BADBCE89-B47D-4E66-914A-A6DEC0583561}"/>
    <cellStyle name="Heading 3 3 3 3 2" xfId="23835" xr:uid="{DDF90CF0-4699-4693-A770-447B873EABCE}"/>
    <cellStyle name="Heading 3 3 3 3 3" xfId="23836" xr:uid="{9C45386F-92B2-4C14-B52C-A266DA14C5BB}"/>
    <cellStyle name="Heading 3 3 3 3_AVA DVA EL" xfId="23837" xr:uid="{7DD9C245-6F01-4C9D-A721-093D7A3DD9F2}"/>
    <cellStyle name="Heading 3 3 3 4" xfId="23838" xr:uid="{F5FBB15A-591A-45B5-9A22-40FAD5A8B502}"/>
    <cellStyle name="Heading 3 3 3 4 2" xfId="23839" xr:uid="{0A2B7DAC-35AA-4D65-96AB-43F0076195A9}"/>
    <cellStyle name="Heading 3 3 3 4 3" xfId="23840" xr:uid="{A2D590A9-CA03-4178-A529-F03BCBBBA5C4}"/>
    <cellStyle name="Heading 3 3 3 4_AVA DVA EL" xfId="23841" xr:uid="{99FFA2BC-5046-4631-A469-2254DEAE58AB}"/>
    <cellStyle name="Heading 3 3 3 5" xfId="23842" xr:uid="{1E1C42DB-76F6-4A83-A32A-EBAAC4575553}"/>
    <cellStyle name="Heading 3 3 3 5 2" xfId="23843" xr:uid="{F3C02DB2-B858-4740-AD85-99AADD9363FF}"/>
    <cellStyle name="Heading 3 3 3 5 3" xfId="23844" xr:uid="{6FF5A406-AB69-4C46-B58D-3726AEB4BF57}"/>
    <cellStyle name="Heading 3 3 3 5_AVA DVA EL" xfId="23845" xr:uid="{6ABB1CB3-F19F-4DB8-8001-B114A2BB9BF0}"/>
    <cellStyle name="Heading 3 3 3 6" xfId="23846" xr:uid="{E1CA9E35-9405-43D7-8E8E-F76A51130BD7}"/>
    <cellStyle name="Heading 3 3 3 7" xfId="23847" xr:uid="{A897B13F-42AC-4858-8210-749F141CA638}"/>
    <cellStyle name="Heading 3 3 3_AVA DVA EL" xfId="23848" xr:uid="{A4CB970B-DADE-44CC-B208-0E6292DF540B}"/>
    <cellStyle name="Heading 3 3 4" xfId="23849" xr:uid="{6F385065-FA93-4B59-8A8A-18FE53D6501D}"/>
    <cellStyle name="Heading 3 3 4 2" xfId="23850" xr:uid="{3F2FD349-7202-4400-B884-D30A9365DADD}"/>
    <cellStyle name="Heading 3 3 4 2 2" xfId="23851" xr:uid="{9F1DC803-F49C-4E4D-9634-3E6531B73213}"/>
    <cellStyle name="Heading 3 3 4 2 3" xfId="23852" xr:uid="{05840C3B-6D95-4E98-BE19-6322AB9FCBC6}"/>
    <cellStyle name="Heading 3 3 4 2_AVA DVA EL" xfId="23853" xr:uid="{3FA7BE28-E884-4C58-84C9-BBD0D514140A}"/>
    <cellStyle name="Heading 3 3 4 3" xfId="23854" xr:uid="{1ED8824E-C8F5-495C-9074-B7AE15F9BDCE}"/>
    <cellStyle name="Heading 3 3 4 3 2" xfId="23855" xr:uid="{644AA21B-00DA-4560-A5E8-9E79F9835549}"/>
    <cellStyle name="Heading 3 3 4 3 3" xfId="23856" xr:uid="{F15D6C38-903B-4580-81E0-69603E62C7C8}"/>
    <cellStyle name="Heading 3 3 4 3_AVA DVA EL" xfId="23857" xr:uid="{AED221A0-171D-49DB-87AF-A4ED31F98D26}"/>
    <cellStyle name="Heading 3 3 4 4" xfId="23858" xr:uid="{C191C736-1B02-4DD1-8DF8-4FB618F2D90E}"/>
    <cellStyle name="Heading 3 3 4 4 2" xfId="23859" xr:uid="{78810271-F56A-4DDB-A92B-15D8A5C5AFF9}"/>
    <cellStyle name="Heading 3 3 4 4 3" xfId="23860" xr:uid="{A14035A7-3D4F-4F8C-961B-7C962DA9D37F}"/>
    <cellStyle name="Heading 3 3 4 4_AVA DVA EL" xfId="23861" xr:uid="{89E7D49A-DD48-4D26-A2E0-AC502B9346A1}"/>
    <cellStyle name="Heading 3 3 4 5" xfId="23862" xr:uid="{2258F560-AA8B-4D1E-93B5-6F5B2BC0202A}"/>
    <cellStyle name="Heading 3 3 4 5 2" xfId="23863" xr:uid="{1B50C39E-2CF4-46CE-A043-BAF6DE5A72A3}"/>
    <cellStyle name="Heading 3 3 4 5 3" xfId="23864" xr:uid="{3786A671-9245-4A04-A8D9-B3B7D5D0AB4C}"/>
    <cellStyle name="Heading 3 3 4 5_AVA DVA EL" xfId="23865" xr:uid="{C0F0EB70-F7DE-406E-9EA5-B4CC97195561}"/>
    <cellStyle name="Heading 3 3 4 6" xfId="23866" xr:uid="{30E2DEFB-EEEB-4F80-8544-95CB8F592D29}"/>
    <cellStyle name="Heading 3 3 4 7" xfId="23867" xr:uid="{DB9C6F72-843B-4DC6-ACE4-92EAA66A64F5}"/>
    <cellStyle name="Heading 3 3 4_AVA DVA EL" xfId="23868" xr:uid="{19FBCF7E-E402-453D-9D54-52B256579D9E}"/>
    <cellStyle name="Heading 3 3 5" xfId="23869" xr:uid="{C196740B-480C-4BBD-9986-E9E844C215D5}"/>
    <cellStyle name="Heading 3 3 5 2" xfId="23870" xr:uid="{A8B3621E-7A36-4231-BF76-942C1384E64F}"/>
    <cellStyle name="Heading 3 3 5 2 2" xfId="23871" xr:uid="{C07F2541-E21A-46C8-8700-F439694D5F36}"/>
    <cellStyle name="Heading 3 3 5 2 3" xfId="23872" xr:uid="{53B745C3-DE06-46E5-9128-30F0D7A0173D}"/>
    <cellStyle name="Heading 3 3 5 2_AVA DVA EL" xfId="23873" xr:uid="{F69E1CC7-B890-4CC5-9D91-69D94668ECCE}"/>
    <cellStyle name="Heading 3 3 5 3" xfId="23874" xr:uid="{2A52AB58-DE70-4B4A-B216-6CD3968E822D}"/>
    <cellStyle name="Heading 3 3 5 3 2" xfId="23875" xr:uid="{9F382DBA-B4B2-4224-BA00-32555216D826}"/>
    <cellStyle name="Heading 3 3 5 3 3" xfId="23876" xr:uid="{DEB45B6D-6868-4637-B576-B52CF6E650CA}"/>
    <cellStyle name="Heading 3 3 5 3_AVA DVA EL" xfId="23877" xr:uid="{6EB35C84-F671-4C83-92AD-4DA902D84D27}"/>
    <cellStyle name="Heading 3 3 5 4" xfId="23878" xr:uid="{3C7AF928-E96B-41B4-B994-7AE076AFDA25}"/>
    <cellStyle name="Heading 3 3 5 4 2" xfId="23879" xr:uid="{5982D89B-17EE-49AA-909C-DD660E83A234}"/>
    <cellStyle name="Heading 3 3 5 4 3" xfId="23880" xr:uid="{9D96C4AE-0CF6-4286-B820-51A01F1F259F}"/>
    <cellStyle name="Heading 3 3 5 4_AVA DVA EL" xfId="23881" xr:uid="{4BF7BAEE-9652-4442-978A-5961682DA2A7}"/>
    <cellStyle name="Heading 3 3 5 5" xfId="23882" xr:uid="{539D9A1D-1403-447B-9788-258D4EEA44F4}"/>
    <cellStyle name="Heading 3 3 5 6" xfId="23883" xr:uid="{D004A372-AFD3-4D5D-BD53-ECB386D0FECD}"/>
    <cellStyle name="Heading 3 3 5_AVA DVA EL" xfId="23884" xr:uid="{6AFE7A52-6660-4BD6-A874-0969A0C56366}"/>
    <cellStyle name="Heading 3 3 6" xfId="23885" xr:uid="{4DC3F918-F18A-4243-B385-62FFBD3D1BDE}"/>
    <cellStyle name="Heading 3 3 6 2" xfId="23886" xr:uid="{85495B72-7E30-4B08-B514-6613179EFFDC}"/>
    <cellStyle name="Heading 3 3 6 3" xfId="23887" xr:uid="{2A70F54E-F0B9-4182-9969-86A8B73221F0}"/>
    <cellStyle name="Heading 3 3 6_AVA DVA EL" xfId="23888" xr:uid="{A17C6F4A-7FC6-4D23-882D-DEBA4834A73E}"/>
    <cellStyle name="Heading 3 3 7" xfId="23889" xr:uid="{35F80B0D-B54F-419C-B27B-B6F4161AAC00}"/>
    <cellStyle name="Heading 3 3 7 2" xfId="23890" xr:uid="{7DAD7A31-21D8-4033-A5A2-00DBCC3EF625}"/>
    <cellStyle name="Heading 3 3 7 3" xfId="23891" xr:uid="{6388A1BA-749A-4028-A933-A6E73BE32840}"/>
    <cellStyle name="Heading 3 3 7_AVA DVA EL" xfId="23892" xr:uid="{27EC8207-57FB-4AAB-A11C-D949B6DEF40E}"/>
    <cellStyle name="Heading 3 3 8" xfId="23893" xr:uid="{324BE26D-781C-44B2-AC4C-22BD5D4219BA}"/>
    <cellStyle name="Heading 3 3 8 2" xfId="23894" xr:uid="{42D8B93E-0B3F-4ABE-AE93-5C3C16CC12FD}"/>
    <cellStyle name="Heading 3 3 8 3" xfId="23895" xr:uid="{CB05DCFA-8D30-4C2D-866A-BBF9FE0A4A44}"/>
    <cellStyle name="Heading 3 3 8_AVA DVA EL" xfId="23896" xr:uid="{8E109B17-6875-4B58-85D0-DB7E2965C423}"/>
    <cellStyle name="Heading 3 3 9" xfId="23897" xr:uid="{D7F643E7-A61A-4BDD-97C5-700C746CC278}"/>
    <cellStyle name="Heading 3 3 9 2" xfId="23898" xr:uid="{0FC66FAB-B87B-4B00-95B3-CF0407B74FC6}"/>
    <cellStyle name="Heading 3 3 9 3" xfId="23899" xr:uid="{F8065C3D-D9DA-4C7A-8A6A-CE5397864544}"/>
    <cellStyle name="Heading 3 3 9_AVA DVA EL" xfId="23900" xr:uid="{566F894E-F511-4F47-97CE-83838581192B}"/>
    <cellStyle name="Heading 3 3_AVA DVA EL" xfId="23901" xr:uid="{DFEFEB8B-F822-4673-B757-9F731F62D86B}"/>
    <cellStyle name="Heading 3 4" xfId="6851" xr:uid="{76331D6C-4517-4144-B71E-AD6EDD08135B}"/>
    <cellStyle name="Heading 3 4 10" xfId="23902" xr:uid="{F9330BB4-2A37-49C8-83DD-AE7D8EE77241}"/>
    <cellStyle name="Heading 3 4 10 2" xfId="23903" xr:uid="{8134F8B9-3B48-42E8-A851-3D07326BB1EE}"/>
    <cellStyle name="Heading 3 4 10 3" xfId="23904" xr:uid="{7DA13176-ED75-4959-9F3F-7F628A6F4C43}"/>
    <cellStyle name="Heading 3 4 10_AVA DVA EL" xfId="23905" xr:uid="{55344BA1-B686-4FE1-9C9C-BEDCCF5C1B1D}"/>
    <cellStyle name="Heading 3 4 11" xfId="23906" xr:uid="{F47DE3E1-6DB3-4989-A83A-7DF4D2956FBC}"/>
    <cellStyle name="Heading 3 4 11 2" xfId="23907" xr:uid="{C643C4E8-7738-42EA-B95F-2623F3C9B514}"/>
    <cellStyle name="Heading 3 4 11 3" xfId="23908" xr:uid="{47F6CDB0-BA43-4B3C-8B86-18BA5B32CFDB}"/>
    <cellStyle name="Heading 3 4 11_AVA DVA EL" xfId="23909" xr:uid="{C85E8F13-27B7-4507-B7C0-1E46D0A5B827}"/>
    <cellStyle name="Heading 3 4 12" xfId="23910" xr:uid="{04782BB6-A70F-4628-883D-5D69EDA7E7F4}"/>
    <cellStyle name="Heading 3 4 12 2" xfId="23911" xr:uid="{2FB9350D-DAE6-4D38-BAB7-E9679E6742BA}"/>
    <cellStyle name="Heading 3 4 12 3" xfId="23912" xr:uid="{5F9C9FAF-BDC9-4B4B-ACCE-FDA585936B46}"/>
    <cellStyle name="Heading 3 4 12_AVA DVA EL" xfId="23913" xr:uid="{71F23BF4-5D71-4AA1-8B7D-AF536C70AE39}"/>
    <cellStyle name="Heading 3 4 13" xfId="23914" xr:uid="{5F28B93E-5EED-48A6-BDF0-642B0BA3BE41}"/>
    <cellStyle name="Heading 3 4 2" xfId="23915" xr:uid="{44D000C8-31B4-4E72-BA88-2BDB1D178D04}"/>
    <cellStyle name="Heading 3 4 2 2" xfId="23916" xr:uid="{25D19BB3-8DBB-4801-BA4C-EAEF8A7C947D}"/>
    <cellStyle name="Heading 3 4 2 3" xfId="23917" xr:uid="{8AFF20DB-8AFC-4C4A-BBC7-593493EE6C6F}"/>
    <cellStyle name="Heading 3 4 2_AVA DVA EL" xfId="23918" xr:uid="{96BD865D-7763-40D2-9D7A-23541952BAE1}"/>
    <cellStyle name="Heading 3 4 3" xfId="23919" xr:uid="{C233A4D7-761B-44F3-BC35-BBA6B3BE687E}"/>
    <cellStyle name="Heading 3 4 3 2" xfId="23920" xr:uid="{048FC1D1-351C-48AB-8A47-AA57234862B6}"/>
    <cellStyle name="Heading 3 4 3 3" xfId="23921" xr:uid="{D38C1A2A-1832-4A19-976E-204380A78629}"/>
    <cellStyle name="Heading 3 4 3_AVA DVA EL" xfId="23922" xr:uid="{D997BF22-6340-4D6E-80AA-983CD1144D76}"/>
    <cellStyle name="Heading 3 4 4" xfId="23923" xr:uid="{31520E48-945E-4DB8-9230-52FC6CD24820}"/>
    <cellStyle name="Heading 3 4 4 2" xfId="23924" xr:uid="{2A7B2CF7-089A-4C14-8675-A4A7A4311089}"/>
    <cellStyle name="Heading 3 4 4 2 2" xfId="23925" xr:uid="{1C2D6770-E452-4A3F-9B53-17BB13F5A677}"/>
    <cellStyle name="Heading 3 4 4 2 3" xfId="23926" xr:uid="{D75BC0D8-E91E-4D57-9749-57B0D9C3A9AF}"/>
    <cellStyle name="Heading 3 4 4 2_AVA DVA EL" xfId="23927" xr:uid="{70D3361B-FCB8-4E05-826E-C8058ABCE78A}"/>
    <cellStyle name="Heading 3 4 4 3" xfId="23928" xr:uid="{602A78E1-57A2-4D4D-940D-8A484B0880A5}"/>
    <cellStyle name="Heading 3 4 4 3 2" xfId="23929" xr:uid="{B902D17C-0DBC-41BA-8A8F-7717D72A6D6E}"/>
    <cellStyle name="Heading 3 4 4 3 3" xfId="23930" xr:uid="{AB03CB4C-6537-496A-9094-0965D0A08E2C}"/>
    <cellStyle name="Heading 3 4 4 3_AVA DVA EL" xfId="23931" xr:uid="{B4EA01D1-E2B6-460E-A574-5B2E384701DD}"/>
    <cellStyle name="Heading 3 4 4 4" xfId="23932" xr:uid="{3424FACE-D5D6-4703-BF97-EF8603756781}"/>
    <cellStyle name="Heading 3 4 4 4 2" xfId="23933" xr:uid="{BEE13ECC-CB90-4A5E-A753-8244051A8BBE}"/>
    <cellStyle name="Heading 3 4 4 4 3" xfId="23934" xr:uid="{BB2B538E-3276-42CC-AE3C-E913535D9DD7}"/>
    <cellStyle name="Heading 3 4 4 4_AVA DVA EL" xfId="23935" xr:uid="{18CD97DA-C625-4359-80FE-166538167944}"/>
    <cellStyle name="Heading 3 4 4 5" xfId="23936" xr:uid="{5E31D100-F0F7-4A0B-9254-5F7BCB11DA4C}"/>
    <cellStyle name="Heading 3 4 4 5 2" xfId="23937" xr:uid="{6ED09847-32D6-49F9-8175-9653276A3608}"/>
    <cellStyle name="Heading 3 4 4 5 3" xfId="23938" xr:uid="{990F2AC7-2090-4760-8D39-1152B5FF3071}"/>
    <cellStyle name="Heading 3 4 4 5_AVA DVA EL" xfId="23939" xr:uid="{A896FD4B-986A-4B79-BCDE-9764E47CC24F}"/>
    <cellStyle name="Heading 3 4 4 6" xfId="23940" xr:uid="{ECE69C67-F2E1-4A39-BE76-6B8A7DBB9879}"/>
    <cellStyle name="Heading 3 4 4 7" xfId="23941" xr:uid="{A2015602-DC29-4ACA-9A7E-210A437F930A}"/>
    <cellStyle name="Heading 3 4 4_AVA DVA EL" xfId="23942" xr:uid="{A303BC53-4636-4933-9945-0A122B7B3EE0}"/>
    <cellStyle name="Heading 3 4 5" xfId="23943" xr:uid="{7E82EBA3-4CB3-4D9C-A39B-5EE314CBE3CD}"/>
    <cellStyle name="Heading 3 4 5 2" xfId="23944" xr:uid="{2DC5BE5E-2159-42DE-A356-9B7E3AA339B0}"/>
    <cellStyle name="Heading 3 4 5 2 2" xfId="23945" xr:uid="{F5204DE7-C817-4289-9DB7-23C1E2EA6576}"/>
    <cellStyle name="Heading 3 4 5 2 3" xfId="23946" xr:uid="{4CCB075C-7996-4616-B347-D2B8622704AD}"/>
    <cellStyle name="Heading 3 4 5 2_AVA DVA EL" xfId="23947" xr:uid="{99CC8A3C-18FC-426F-B18B-DA8CEA753774}"/>
    <cellStyle name="Heading 3 4 5 3" xfId="23948" xr:uid="{A045E617-72AD-401A-8513-03CE3A21A479}"/>
    <cellStyle name="Heading 3 4 5 3 2" xfId="23949" xr:uid="{EAD31DD5-D7D1-4582-8E8D-6C7070EFCF5A}"/>
    <cellStyle name="Heading 3 4 5 3 3" xfId="23950" xr:uid="{7CC44823-1559-4D0B-9206-7233D0723582}"/>
    <cellStyle name="Heading 3 4 5 3_AVA DVA EL" xfId="23951" xr:uid="{2F2F6031-C8BB-40AE-88B8-245905DC19CA}"/>
    <cellStyle name="Heading 3 4 5 4" xfId="23952" xr:uid="{7B5EA8D4-0897-467B-B2F9-C1E0F02D984B}"/>
    <cellStyle name="Heading 3 4 5 4 2" xfId="23953" xr:uid="{D27C5280-D30D-4167-8329-4D1B94E18A4E}"/>
    <cellStyle name="Heading 3 4 5 4 3" xfId="23954" xr:uid="{1E0873C9-81B4-4CB0-B557-FCDD1527E2FB}"/>
    <cellStyle name="Heading 3 4 5 4_AVA DVA EL" xfId="23955" xr:uid="{9FCA6CFD-BA26-4F66-ACF2-778454D3E361}"/>
    <cellStyle name="Heading 3 4 5 5" xfId="23956" xr:uid="{41F6CA56-DF63-42A4-9291-65CA36347EC8}"/>
    <cellStyle name="Heading 3 4 5 5 2" xfId="23957" xr:uid="{7E307ECE-9F63-497A-90A0-BBE54A34232B}"/>
    <cellStyle name="Heading 3 4 5 5 3" xfId="23958" xr:uid="{08CA86B4-DFC5-41BB-98AB-B41D475F5B18}"/>
    <cellStyle name="Heading 3 4 5 5_AVA DVA EL" xfId="23959" xr:uid="{0E9F7733-5CA4-4362-A313-1A638226C09C}"/>
    <cellStyle name="Heading 3 4 5 6" xfId="23960" xr:uid="{A2598560-AB0C-43CA-8E2C-93FDD9AA2422}"/>
    <cellStyle name="Heading 3 4 5 7" xfId="23961" xr:uid="{EEF04B9A-A1EC-462E-9B78-CE398E5721DB}"/>
    <cellStyle name="Heading 3 4 5_AVA DVA EL" xfId="23962" xr:uid="{50DBCE51-6023-4212-A2AD-3D36AE8962F8}"/>
    <cellStyle name="Heading 3 4 6" xfId="23963" xr:uid="{AC87D90B-1EDB-4AF7-8ED3-9F180750AA40}"/>
    <cellStyle name="Heading 3 4 6 2" xfId="23964" xr:uid="{5CD384C3-17AA-46C3-A0F3-42416701D100}"/>
    <cellStyle name="Heading 3 4 6 2 2" xfId="23965" xr:uid="{7E9FBAFB-EE8B-4467-B782-787D3726E9D9}"/>
    <cellStyle name="Heading 3 4 6 2 3" xfId="23966" xr:uid="{6DC5C505-8341-447D-8B82-C7BF450E39FB}"/>
    <cellStyle name="Heading 3 4 6 2_AVA DVA EL" xfId="23967" xr:uid="{0648B50E-669F-41D6-B9BD-EB8E3432BF1E}"/>
    <cellStyle name="Heading 3 4 6 3" xfId="23968" xr:uid="{5E9C2FC9-C14B-4F94-82A5-ABDE4A97F9F0}"/>
    <cellStyle name="Heading 3 4 6 3 2" xfId="23969" xr:uid="{92B9FA76-B2BF-4A40-B258-EF4E50F5DE77}"/>
    <cellStyle name="Heading 3 4 6 3 3" xfId="23970" xr:uid="{451A5699-11D3-4DA2-9ECE-04540C90DAF7}"/>
    <cellStyle name="Heading 3 4 6 3_AVA DVA EL" xfId="23971" xr:uid="{BAF487E5-4070-42E6-A95D-8062712235E2}"/>
    <cellStyle name="Heading 3 4 6 4" xfId="23972" xr:uid="{4A5B99E0-7C88-4848-B46E-0371EF5BEC4D}"/>
    <cellStyle name="Heading 3 4 6 4 2" xfId="23973" xr:uid="{243D54CD-B54A-4599-9FF9-8A268033DC0A}"/>
    <cellStyle name="Heading 3 4 6 4 3" xfId="23974" xr:uid="{0BACB748-6EC0-4135-B7D8-3C5312A25C86}"/>
    <cellStyle name="Heading 3 4 6 4_AVA DVA EL" xfId="23975" xr:uid="{D6EA43B5-CBEF-40A9-9D75-D84A1A25359D}"/>
    <cellStyle name="Heading 3 4 6 5" xfId="23976" xr:uid="{96D079F9-799E-4631-8901-175F79165D69}"/>
    <cellStyle name="Heading 3 4 6 5 2" xfId="23977" xr:uid="{A42E1BF4-954F-4F21-9CFC-E4AB3DE9CFAA}"/>
    <cellStyle name="Heading 3 4 6 5 3" xfId="23978" xr:uid="{C62AA6D5-BD40-4387-ACC3-23B92B33C07C}"/>
    <cellStyle name="Heading 3 4 6 5_AVA DVA EL" xfId="23979" xr:uid="{CE1FA5D2-9CB9-4C5E-89F7-34CE7D58E99A}"/>
    <cellStyle name="Heading 3 4 6 6" xfId="23980" xr:uid="{63BB7D23-7B49-44BD-B5AB-074748FCF4BE}"/>
    <cellStyle name="Heading 3 4 6 7" xfId="23981" xr:uid="{4812939F-C6E2-4457-AEA6-C493FB29FC7D}"/>
    <cellStyle name="Heading 3 4 6_AVA DVA EL" xfId="23982" xr:uid="{3F97C3A1-44B1-4EF4-8162-13AA1E170D0D}"/>
    <cellStyle name="Heading 3 4 7" xfId="23983" xr:uid="{9BDFF1FC-D1E1-4E91-B8BE-EA8BE3FBA5BD}"/>
    <cellStyle name="Heading 3 4 7 2" xfId="23984" xr:uid="{3EF65463-D350-40EA-B5AF-34FD3FD3F968}"/>
    <cellStyle name="Heading 3 4 7 2 2" xfId="23985" xr:uid="{FA69BFC0-2039-4771-BF7F-3E98EE107340}"/>
    <cellStyle name="Heading 3 4 7 2 3" xfId="23986" xr:uid="{B38318D1-02BD-45DA-B6B5-595EF4469F8C}"/>
    <cellStyle name="Heading 3 4 7 2_AVA DVA EL" xfId="23987" xr:uid="{9A918241-B1C9-43E6-986A-DFAF3AA2D6BA}"/>
    <cellStyle name="Heading 3 4 7 3" xfId="23988" xr:uid="{34EACC2F-8DF3-4A66-8DD3-1DB6204655FE}"/>
    <cellStyle name="Heading 3 4 7 3 2" xfId="23989" xr:uid="{8F88A1FD-D8C3-4FD1-BBFD-C8CBBA536FB8}"/>
    <cellStyle name="Heading 3 4 7 3 3" xfId="23990" xr:uid="{33977203-B89E-418B-ACA0-EF1C4353982C}"/>
    <cellStyle name="Heading 3 4 7 3_AVA DVA EL" xfId="23991" xr:uid="{A357EDD6-BE1B-41D4-AF5B-BE69F8EAB55A}"/>
    <cellStyle name="Heading 3 4 7 4" xfId="23992" xr:uid="{E78C54CB-E059-45BA-B718-FE8A0B9E2F77}"/>
    <cellStyle name="Heading 3 4 7 4 2" xfId="23993" xr:uid="{D250E15C-886E-41A2-BF5B-0492A008D6A2}"/>
    <cellStyle name="Heading 3 4 7 4 3" xfId="23994" xr:uid="{B113653F-E58A-4DC2-9026-FDA80A9AB085}"/>
    <cellStyle name="Heading 3 4 7 4_AVA DVA EL" xfId="23995" xr:uid="{0274B49A-E56B-4385-9A8A-93C8184DA02B}"/>
    <cellStyle name="Heading 3 4 7 5" xfId="23996" xr:uid="{E5BF1CFF-1770-4F67-96DE-28A6523D635B}"/>
    <cellStyle name="Heading 3 4 7 6" xfId="23997" xr:uid="{AF36F2E5-962C-4633-9574-1823DE187F2A}"/>
    <cellStyle name="Heading 3 4 7_AVA DVA EL" xfId="23998" xr:uid="{FB6409B5-51E1-4EDD-8AE2-0BC3394E9ADC}"/>
    <cellStyle name="Heading 3 4 8" xfId="23999" xr:uid="{81446B76-67EE-4CAD-BD3D-59A1F47C3040}"/>
    <cellStyle name="Heading 3 4 8 2" xfId="24000" xr:uid="{BA21F4C3-7B9E-44BE-B905-6C983C3B6017}"/>
    <cellStyle name="Heading 3 4 8 3" xfId="24001" xr:uid="{C3D2016D-4105-455A-9F0B-3564313AC5B0}"/>
    <cellStyle name="Heading 3 4 8_AVA DVA EL" xfId="24002" xr:uid="{5C422FF8-DB0B-44B0-9A51-1542E9C05F5D}"/>
    <cellStyle name="Heading 3 4 9" xfId="24003" xr:uid="{18F8BCD9-D021-40A2-BEDC-9BCC93BA9BF3}"/>
    <cellStyle name="Heading 3 4 9 2" xfId="24004" xr:uid="{934628C2-CB78-4953-9373-B0875E283B9E}"/>
    <cellStyle name="Heading 3 4 9 3" xfId="24005" xr:uid="{3AAE15B3-0D88-4E90-B1B3-8E46E089F194}"/>
    <cellStyle name="Heading 3 4 9_AVA DVA EL" xfId="24006" xr:uid="{983B2FFF-DD56-4C00-81CB-9BD04F1BB273}"/>
    <cellStyle name="Heading 3 4_AVA DVA EL" xfId="24007" xr:uid="{EDAB2461-0598-47D0-A14B-97DC40B0235B}"/>
    <cellStyle name="Heading 3 5" xfId="6852" xr:uid="{0048D9F9-9193-4A5A-933A-057FC356D201}"/>
    <cellStyle name="Heading 3 5 2" xfId="24008" xr:uid="{4437BA7D-7D6D-463A-9ED3-BBAE7B035EDC}"/>
    <cellStyle name="Heading 3 5 2 2" xfId="24009" xr:uid="{9F7F3E78-5357-4452-B295-F6A35794CB1D}"/>
    <cellStyle name="Heading 3 5 2 3" xfId="24010" xr:uid="{09FF82A1-B2BF-485D-8FC4-5A15459ED78D}"/>
    <cellStyle name="Heading 3 5 2_AVA DVA EL" xfId="24011" xr:uid="{D7C90B74-AD53-4729-9A53-47D6181B9560}"/>
    <cellStyle name="Heading 3 5 3" xfId="24012" xr:uid="{8D69DC34-7B26-4DB2-9294-92C331D8EFC7}"/>
    <cellStyle name="Heading 3 5_AVA DVA EL" xfId="24013" xr:uid="{D46C64D1-3210-4C29-B078-C8A065E04DDE}"/>
    <cellStyle name="Heading 3 6" xfId="6853" xr:uid="{24760FA9-A17F-4187-87FE-F4C3A30B833A}"/>
    <cellStyle name="Heading 3 6 2" xfId="24014" xr:uid="{F08F43D8-10D6-4DB5-AEB6-BD9AC30B0199}"/>
    <cellStyle name="Heading 3 6 2 2" xfId="24015" xr:uid="{4F7F95AC-CA3E-4E78-8B2B-5873CEE77BCD}"/>
    <cellStyle name="Heading 3 6 2 3" xfId="24016" xr:uid="{DB7CDB08-22FE-441B-B47C-5983F95314F6}"/>
    <cellStyle name="Heading 3 6 2_AVA DVA EL" xfId="24017" xr:uid="{38A24C99-58FC-44E3-82A4-48FC5B30AC71}"/>
    <cellStyle name="Heading 3 6 3" xfId="24018" xr:uid="{09E27AAE-268D-45C0-9283-01EA15015B8C}"/>
    <cellStyle name="Heading 3 6_AVA DVA EL" xfId="24019" xr:uid="{FF8D975F-8FCE-4EA7-82BE-FBF439C45FCC}"/>
    <cellStyle name="Heading 3 7" xfId="6854" xr:uid="{45A6A5E4-3814-41A8-AA2C-4410FE303DE8}"/>
    <cellStyle name="Heading 3 7 2" xfId="24020" xr:uid="{D394880D-A57E-4372-B6D1-FF392A855C3F}"/>
    <cellStyle name="Heading 3 7 2 2" xfId="24021" xr:uid="{7D772780-9DC2-450B-9C41-03E6BD198EE1}"/>
    <cellStyle name="Heading 3 7 2 3" xfId="24022" xr:uid="{0917101F-8192-41C2-B7A8-CBEAF14C3E6F}"/>
    <cellStyle name="Heading 3 7 2_AVA DVA EL" xfId="24023" xr:uid="{98F96D88-F3CB-41D9-B2FD-F191A33B2A17}"/>
    <cellStyle name="Heading 3 7 3" xfId="24024" xr:uid="{EBFC5537-043B-4608-99D1-4BAD30A7F5DB}"/>
    <cellStyle name="Heading 3 7_AVA DVA EL" xfId="24025" xr:uid="{B9B38007-1540-4223-ACDB-961E9CA9BC0E}"/>
    <cellStyle name="Heading 3 8" xfId="6855" xr:uid="{A58C8B71-3BCC-4E42-83AE-0443BF285E36}"/>
    <cellStyle name="Heading 3 8 2" xfId="24026" xr:uid="{83636AF5-14BD-47BA-A1AB-D42A6C855C63}"/>
    <cellStyle name="Heading 3 8 2 2" xfId="24027" xr:uid="{B8215ABE-43C7-406A-97A9-F17B66B50BE5}"/>
    <cellStyle name="Heading 3 8 2 3" xfId="24028" xr:uid="{757516F1-ACC4-41DC-B538-39CB4EDCDC8A}"/>
    <cellStyle name="Heading 3 8 2_AVA DVA EL" xfId="24029" xr:uid="{C3BB2CB8-9D09-4BE4-A3A0-18E0B501A88C}"/>
    <cellStyle name="Heading 3 8 3" xfId="24030" xr:uid="{DB8167AE-C3BC-4174-B67B-84233DC8446D}"/>
    <cellStyle name="Heading 3 8_AVA DVA EL" xfId="24031" xr:uid="{44757C21-B8DD-4445-AB4E-A66AA1CBD357}"/>
    <cellStyle name="Heading 3 9" xfId="6856" xr:uid="{BC8BA823-DC82-4B59-895C-C21BE5307DAC}"/>
    <cellStyle name="Heading 3 9 2" xfId="24032" xr:uid="{119B1F3A-F355-4F05-894F-401A683CC82C}"/>
    <cellStyle name="Heading 3 9 2 2" xfId="24033" xr:uid="{B9341B82-7859-453F-8E9F-49E5B82E1C70}"/>
    <cellStyle name="Heading 3 9 2 3" xfId="24034" xr:uid="{37A0AF03-7A02-4A43-8EF2-F5CDBBE21B70}"/>
    <cellStyle name="Heading 3 9 2_AVA DVA EL" xfId="24035" xr:uid="{B5CD6EF2-EB06-4021-B5F2-4C3B69438304}"/>
    <cellStyle name="Heading 3 9 3" xfId="24036" xr:uid="{5DCE9FBD-1E86-4535-A8C9-FE4B4505C916}"/>
    <cellStyle name="Heading 3 9_AVA DVA EL" xfId="24037" xr:uid="{6B7529ED-A96B-4CB2-BDCA-645E1E028E3B}"/>
    <cellStyle name="Heading 3+" xfId="24038" xr:uid="{3FE5287E-4C93-44E2-B9C5-CF40062E41C4}"/>
    <cellStyle name="Heading 3+ 2" xfId="24039" xr:uid="{1ECF32A5-0B68-4C12-9213-ADCEBF7D6B93}"/>
    <cellStyle name="Heading 3+ 3" xfId="24040" xr:uid="{E2C4A1B5-07FA-4B78-88FB-5534E19FA414}"/>
    <cellStyle name="Heading 3+_AVA DVA EL" xfId="24041" xr:uid="{E2500EEC-89D0-4729-9085-313B091AC937}"/>
    <cellStyle name="Heading 4 10" xfId="6858" xr:uid="{12A532BD-B6F0-422A-A44A-A5180C1964A7}"/>
    <cellStyle name="Heading 4 10 2" xfId="24042" xr:uid="{B3D8EA4E-CB38-4A35-B9F9-8DD80428F9B6}"/>
    <cellStyle name="Heading 4 10 3" xfId="24043" xr:uid="{8D966185-796C-4E6C-A2A1-351136DA7E98}"/>
    <cellStyle name="Heading 4 10_AVA DVA EL" xfId="24044" xr:uid="{55F8CB85-01AA-443E-95E0-34B4BCB6EA03}"/>
    <cellStyle name="Heading 4 11" xfId="6859" xr:uid="{1CF3856F-CA22-43B1-A8BC-C9A6E35736E6}"/>
    <cellStyle name="Heading 4 11 2" xfId="24045" xr:uid="{D856076B-2A67-4840-B1FA-BFE8766DD876}"/>
    <cellStyle name="Heading 4 11 3" xfId="24046" xr:uid="{2930E0DC-C44E-474B-89E4-561E24A066F7}"/>
    <cellStyle name="Heading 4 11_AVA DVA EL" xfId="24047" xr:uid="{BFE30684-3310-4183-9655-413CDF377526}"/>
    <cellStyle name="Heading 4 12" xfId="24048" xr:uid="{328C2359-B38F-45CC-BA5F-AD60DC27752C}"/>
    <cellStyle name="Heading 4 12 2" xfId="24049" xr:uid="{76DDD843-899E-44ED-824F-1BBF330D4B64}"/>
    <cellStyle name="Heading 4 12 3" xfId="24050" xr:uid="{9081DD17-0675-48B7-9100-050B88CC6B58}"/>
    <cellStyle name="Heading 4 12_AVA DVA EL" xfId="24051" xr:uid="{D8AEEC4D-6983-4CF7-9DE7-FB7F7F5CE84D}"/>
    <cellStyle name="Heading 4 13" xfId="24052" xr:uid="{99ADEB76-4D11-44FC-93C3-ECDFCB882162}"/>
    <cellStyle name="Heading 4 13 2" xfId="24053" xr:uid="{6F97EB68-80EB-4418-999A-DEE15C7DC05A}"/>
    <cellStyle name="Heading 4 13 3" xfId="24054" xr:uid="{4A256FEB-A72C-48D1-9CB8-E905DAA65B83}"/>
    <cellStyle name="Heading 4 13_AVA DVA EL" xfId="24055" xr:uid="{AC026E7A-1C3D-4BEB-B0C6-2302653F3D2D}"/>
    <cellStyle name="Heading 4 14" xfId="40015" xr:uid="{B2DD55AD-F8FF-404F-8CF5-FE806FD21F1E}"/>
    <cellStyle name="Heading 4 15" xfId="48723" xr:uid="{CC77037C-22E8-4BEC-A371-E30CEDB17785}"/>
    <cellStyle name="Heading 4 16" xfId="48724" xr:uid="{84F24A02-6C66-453E-8F89-A68D8664C118}"/>
    <cellStyle name="Heading 4 17" xfId="6857" xr:uid="{72A2D543-055B-47F8-BDC6-545C21059629}"/>
    <cellStyle name="Heading 4 2" xfId="6860" xr:uid="{D5FF4EF4-83D0-43C0-9287-389F4EA2F6D0}"/>
    <cellStyle name="Heading 4 2 2" xfId="6861" xr:uid="{E18C3963-A8A4-4F1A-ACE2-1B3E59348A87}"/>
    <cellStyle name="Heading 4 2 2 2" xfId="24056" xr:uid="{7185FE98-8EFA-4C30-AE22-0ECC6E6596D2}"/>
    <cellStyle name="Heading 4 2 2 2 2" xfId="24057" xr:uid="{A5423D1A-9F4D-4F91-A254-0091C0978A18}"/>
    <cellStyle name="Heading 4 2 2 2 3" xfId="24058" xr:uid="{DF67EB8B-5563-4FCD-AD55-9C4EDF19EDB0}"/>
    <cellStyle name="Heading 4 2 2 2_AVA DVA EL" xfId="24059" xr:uid="{3C65E24B-5EFA-4B7A-BB13-969F3CD3288A}"/>
    <cellStyle name="Heading 4 2 2 3" xfId="24060" xr:uid="{073AB7F7-F861-4771-BFE9-DF581AEBCBF7}"/>
    <cellStyle name="Heading 4 2 2_A01" xfId="35885" xr:uid="{BEF995AC-54E9-404F-A0D9-5C7B05085A92}"/>
    <cellStyle name="Heading 4 2 3" xfId="24061" xr:uid="{3CA0F571-BAB4-41F6-B07E-5F890771580F}"/>
    <cellStyle name="Heading 4 2 3 2" xfId="24062" xr:uid="{C790A3C5-927E-4CE0-95FF-35406C627A83}"/>
    <cellStyle name="Heading 4 2 3 2 2" xfId="24063" xr:uid="{17E5A99E-F9D6-491C-B58A-CC154EB799F7}"/>
    <cellStyle name="Heading 4 2 3 2 3" xfId="24064" xr:uid="{15112140-D574-478C-AA45-97215FD076D4}"/>
    <cellStyle name="Heading 4 2 3 2_AVA DVA EL" xfId="24065" xr:uid="{A7BF8BAB-D5E4-457E-878E-FEC4D503B899}"/>
    <cellStyle name="Heading 4 2 3 3" xfId="24066" xr:uid="{565FA1FC-D93F-4B58-9B7B-31A04E332D96}"/>
    <cellStyle name="Heading 4 2 3 4" xfId="24067" xr:uid="{F92E2CF7-B112-436B-A82B-B1DFB7BB1318}"/>
    <cellStyle name="Heading 4 2 3_AVA DVA EL" xfId="24068" xr:uid="{8D59B597-7F4F-4118-8139-7A56E4F25968}"/>
    <cellStyle name="Heading 4 2 4" xfId="24069" xr:uid="{E646976B-0D48-464C-B614-CD1935440A14}"/>
    <cellStyle name="Heading 4 2 4 2" xfId="24070" xr:uid="{8DE30817-8973-4599-8C4D-A710A0DCADAA}"/>
    <cellStyle name="Heading 4 2 4 3" xfId="24071" xr:uid="{4F63706F-9674-4F4D-B950-F49134EAEB2A}"/>
    <cellStyle name="Heading 4 2 4_AVA DVA EL" xfId="24072" xr:uid="{79072D5C-C54A-4031-BA64-F6C14C479FBB}"/>
    <cellStyle name="Heading 4 2 5" xfId="24073" xr:uid="{0BCB9336-15D5-4D36-97E8-096A64B22721}"/>
    <cellStyle name="Heading 4 2 5 2" xfId="24074" xr:uid="{E4AA8764-33C9-438B-A861-5DEF3B624775}"/>
    <cellStyle name="Heading 4 2 5 3" xfId="24075" xr:uid="{E47CD3BE-AF9C-4E71-8EA4-87CEA2B19583}"/>
    <cellStyle name="Heading 4 2 5_AVA DVA EL" xfId="24076" xr:uid="{A8AD0225-B7B5-435C-B919-418CCD0104D7}"/>
    <cellStyle name="Heading 4 2 6" xfId="24077" xr:uid="{6086EEB4-8C87-4584-AD44-C787D76D69F9}"/>
    <cellStyle name="Heading 4 2 6 2" xfId="24078" xr:uid="{78159A2F-9C3A-4E49-BAEA-1C3068560D7F}"/>
    <cellStyle name="Heading 4 2 6 3" xfId="24079" xr:uid="{BC5DF0ED-E3FC-4929-8981-6FB002EB1F2F}"/>
    <cellStyle name="Heading 4 2 6_AVA DVA EL" xfId="24080" xr:uid="{8B7A0A67-69B0-46A4-A11C-DC2439ACCDD4}"/>
    <cellStyle name="Heading 4 2 7" xfId="24081" xr:uid="{E67F97BF-8E6B-4F4A-98FC-EE0E2BA8C823}"/>
    <cellStyle name="Heading 4 2 7 2" xfId="24082" xr:uid="{3B2C03FE-5AFE-43A4-9A5A-016C0A1973EA}"/>
    <cellStyle name="Heading 4 2 7 3" xfId="24083" xr:uid="{41E9ABB6-CEAB-4C5C-A728-050FF983A5A7}"/>
    <cellStyle name="Heading 4 2 7_AVA DVA EL" xfId="24084" xr:uid="{1439B30E-4913-4455-A637-CDAD377FB3A0}"/>
    <cellStyle name="Heading 4 2 8" xfId="24085" xr:uid="{9B4D6F63-8589-42F0-BD40-2939EC608D8B}"/>
    <cellStyle name="Heading 4 2 9" xfId="48725" xr:uid="{C8E3FEB9-56E7-4C8F-BCA7-924FA662CC0A}"/>
    <cellStyle name="Heading 4 2_4Q16" xfId="24086" xr:uid="{A5DF0CF3-CA04-4580-8E50-F03489B901D6}"/>
    <cellStyle name="Heading 4 3" xfId="6862" xr:uid="{E7F4B81E-7A6B-4CA3-AB15-A59D06311994}"/>
    <cellStyle name="Heading 4 3 2" xfId="24087" xr:uid="{EB0BE615-7248-4F0B-8AA3-98A9420A1D28}"/>
    <cellStyle name="Heading 4 3 2 2" xfId="24088" xr:uid="{3ECD45EC-4C4D-4FD1-BEC9-24765497E6E1}"/>
    <cellStyle name="Heading 4 3 2 3" xfId="24089" xr:uid="{BC0A925C-5930-4867-9478-0BC8A240F0CC}"/>
    <cellStyle name="Heading 4 3 2_AVA DVA EL" xfId="24090" xr:uid="{82D3C6C6-3828-4725-94EF-BDAD0FD93A13}"/>
    <cellStyle name="Heading 4 3 3" xfId="24091" xr:uid="{14D6901A-E798-4C2E-B55D-0910D4502858}"/>
    <cellStyle name="Heading 4 3_AVA DVA EL" xfId="24092" xr:uid="{771643CA-733B-4ED9-9C70-8978A7F9EE15}"/>
    <cellStyle name="Heading 4 4" xfId="6863" xr:uid="{8CE51025-07F1-440E-9E61-AB75D8FA8A67}"/>
    <cellStyle name="Heading 4 4 2" xfId="24093" xr:uid="{C3CC20EF-4AC3-413C-9F90-1870FAC64838}"/>
    <cellStyle name="Heading 4 4 2 2" xfId="24094" xr:uid="{06919594-73B1-48E0-ABD0-D4C74349413E}"/>
    <cellStyle name="Heading 4 4 2 3" xfId="24095" xr:uid="{A69B9B60-2DCB-4E2A-9424-38C3C1FAED62}"/>
    <cellStyle name="Heading 4 4 2_AVA DVA EL" xfId="24096" xr:uid="{DB69438F-2D8B-475B-B043-7C12B32F82D4}"/>
    <cellStyle name="Heading 4 4 3" xfId="24097" xr:uid="{06134085-2997-400B-9984-7971DCCEBC2A}"/>
    <cellStyle name="Heading 4 4 3 2" xfId="24098" xr:uid="{447D38F8-A940-4F27-8B79-0536211EE74F}"/>
    <cellStyle name="Heading 4 4 3 3" xfId="24099" xr:uid="{4B5ED27A-91D0-4454-A325-0278B795169B}"/>
    <cellStyle name="Heading 4 4 3_AVA DVA EL" xfId="24100" xr:uid="{F8DD78C3-FA60-40DD-8BF2-BD2BF50F07FD}"/>
    <cellStyle name="Heading 4 4 4" xfId="24101" xr:uid="{168A8E69-2384-4946-8D7D-C07E4E67BB8D}"/>
    <cellStyle name="Heading 4 4 4 2" xfId="24102" xr:uid="{34C405DB-88EC-41FD-8D85-986669B02B18}"/>
    <cellStyle name="Heading 4 4 4 3" xfId="24103" xr:uid="{67A7476C-C32A-460D-9EE2-EDD01CB8DCA0}"/>
    <cellStyle name="Heading 4 4 4_AVA DVA EL" xfId="24104" xr:uid="{9FAA248D-9E40-4A94-B28F-750A8B2488F6}"/>
    <cellStyle name="Heading 4 4 5" xfId="24105" xr:uid="{AE66CC34-FEDF-499A-8D9D-C740AF031A06}"/>
    <cellStyle name="Heading 4 4_AVA DVA EL" xfId="24106" xr:uid="{7D747D22-A279-453D-9FAE-B718CEADA38F}"/>
    <cellStyle name="Heading 4 5" xfId="6864" xr:uid="{2D15E2B4-2A20-45BA-B2ED-D0E459D8F9C6}"/>
    <cellStyle name="Heading 4 5 2" xfId="24107" xr:uid="{B88B0323-34CA-4AFA-A456-D889C50CB6C5}"/>
    <cellStyle name="Heading 4 5 2 2" xfId="24108" xr:uid="{1402FB8A-35FD-46D4-AF5E-10489F91C0A4}"/>
    <cellStyle name="Heading 4 5 2 3" xfId="24109" xr:uid="{441ACC28-DC15-4A04-9609-C15E47002423}"/>
    <cellStyle name="Heading 4 5 2_AVA DVA EL" xfId="24110" xr:uid="{975C22AB-2FD0-47D8-A37A-4D767402E128}"/>
    <cellStyle name="Heading 4 5 3" xfId="24111" xr:uid="{C04EC86E-E276-43E3-87D2-0A6F3B66F5DA}"/>
    <cellStyle name="Heading 4 5_AVA DVA EL" xfId="24112" xr:uid="{AD96DDB5-E675-4074-86A6-5D7FE88A7A65}"/>
    <cellStyle name="Heading 4 6" xfId="6865" xr:uid="{800B91F8-3934-46FC-95B4-F0E13B21B841}"/>
    <cellStyle name="Heading 4 6 2" xfId="24113" xr:uid="{9F9620F1-8F91-4E7A-9776-A1A19620B837}"/>
    <cellStyle name="Heading 4 6 2 2" xfId="24114" xr:uid="{987CFB70-AB6C-481B-8198-E22E4A22BA81}"/>
    <cellStyle name="Heading 4 6 2 3" xfId="24115" xr:uid="{34D35404-E252-4F0D-AA55-9B8FD4E2D812}"/>
    <cellStyle name="Heading 4 6 2_AVA DVA EL" xfId="24116" xr:uid="{2AC81B7D-EF96-41AB-8BD9-6BBF59FE808B}"/>
    <cellStyle name="Heading 4 6 3" xfId="24117" xr:uid="{B555C86B-8A54-4BE0-9845-1EBFC4BF1712}"/>
    <cellStyle name="Heading 4 6_AVA DVA EL" xfId="24118" xr:uid="{D6D68F95-88EB-4CC8-B22F-E80273F0C52C}"/>
    <cellStyle name="Heading 4 7" xfId="6866" xr:uid="{FE424A17-5E0F-4C58-9915-77E259F0552B}"/>
    <cellStyle name="Heading 4 7 2" xfId="24119" xr:uid="{9B2BBCA6-AE33-482D-B700-E0A2B1A35D6C}"/>
    <cellStyle name="Heading 4 7 2 2" xfId="24120" xr:uid="{0B90F766-5E1D-467E-A427-B7A786798AFB}"/>
    <cellStyle name="Heading 4 7 2 3" xfId="24121" xr:uid="{B59329B7-4163-4C8E-8C77-AA33D7E8279B}"/>
    <cellStyle name="Heading 4 7 2_AVA DVA EL" xfId="24122" xr:uid="{072AF7B9-C57B-4B57-A3C4-51FBB5A80D67}"/>
    <cellStyle name="Heading 4 7 3" xfId="24123" xr:uid="{05FFB8AF-8D27-4C76-AD8E-1B6F92FB4DA9}"/>
    <cellStyle name="Heading 4 7_AVA DVA EL" xfId="24124" xr:uid="{4134B328-54A8-4112-8208-05C80020F628}"/>
    <cellStyle name="Heading 4 8" xfId="6867" xr:uid="{B62BE32D-6258-486D-8BB3-196C0D087670}"/>
    <cellStyle name="Heading 4 8 2" xfId="24125" xr:uid="{9F810122-0952-4DC7-A9CA-63295E420D70}"/>
    <cellStyle name="Heading 4 8 2 2" xfId="24126" xr:uid="{1714D4F3-CF6A-4727-9EF9-3062C1848B33}"/>
    <cellStyle name="Heading 4 8 2 3" xfId="24127" xr:uid="{E2DA9E30-8640-47A1-A5C8-672FCC481BD9}"/>
    <cellStyle name="Heading 4 8 2_AVA DVA EL" xfId="24128" xr:uid="{CBCD6853-0BBC-47AF-B73D-0218F26AA6AC}"/>
    <cellStyle name="Heading 4 8 3" xfId="24129" xr:uid="{CC59FB55-B3FB-43BB-93D2-1D2C91683B9E}"/>
    <cellStyle name="Heading 4 8_AVA DVA EL" xfId="24130" xr:uid="{F239BD38-BB07-43F2-AC0C-2DC2A716A504}"/>
    <cellStyle name="Heading 4 9" xfId="6868" xr:uid="{C67FF4DA-C726-4140-984A-E236A791F9A9}"/>
    <cellStyle name="Heading 4 9 2" xfId="24131" xr:uid="{5DB04C9B-C5F7-41E3-A3B3-0785314311D8}"/>
    <cellStyle name="Heading 4 9 2 2" xfId="24132" xr:uid="{146F7065-4488-4D0F-9E10-9CA5C0C505D6}"/>
    <cellStyle name="Heading 4 9 2 3" xfId="24133" xr:uid="{107BE43F-E392-456D-9287-2AD140F19C07}"/>
    <cellStyle name="Heading 4 9 2_AVA DVA EL" xfId="24134" xr:uid="{353832A7-DFAA-4F13-A93D-B0DA95D86E11}"/>
    <cellStyle name="Heading 4 9 3" xfId="24135" xr:uid="{A3B224B3-B3B9-4E03-ADA1-6626F1150D2E}"/>
    <cellStyle name="Heading 4 9_AVA DVA EL" xfId="24136" xr:uid="{D9B3F65E-E9E4-404E-B1AA-C1EB7872E9C2}"/>
    <cellStyle name="heading 5" xfId="24137" xr:uid="{CB987568-00A3-45A0-8F04-852677BC1E96}"/>
    <cellStyle name="heading 6" xfId="24138" xr:uid="{7345EADA-1A7F-4CFA-89FA-0EE53A58D346}"/>
    <cellStyle name="heading 7" xfId="24139" xr:uid="{329B64C7-22D6-491F-A0FB-AF289FD7E625}"/>
    <cellStyle name="heading 8" xfId="24140" xr:uid="{0256D67E-9D17-424E-BE95-5160BB346FCC}"/>
    <cellStyle name="heading 9" xfId="48726" xr:uid="{CCC91383-2578-4F52-A901-8B9805882D7D}"/>
    <cellStyle name="Heading1" xfId="6869" xr:uid="{E484B094-18BF-4F62-9934-336A3084A7CC}"/>
    <cellStyle name="Heading1 2" xfId="24141" xr:uid="{7D759AC1-CA16-4F04-972A-EF77F21913E1}"/>
    <cellStyle name="Heading1_AVA DVA EL" xfId="24142" xr:uid="{2C52F12B-7C0D-4CB3-A6B6-80922644CA44}"/>
    <cellStyle name="HeadingTable" xfId="5" xr:uid="{00000000-0005-0000-0000-000004000000}"/>
    <cellStyle name="HeadingTable 2" xfId="55726" xr:uid="{9776BC79-BAE6-446F-8414-EE5C3B959135}"/>
    <cellStyle name="HeadingTable 2 2" xfId="55728" xr:uid="{BA71CD98-F70E-4FE4-A2CB-157289EEF093}"/>
    <cellStyle name="HeadingTable 3" xfId="55729" xr:uid="{3A1BC5E5-EEFA-41ED-9504-B29763F6E11A}"/>
    <cellStyle name="Hidden cells" xfId="24143" xr:uid="{EC643BF0-6046-43F2-B1C9-15A712548171}"/>
    <cellStyle name="Hidden cells (internal version)" xfId="24144" xr:uid="{A541E3A2-F828-4239-82AC-D4B6B22F7991}"/>
    <cellStyle name="Hidden cells (internal version) 2" xfId="24145" xr:uid="{637BEF05-113A-4CD1-A86F-EEC6AD007B05}"/>
    <cellStyle name="Hidden cells (internal version) 3" xfId="24146" xr:uid="{506CAA25-E1FB-4093-873E-14B15EC10D65}"/>
    <cellStyle name="Hidden cells (internal version)_AVA DVA EL" xfId="24147" xr:uid="{DE77BD56-FEF5-4D35-850A-FDC0BB691782}"/>
    <cellStyle name="Hidden cells 2" xfId="24148" xr:uid="{66CA9731-A46D-49DB-A013-5415A06512F8}"/>
    <cellStyle name="Hidden cells 3" xfId="24149" xr:uid="{F37CC12E-7093-40B2-8FF3-4F92CD83187B}"/>
    <cellStyle name="Hidden cells 4" xfId="24150" xr:uid="{178FD33D-4471-43D5-8238-31C7E807E408}"/>
    <cellStyle name="Hidden cells 5" xfId="24151" xr:uid="{E9246CCD-A2EE-45AA-A043-2E830001BC0C}"/>
    <cellStyle name="Hidden cells 6" xfId="48727" xr:uid="{7177CB43-0986-455D-B446-C5FA00C0F359}"/>
    <cellStyle name="Hidden cells 7" xfId="48728" xr:uid="{AAC30F56-5D7F-49C6-9AD9-3ADAA2DFC9AA}"/>
    <cellStyle name="Hidden cells_7. Other MTM adjustments" xfId="48729" xr:uid="{B1056965-0E1F-4585-9CD8-E3AF17BF778D}"/>
    <cellStyle name="highlightExposure" xfId="6870" xr:uid="{5592BF39-3088-4ABB-AAAB-EEACA3FDC002}"/>
    <cellStyle name="highlightExposure 2" xfId="24152" xr:uid="{F98DACCF-48DD-4CA0-8393-5679CADC8AFD}"/>
    <cellStyle name="highlightExposure 2 2" xfId="36472" xr:uid="{D6BF8F45-60A5-41C0-9DA8-05755A65F02D}"/>
    <cellStyle name="highlightExposure 2 3" xfId="36688" xr:uid="{E4B86E02-3F40-4A25-AC81-139D736AF60A}"/>
    <cellStyle name="highlightExposure 3" xfId="36444" xr:uid="{C60BE1A4-F60A-4A3A-81A8-656A23493434}"/>
    <cellStyle name="highlightExposure 3 2" xfId="36648" xr:uid="{15293324-1343-4763-9F09-5AA1B85B3381}"/>
    <cellStyle name="highlightExposure_A03" xfId="53157" xr:uid="{A52C84C5-0921-43DC-AF25-709B16DB5DE2}"/>
    <cellStyle name="highlightPD" xfId="6871" xr:uid="{BFE1CAAC-EE34-4B7C-8B93-EF3AF6E22452}"/>
    <cellStyle name="highlightPercentage" xfId="6872" xr:uid="{218DBB91-86B0-4DF8-8FA2-6D9FB0B56647}"/>
    <cellStyle name="highlightText" xfId="6873" xr:uid="{F82FA5DB-5797-41DB-B0FE-333108D3AD91}"/>
    <cellStyle name="highlightText 2" xfId="6874" xr:uid="{D4E38098-35F6-45DF-BBA6-34AF28F0735A}"/>
    <cellStyle name="highlightText 2 2" xfId="36689" xr:uid="{F11F2F03-B3F0-4085-B7DB-2E926A584673}"/>
    <cellStyle name="highlightText 2_LR2" xfId="53169" xr:uid="{74D8484D-D429-4501-B62E-853104007469}"/>
    <cellStyle name="highlightText 3" xfId="36458" xr:uid="{39441F7D-6B71-4ED9-9DD6-0E1EAB8D9B35}"/>
    <cellStyle name="highlightText 3 2" xfId="36669" xr:uid="{AC9D1B63-91CE-4DD4-89DE-375DA6A4C98B}"/>
    <cellStyle name="highlightText_AVA DVA EL" xfId="24153" xr:uid="{8DD2708A-986A-429B-BA16-64428663EA44}"/>
    <cellStyle name="Hipervínculo 2" xfId="6875" xr:uid="{29E119D6-1443-4993-989E-CB66DE9EF8F2}"/>
    <cellStyle name="Hipervínculo 2 2" xfId="6876" xr:uid="{28A69EB1-9119-44C7-BF60-0AF7C31AAD7A}"/>
    <cellStyle name="Hipervínculo 2 2 2" xfId="24154" xr:uid="{305957AE-55B6-411E-A088-3E989F6C480B}"/>
    <cellStyle name="Hipervínculo 2 2 3" xfId="48730" xr:uid="{2409431C-B0BF-4F2C-AD74-F7D7AB637B04}"/>
    <cellStyle name="Hipervínculo 2 2_AVA DVA EL" xfId="24155" xr:uid="{84BD83E7-1B2A-4E38-A09D-D82AD7CE210C}"/>
    <cellStyle name="Hipervínculo 2 3" xfId="24156" xr:uid="{F32A51BA-48CB-4500-82AD-27F3634063D8}"/>
    <cellStyle name="Hipervínculo 2 4" xfId="48731" xr:uid="{3E62C7AD-BB02-4907-9045-923ECF8C713F}"/>
    <cellStyle name="Hipervínculo 2_4Q16" xfId="24157" xr:uid="{8E176601-6114-4A10-90FF-B45904717E0D}"/>
    <cellStyle name="Hivatkozott cella" xfId="6877" xr:uid="{9AF281D4-4C44-49FC-9ACA-CA7A6949B264}"/>
    <cellStyle name="Hivatkozott cella 2" xfId="24158" xr:uid="{6521CE0A-E105-405B-B0CD-A9719CB7B4E5}"/>
    <cellStyle name="Hivatkozott cella_AVA DVA EL" xfId="24159" xr:uid="{1CD66FBD-4F38-4B88-A257-1430CD8DED9C}"/>
    <cellStyle name="Huvud indata" xfId="24160" xr:uid="{6BFFA996-8EEF-44A3-893B-92CC93592CB6}"/>
    <cellStyle name="Huvud indata 2" xfId="24161" xr:uid="{38733F92-843F-41BE-BA89-5408FDA86A33}"/>
    <cellStyle name="Huvud indata 3" xfId="24162" xr:uid="{B85E72EE-8013-4F58-B274-159B24467097}"/>
    <cellStyle name="Huvud indata 4" xfId="48732" xr:uid="{ED4B7BC2-D4E9-47B9-9216-7F1943090859}"/>
    <cellStyle name="Huvud indata_AVA DVA EL" xfId="24163" xr:uid="{256A8A0E-7656-44A5-BA66-2733E9A7BA0E}"/>
    <cellStyle name="Hyperkobling 10" xfId="36190" xr:uid="{60DADB6F-5D3B-4212-AF30-7B49F214A229}"/>
    <cellStyle name="Hyperkobling 2" xfId="6878" xr:uid="{4CC896A4-45F8-40D4-A1D8-9F305F02C542}"/>
    <cellStyle name="Hyperkobling 2 2" xfId="6879" xr:uid="{E6DA0947-D1F1-4A5A-A909-7731133553A0}"/>
    <cellStyle name="Hyperkobling 2 2 2" xfId="24164" xr:uid="{178C89A0-1F2E-4035-A5A6-A1C2E956F7D2}"/>
    <cellStyle name="Hyperkobling 2 2 3" xfId="48733" xr:uid="{E62F716C-A3AB-4E35-BA1A-1AC400EC5490}"/>
    <cellStyle name="Hyperkobling 2 2 4" xfId="48734" xr:uid="{40DFAF9C-BBCF-46F4-8F7F-D754F617A264}"/>
    <cellStyle name="Hyperkobling 2 2_AVA DVA EL" xfId="24165" xr:uid="{9FDC6F68-576B-43EA-840D-4A19600A4D05}"/>
    <cellStyle name="Hyperkobling 2 3" xfId="24166" xr:uid="{8B53E860-B8CE-4648-8714-7446F628888C}"/>
    <cellStyle name="Hyperkobling 2 3 2" xfId="24167" xr:uid="{6F4CF9BC-5AE7-4C64-9F44-88956EB27887}"/>
    <cellStyle name="Hyperkobling 2 3 3" xfId="24168" xr:uid="{17AEB70E-72BE-4FE5-8582-5D7FDE9F0C7A}"/>
    <cellStyle name="Hyperkobling 2 3_AVA DVA EL" xfId="24169" xr:uid="{603E6B6B-41C9-4AA4-9CFA-685A82C76E89}"/>
    <cellStyle name="Hyperkobling 2 4" xfId="24170" xr:uid="{64FA0B50-3EA1-45D8-8320-FF737F1DC8A2}"/>
    <cellStyle name="Hyperkobling 2 4 2" xfId="24171" xr:uid="{B5B1363D-F3B9-4798-B217-AE64A6957890}"/>
    <cellStyle name="Hyperkobling 2 4 3" xfId="24172" xr:uid="{D45F31F4-4E3D-49E4-ACCF-A75B601C25DC}"/>
    <cellStyle name="Hyperkobling 2 4_AVA DVA EL" xfId="24173" xr:uid="{7CA4347F-EE56-4322-8280-93A14B468EFD}"/>
    <cellStyle name="Hyperkobling 2 5" xfId="24174" xr:uid="{0F1C0530-79DA-451F-88EF-AC117EAC52E0}"/>
    <cellStyle name="Hyperkobling 2 6" xfId="48735" xr:uid="{366CE0FD-27DF-45C3-9624-B24DFCB6BD90}"/>
    <cellStyle name="Hyperkobling 2 7" xfId="48736" xr:uid="{9EAA3FAB-9F15-433F-8E84-68AFF571CF17}"/>
    <cellStyle name="Hyperkobling 2_11" xfId="6880" xr:uid="{933981BE-C9A8-461D-BC8C-7DE221329B33}"/>
    <cellStyle name="Hyperkobling 3" xfId="6881" xr:uid="{D3B71B9B-8843-4B90-B405-09B630DEDC2B}"/>
    <cellStyle name="Hyperkobling 3 2" xfId="6882" xr:uid="{09C6A8C8-F3FB-427D-A22B-6C1517B6C1C9}"/>
    <cellStyle name="Hyperkobling 3 2 2" xfId="24175" xr:uid="{0C7206D7-CA4D-46BD-B076-D1EC6F43B167}"/>
    <cellStyle name="Hyperkobling 3 2 3" xfId="48737" xr:uid="{8BD00284-E4FA-4025-874E-6D957637870B}"/>
    <cellStyle name="Hyperkobling 3 2 4" xfId="48738" xr:uid="{3637D4B7-EF54-44C7-9932-7349FBD0CB68}"/>
    <cellStyle name="Hyperkobling 3 2_AVA DVA EL" xfId="24176" xr:uid="{12CD7E12-885A-43A4-8351-9ED7D55B6966}"/>
    <cellStyle name="Hyperkobling 3 3" xfId="24177" xr:uid="{D21150F5-AEE3-4D2F-A269-85AACD154A7C}"/>
    <cellStyle name="Hyperkobling 3 4" xfId="48739" xr:uid="{2811E7AD-7C14-4044-87B1-0F73E9EB9A49}"/>
    <cellStyle name="Hyperkobling 3_7. Other MTM adjustments" xfId="48740" xr:uid="{0E6F8FAE-852C-41A9-8DDB-98C20DD6F8CB}"/>
    <cellStyle name="Hyperkobling 4" xfId="6883" xr:uid="{ADE41613-4CCA-42F5-AAFA-870CFD5F9B42}"/>
    <cellStyle name="Hyperkobling 4 2" xfId="24178" xr:uid="{56CA23A2-09A5-4EBA-97E5-D5DB321991FC}"/>
    <cellStyle name="Hyperkobling 4 2 2" xfId="24179" xr:uid="{C16F1C43-998B-42FE-941E-46202C827819}"/>
    <cellStyle name="Hyperkobling 4 2 3" xfId="24180" xr:uid="{0C99362D-4605-4ECD-8A11-5DD2DD33F505}"/>
    <cellStyle name="Hyperkobling 4 2_AVA DVA EL" xfId="24181" xr:uid="{9C3E5ADB-BD4A-44DC-8742-04F2E3100561}"/>
    <cellStyle name="Hyperkobling 4 3" xfId="24182" xr:uid="{6BEF24DC-DE1E-49BB-97F3-CC60ED69DC5B}"/>
    <cellStyle name="Hyperkobling 4 4" xfId="48741" xr:uid="{66C3B9A1-3FE9-4801-889A-4609659DE49B}"/>
    <cellStyle name="Hyperkobling 4_A01" xfId="35886" xr:uid="{72727927-0981-493B-B4F5-B196FFB40A99}"/>
    <cellStyle name="Hyperkobling 5" xfId="24183" xr:uid="{7D261270-F296-4B33-B329-B6FD37F325DC}"/>
    <cellStyle name="Hyperkobling 5 2" xfId="24184" xr:uid="{90DE720E-0802-4D0E-A67F-9E0F7B12A148}"/>
    <cellStyle name="Hyperkobling 5 3" xfId="36173" xr:uid="{298E07C1-B9F0-4C43-ABB2-2AD95356198C}"/>
    <cellStyle name="Hyperkobling 5_AVA DVA EL" xfId="24185" xr:uid="{9AB5789B-EDA5-4845-B236-D22B7F6A168C}"/>
    <cellStyle name="Hyperkobling 6" xfId="36176" xr:uid="{87247B8B-76D9-48AD-9E70-AA60B6F00964}"/>
    <cellStyle name="Hyperkobling 7" xfId="36180" xr:uid="{964FA255-9E8B-48CC-A036-6B3F1B115A63}"/>
    <cellStyle name="Hyperkobling 8" xfId="36184" xr:uid="{EBA9793C-B4A2-4398-A8FE-384CDF529ED0}"/>
    <cellStyle name="Hyperkobling 9" xfId="36188" xr:uid="{FBBCB659-75E6-4840-B9F1-4A96AD746C98}"/>
    <cellStyle name="Hyperlink" xfId="9" builtinId="8"/>
    <cellStyle name="Hyperlink 2" xfId="6884" xr:uid="{C3684BDF-F897-45D1-AE18-A9CD4D72BC52}"/>
    <cellStyle name="Hyperlink 2 2" xfId="6885" xr:uid="{B4A4E51E-B59B-407B-8EE2-EF859A960888}"/>
    <cellStyle name="Hyperlink 2 2 2" xfId="24186" xr:uid="{BC5C7843-8D99-4436-BD96-ED0F4265A34D}"/>
    <cellStyle name="Hyperlink 2 2 2 2" xfId="24187" xr:uid="{59596304-1003-4EB3-9823-CB4FB8739F75}"/>
    <cellStyle name="Hyperlink 2 2 2 3" xfId="24188" xr:uid="{2D8288C8-010F-4905-9D30-6744D9D10F9E}"/>
    <cellStyle name="Hyperlink 2 2 2_AVA DVA EL" xfId="24189" xr:uid="{0B72847C-E95A-4166-940B-A87AED9021ED}"/>
    <cellStyle name="Hyperlink 2 2 3" xfId="24190" xr:uid="{E6980E49-03E5-4814-80DA-02AED5DE9405}"/>
    <cellStyle name="Hyperlink 2 2 4" xfId="48743" xr:uid="{56721902-32AB-4F27-AA51-7BCC6E5B9075}"/>
    <cellStyle name="Hyperlink 2 2_A01" xfId="35887" xr:uid="{84479CB2-B379-44D1-A62D-3CB8EBFB88DD}"/>
    <cellStyle name="Hyperlink 2 3" xfId="24191" xr:uid="{73B6E094-3540-4D30-B4C0-FA2FB387AF1E}"/>
    <cellStyle name="Hyperlink 2 3 2" xfId="24192" xr:uid="{3248EDB2-440D-4A29-94A6-1B9BD3218CC0}"/>
    <cellStyle name="Hyperlink 2 3 2 2" xfId="24193" xr:uid="{57E5E5E4-C333-4ACF-904A-0D2333911F70}"/>
    <cellStyle name="Hyperlink 2 3 2 3" xfId="24194" xr:uid="{3910CCE8-8EB1-4F64-95A3-B201041B2CD7}"/>
    <cellStyle name="Hyperlink 2 3 2_AVA DVA EL" xfId="24195" xr:uid="{4EA0D602-C06C-4CA7-9C03-88F57845740D}"/>
    <cellStyle name="Hyperlink 2 3 3" xfId="24196" xr:uid="{799BA2BD-36AE-4333-BDE5-8CEB45035C97}"/>
    <cellStyle name="Hyperlink 2 3 4" xfId="24197" xr:uid="{F1185EB2-FCC6-45EC-9F5D-C370DCC48567}"/>
    <cellStyle name="Hyperlink 2 3 5" xfId="48744" xr:uid="{80C79BC4-F57E-4589-852F-A3CD3814B3E9}"/>
    <cellStyle name="Hyperlink 2 3_AVA DVA EL" xfId="24198" xr:uid="{B321C199-AA25-48FB-999A-2D2FF8996384}"/>
    <cellStyle name="Hyperlink 2 4" xfId="24199" xr:uid="{96D54B7C-F66F-4992-AA92-DF2A6DD24FC3}"/>
    <cellStyle name="Hyperlink 2 4 2" xfId="24200" xr:uid="{A62423A9-3F75-47D7-BA38-71257B6C5304}"/>
    <cellStyle name="Hyperlink 2 4 3" xfId="24201" xr:uid="{92C81F2A-F756-41A4-8312-FA494C2AE70E}"/>
    <cellStyle name="Hyperlink 2 4_AVA DVA EL" xfId="24202" xr:uid="{91F2D9D1-28C7-4CF8-8852-8B2A6F585A2A}"/>
    <cellStyle name="Hyperlink 2 5" xfId="24203" xr:uid="{B82CDAE7-A4E0-45C8-B9D8-C1AED8EF7C29}"/>
    <cellStyle name="Hyperlink 2 5 2" xfId="24204" xr:uid="{7981EECF-B50D-4925-B486-50FEEED63B70}"/>
    <cellStyle name="Hyperlink 2 5 3" xfId="24205" xr:uid="{E4B12185-147A-4101-A7F5-BCFDC713D8DA}"/>
    <cellStyle name="Hyperlink 2 5_AVA DVA EL" xfId="24206" xr:uid="{642A3D3E-9046-4755-B976-37DAB72B81F5}"/>
    <cellStyle name="Hyperlink 2 6" xfId="24207" xr:uid="{D4CCEA0B-F687-439B-B7F3-1F10F85E8ADF}"/>
    <cellStyle name="Hyperlink 2 6 2" xfId="24208" xr:uid="{1E837E6A-47DA-404B-9564-47D5CECBDAEB}"/>
    <cellStyle name="Hyperlink 2 6 3" xfId="24209" xr:uid="{DF8CA79F-E9BD-4B61-844F-364549E0CF52}"/>
    <cellStyle name="Hyperlink 2 6_AVA DVA EL" xfId="24210" xr:uid="{52C3376A-D319-4115-AD5E-7623A944A286}"/>
    <cellStyle name="Hyperlink 2 7" xfId="24211" xr:uid="{8ABB7FB6-4C19-415E-809C-CCBB52E8C94B}"/>
    <cellStyle name="Hyperlink 2 8" xfId="55736" xr:uid="{7A37718A-4E26-4D38-B3ED-8B3F1A871DB8}"/>
    <cellStyle name="Hyperlink 2_4Q16" xfId="24212" xr:uid="{988ABFA8-A258-4490-9EE6-7B4DC9F15180}"/>
    <cellStyle name="Hyperlink 3" xfId="6886" xr:uid="{65EFF82C-6F8C-4CD7-B6C4-5745299F75C3}"/>
    <cellStyle name="Hyperlink 3 2" xfId="6887" xr:uid="{74A22427-B021-415B-8D81-9BA85BB2A292}"/>
    <cellStyle name="Hyperlink 3 2 2" xfId="24213" xr:uid="{6A4FA21E-8C50-4831-96CF-AC0A2CD875FF}"/>
    <cellStyle name="Hyperlink 3 2 2 2" xfId="24214" xr:uid="{6B33DBF6-D8E0-4885-ABAE-8FC7533A5FF6}"/>
    <cellStyle name="Hyperlink 3 2 2 3" xfId="24215" xr:uid="{DA513A05-B9E5-4893-9719-618EF0F1B7AD}"/>
    <cellStyle name="Hyperlink 3 2 2_AVA DVA EL" xfId="24216" xr:uid="{BFD4BEEA-AC13-45AD-A999-60144C4909C5}"/>
    <cellStyle name="Hyperlink 3 2 3" xfId="24217" xr:uid="{F408EFD8-7DEC-4FA9-8264-01C0AD112FD4}"/>
    <cellStyle name="Hyperlink 3 2 4" xfId="48745" xr:uid="{881EE3F1-2CFB-487A-A859-B468037EF683}"/>
    <cellStyle name="Hyperlink 3 2 5" xfId="48746" xr:uid="{2CBACF76-81E2-47F0-9DC4-C33DFEBFB648}"/>
    <cellStyle name="Hyperlink 3 2_AVA DVA EL" xfId="24218" xr:uid="{76901196-D1C2-4655-825F-FE0CE82D8357}"/>
    <cellStyle name="Hyperlink 3 3" xfId="24219" xr:uid="{8B5237A5-F175-4781-A8DB-F07631B3DDFB}"/>
    <cellStyle name="Hyperlink 3 3 2" xfId="24220" xr:uid="{631D7598-CB0F-4A60-AA6C-72609932FC94}"/>
    <cellStyle name="Hyperlink 3 3 3" xfId="24221" xr:uid="{3BD43B37-3CEC-4608-95C7-CCB09198ADD1}"/>
    <cellStyle name="Hyperlink 3 3_AVA DVA EL" xfId="24222" xr:uid="{CCE84578-FD04-47EB-8537-2FCB7E8C725B}"/>
    <cellStyle name="Hyperlink 3 4" xfId="24223" xr:uid="{872A74C5-0B6B-446B-9A4A-71B6C13A3291}"/>
    <cellStyle name="Hyperlink 3 5" xfId="48747" xr:uid="{2CB613D9-6CA2-4381-90CB-CF9E064EBFE4}"/>
    <cellStyle name="Hyperlink 3_7. Other MTM adjustments" xfId="48748" xr:uid="{C238ACD8-445F-4D57-AFF8-9E528AD3D6BC}"/>
    <cellStyle name="Hyperlink 4" xfId="24224" xr:uid="{7C2BD67B-A012-4968-BCB7-C0A8B28C2514}"/>
    <cellStyle name="Hyperlink 4 2" xfId="24225" xr:uid="{2500F918-9656-43EC-B750-73F8E020D76C}"/>
    <cellStyle name="Hyperlink 4 3" xfId="24226" xr:uid="{25A19030-EA4F-44D3-9766-05E2D45D70B1}"/>
    <cellStyle name="Hyperlink 4 4" xfId="36339" xr:uid="{08F98AD7-5207-488C-8FF2-1699EDC347AE}"/>
    <cellStyle name="Hyperlink 4_AVA DVA EL" xfId="24227" xr:uid="{D6A19A39-D779-4524-BA82-AC726ADB4810}"/>
    <cellStyle name="Hyperlink 5" xfId="24228" xr:uid="{D9D38915-C187-42EB-BE24-FFDB0493DDD3}"/>
    <cellStyle name="Hyperlink 5 2" xfId="36365" xr:uid="{502F01D0-B225-4811-8F55-0C0B4F11448C}"/>
    <cellStyle name="Hyperlink 5 2 2" xfId="48749" xr:uid="{83F9FDAD-945D-4851-8FC9-386ED51A0D71}"/>
    <cellStyle name="Hyperlink 5 3" xfId="48750" xr:uid="{26CFB6B9-D94E-4D86-8A63-08AB63B70D36}"/>
    <cellStyle name="Hyperlink 5_7. Other MTM adjustments" xfId="48751" xr:uid="{ED5D4595-A374-480E-870E-DE973DEEEC3A}"/>
    <cellStyle name="Hyperlink 6" xfId="24229" xr:uid="{0A773733-6530-4270-A052-15AB5EFDE31C}"/>
    <cellStyle name="Hyperlink 6 2" xfId="36273" xr:uid="{D8D7807E-E3FD-40CA-9EB2-6AB29CDF5E51}"/>
    <cellStyle name="Hyperlink 7" xfId="48742" xr:uid="{BF50B310-3806-4249-A2AE-CF72D14117DA}"/>
    <cellStyle name="Í¨Ø› [0.00]_PERSONAL" xfId="6888" xr:uid="{68896A9F-20F8-4D33-8892-A3B8A1C6A567}"/>
    <cellStyle name="Í¨Ø›_PERSONAL" xfId="6889" xr:uid="{0F6AF2F8-E5CF-4993-93EE-EB467E49869B}"/>
    <cellStyle name="Incorrecto" xfId="6890" xr:uid="{21F72940-F0D3-458A-93B3-7621A62F0BCA}"/>
    <cellStyle name="Incorrecto 2" xfId="24230" xr:uid="{C7DD4776-67E5-47A7-A5CC-6260DC408AA6}"/>
    <cellStyle name="Incorrecto 3" xfId="48752" xr:uid="{D17C6A37-9AE0-4A83-BCEF-D896DAD6B17D}"/>
    <cellStyle name="Incorrecto_AVA DVA EL" xfId="24231" xr:uid="{50439F1E-FFD2-4E75-BDE3-C53B559D8039}"/>
    <cellStyle name="Indata 14" xfId="24232" xr:uid="{446247C0-786B-47AF-83CB-C1EBD17FE6B1}"/>
    <cellStyle name="Indata 14 2" xfId="24233" xr:uid="{ED2ABB73-4BC7-493E-B6B9-188BEEC36EE0}"/>
    <cellStyle name="Indata 14 3" xfId="24234" xr:uid="{85E06F5A-0FF9-497E-82B1-103B73DCBB36}"/>
    <cellStyle name="Indata 14 4" xfId="48753" xr:uid="{B49FE344-BF0A-406E-A3ED-D6666C8C1957}"/>
    <cellStyle name="Indata 14_AVA DVA EL" xfId="24235" xr:uid="{DFE2640C-D5E0-4403-8FB2-53F4916985C8}"/>
    <cellStyle name="Indata text 11" xfId="24236" xr:uid="{72730956-5293-4811-B3AC-A8163F2472D2}"/>
    <cellStyle name="Indata text 11 2" xfId="24237" xr:uid="{7BE02B99-5875-4FC5-B5C2-D63B5D54B487}"/>
    <cellStyle name="Indata text 11 3" xfId="24238" xr:uid="{7C73403C-EA0D-4D5E-8F4E-A77A0209E0B7}"/>
    <cellStyle name="Indata text 11 4" xfId="48754" xr:uid="{556CBEBD-EA89-402A-A69A-FF881A6D8BF0}"/>
    <cellStyle name="Indata text 11_AVA DVA EL" xfId="24239" xr:uid="{70EB769D-7766-45D6-B50D-54F2390ACE6D}"/>
    <cellStyle name="Indata text 12" xfId="24240" xr:uid="{2125D22D-E96C-4D90-A22B-BD534FC0900D}"/>
    <cellStyle name="Indata text 12 2" xfId="24241" xr:uid="{93198FF0-E7D7-46B2-B6CB-B11037F1A6A0}"/>
    <cellStyle name="Indata text 12 3" xfId="24242" xr:uid="{EFE4691A-2DB3-4BAA-837C-1CF2A14A98C6}"/>
    <cellStyle name="Indata text 12 4" xfId="48755" xr:uid="{78E04A8F-5D4D-42D3-A9FA-021C2EC7D985}"/>
    <cellStyle name="Indata text 12_AVA DVA EL" xfId="24243" xr:uid="{0D2F5E4D-476B-4698-B863-FF050FEA5FA4}"/>
    <cellStyle name="Inndata" xfId="36236" xr:uid="{45DAA9A7-9B26-440D-BDEC-4CC3126AB8A0}"/>
    <cellStyle name="Inndata 2" xfId="6891" xr:uid="{836FA131-5540-463F-A34D-6D86FBE2D808}"/>
    <cellStyle name="Inndata 2 2" xfId="6892" xr:uid="{51FC709A-349F-4150-98A9-0852C7EAA655}"/>
    <cellStyle name="Inndata 2 2 10" xfId="6893" xr:uid="{E419243F-6B0F-44BC-BE3E-30D24030E475}"/>
    <cellStyle name="Inndata 2 2 11" xfId="6894" xr:uid="{EE8E8113-7A74-4B86-94B6-419FFE908E8A}"/>
    <cellStyle name="Inndata 2 2 12" xfId="36691" xr:uid="{0AD121BD-AA7C-4619-9EB1-947198233B36}"/>
    <cellStyle name="Inndata 2 2 13" xfId="40016" xr:uid="{A05D75F3-FEF4-4571-A732-27FB89479EC4}"/>
    <cellStyle name="Inndata 2 2 2" xfId="6895" xr:uid="{2D9686CD-9197-4940-B9B7-C13D8AE6E6F6}"/>
    <cellStyle name="Inndata 2 2 3" xfId="6896" xr:uid="{79657578-9CB1-4AB9-977C-CA52064C6976}"/>
    <cellStyle name="Inndata 2 2 4" xfId="6897" xr:uid="{702E7291-69A9-4FEC-9D5F-2C82CB79DD8A}"/>
    <cellStyle name="Inndata 2 2 5" xfId="6898" xr:uid="{2ACEB174-6C3C-4439-954C-C55CBC0633FE}"/>
    <cellStyle name="Inndata 2 2 6" xfId="6899" xr:uid="{702EA8C3-5F92-42C9-BBE2-6B69BD988390}"/>
    <cellStyle name="Inndata 2 2 7" xfId="6900" xr:uid="{CFA31B73-A511-4BB2-9363-A9801ADFE434}"/>
    <cellStyle name="Inndata 2 2 8" xfId="6901" xr:uid="{FB2C21BB-C2BD-4842-BF9D-12129FC0F935}"/>
    <cellStyle name="Inndata 2 2 9" xfId="6902" xr:uid="{98EF556B-5027-45ED-A1F7-9CAD5725E881}"/>
    <cellStyle name="Inndata 2 2_AVA DVA EL" xfId="24244" xr:uid="{EF828D0C-0933-43E2-ACCE-6387765E3953}"/>
    <cellStyle name="Inndata 2 3" xfId="6903" xr:uid="{F9A45992-510B-47B3-AA46-E05090068220}"/>
    <cellStyle name="Inndata 2 3 10" xfId="6904" xr:uid="{277756E1-4109-4384-9E2B-E5EF9858B642}"/>
    <cellStyle name="Inndata 2 3 11" xfId="6905" xr:uid="{7914855F-8BD3-400A-AA50-69C8B54FDB9F}"/>
    <cellStyle name="Inndata 2 3 12" xfId="36459" xr:uid="{1ACAA555-4573-4304-A207-DAC31101AEC3}"/>
    <cellStyle name="Inndata 2 3 13" xfId="36670" xr:uid="{07599A4B-DE78-431B-A628-D402BAE762CA}"/>
    <cellStyle name="Inndata 2 3 14" xfId="40017" xr:uid="{333216B4-75D5-44FD-85BE-584D576592CE}"/>
    <cellStyle name="Inndata 2 3 2" xfId="6906" xr:uid="{AD70F0BA-ACBC-4923-AEC1-C5A7C9E2A4B8}"/>
    <cellStyle name="Inndata 2 3 3" xfId="6907" xr:uid="{87A39259-A67D-4075-9857-FEBB7E08CD79}"/>
    <cellStyle name="Inndata 2 3 4" xfId="6908" xr:uid="{49E92BEC-174E-43FA-8859-E755C0F2A113}"/>
    <cellStyle name="Inndata 2 3 5" xfId="6909" xr:uid="{D5960C9E-68FA-46CC-99D7-9AB6A794BC6A}"/>
    <cellStyle name="Inndata 2 3 6" xfId="6910" xr:uid="{F6FC5C40-449D-43BF-9568-0FF312B891D2}"/>
    <cellStyle name="Inndata 2 3 7" xfId="6911" xr:uid="{7798828F-3A2A-448D-B1D5-BFEFE31BBAB9}"/>
    <cellStyle name="Inndata 2 3 8" xfId="6912" xr:uid="{04C18C2A-2460-4848-B9A0-9DFA628CAC6C}"/>
    <cellStyle name="Inndata 2 3 9" xfId="6913" xr:uid="{C07F833F-D814-411E-A46A-978011349776}"/>
    <cellStyle name="Inndata 2 3_AVA DVA EL" xfId="24245" xr:uid="{D645C938-91DF-46E1-81BE-6BD204475322}"/>
    <cellStyle name="Inndata 2 4" xfId="6914" xr:uid="{AF6D0759-7B38-40D5-B87B-AD8F792DA6BB}"/>
    <cellStyle name="Inndata 2 4 10" xfId="6915" xr:uid="{30AEDB8B-0505-4EDA-A613-E45A594283A9}"/>
    <cellStyle name="Inndata 2 4 11" xfId="6916" xr:uid="{DB755E11-4472-4B96-BD91-C612B44365DF}"/>
    <cellStyle name="Inndata 2 4 2" xfId="6917" xr:uid="{F05F1D29-3C9E-467B-9A08-FB103E1C6811}"/>
    <cellStyle name="Inndata 2 4 3" xfId="6918" xr:uid="{24FA0513-C698-41A1-A37C-61ABF25DDEEA}"/>
    <cellStyle name="Inndata 2 4 4" xfId="6919" xr:uid="{E63A7192-D22D-40E7-BBEE-C7F7AAC86FF3}"/>
    <cellStyle name="Inndata 2 4 5" xfId="6920" xr:uid="{F5073C78-F4F0-4C6C-B64E-9B24667707D2}"/>
    <cellStyle name="Inndata 2 4 6" xfId="6921" xr:uid="{A34DB7BF-70B9-41E8-AAD0-4379015D6836}"/>
    <cellStyle name="Inndata 2 4 7" xfId="6922" xr:uid="{E8821A5F-5D90-47A9-BBAA-09ADAA4844CB}"/>
    <cellStyle name="Inndata 2 4 8" xfId="6923" xr:uid="{143DD026-1D33-467F-BD8C-19A1C1ECB2AF}"/>
    <cellStyle name="Inndata 2 4 9" xfId="6924" xr:uid="{6A6C600E-8171-45EB-BB07-2ECFD34C0A8B}"/>
    <cellStyle name="Inndata 2 4_CR4_19" xfId="6925" xr:uid="{1B8C4E81-8367-4616-B853-2773673372E0}"/>
    <cellStyle name="Inndata 2 5" xfId="6926" xr:uid="{64406066-38BE-453D-BDBA-FC855FCEBE4B}"/>
    <cellStyle name="Inndata 2 5 10" xfId="6927" xr:uid="{084A9AF4-4837-45C6-A24F-F64A288356E8}"/>
    <cellStyle name="Inndata 2 5 11" xfId="6928" xr:uid="{7C353C44-1EFD-46A0-8952-B2675852BF01}"/>
    <cellStyle name="Inndata 2 5 2" xfId="6929" xr:uid="{B578479A-7E7C-49AF-807C-B141B1138E8A}"/>
    <cellStyle name="Inndata 2 5 3" xfId="6930" xr:uid="{0C8EC7A9-DE6B-4D93-A201-F0A9ECE53558}"/>
    <cellStyle name="Inndata 2 5 4" xfId="6931" xr:uid="{D3BCCE44-0E76-4B54-A69A-0ED0E18D30DD}"/>
    <cellStyle name="Inndata 2 5 5" xfId="6932" xr:uid="{4CD5972B-9D73-46C3-A2DB-2649EF20BE4E}"/>
    <cellStyle name="Inndata 2 5 6" xfId="6933" xr:uid="{9F45C25C-6BCA-4218-B16C-604CD556AD98}"/>
    <cellStyle name="Inndata 2 5 7" xfId="6934" xr:uid="{C9414A1F-AF59-4986-AED1-3980FCA53B89}"/>
    <cellStyle name="Inndata 2 5 8" xfId="6935" xr:uid="{FB06FE65-3AC4-40A0-BAFC-3A82EF5CFB19}"/>
    <cellStyle name="Inndata 2 5 9" xfId="6936" xr:uid="{09AF27E3-1104-426E-8E8E-BD7D7037F4C0}"/>
    <cellStyle name="Inndata 2 5_CR4_19" xfId="6937" xr:uid="{9730B548-DE15-4B4B-9472-0D7F13A6E929}"/>
    <cellStyle name="Inndata 2 6" xfId="6938" xr:uid="{D38DF46A-013D-4C64-89C1-956BE6F9E131}"/>
    <cellStyle name="Inndata 2 6 10" xfId="6939" xr:uid="{329579B2-8F03-4093-B5F7-BD24BAE72FBF}"/>
    <cellStyle name="Inndata 2 6 11" xfId="6940" xr:uid="{6C676E46-5BA1-453B-B9E1-5DA7CD0DDA6A}"/>
    <cellStyle name="Inndata 2 6 2" xfId="6941" xr:uid="{B361AFBC-1F20-4F94-B3B6-3CF4F8F3824B}"/>
    <cellStyle name="Inndata 2 6 3" xfId="6942" xr:uid="{8B5053A8-CE95-410A-A19B-795CACCD738B}"/>
    <cellStyle name="Inndata 2 6 4" xfId="6943" xr:uid="{31C7E57A-F878-4F28-864B-B33F92EC49E5}"/>
    <cellStyle name="Inndata 2 6 5" xfId="6944" xr:uid="{A4F06E07-F2FF-479A-A835-D128CE83E8BE}"/>
    <cellStyle name="Inndata 2 6 6" xfId="6945" xr:uid="{770074B5-BDA6-4C2A-B636-54B6888A8361}"/>
    <cellStyle name="Inndata 2 6 7" xfId="6946" xr:uid="{5A636BF3-406F-4778-9A89-1493D2429B3C}"/>
    <cellStyle name="Inndata 2 6 8" xfId="6947" xr:uid="{3416BE73-C584-4F1D-89B9-ADB8B74758A5}"/>
    <cellStyle name="Inndata 2 6 9" xfId="6948" xr:uid="{3FD4B86E-867F-42CF-A021-F3C273159854}"/>
    <cellStyle name="Inndata 2 6_CR4_19" xfId="6949" xr:uid="{696E8930-2F96-426A-B6A1-CE9966AB7B63}"/>
    <cellStyle name="Inndata 2 7" xfId="6950" xr:uid="{0164B621-D7D0-49C0-BC91-EF903E869424}"/>
    <cellStyle name="Inndata 2 7 10" xfId="6951" xr:uid="{107E9127-0A17-4B2C-8F91-329C862B46EC}"/>
    <cellStyle name="Inndata 2 7 2" xfId="6952" xr:uid="{82696FDC-C211-4626-B0D1-AE9F1B7B79A2}"/>
    <cellStyle name="Inndata 2 7 3" xfId="6953" xr:uid="{202F1410-D46B-4F97-B43A-2A8F4486AD53}"/>
    <cellStyle name="Inndata 2 7 4" xfId="6954" xr:uid="{B82B5C68-2F72-4E51-AD2B-E93F48A445EC}"/>
    <cellStyle name="Inndata 2 7 5" xfId="6955" xr:uid="{DD933EE4-201F-4991-8621-B72DE117D2D1}"/>
    <cellStyle name="Inndata 2 7 6" xfId="6956" xr:uid="{8C08AEDD-CADF-4EB8-8AFC-FECEE7F984BC}"/>
    <cellStyle name="Inndata 2 7 7" xfId="6957" xr:uid="{D5AF63A6-633A-4B8A-9DD4-EC2C0CEA72FF}"/>
    <cellStyle name="Inndata 2 7 8" xfId="6958" xr:uid="{8A3D6AA6-EB4C-4906-B5F2-09119CD8B19F}"/>
    <cellStyle name="Inndata 2 7 9" xfId="6959" xr:uid="{32A2FE77-5FC5-4192-8FA8-3AC75A7942B4}"/>
    <cellStyle name="Inndata 2 7_CR4_19" xfId="6960" xr:uid="{EFE6CDCD-28C4-491D-B561-067EB9856778}"/>
    <cellStyle name="Inndata 2 8" xfId="36018" xr:uid="{972F711B-CCC4-4AB5-9353-D8B78FFE6A57}"/>
    <cellStyle name="Inndata 2 9" xfId="36808" xr:uid="{82C894F8-CAAA-4185-9CC0-7CD03D840AF0}"/>
    <cellStyle name="Inndata 2_A01" xfId="12492" xr:uid="{223FA2E4-3090-4AA3-BAC0-C6AEFA15C718}"/>
    <cellStyle name="Inndata 3" xfId="12493" xr:uid="{D2628F5D-BCF9-455B-B390-878F4BF73F95}"/>
    <cellStyle name="Inndata 3 2" xfId="24246" xr:uid="{D25EA66E-CC0F-4EAB-91B3-A4453B873E4A}"/>
    <cellStyle name="Inndata 3 2 2" xfId="48756" xr:uid="{B8AC39B0-201D-44F5-8D4E-DC9A2F3B31FC}"/>
    <cellStyle name="Inndata 3 3" xfId="40018" xr:uid="{898DF8FE-1E2E-4C14-B03D-655CF6A1EC5F}"/>
    <cellStyle name="Inndata 3_7. Other MTM adjustments" xfId="48757" xr:uid="{D6ABC904-6DF0-4660-A677-1E2FACAE8F29}"/>
    <cellStyle name="Inndata 4" xfId="24247" xr:uid="{CB124DBD-F606-4287-9F2A-B439A400868E}"/>
    <cellStyle name="Inndata 4 2" xfId="24248" xr:uid="{D38342FE-3A9E-43B4-AA8B-C1ECA9EA7EEB}"/>
    <cellStyle name="Inndata 4 3" xfId="24249" xr:uid="{D634317C-3619-4248-9F4C-F2695FD4FA9B}"/>
    <cellStyle name="Inndata 4 4" xfId="40019" xr:uid="{B6487785-24F2-4EF4-A6A1-8DD6F4AE71EF}"/>
    <cellStyle name="Inndata 4_AVA DVA EL" xfId="24250" xr:uid="{00935B29-EADC-4F3B-861F-934A0055E5AF}"/>
    <cellStyle name="Inndata 5" xfId="24251" xr:uid="{1716FFA7-CD37-461F-93AB-DC42834017DF}"/>
    <cellStyle name="Inndata 6" xfId="24252" xr:uid="{59CD7376-5325-436B-BB05-83FFA3700DCC}"/>
    <cellStyle name="Inndata 7" xfId="48758" xr:uid="{8271D7CA-8EDF-4A9A-9897-F308BF2976B1}"/>
    <cellStyle name="Inndata_7. Other MTM adjustments" xfId="48759" xr:uid="{E47C6717-1B23-494E-886B-00B69F7EDCE7}"/>
    <cellStyle name="InpComma0" xfId="24253" xr:uid="{4FD67963-54EC-43C3-A387-A3354FD53B72}"/>
    <cellStyle name="InpComma0 2" xfId="24254" xr:uid="{EB330F68-539C-42B3-B356-33F652219403}"/>
    <cellStyle name="InpComma0 3" xfId="24255" xr:uid="{7F625B14-8434-4CBB-B4C5-0E26559368B7}"/>
    <cellStyle name="InpComma0_AVA DVA EL" xfId="24256" xr:uid="{A45D302A-7376-4750-8E67-E894EA1CA003}"/>
    <cellStyle name="Input 10" xfId="6962" xr:uid="{2836C967-2877-4D03-ADA9-014F979427CF}"/>
    <cellStyle name="Input 11" xfId="40020" xr:uid="{F62E9970-FCB0-4011-A3D5-083CBB4B7786}"/>
    <cellStyle name="Input 12" xfId="6961" xr:uid="{0DD8DA10-AA70-407C-B720-E402E2A77FA4}"/>
    <cellStyle name="Input 2" xfId="6963" xr:uid="{368FBCA8-C923-49C5-8F71-C8BD91FB4116}"/>
    <cellStyle name="Input 2 10" xfId="36438" xr:uid="{E12E856B-167D-4848-A7C7-6E0DD7CAABA0}"/>
    <cellStyle name="Input 2 2" xfId="6964" xr:uid="{A7C291A3-8647-4E42-AA44-7A4B09E195F7}"/>
    <cellStyle name="Input 2 2 2" xfId="24257" xr:uid="{4FD70E85-5B34-4CB1-A390-9E92D2FDD458}"/>
    <cellStyle name="Input 2 2 2 2" xfId="24258" xr:uid="{94AEE1DE-9063-46FA-BF9D-87B20B93CBC2}"/>
    <cellStyle name="Input 2 2 2 3" xfId="24259" xr:uid="{7C61C28A-4B78-4567-B0A3-3E0634156DE8}"/>
    <cellStyle name="Input 2 2 2_AVA DVA EL" xfId="24260" xr:uid="{21D0066A-81DD-42E6-A50F-B071823725D0}"/>
    <cellStyle name="Input 2 2 3" xfId="24261" xr:uid="{F975A892-963E-42D7-99B3-FD53E100FD4F}"/>
    <cellStyle name="Input 2 2 3 2" xfId="24262" xr:uid="{57B4D692-295F-46A0-A3D6-E8FFCA079090}"/>
    <cellStyle name="Input 2 2 3 3" xfId="24263" xr:uid="{D37F56D7-8981-4770-B80F-7E3D6D8EA2E2}"/>
    <cellStyle name="Input 2 2 3_AVA DVA EL" xfId="24264" xr:uid="{8199E81C-6E21-40C9-BD33-22E67F50403F}"/>
    <cellStyle name="Input 2 2 4" xfId="24265" xr:uid="{C13AE8B0-684D-4E69-AE21-5B7A8FFB0F48}"/>
    <cellStyle name="Input 2 2 4 2" xfId="24266" xr:uid="{42702F22-6499-4A32-9B8C-A54F203A90D7}"/>
    <cellStyle name="Input 2 2 4 3" xfId="24267" xr:uid="{A0DBDB4B-B287-49FD-906C-2E8541F7660A}"/>
    <cellStyle name="Input 2 2 4_AVA DVA EL" xfId="24268" xr:uid="{D116B901-34CB-4154-A974-CC984D991CEE}"/>
    <cellStyle name="Input 2 2 5" xfId="24269" xr:uid="{641378A2-3FAA-4DD3-9843-609860886184}"/>
    <cellStyle name="Input 2 2 5 2" xfId="24270" xr:uid="{A5AE783B-82BA-43B5-8F12-2DE9FDE88E66}"/>
    <cellStyle name="Input 2 2 5 3" xfId="24271" xr:uid="{DD42AF08-073B-4252-9BF4-79092F2A6C13}"/>
    <cellStyle name="Input 2 2 5_AVA DVA EL" xfId="24272" xr:uid="{B21153B1-2228-4B8F-A64D-9F77F732EEF3}"/>
    <cellStyle name="Input 2 2 6" xfId="24273" xr:uid="{75C196D4-414C-4A87-B412-57E8614EFCAE}"/>
    <cellStyle name="Input 2 2 6 2" xfId="24274" xr:uid="{B1E32842-D393-4851-A810-2D7D96DDDFE1}"/>
    <cellStyle name="Input 2 2 6 3" xfId="24275" xr:uid="{DE7CD1BB-F975-4308-B7B8-D9A41FB17C11}"/>
    <cellStyle name="Input 2 2 6_AVA DVA EL" xfId="24276" xr:uid="{DAB6A7AB-8111-473C-AA43-48D2B4C5DD6B}"/>
    <cellStyle name="Input 2 2 7" xfId="24277" xr:uid="{6063DE7C-8A15-43F1-AE4F-F6AAFFF141A2}"/>
    <cellStyle name="Input 2 2_A01" xfId="35888" xr:uid="{6B01415C-EB85-4161-890A-8EFE241CECEA}"/>
    <cellStyle name="Input 2 3" xfId="6965" xr:uid="{F4B8BCDF-3692-4AD0-8802-C0C80E2F2458}"/>
    <cellStyle name="Input 2 3 10" xfId="6966" xr:uid="{08FEE894-ACD6-485A-837F-B1DB96F9B01E}"/>
    <cellStyle name="Input 2 3 11" xfId="6967" xr:uid="{AFE67FB5-D621-4290-A265-AF0164C95C80}"/>
    <cellStyle name="Input 2 3 12" xfId="36692" xr:uid="{EA03472B-1FD4-4CEE-BC34-6353835ED4DF}"/>
    <cellStyle name="Input 2 3 2" xfId="6968" xr:uid="{6C00A61E-5668-4E66-96F7-3C4EE804AC4B}"/>
    <cellStyle name="Input 2 3 3" xfId="6969" xr:uid="{29F459D5-6A8F-4F5F-AECD-2FC7284691AA}"/>
    <cellStyle name="Input 2 3 4" xfId="6970" xr:uid="{0D6A12EC-6A81-49F3-8D0D-37483E974707}"/>
    <cellStyle name="Input 2 3 5" xfId="6971" xr:uid="{B2E2DF36-0750-4506-80C4-363DEBAE1122}"/>
    <cellStyle name="Input 2 3 6" xfId="6972" xr:uid="{8B275682-01CA-4D07-B8E0-871B73B1748C}"/>
    <cellStyle name="Input 2 3 7" xfId="6973" xr:uid="{24D65319-DFD6-4B36-B2F9-B8D65E480E07}"/>
    <cellStyle name="Input 2 3 8" xfId="6974" xr:uid="{1669E46C-AB4F-4869-9901-83A647B6B15F}"/>
    <cellStyle name="Input 2 3 9" xfId="6975" xr:uid="{8ADFE6C8-B201-441E-A731-C16656831AA7}"/>
    <cellStyle name="Input 2 3_AVA DVA EL" xfId="24278" xr:uid="{FB985A65-7B03-4E3C-887F-0CC03FF181AD}"/>
    <cellStyle name="Input 2 4" xfId="6976" xr:uid="{82D82763-E628-4C8F-BA9D-58FDEA2973B2}"/>
    <cellStyle name="Input 2 4 10" xfId="6977" xr:uid="{0E3BAE2F-62CA-4965-B711-7B9F8D48B177}"/>
    <cellStyle name="Input 2 4 11" xfId="6978" xr:uid="{3A2FC82A-6B81-4AC9-B456-E342A08D5929}"/>
    <cellStyle name="Input 2 4 12" xfId="36460" xr:uid="{9E08A0F3-8852-4A73-814D-F8B5B961E625}"/>
    <cellStyle name="Input 2 4 13" xfId="36671" xr:uid="{3BDB8126-FFB9-4876-8664-EC5BE7EFC3DF}"/>
    <cellStyle name="Input 2 4 2" xfId="6979" xr:uid="{DE7703E9-93E7-483A-AA90-396A7EA14B85}"/>
    <cellStyle name="Input 2 4 3" xfId="6980" xr:uid="{F3CD4FFD-9DAB-4B8A-B042-11560A2ED15E}"/>
    <cellStyle name="Input 2 4 4" xfId="6981" xr:uid="{C7AEE219-3BF3-43F5-A81F-E44028D92C0F}"/>
    <cellStyle name="Input 2 4 5" xfId="6982" xr:uid="{7A233310-0609-4512-AD4C-F12D87AA92C5}"/>
    <cellStyle name="Input 2 4 6" xfId="6983" xr:uid="{D9A07F54-EB6C-4839-8E5E-DCCEE849B1B8}"/>
    <cellStyle name="Input 2 4 7" xfId="6984" xr:uid="{9CEBD071-D1FC-4BCA-977C-F2031763BB07}"/>
    <cellStyle name="Input 2 4 8" xfId="6985" xr:uid="{386880DF-8D14-4B20-B9E6-1C0526F75928}"/>
    <cellStyle name="Input 2 4 9" xfId="6986" xr:uid="{B84E8A14-F14D-4401-9E36-7065F4E3F16E}"/>
    <cellStyle name="Input 2 4_AVA DVA EL" xfId="24279" xr:uid="{DFD29968-EAE5-4258-825F-3515BF779604}"/>
    <cellStyle name="Input 2 5" xfId="6987" xr:uid="{AFD17A5E-4151-46A7-89BE-5CF3159435D5}"/>
    <cellStyle name="Input 2 5 10" xfId="6988" xr:uid="{E93E97AC-B3A4-4192-86DE-C54BA5BCC308}"/>
    <cellStyle name="Input 2 5 11" xfId="6989" xr:uid="{E225F32C-621A-4860-9EAF-5F8BD22D1F5B}"/>
    <cellStyle name="Input 2 5 2" xfId="6990" xr:uid="{325307C5-4072-4E2B-A089-08E482B22370}"/>
    <cellStyle name="Input 2 5 3" xfId="6991" xr:uid="{36D12776-268B-4F9C-AF2E-A350F7AB9A0B}"/>
    <cellStyle name="Input 2 5 4" xfId="6992" xr:uid="{17184D55-C982-4C7D-91EE-CA0F555CFDC4}"/>
    <cellStyle name="Input 2 5 5" xfId="6993" xr:uid="{E882B196-A74B-48AD-91D8-0F62C86756C6}"/>
    <cellStyle name="Input 2 5 6" xfId="6994" xr:uid="{7DB7B290-A129-4680-8F8D-57BA645FD469}"/>
    <cellStyle name="Input 2 5 7" xfId="6995" xr:uid="{A13B2B13-8671-4DA7-9333-83F05DD8F78A}"/>
    <cellStyle name="Input 2 5 8" xfId="6996" xr:uid="{07099C83-B823-4A84-92EE-7CA366EAB423}"/>
    <cellStyle name="Input 2 5 9" xfId="6997" xr:uid="{32A2C6B6-2F94-435B-975D-69FE7F1FB908}"/>
    <cellStyle name="Input 2 5_AVA DVA EL" xfId="24280" xr:uid="{C7898475-36FC-426D-AFA4-59D8935F0186}"/>
    <cellStyle name="Input 2 6" xfId="6998" xr:uid="{E10C4641-3ADD-41B3-BB28-C96C47B2BE0E}"/>
    <cellStyle name="Input 2 6 10" xfId="6999" xr:uid="{4FB2BDB9-E313-4E7D-8611-BFD0138CC54C}"/>
    <cellStyle name="Input 2 6 11" xfId="7000" xr:uid="{381CDEDE-27E2-490E-AF8A-C49B44B5B167}"/>
    <cellStyle name="Input 2 6 2" xfId="7001" xr:uid="{4F06E1EA-A147-4921-9A3F-8A7102BEECC4}"/>
    <cellStyle name="Input 2 6 2 2" xfId="24281" xr:uid="{3B2D3622-EAE6-4D0A-804D-A8884F801EA0}"/>
    <cellStyle name="Input 2 6 2 3" xfId="24282" xr:uid="{D3997FA9-1D8F-449C-B6EE-F5BDC7BFB546}"/>
    <cellStyle name="Input 2 6 2_AVA DVA EL" xfId="24283" xr:uid="{44501A9F-999E-4D1A-B05E-CB57FEC40668}"/>
    <cellStyle name="Input 2 6 3" xfId="7002" xr:uid="{D2E6D136-E51A-4C01-8EEB-9D45968DE78F}"/>
    <cellStyle name="Input 2 6 3 2" xfId="24284" xr:uid="{A4EF5553-3349-441E-92FB-4F814C1C35A4}"/>
    <cellStyle name="Input 2 6 3 3" xfId="24285" xr:uid="{EDD51A24-CF10-4D95-843E-2CF393591CC2}"/>
    <cellStyle name="Input 2 6 3_AVA DVA EL" xfId="24286" xr:uid="{BDED81AF-7B60-44D9-AB31-57AFFDD32468}"/>
    <cellStyle name="Input 2 6 4" xfId="7003" xr:uid="{59906F54-644F-40B4-9A6E-14689C12AC8B}"/>
    <cellStyle name="Input 2 6 5" xfId="7004" xr:uid="{8D4E3605-446B-4023-A68F-0757667D2CDA}"/>
    <cellStyle name="Input 2 6 6" xfId="7005" xr:uid="{7CF5842B-7A0A-4BBD-BEF6-A04B8F945B81}"/>
    <cellStyle name="Input 2 6 7" xfId="7006" xr:uid="{5DF19A0F-0E9D-43A6-AF4F-29BEBFB0AF22}"/>
    <cellStyle name="Input 2 6 8" xfId="7007" xr:uid="{17F24188-28B9-4C39-A595-B889911083AD}"/>
    <cellStyle name="Input 2 6 9" xfId="7008" xr:uid="{554A06B5-318D-461B-8B7D-9EC15E8FE6BC}"/>
    <cellStyle name="Input 2 6_AVA DVA EL" xfId="24287" xr:uid="{222ED3EE-10A0-4E97-A44B-1F6E43CE5F98}"/>
    <cellStyle name="Input 2 7" xfId="7009" xr:uid="{6FB1E3F0-8E4E-4E9B-BBC1-9FB5F3A6D706}"/>
    <cellStyle name="Input 2 7 10" xfId="7010" xr:uid="{E56FE346-0AF3-41E7-B58A-003D135F3883}"/>
    <cellStyle name="Input 2 7 11" xfId="7011" xr:uid="{B37FD4A3-6A98-4E16-9DD3-5CA583BAD43E}"/>
    <cellStyle name="Input 2 7 2" xfId="7012" xr:uid="{DB9FDB9E-C99A-44F6-B020-AF3610FB8F67}"/>
    <cellStyle name="Input 2 7 3" xfId="7013" xr:uid="{9B3F575A-A560-4B93-B1A4-C56A16114FF6}"/>
    <cellStyle name="Input 2 7 4" xfId="7014" xr:uid="{97D81813-4A61-4085-B20E-04A4CCC342DF}"/>
    <cellStyle name="Input 2 7 5" xfId="7015" xr:uid="{7A6943DD-CFC0-4EB7-94C9-5BF385A53484}"/>
    <cellStyle name="Input 2 7 6" xfId="7016" xr:uid="{A9553A14-8E5F-4491-82C5-F7822CC84D00}"/>
    <cellStyle name="Input 2 7 7" xfId="7017" xr:uid="{5D904984-8AFA-4B53-8E35-E674DBEB8EE6}"/>
    <cellStyle name="Input 2 7 8" xfId="7018" xr:uid="{62B28464-87AC-4BFE-95A2-7076CFE9012D}"/>
    <cellStyle name="Input 2 7 9" xfId="7019" xr:uid="{925B0BCA-6D79-4BDD-A97F-D6F05CE76D05}"/>
    <cellStyle name="Input 2 7_AVA DVA EL" xfId="24288" xr:uid="{08B4C79E-C70A-4B7B-9175-5F04E432A89D}"/>
    <cellStyle name="Input 2 8" xfId="7020" xr:uid="{EEE06E22-CBE2-4CA1-B7BE-ECCC2FE37017}"/>
    <cellStyle name="Input 2 8 10" xfId="7021" xr:uid="{6ACE9CE1-C1E6-4335-834D-E11BC06C01E4}"/>
    <cellStyle name="Input 2 8 2" xfId="7022" xr:uid="{9034BF89-8DE7-46DA-9B96-A840AC94FAC0}"/>
    <cellStyle name="Input 2 8 3" xfId="7023" xr:uid="{6EF1EADF-DEC5-4D32-8DEB-1DC014AAB674}"/>
    <cellStyle name="Input 2 8 4" xfId="7024" xr:uid="{AE09D0B9-BE97-466F-AB8D-82F7E48E5C03}"/>
    <cellStyle name="Input 2 8 5" xfId="7025" xr:uid="{ADDB33B0-3625-464B-A66E-D8EA34F28337}"/>
    <cellStyle name="Input 2 8 6" xfId="7026" xr:uid="{9B2753D8-1D37-4E0E-A9F6-6D976D03CD0E}"/>
    <cellStyle name="Input 2 8 7" xfId="7027" xr:uid="{0D72CA59-02E6-4B88-ADFD-8971B143FA0A}"/>
    <cellStyle name="Input 2 8 8" xfId="7028" xr:uid="{782B0CF3-117A-4FA9-BF73-2EA8E8D4540C}"/>
    <cellStyle name="Input 2 8 9" xfId="7029" xr:uid="{6FC02435-48F1-4BBA-A515-ACEA04BB37D7}"/>
    <cellStyle name="Input 2 8_AVA DVA EL" xfId="24289" xr:uid="{9E107AA4-D729-4E58-A756-A2602A8374B5}"/>
    <cellStyle name="Input 2 9" xfId="24290" xr:uid="{CAFA2EFD-3652-4724-B160-AB25AD1E6932}"/>
    <cellStyle name="Input 2_4Q16" xfId="24291" xr:uid="{8D7A8590-8616-418A-B60D-36D53A57A97D}"/>
    <cellStyle name="Input 3" xfId="7030" xr:uid="{19D5E221-E08B-4821-98C7-882A0FCCB8CD}"/>
    <cellStyle name="Input 3 2" xfId="24292" xr:uid="{098BB66D-7C28-4CF8-A19F-61F2DFE5BA8A}"/>
    <cellStyle name="Input 3 2 2" xfId="24293" xr:uid="{A3E519A1-7814-437C-89FE-0D178B1D89DC}"/>
    <cellStyle name="Input 3 2 3" xfId="24294" xr:uid="{1FDCBD3B-856F-464D-8EC7-1CE55334F049}"/>
    <cellStyle name="Input 3 2_AVA DVA EL" xfId="24295" xr:uid="{95966BD8-AEA4-45EC-BC73-A67F3A5B7127}"/>
    <cellStyle name="Input 3 3" xfId="24296" xr:uid="{151BF20D-2965-41E6-8086-4F9F75C1997F}"/>
    <cellStyle name="Input 3 4" xfId="24297" xr:uid="{EA672E47-4437-4C00-8C06-16176B67C952}"/>
    <cellStyle name="Input 3_AVA DVA EL" xfId="24298" xr:uid="{83A5870B-EF56-4F7F-AF7A-200476E59E22}"/>
    <cellStyle name="Input 4" xfId="7031" xr:uid="{B5CB374D-D218-4783-AFFC-16850B95B9EB}"/>
    <cellStyle name="Input 4 2" xfId="24299" xr:uid="{580D5920-5652-413B-BF67-44483C1896F0}"/>
    <cellStyle name="Input 4 2 2" xfId="24300" xr:uid="{EE3843B1-CF9A-45E1-884E-073B790AE44E}"/>
    <cellStyle name="Input 4 2 3" xfId="24301" xr:uid="{245BB806-02C8-48AF-8D91-8F9C7F97950F}"/>
    <cellStyle name="Input 4 2_AVA DVA EL" xfId="24302" xr:uid="{DA53D88E-1FCB-4F54-9168-A6604843E76B}"/>
    <cellStyle name="Input 4 3" xfId="24303" xr:uid="{3D39E85A-1294-44A0-9239-2DF0DFE59A3A}"/>
    <cellStyle name="Input 4 3 2" xfId="24304" xr:uid="{79C360D3-37F6-429B-AF1C-B977AEB59F71}"/>
    <cellStyle name="Input 4 3 3" xfId="24305" xr:uid="{997E5DD7-3CBC-448F-9A90-60ECAA7F72FD}"/>
    <cellStyle name="Input 4 3_AVA DVA EL" xfId="24306" xr:uid="{7725706C-A6D4-4DDC-B4B9-D68F4C75E51D}"/>
    <cellStyle name="Input 4 4" xfId="24307" xr:uid="{A77ED528-F936-476A-9AD2-CF81395546E4}"/>
    <cellStyle name="Input 4 4 2" xfId="24308" xr:uid="{7C04C95F-48E1-43ED-B1B9-5889D369F902}"/>
    <cellStyle name="Input 4 4 3" xfId="24309" xr:uid="{860F154C-2728-470B-8DDA-BEBB38D8B991}"/>
    <cellStyle name="Input 4 4_AVA DVA EL" xfId="24310" xr:uid="{B75C7DDB-3243-4D0B-AFFB-C98EC83DA707}"/>
    <cellStyle name="Input 4 5" xfId="24311" xr:uid="{A5027AD1-4919-4DFC-84B5-30B00915A51D}"/>
    <cellStyle name="Input 4 6" xfId="24312" xr:uid="{BCEC84E0-061B-4EC8-8F6B-890B5975481D}"/>
    <cellStyle name="Input 4_AVA DVA EL" xfId="24313" xr:uid="{C08DA10A-AB09-4925-995D-90AA2584F2BE}"/>
    <cellStyle name="Input 5" xfId="7032" xr:uid="{FD1C50CA-DD5E-468E-AD75-91F219D53A71}"/>
    <cellStyle name="Input 5 2" xfId="24314" xr:uid="{CB389761-733D-4BD2-8522-F5B71EE08BA2}"/>
    <cellStyle name="Input 5 3" xfId="24315" xr:uid="{38663200-431A-423C-8FFE-DBD97BE995F1}"/>
    <cellStyle name="Input 5_AVA DVA EL" xfId="24316" xr:uid="{1854C798-8C1C-44FE-A82C-B6FCFBC7116E}"/>
    <cellStyle name="Input 6" xfId="7033" xr:uid="{4EB49B0E-D2BD-4851-B4BE-B11C6D991A40}"/>
    <cellStyle name="Input 6 2" xfId="24317" xr:uid="{C106D8B9-B7AA-4302-BD37-8DF444613040}"/>
    <cellStyle name="Input 6 3" xfId="24318" xr:uid="{74B28DDC-8F10-401E-A590-BDA7F5292543}"/>
    <cellStyle name="Input 6_AVA DVA EL" xfId="24319" xr:uid="{0482C6B4-18DE-4320-AE4C-65A5941EE193}"/>
    <cellStyle name="Input 7" xfId="7034" xr:uid="{331C6D87-5D27-4306-B15C-7D2BB4AA9A7E}"/>
    <cellStyle name="Input 8" xfId="7035" xr:uid="{F1B39D78-595C-4001-B1DC-DF736E2D337A}"/>
    <cellStyle name="Input 9" xfId="7036" xr:uid="{9C0A0033-B4C2-42F3-B1D5-11498EF9A0B9}"/>
    <cellStyle name="Input Cells" xfId="7037" xr:uid="{593AFA50-FD0C-4CA1-8194-80E9D54486C7}"/>
    <cellStyle name="Input Cells 2" xfId="7038" xr:uid="{CA59D68B-5728-44C4-91D2-A4792B140834}"/>
    <cellStyle name="Input Cells 2 2" xfId="24320" xr:uid="{457E36D2-77A2-4D57-BDB5-F13ABFC52065}"/>
    <cellStyle name="Input Cells 2 2 2" xfId="48760" xr:uid="{C9E3F54B-BDA9-424C-9CD8-91AE2EDBE087}"/>
    <cellStyle name="Input Cells 2 3" xfId="48761" xr:uid="{A43BDAAE-D5E5-4000-BC4C-B6B9C7203E62}"/>
    <cellStyle name="Input Cells 2 3 2" xfId="48762" xr:uid="{B506726A-0B3D-4A8F-90C3-5913E30F939F}"/>
    <cellStyle name="Input Cells 2_7. Other MTM adjustments" xfId="48763" xr:uid="{CFB32394-5170-4C9C-BDDD-DFA68CA56670}"/>
    <cellStyle name="Input Cells 3" xfId="24321" xr:uid="{3EB702B3-F28D-456C-A006-3037779B35E8}"/>
    <cellStyle name="Input Cells 3 2" xfId="24322" xr:uid="{6D0BF0BC-338F-486D-A301-1B8E221B892F}"/>
    <cellStyle name="Input Cells 3 2 2" xfId="24323" xr:uid="{6C6B5DFE-36B2-40C6-9E17-1CD532462850}"/>
    <cellStyle name="Input Cells 3 2 3" xfId="24324" xr:uid="{DC4899F6-25BC-4016-A76F-D37E0D1224C3}"/>
    <cellStyle name="Input Cells 3 2_AVA DVA EL" xfId="24325" xr:uid="{EFA7CDBC-99AF-4E30-9437-7D7B94553819}"/>
    <cellStyle name="Input Cells 3 3" xfId="24326" xr:uid="{BCC4E946-10C6-4BD5-A3F0-AB2F87AECA73}"/>
    <cellStyle name="Input Cells 3 4" xfId="24327" xr:uid="{737F97D5-B414-4D46-8D66-483439DF3027}"/>
    <cellStyle name="Input Cells 3_7. Other MTM adjustments" xfId="48764" xr:uid="{3680F036-E4B9-4C21-B53B-215795BD0CB2}"/>
    <cellStyle name="Input Cells 4" xfId="24328" xr:uid="{07DF59D0-43D9-4E50-A8B6-022B65D8DF44}"/>
    <cellStyle name="Input Cells_7. Other MTM adjustments" xfId="48765" xr:uid="{FB7A5886-C29D-472E-9B42-DD4C5C3A1BBA}"/>
    <cellStyle name="Input Currency" xfId="24329" xr:uid="{345355E8-0787-40E2-8619-478DD385D147}"/>
    <cellStyle name="Input Currency 2" xfId="24330" xr:uid="{43A5F710-4BD4-4A98-860D-866C0BEDB5B7}"/>
    <cellStyle name="Input Currency 2 2" xfId="24331" xr:uid="{F2A485DE-DEE3-4045-B613-2E93041E5762}"/>
    <cellStyle name="Input Currency 2 3" xfId="24332" xr:uid="{A789E1B5-0141-4376-9912-87117E95C3D6}"/>
    <cellStyle name="Input Currency 2_AVA DVA EL" xfId="24333" xr:uid="{B3D10F19-6F60-45F4-B65A-2C40D08FBADD}"/>
    <cellStyle name="Input Currency 3" xfId="24334" xr:uid="{84C94BE6-A9F3-40B4-9FEC-D690FACDFD4B}"/>
    <cellStyle name="Input Currency 4" xfId="24335" xr:uid="{D9A56DB8-3EA5-4C8B-ACE1-CB399B81E309}"/>
    <cellStyle name="Input Currency_7. Other MTM adjustments" xfId="48766" xr:uid="{F5B8670E-C399-40BC-9764-8E4A20CACDED}"/>
    <cellStyle name="Input Multiple" xfId="24336" xr:uid="{A3D8E3F0-AC19-4927-94FA-9D36B9528EEB}"/>
    <cellStyle name="Input Multiple 2" xfId="24337" xr:uid="{AE6946C5-B3B0-48DE-80FE-AAE040B7A547}"/>
    <cellStyle name="Input Multiple 3" xfId="24338" xr:uid="{A916F31A-2A12-40E1-8695-7B9AC65543EB}"/>
    <cellStyle name="Input Multiple_AVA DVA EL" xfId="24339" xr:uid="{B56B16DC-D228-4572-A053-9200E096B874}"/>
    <cellStyle name="Input Percent" xfId="24340" xr:uid="{FEE622E3-496B-46D3-9CE9-90D8860D0AAE}"/>
    <cellStyle name="Input Percent 2" xfId="24341" xr:uid="{C799870B-39BF-4EFD-8C99-82A8BFD2119D}"/>
    <cellStyle name="Input Percent 3" xfId="24342" xr:uid="{1C66B785-83C5-4474-93EF-CEE55AC37BD4}"/>
    <cellStyle name="Input Percent_AVA DVA EL" xfId="24343" xr:uid="{98E1A783-F1A9-4C0F-ADEA-E4447EA40682}"/>
    <cellStyle name="inputDate" xfId="7039" xr:uid="{04FB8BE4-F5D0-4896-856A-C456C3FD6AB9}"/>
    <cellStyle name="inputExposure" xfId="7040" xr:uid="{76966BC7-DA57-45C2-8FE2-A176E745599F}"/>
    <cellStyle name="inputExposure 2" xfId="24344" xr:uid="{E6B679F4-D81A-4893-BAAA-95A02A18633C}"/>
    <cellStyle name="inputExposure 2 2" xfId="36474" xr:uid="{07713C55-C41D-4EF1-86B9-F99BA86E8F3F}"/>
    <cellStyle name="inputExposure 2 3" xfId="36693" xr:uid="{370F8042-84CE-4401-A0B5-E744194EF152}"/>
    <cellStyle name="inputExposure 3" xfId="36439" xr:uid="{0F493564-9287-4A12-BE2B-1D0FF46A4A23}"/>
    <cellStyle name="inputExposure 3 2" xfId="36643" xr:uid="{60212266-A673-4F0C-B449-5A5D6DE2EC5E}"/>
    <cellStyle name="inputExposure_A03" xfId="53158" xr:uid="{9411053B-ECAA-4333-9BD8-E18B5CFAD1CD}"/>
    <cellStyle name="InputKeepColour" xfId="24345" xr:uid="{94E1DE91-CD2B-46E5-B4FC-CEF158F4D46F}"/>
    <cellStyle name="InputKeepColour 2" xfId="24346" xr:uid="{A6BBE1AA-C083-4C4D-A985-F617E6BBC1A7}"/>
    <cellStyle name="InputKeepColour 2 2" xfId="24347" xr:uid="{2A498670-C307-4E96-AF9F-9F99DB267809}"/>
    <cellStyle name="InputKeepColour 2 3" xfId="24348" xr:uid="{EC0E4AEB-30A3-435D-944E-2E04C5D40A12}"/>
    <cellStyle name="InputKeepColour 2_AVA DVA EL" xfId="24349" xr:uid="{9FB79FB9-8D29-41CC-9CCB-57A8AE36814E}"/>
    <cellStyle name="InputKeepColour 3" xfId="24350" xr:uid="{03543DF7-D94F-4837-87FC-F032B8DE3338}"/>
    <cellStyle name="InputKeepColour 4" xfId="24351" xr:uid="{37B8DD03-936C-49CB-A101-DF06B75F7386}"/>
    <cellStyle name="InputKeepColour_7. Other MTM adjustments" xfId="48767" xr:uid="{B5F03CD3-D5C9-4C6C-84FB-244BEC8F6052}"/>
    <cellStyle name="inputMaturity" xfId="7041" xr:uid="{60050D37-2F72-4EA3-BAB3-FBD8964570AB}"/>
    <cellStyle name="inputParameterE" xfId="7042" xr:uid="{C35ACE4B-20FF-467C-ADEF-56A77A19EA2F}"/>
    <cellStyle name="inputPD" xfId="7043" xr:uid="{2F570019-63D3-4D4A-8E35-AF223B343F7D}"/>
    <cellStyle name="inputPercentage" xfId="7044" xr:uid="{A94FFFB8-6070-484F-8D56-4CE24FF63224}"/>
    <cellStyle name="inputPercentageL" xfId="7045" xr:uid="{82BD98B0-460C-4975-BBCF-BB3D81ABA6D9}"/>
    <cellStyle name="inputPercentageS" xfId="7046" xr:uid="{5ADFECCF-3EDE-4CCC-91AD-3EE65641BB41}"/>
    <cellStyle name="inputSelection" xfId="7047" xr:uid="{C99A0CD0-7ACA-4AD1-B7A2-1115555F945F}"/>
    <cellStyle name="inputText" xfId="7048" xr:uid="{91B6F6A5-F124-4889-9829-27719F1950E3}"/>
    <cellStyle name="InputVariColour" xfId="24352" xr:uid="{F0BE3A7F-6BB0-4BF7-9D0D-B424880D514A}"/>
    <cellStyle name="InputVariColour 2" xfId="24353" xr:uid="{57068A18-87B6-4904-9ABD-750C7625EFED}"/>
    <cellStyle name="InputVariColour 2 2" xfId="24354" xr:uid="{DAB44E6C-9012-4680-A753-7CEB2B830E95}"/>
    <cellStyle name="InputVariColour 2 3" xfId="24355" xr:uid="{BC755444-FAF1-4665-94B5-1C07B5F61BB5}"/>
    <cellStyle name="InputVariColour 2_AVA DVA EL" xfId="24356" xr:uid="{3CA5CD50-0411-47D0-A3C1-BD4E981AEE79}"/>
    <cellStyle name="InputVariColour 3" xfId="24357" xr:uid="{B7A3B782-F572-4B43-B643-1FB0B891D933}"/>
    <cellStyle name="InputVariColour 4" xfId="24358" xr:uid="{8011767E-B8D2-4315-B792-C2888495AE78}"/>
    <cellStyle name="InputVariColour_7. Other MTM adjustments" xfId="48768" xr:uid="{649FDC8C-B225-4A8C-87D0-1B83690EC70F}"/>
    <cellStyle name="IntFormat" xfId="24359" xr:uid="{58EC37C7-99EA-4049-8C26-DC5963E65303}"/>
    <cellStyle name="IntFormat 2" xfId="24360" xr:uid="{742E1840-4CFA-4B5B-8EB4-1934EA76B2BD}"/>
    <cellStyle name="IntFormat 3" xfId="24361" xr:uid="{AAB7DDCE-DF00-49ED-8320-55B237B6FF39}"/>
    <cellStyle name="IntFormat 4" xfId="40021" xr:uid="{B0FCC29E-947C-498B-8FCC-F2BD33DF0042}"/>
    <cellStyle name="IntFormat_AVA DVA EL" xfId="24362" xr:uid="{39283F96-3F07-4AF0-9F63-97715DB9A1AC}"/>
    <cellStyle name="Įspėjimo tekstas" xfId="7049" xr:uid="{8268FB10-D47D-40C4-9375-3DD3B83EC29C}"/>
    <cellStyle name="Įspėjimo tekstas 2" xfId="24363" xr:uid="{F6142948-90AC-4FB1-B7D8-F085AC45CB81}"/>
    <cellStyle name="Įspėjimo tekstas_A01" xfId="35889" xr:uid="{3C579F5B-3930-4D84-9BB7-868FEB36EED8}"/>
    <cellStyle name="Išvestis" xfId="7050" xr:uid="{143EB2A4-AB9B-420C-8049-7D60A230A84A}"/>
    <cellStyle name="Išvestis 2" xfId="7051" xr:uid="{8440DA47-D39C-4A3E-AB70-91BF7BC6D61C}"/>
    <cellStyle name="Išvestis 2 10" xfId="7052" xr:uid="{C76352BA-56C3-42BF-98E3-25F4CDC62E23}"/>
    <cellStyle name="Išvestis 2 11" xfId="7053" xr:uid="{4573A7A8-547E-4791-BB89-B26CE8BACF5A}"/>
    <cellStyle name="Išvestis 2 12" xfId="36694" xr:uid="{08E070FF-AD63-400A-9801-DF2E0C581CF6}"/>
    <cellStyle name="Išvestis 2 2" xfId="7054" xr:uid="{44C12969-D2D8-4434-B760-8F2D88922D1A}"/>
    <cellStyle name="Išvestis 2 3" xfId="7055" xr:uid="{8A93ADC3-49DE-482C-B459-590629EA51E2}"/>
    <cellStyle name="Išvestis 2 4" xfId="7056" xr:uid="{6182A7A5-4A8F-4385-A48C-D9F39C05CC05}"/>
    <cellStyle name="Išvestis 2 5" xfId="7057" xr:uid="{2E2E5F6A-8401-4DF3-9E94-284C4880F084}"/>
    <cellStyle name="Išvestis 2 6" xfId="7058" xr:uid="{5643EABB-BE95-44C3-811E-F2D6911CD2D0}"/>
    <cellStyle name="Išvestis 2 7" xfId="7059" xr:uid="{B283D4BB-3CEC-48F1-9DE8-E38203D8C5A8}"/>
    <cellStyle name="Išvestis 2 8" xfId="7060" xr:uid="{DED0CF86-CAFB-4DCC-A9A0-F4A78A7B0ABB}"/>
    <cellStyle name="Išvestis 2 9" xfId="7061" xr:uid="{DD911D1B-B657-489E-B917-12A43DEC002D}"/>
    <cellStyle name="Išvestis 2_CR4_19" xfId="7062" xr:uid="{9B7E585C-0189-4E04-B471-51F2E3A01B84}"/>
    <cellStyle name="Išvestis 3" xfId="7063" xr:uid="{5D8D2551-9555-4A44-B690-F9A3F4B8335F}"/>
    <cellStyle name="Išvestis 3 10" xfId="7064" xr:uid="{EFE8A79C-860E-4915-8338-A76397391AA2}"/>
    <cellStyle name="Išvestis 3 11" xfId="7065" xr:uid="{D1CDF112-A891-4AE1-A9ED-2A538D44EC3E}"/>
    <cellStyle name="Išvestis 3 12" xfId="36461" xr:uid="{9A97DEDC-D515-4583-B0CA-4D1ED9321102}"/>
    <cellStyle name="Išvestis 3 13" xfId="36672" xr:uid="{60B06456-CEC8-4E38-8E2A-A5DA08131F3F}"/>
    <cellStyle name="Išvestis 3 2" xfId="7066" xr:uid="{C9FD661A-18EA-45D2-8125-65AA99C34B83}"/>
    <cellStyle name="Išvestis 3 3" xfId="7067" xr:uid="{322FBC52-9483-46BD-A11B-98EDD78C6A5B}"/>
    <cellStyle name="Išvestis 3 4" xfId="7068" xr:uid="{50994EA4-91F0-4722-A22D-F02BDAB79DE7}"/>
    <cellStyle name="Išvestis 3 5" xfId="7069" xr:uid="{C06C55AB-B93C-4FD0-AEEA-6B25149E4469}"/>
    <cellStyle name="Išvestis 3 6" xfId="7070" xr:uid="{02469949-F770-4395-9269-EF3712D854F4}"/>
    <cellStyle name="Išvestis 3 7" xfId="7071" xr:uid="{D031BA75-F090-49C0-9624-668EFC2AA4FF}"/>
    <cellStyle name="Išvestis 3 8" xfId="7072" xr:uid="{1F4C667E-E502-4331-8544-5F53A2A4141E}"/>
    <cellStyle name="Išvestis 3 9" xfId="7073" xr:uid="{800EA016-CD77-4A52-878D-376FC27C8A14}"/>
    <cellStyle name="Išvestis 3_CR4_19" xfId="7074" xr:uid="{72BC21C8-C56B-43C0-B36C-2E9425634003}"/>
    <cellStyle name="Išvestis 4" xfId="7075" xr:uid="{1F7DB1AD-7389-4603-AB83-1144833B1BAB}"/>
    <cellStyle name="Išvestis 4 10" xfId="7076" xr:uid="{DC767393-F5B8-4ED4-81EB-A6B6138690FC}"/>
    <cellStyle name="Išvestis 4 11" xfId="7077" xr:uid="{F6579C2A-F75B-4487-9971-1106BAF55B42}"/>
    <cellStyle name="Išvestis 4 2" xfId="7078" xr:uid="{BAA9D350-E504-4D32-BE0B-33E61D6B9B6C}"/>
    <cellStyle name="Išvestis 4 3" xfId="7079" xr:uid="{4A0524ED-996E-45EE-A2F3-D45E91054493}"/>
    <cellStyle name="Išvestis 4 4" xfId="7080" xr:uid="{A5E15E35-D355-4C20-9EF7-EB01E121B944}"/>
    <cellStyle name="Išvestis 4 5" xfId="7081" xr:uid="{1844E4C3-7803-4466-BFEC-03E9B35AC01D}"/>
    <cellStyle name="Išvestis 4 6" xfId="7082" xr:uid="{30101E03-8A3A-4158-869F-3F03B671B1DD}"/>
    <cellStyle name="Išvestis 4 7" xfId="7083" xr:uid="{E88EA0B9-487F-48F8-99A5-CE8FA4F54104}"/>
    <cellStyle name="Išvestis 4 8" xfId="7084" xr:uid="{3870200D-8A52-40C8-B3B4-F80703BCE3CE}"/>
    <cellStyle name="Išvestis 4 9" xfId="7085" xr:uid="{A4ED9D9C-2582-4163-B301-7E0477CCDE6E}"/>
    <cellStyle name="Išvestis 4_CR4_19" xfId="7086" xr:uid="{DCBDB79D-D5CC-445B-9778-B3032F4B51E1}"/>
    <cellStyle name="Išvestis 5" xfId="7087" xr:uid="{CF89C869-C0D4-437E-8B55-1239BDA47358}"/>
    <cellStyle name="Išvestis 5 10" xfId="7088" xr:uid="{62679B5A-5617-40F6-9E1B-C629B8779E52}"/>
    <cellStyle name="Išvestis 5 11" xfId="7089" xr:uid="{8BBB02F6-8627-4594-BE48-1663C84DFDCE}"/>
    <cellStyle name="Išvestis 5 2" xfId="7090" xr:uid="{E250DC2F-E848-41A2-B93E-BEF118CA09B5}"/>
    <cellStyle name="Išvestis 5 3" xfId="7091" xr:uid="{A040344D-9FC4-4D6C-B258-64EB3DB5C108}"/>
    <cellStyle name="Išvestis 5 4" xfId="7092" xr:uid="{C940CE17-893A-4C28-9A65-E7F7346635B8}"/>
    <cellStyle name="Išvestis 5 5" xfId="7093" xr:uid="{B3165F82-4902-443A-A70A-237F5593D822}"/>
    <cellStyle name="Išvestis 5 6" xfId="7094" xr:uid="{F18FA03F-4CE0-4482-98BF-BA630AB26806}"/>
    <cellStyle name="Išvestis 5 7" xfId="7095" xr:uid="{A3F2E60E-AB1C-4A40-B4CE-7CF4184BEA7B}"/>
    <cellStyle name="Išvestis 5 8" xfId="7096" xr:uid="{C2552001-A0DC-4EE4-ADA6-74F633BC2D26}"/>
    <cellStyle name="Išvestis 5 9" xfId="7097" xr:uid="{C8ED2B6B-EC2C-4651-8EC6-1EC159CE5145}"/>
    <cellStyle name="Išvestis 5_CR4_19" xfId="7098" xr:uid="{395A9E53-8891-4D2E-8FFD-1665ACD5A412}"/>
    <cellStyle name="Išvestis 6" xfId="7099" xr:uid="{D6CB0048-954E-4315-BB2B-52136CF6C6F3}"/>
    <cellStyle name="Išvestis 6 10" xfId="7100" xr:uid="{96642EEC-D40B-40F8-AA72-C1F0CF607254}"/>
    <cellStyle name="Išvestis 6 11" xfId="7101" xr:uid="{54C3235C-C7FD-400E-A9F2-AE8DFCB37D44}"/>
    <cellStyle name="Išvestis 6 2" xfId="7102" xr:uid="{47A57CF9-1FA6-4566-B705-26EE01EC2EE2}"/>
    <cellStyle name="Išvestis 6 3" xfId="7103" xr:uid="{590A9F2E-6F2F-46B6-A5E7-05E56AA51CD5}"/>
    <cellStyle name="Išvestis 6 4" xfId="7104" xr:uid="{46E7042A-9527-486D-AD8D-E236343508B2}"/>
    <cellStyle name="Išvestis 6 5" xfId="7105" xr:uid="{A7D20744-A457-4392-8E92-BAE1734DFF37}"/>
    <cellStyle name="Išvestis 6 6" xfId="7106" xr:uid="{8BFDA440-FD0A-42E5-9DE1-775F4E29E2B6}"/>
    <cellStyle name="Išvestis 6 7" xfId="7107" xr:uid="{CB9BEB40-6A4B-41D5-A7E1-0BAB569D118D}"/>
    <cellStyle name="Išvestis 6 8" xfId="7108" xr:uid="{235E2892-2DD6-4E0F-BCB7-AD3438828392}"/>
    <cellStyle name="Išvestis 6 9" xfId="7109" xr:uid="{AA9CF07A-B900-4723-A835-1B47CEA9F53D}"/>
    <cellStyle name="Išvestis 6_CR4_19" xfId="7110" xr:uid="{799C6513-D264-4841-9A0B-5ED1E0868995}"/>
    <cellStyle name="Išvestis 7" xfId="7111" xr:uid="{E561A493-92FD-4E56-8979-C948A8AAAFB5}"/>
    <cellStyle name="Išvestis 7 10" xfId="7112" xr:uid="{E9C9CBA7-947A-4DDF-9F88-75D5DF14B344}"/>
    <cellStyle name="Išvestis 7 2" xfId="7113" xr:uid="{30838FB5-97BC-40A9-AA02-9D76B21A283A}"/>
    <cellStyle name="Išvestis 7 3" xfId="7114" xr:uid="{B4AEAEC4-BB89-4F9B-A57C-F62727C806B9}"/>
    <cellStyle name="Išvestis 7 4" xfId="7115" xr:uid="{56647AA7-0740-4059-9B33-42951A525D19}"/>
    <cellStyle name="Išvestis 7 5" xfId="7116" xr:uid="{5EE9B75A-021D-4311-9951-F8222366D682}"/>
    <cellStyle name="Išvestis 7 6" xfId="7117" xr:uid="{73F4D439-A7ED-4F2C-A449-78FE6A38D773}"/>
    <cellStyle name="Išvestis 7 7" xfId="7118" xr:uid="{ACD2EDA4-23C8-4F37-ACA5-34A249186BBA}"/>
    <cellStyle name="Išvestis 7 8" xfId="7119" xr:uid="{30860719-0E48-40A8-8923-C84DACD75931}"/>
    <cellStyle name="Išvestis 7 9" xfId="7120" xr:uid="{777F0CD0-BB75-40C5-B41D-3534BF9401D4}"/>
    <cellStyle name="Išvestis 7_CR4_19" xfId="7121" xr:uid="{A1CAC684-D50F-41D1-AC2C-9C11B53D2C46}"/>
    <cellStyle name="Išvestis 8" xfId="36436" xr:uid="{33F7D904-413C-4795-B491-141370658A70}"/>
    <cellStyle name="Išvestis 9" xfId="36809" xr:uid="{EE3B8EFA-B423-4BBA-AFDA-F8048EADF697}"/>
    <cellStyle name="Išvestis_A01" xfId="12494" xr:uid="{7E052BA7-0A3D-4480-8CC7-52BC688FBFF9}"/>
    <cellStyle name="Įvestis" xfId="7122" xr:uid="{676F5148-DA02-4FF1-8BBE-0AF62B6A2107}"/>
    <cellStyle name="Įvestis 2" xfId="7123" xr:uid="{2445C4CD-2BB6-4D42-A099-8617B2D243E5}"/>
    <cellStyle name="Įvestis 2 10" xfId="7124" xr:uid="{7EBB9B15-FDCE-4AC5-B4D1-0C9E7C188824}"/>
    <cellStyle name="Įvestis 2 11" xfId="7125" xr:uid="{1DEDC276-926A-4155-8F0C-8A5723618CCC}"/>
    <cellStyle name="Įvestis 2 12" xfId="36695" xr:uid="{2DCD9E9D-BB72-4C92-B22F-D10FBF1F5E06}"/>
    <cellStyle name="Įvestis 2 2" xfId="7126" xr:uid="{77554367-540E-4A3C-98B8-43C3C08254C2}"/>
    <cellStyle name="Įvestis 2 3" xfId="7127" xr:uid="{57AE2B8C-FFE3-4434-BF96-A97601248F60}"/>
    <cellStyle name="Įvestis 2 4" xfId="7128" xr:uid="{0E2BC62E-DEDA-462E-8EC0-D1A2A4E2E823}"/>
    <cellStyle name="Įvestis 2 5" xfId="7129" xr:uid="{471210FB-9778-4526-87E3-AE669F64EA31}"/>
    <cellStyle name="Įvestis 2 6" xfId="7130" xr:uid="{D412B1AE-19A2-4E14-A3C3-9C9D263097A5}"/>
    <cellStyle name="Įvestis 2 7" xfId="7131" xr:uid="{873E6C40-8ED6-4862-B20D-E8CC9DF4E933}"/>
    <cellStyle name="Įvestis 2 8" xfId="7132" xr:uid="{4DE1A560-6DB2-49DB-BA93-C4409462F821}"/>
    <cellStyle name="Įvestis 2 9" xfId="7133" xr:uid="{A95E882D-1CFE-488F-AED4-C74E347A0855}"/>
    <cellStyle name="Įvestis 2_CR4_19" xfId="7134" xr:uid="{CFC5436E-BA87-4F78-A64F-3D3F4BB198A2}"/>
    <cellStyle name="Įvestis 3" xfId="7135" xr:uid="{2C73EF87-6185-4372-9167-749ACB195698}"/>
    <cellStyle name="Įvestis 3 10" xfId="7136" xr:uid="{72A6CBE6-832A-42F0-A791-9D758790472D}"/>
    <cellStyle name="Įvestis 3 11" xfId="7137" xr:uid="{5591DC43-FDA0-4FB6-B271-884CAFAD726B}"/>
    <cellStyle name="Įvestis 3 12" xfId="36462" xr:uid="{11D209D2-ADFC-4E79-8677-7901B24EB954}"/>
    <cellStyle name="Įvestis 3 13" xfId="36673" xr:uid="{B5A52885-3E6E-47BC-AA55-4ABF3832B31C}"/>
    <cellStyle name="Įvestis 3 2" xfId="7138" xr:uid="{B62ACCA9-8107-4EF4-937F-ABFECF94EB80}"/>
    <cellStyle name="Įvestis 3 3" xfId="7139" xr:uid="{278128A2-4C76-432C-968C-699934A69819}"/>
    <cellStyle name="Įvestis 3 4" xfId="7140" xr:uid="{0AA3B5EA-69A4-404A-BC73-BF2BFB0130C9}"/>
    <cellStyle name="Įvestis 3 5" xfId="7141" xr:uid="{6F2D41BD-3B59-4D21-9F7D-0DB9EA5CD7C0}"/>
    <cellStyle name="Įvestis 3 6" xfId="7142" xr:uid="{B6220ED1-4444-42AC-94EE-3E0C13D48610}"/>
    <cellStyle name="Įvestis 3 7" xfId="7143" xr:uid="{C11EE127-9A10-4A6B-8813-14C02232667D}"/>
    <cellStyle name="Įvestis 3 8" xfId="7144" xr:uid="{887EF8F1-6E48-4525-AAD2-FDF44727C011}"/>
    <cellStyle name="Įvestis 3 9" xfId="7145" xr:uid="{B203BF1A-8A3A-4D54-9A14-6144413CA58D}"/>
    <cellStyle name="Įvestis 3_CR4_19" xfId="7146" xr:uid="{F21AFA95-DFEA-4596-9017-69604FD38812}"/>
    <cellStyle name="Įvestis 4" xfId="7147" xr:uid="{FAA2ECDB-EC6B-4C7B-A798-2003DA15777B}"/>
    <cellStyle name="Įvestis 4 10" xfId="7148" xr:uid="{C506876D-E2B2-46B1-B6D4-60AEC9BDBCB3}"/>
    <cellStyle name="Įvestis 4 11" xfId="7149" xr:uid="{1E9235C2-7527-4CB5-994D-7AC04D2B54BE}"/>
    <cellStyle name="Įvestis 4 2" xfId="7150" xr:uid="{8222B215-B80F-422C-AB9E-A45CC058E634}"/>
    <cellStyle name="Įvestis 4 3" xfId="7151" xr:uid="{42140BF3-017A-485C-885E-A5242FAAF279}"/>
    <cellStyle name="Įvestis 4 4" xfId="7152" xr:uid="{C432D305-BCF0-4C12-A04B-4B3AC7F6DA20}"/>
    <cellStyle name="Įvestis 4 5" xfId="7153" xr:uid="{4D5F5917-AB05-4639-9752-9CDA5DFBEFD7}"/>
    <cellStyle name="Įvestis 4 6" xfId="7154" xr:uid="{638826EE-550A-4E0F-B3AA-4998C284FA5F}"/>
    <cellStyle name="Įvestis 4 7" xfId="7155" xr:uid="{7F160652-B547-4F1B-AA54-6C6862B03261}"/>
    <cellStyle name="Įvestis 4 8" xfId="7156" xr:uid="{593FEC4C-9C6D-445C-9881-FE48036D5F81}"/>
    <cellStyle name="Įvestis 4 9" xfId="7157" xr:uid="{B29097CC-1A38-46AB-94F4-9BA1BFD376A9}"/>
    <cellStyle name="Įvestis 4_CR4_19" xfId="7158" xr:uid="{E49E60EA-E5E9-479E-8EE7-088A61A8E61D}"/>
    <cellStyle name="Įvestis 5" xfId="7159" xr:uid="{130ADC5D-6FD6-4CD1-A309-E58081CADC73}"/>
    <cellStyle name="Įvestis 5 10" xfId="7160" xr:uid="{6F553A15-3020-4DB4-8293-54E5AF53F68E}"/>
    <cellStyle name="Įvestis 5 11" xfId="7161" xr:uid="{EBBAE0CE-85D6-4CF6-8D83-5F6F1B53F680}"/>
    <cellStyle name="Įvestis 5 2" xfId="7162" xr:uid="{275FDA31-D5DE-43C8-BFDB-52818DDBC90D}"/>
    <cellStyle name="Įvestis 5 3" xfId="7163" xr:uid="{7016F2AB-8FF2-4B76-960F-C839367720A9}"/>
    <cellStyle name="Įvestis 5 4" xfId="7164" xr:uid="{511E57CB-0050-4757-9A67-850A5D4C7ACB}"/>
    <cellStyle name="Įvestis 5 5" xfId="7165" xr:uid="{21F940DF-04CC-4DC0-BDF0-39CC48B5F951}"/>
    <cellStyle name="Įvestis 5 6" xfId="7166" xr:uid="{B3336DD5-FAC7-4991-B3E3-FB44DD983403}"/>
    <cellStyle name="Įvestis 5 7" xfId="7167" xr:uid="{435603E7-199A-4BFA-9BBC-68260F157BE7}"/>
    <cellStyle name="Įvestis 5 8" xfId="7168" xr:uid="{6F1B1C92-CE1A-4655-AEF3-4449F83C80AE}"/>
    <cellStyle name="Įvestis 5 9" xfId="7169" xr:uid="{1625FA90-1BFA-4F12-9536-022E1A940FE5}"/>
    <cellStyle name="Įvestis 5_CR4_19" xfId="7170" xr:uid="{90AE2744-7671-4246-B400-7B9309C0AE35}"/>
    <cellStyle name="Įvestis 6" xfId="7171" xr:uid="{D4FA7C44-A2B5-4E18-9C1A-B5DF103B44D5}"/>
    <cellStyle name="Įvestis 6 10" xfId="7172" xr:uid="{1D927A66-0A9C-41D5-B3B0-4D6E7F0BAD69}"/>
    <cellStyle name="Įvestis 6 11" xfId="7173" xr:uid="{6B6E8085-F6E8-41E9-AF5B-23D7F303DDF6}"/>
    <cellStyle name="Įvestis 6 2" xfId="7174" xr:uid="{125889BE-15AA-496A-9F4E-83B81D4B1761}"/>
    <cellStyle name="Įvestis 6 3" xfId="7175" xr:uid="{8B5F0E26-2505-43FC-A6EE-126549136D0C}"/>
    <cellStyle name="Įvestis 6 4" xfId="7176" xr:uid="{1263351C-0FFF-4562-B80C-7D4F06F37F50}"/>
    <cellStyle name="Įvestis 6 5" xfId="7177" xr:uid="{089F6941-6A4B-481F-BB26-E13C8602271E}"/>
    <cellStyle name="Įvestis 6 6" xfId="7178" xr:uid="{7FDE179B-E3B4-43B2-8B46-6BBDBFFA5B20}"/>
    <cellStyle name="Įvestis 6 7" xfId="7179" xr:uid="{9CB6D65D-C610-4E8A-B229-766D22AC3D7E}"/>
    <cellStyle name="Įvestis 6 8" xfId="7180" xr:uid="{18AD4453-A693-4552-BB74-625563CFC1BB}"/>
    <cellStyle name="Įvestis 6 9" xfId="7181" xr:uid="{CD1A04DD-3CA8-48B6-A3CF-FCE051E9B36D}"/>
    <cellStyle name="Įvestis 6_CR4_19" xfId="7182" xr:uid="{B751AB46-C789-4554-8086-C3DEAC035820}"/>
    <cellStyle name="Įvestis 7" xfId="7183" xr:uid="{DE29A418-C3B5-4CCF-B1CA-9D6466C348FA}"/>
    <cellStyle name="Įvestis 7 10" xfId="7184" xr:uid="{3809A002-C62A-4132-AB0D-C94D438119CC}"/>
    <cellStyle name="Įvestis 7 2" xfId="7185" xr:uid="{8D6CCCB2-6633-4EA1-AD3D-AA1C065CE4CA}"/>
    <cellStyle name="Įvestis 7 3" xfId="7186" xr:uid="{F8822207-6CA9-406B-A5C4-C21AB2EA3C9E}"/>
    <cellStyle name="Įvestis 7 4" xfId="7187" xr:uid="{114816FD-076D-40B4-A103-7B39C92CFDCD}"/>
    <cellStyle name="Įvestis 7 5" xfId="7188" xr:uid="{8FF49560-3E8C-470D-945C-26855535F0E1}"/>
    <cellStyle name="Įvestis 7 6" xfId="7189" xr:uid="{BC193745-D9F0-4D02-8419-322725DA7DF6}"/>
    <cellStyle name="Įvestis 7 7" xfId="7190" xr:uid="{75EA7362-7EC3-40DC-BDE4-0185F2F65066}"/>
    <cellStyle name="Įvestis 7 8" xfId="7191" xr:uid="{5F127004-2267-4799-B879-0E6C3DD7B43D}"/>
    <cellStyle name="Įvestis 7 9" xfId="7192" xr:uid="{589DE6F6-0822-4A33-9037-0A69D95EF055}"/>
    <cellStyle name="Įvestis 7_CR4_19" xfId="7193" xr:uid="{3DE70705-BA24-4B8B-8D5B-108B1279ED21}"/>
    <cellStyle name="Įvestis 8" xfId="36437" xr:uid="{CFAAEC80-D244-43EB-8E6E-FE3909D6D301}"/>
    <cellStyle name="Įvestis 9" xfId="36810" xr:uid="{64F6663D-3EB5-40E7-AC3E-B73794DFB7C4}"/>
    <cellStyle name="Įvestis_A01" xfId="12495" xr:uid="{5C2A7CD4-19BE-4D5B-B137-17D4F69E4F00}"/>
    <cellStyle name="Jegyzet" xfId="7194" xr:uid="{677E2EC1-72FB-45CD-A334-C4C976605409}"/>
    <cellStyle name="Jegyzet 2" xfId="7195" xr:uid="{1C280009-AD33-43D1-81FD-CDF1F2165C02}"/>
    <cellStyle name="Jegyzet 2 2" xfId="7196" xr:uid="{F97B1837-2928-4695-93AA-F12D6B0634D4}"/>
    <cellStyle name="Jegyzet 2 2 10" xfId="7197" xr:uid="{EA3A3BF3-CBF6-408C-AABE-736E846D8A9F}"/>
    <cellStyle name="Jegyzet 2 2 11" xfId="7198" xr:uid="{71101004-B56E-48F0-8D01-46EE1967059E}"/>
    <cellStyle name="Jegyzet 2 2 12" xfId="36697" xr:uid="{7E90D4AE-277E-4B20-A26F-E08F01D63F9F}"/>
    <cellStyle name="Jegyzet 2 2 2" xfId="7199" xr:uid="{02396721-6C60-4EEC-8BC4-43B2474D3375}"/>
    <cellStyle name="Jegyzet 2 2 3" xfId="7200" xr:uid="{E92FB98D-702A-49C0-B9F0-54522AB98C1C}"/>
    <cellStyle name="Jegyzet 2 2 4" xfId="7201" xr:uid="{C6383A12-E56F-4BF2-9701-635FDBFA167D}"/>
    <cellStyle name="Jegyzet 2 2 5" xfId="7202" xr:uid="{6E682510-F917-4FE0-8A10-B69B15B0ABFA}"/>
    <cellStyle name="Jegyzet 2 2 6" xfId="7203" xr:uid="{38840ADC-22F9-4F47-9F49-F06698382A6A}"/>
    <cellStyle name="Jegyzet 2 2 7" xfId="7204" xr:uid="{08577DEF-2462-4A4F-BC34-69F4CE4AF69D}"/>
    <cellStyle name="Jegyzet 2 2 8" xfId="7205" xr:uid="{AC46B99C-EF50-435F-A17C-64595D24808F}"/>
    <cellStyle name="Jegyzet 2 2 9" xfId="7206" xr:uid="{B59CBD4F-7F13-4CD0-8841-BECC1C1AEF57}"/>
    <cellStyle name="Jegyzet 2 2_CR4_19" xfId="7207" xr:uid="{9D60E4BA-B144-4130-9C7E-412EA924F5D7}"/>
    <cellStyle name="Jegyzet 2 3" xfId="7208" xr:uid="{6A5C91B3-002D-428D-91D2-4219A62FA460}"/>
    <cellStyle name="Jegyzet 2 3 10" xfId="7209" xr:uid="{809562F0-B762-4E2B-81ED-383844E146E2}"/>
    <cellStyle name="Jegyzet 2 3 11" xfId="7210" xr:uid="{83E06775-F027-4C37-9327-80EFCC23E6BB}"/>
    <cellStyle name="Jegyzet 2 3 12" xfId="36563" xr:uid="{C66006C0-684A-45B3-9244-D427724C3B81}"/>
    <cellStyle name="Jegyzet 2 3 13" xfId="36768" xr:uid="{626A3575-2FB7-41ED-A18D-20E6C5A9DCCA}"/>
    <cellStyle name="Jegyzet 2 3 2" xfId="7211" xr:uid="{189E06DB-95DC-4630-9817-9EEE851DA050}"/>
    <cellStyle name="Jegyzet 2 3 3" xfId="7212" xr:uid="{22FE0E44-6958-4019-A21C-32A7B04086E7}"/>
    <cellStyle name="Jegyzet 2 3 4" xfId="7213" xr:uid="{5385ACE6-8BFF-4C9D-9D80-71FC00F374BA}"/>
    <cellStyle name="Jegyzet 2 3 5" xfId="7214" xr:uid="{1CB790B4-1883-4FF5-A087-7781323E2A90}"/>
    <cellStyle name="Jegyzet 2 3 6" xfId="7215" xr:uid="{1CB74459-11D6-42F7-B64C-9D3636DFB34B}"/>
    <cellStyle name="Jegyzet 2 3 7" xfId="7216" xr:uid="{F88CC064-B05E-40F1-B179-9652711D6E04}"/>
    <cellStyle name="Jegyzet 2 3 8" xfId="7217" xr:uid="{2A487552-A444-4EFA-8CCD-4640FA9B78E3}"/>
    <cellStyle name="Jegyzet 2 3 9" xfId="7218" xr:uid="{738E0EE0-F41C-41CD-9D47-5FDCDA7A4822}"/>
    <cellStyle name="Jegyzet 2 3_CR4_19" xfId="7219" xr:uid="{A3D74CC3-03B5-4BA4-BAFC-308B30EA11E8}"/>
    <cellStyle name="Jegyzet 2 4" xfId="7220" xr:uid="{2B735EF6-E2F2-46A3-80E5-D50C3AF5E3A9}"/>
    <cellStyle name="Jegyzet 2 4 10" xfId="7221" xr:uid="{AD59DAD0-D2AE-44ED-BF79-EA7A7FF61D22}"/>
    <cellStyle name="Jegyzet 2 4 11" xfId="7222" xr:uid="{6AAF4887-5F0C-4E40-AF67-77D70CDA8D9B}"/>
    <cellStyle name="Jegyzet 2 4 2" xfId="7223" xr:uid="{A1517146-2AA9-4DD8-9B79-755965F507A3}"/>
    <cellStyle name="Jegyzet 2 4 3" xfId="7224" xr:uid="{BD0AE4E1-08F3-41BD-85D8-C110E3EE256A}"/>
    <cellStyle name="Jegyzet 2 4 4" xfId="7225" xr:uid="{772E14B5-8270-40D0-8470-057D79603F51}"/>
    <cellStyle name="Jegyzet 2 4 5" xfId="7226" xr:uid="{8DDC36A1-2E82-4FF2-A4FC-DFDE01A66616}"/>
    <cellStyle name="Jegyzet 2 4 6" xfId="7227" xr:uid="{6FFE06B2-477B-447F-8290-54F1FB4DAE03}"/>
    <cellStyle name="Jegyzet 2 4 7" xfId="7228" xr:uid="{43EE8FF7-A870-4E0B-B545-59AABFCD711B}"/>
    <cellStyle name="Jegyzet 2 4 8" xfId="7229" xr:uid="{3CE7D671-6D38-45C0-87F2-D5D19ADF8122}"/>
    <cellStyle name="Jegyzet 2 4 9" xfId="7230" xr:uid="{3AF73BE6-E1BA-417F-95E6-B87A73D41037}"/>
    <cellStyle name="Jegyzet 2 4_CR4_19" xfId="7231" xr:uid="{C250EFC7-C771-4B12-AE16-EA9DF68D002A}"/>
    <cellStyle name="Jegyzet 2 5" xfId="7232" xr:uid="{A5F36C4A-0067-4D7C-A221-BB00BCB80632}"/>
    <cellStyle name="Jegyzet 2 5 10" xfId="7233" xr:uid="{60891A1F-141C-4C5B-AF5B-EA567EA38E70}"/>
    <cellStyle name="Jegyzet 2 5 11" xfId="7234" xr:uid="{0DA88D38-458F-4C7F-928B-0EFA899F5991}"/>
    <cellStyle name="Jegyzet 2 5 2" xfId="7235" xr:uid="{54F500B5-F0E1-4B07-941A-2858E16CA94F}"/>
    <cellStyle name="Jegyzet 2 5 3" xfId="7236" xr:uid="{D7B509A2-4511-4093-83A7-6A3E9AB3C377}"/>
    <cellStyle name="Jegyzet 2 5 4" xfId="7237" xr:uid="{63328628-8694-4C7B-8397-D9E2A9F0B1A3}"/>
    <cellStyle name="Jegyzet 2 5 5" xfId="7238" xr:uid="{07B14420-9482-4E97-A322-FF28A644A811}"/>
    <cellStyle name="Jegyzet 2 5 6" xfId="7239" xr:uid="{EADB1F37-2FA2-4A41-8DBA-C53096C730B0}"/>
    <cellStyle name="Jegyzet 2 5 7" xfId="7240" xr:uid="{78FCE5AD-093A-43E8-B5C8-00DF3D7A3402}"/>
    <cellStyle name="Jegyzet 2 5 8" xfId="7241" xr:uid="{82711BA8-B77E-4031-89AD-702E7FECA346}"/>
    <cellStyle name="Jegyzet 2 5 9" xfId="7242" xr:uid="{D989E161-2408-47F1-8CFC-671D3DA7E8FB}"/>
    <cellStyle name="Jegyzet 2 5_CR4_19" xfId="7243" xr:uid="{E365BEC9-E8C3-4D3E-81E4-4A6324E73A44}"/>
    <cellStyle name="Jegyzet 2 6" xfId="7244" xr:uid="{263ADD0B-5E44-41A6-817A-68C8DFF40B9A}"/>
    <cellStyle name="Jegyzet 2 6 10" xfId="7245" xr:uid="{7CDF93C0-4AB3-4AE4-BB61-240FEC15CD51}"/>
    <cellStyle name="Jegyzet 2 6 11" xfId="7246" xr:uid="{5F2DD359-CEE8-47F0-BE65-1BF42C6EC7EC}"/>
    <cellStyle name="Jegyzet 2 6 2" xfId="7247" xr:uid="{49149374-F51C-429B-B2E6-93BF343DBDBE}"/>
    <cellStyle name="Jegyzet 2 6 3" xfId="7248" xr:uid="{813A0C31-3D71-47F5-B121-71C55F1904AD}"/>
    <cellStyle name="Jegyzet 2 6 4" xfId="7249" xr:uid="{DBE09ED0-7A92-43AB-B0DD-F736E13DB5E6}"/>
    <cellStyle name="Jegyzet 2 6 5" xfId="7250" xr:uid="{D5F5E85D-737E-420F-843B-4C6FBD6775D2}"/>
    <cellStyle name="Jegyzet 2 6 6" xfId="7251" xr:uid="{32CFAA08-4EC1-4432-A603-9D33A7357D4F}"/>
    <cellStyle name="Jegyzet 2 6 7" xfId="7252" xr:uid="{86639485-CD62-4E78-ABB2-F091BF4D667D}"/>
    <cellStyle name="Jegyzet 2 6 8" xfId="7253" xr:uid="{407C3E06-6756-4C8B-8F10-EB9F52EE9552}"/>
    <cellStyle name="Jegyzet 2 6 9" xfId="7254" xr:uid="{6766B951-E66E-47BD-8357-735CAD70774B}"/>
    <cellStyle name="Jegyzet 2 6_CR4_19" xfId="7255" xr:uid="{5CA635AC-FAF7-4AA8-A675-28811192A484}"/>
    <cellStyle name="Jegyzet 2 7" xfId="7256" xr:uid="{5248D8F4-E1FC-4CB1-9267-29662BE0B84C}"/>
    <cellStyle name="Jegyzet 2 7 10" xfId="7257" xr:uid="{5B8E4160-68C8-43E1-A715-71872A12B866}"/>
    <cellStyle name="Jegyzet 2 7 2" xfId="7258" xr:uid="{7926C303-CFB7-41FC-B1AA-9FF24DB906C1}"/>
    <cellStyle name="Jegyzet 2 7 3" xfId="7259" xr:uid="{2234038C-75D7-4386-A2A2-E970C3659FB9}"/>
    <cellStyle name="Jegyzet 2 7 4" xfId="7260" xr:uid="{04684731-B134-44ED-B42D-112EF4BB6C9D}"/>
    <cellStyle name="Jegyzet 2 7 5" xfId="7261" xr:uid="{5EC333CF-9262-4363-849E-BED6F20E733D}"/>
    <cellStyle name="Jegyzet 2 7 6" xfId="7262" xr:uid="{41907089-EDAF-4774-AAA1-618C8D617950}"/>
    <cellStyle name="Jegyzet 2 7 7" xfId="7263" xr:uid="{4EC15578-A410-494C-BC68-8BFF83748F4D}"/>
    <cellStyle name="Jegyzet 2 7 8" xfId="7264" xr:uid="{F6964859-40B0-412C-9A2B-494D6B768F79}"/>
    <cellStyle name="Jegyzet 2 7 9" xfId="7265" xr:uid="{98879FB2-C16B-4AAA-BCC2-BFA731A5D6C8}"/>
    <cellStyle name="Jegyzet 2 7_CR4_19" xfId="7266" xr:uid="{CA031039-7CCE-4E14-93F1-C5DA75853FF7}"/>
    <cellStyle name="Jegyzet 2 8" xfId="36016" xr:uid="{A514F1F6-4C0A-4EB2-B4B4-392591BE19DD}"/>
    <cellStyle name="Jegyzet 2_A02" xfId="55574" xr:uid="{E55C857B-26A3-4658-8E1D-BF7357E497E6}"/>
    <cellStyle name="Jegyzet 3" xfId="7267" xr:uid="{35E5F208-1E45-4AA5-B125-AB7845F42939}"/>
    <cellStyle name="Jegyzet 3 10" xfId="7268" xr:uid="{92FE3763-F34A-4B86-B3FC-FD767557C0DC}"/>
    <cellStyle name="Jegyzet 3 11" xfId="7269" xr:uid="{29742A91-B337-49BD-B693-775DC98CEC9E}"/>
    <cellStyle name="Jegyzet 3 12" xfId="36696" xr:uid="{958AB8BC-4D71-425F-BBC2-8C84919C0BBB}"/>
    <cellStyle name="Jegyzet 3 2" xfId="7270" xr:uid="{1264C6A3-E82E-4E4A-9B50-279158D60922}"/>
    <cellStyle name="Jegyzet 3 3" xfId="7271" xr:uid="{8B24F124-4DF1-45C1-AE63-F6DF74419058}"/>
    <cellStyle name="Jegyzet 3 4" xfId="7272" xr:uid="{3BC3B0D5-4648-418C-A091-B723F5CD7984}"/>
    <cellStyle name="Jegyzet 3 5" xfId="7273" xr:uid="{94234C25-5BF1-4D9E-A34C-7D539D466355}"/>
    <cellStyle name="Jegyzet 3 6" xfId="7274" xr:uid="{EFA4DAF3-961F-4FF0-BB6F-EBC50A6469AC}"/>
    <cellStyle name="Jegyzet 3 7" xfId="7275" xr:uid="{66E30E1C-29A8-4AE9-BC2D-B7C4BE51D2C7}"/>
    <cellStyle name="Jegyzet 3 8" xfId="7276" xr:uid="{EC87DDE2-E33C-4E78-947F-F2AC09714B98}"/>
    <cellStyle name="Jegyzet 3 9" xfId="7277" xr:uid="{484C26AB-76D2-4847-B3F6-C6F3731E2FD6}"/>
    <cellStyle name="Jegyzet 3_CR4_19" xfId="7278" xr:uid="{080903E8-3714-4ED2-A01B-DE0997C03E3D}"/>
    <cellStyle name="Jegyzet 4" xfId="7279" xr:uid="{D8645F37-D17A-45F9-AC13-6A6D591A2A8D}"/>
    <cellStyle name="Jegyzet 4 10" xfId="7280" xr:uid="{3D02C982-D35A-4636-8A85-3D57A2795B72}"/>
    <cellStyle name="Jegyzet 4 11" xfId="7281" xr:uid="{EA9FB3EA-A62A-4A33-92B1-F1066DA15B80}"/>
    <cellStyle name="Jegyzet 4 12" xfId="36463" xr:uid="{38737C91-C7DB-452B-AE7A-2F859F485AFE}"/>
    <cellStyle name="Jegyzet 4 13" xfId="36674" xr:uid="{500152E5-369B-4560-AA02-EF58FBC808F3}"/>
    <cellStyle name="Jegyzet 4 2" xfId="7282" xr:uid="{4B854CA7-EF74-4BDC-9ED7-E17236566BD7}"/>
    <cellStyle name="Jegyzet 4 3" xfId="7283" xr:uid="{4CE1CA9C-050E-4EB9-8348-6A7C5547C19B}"/>
    <cellStyle name="Jegyzet 4 4" xfId="7284" xr:uid="{8507217B-3A41-40F1-8B29-A45BC59DAFA8}"/>
    <cellStyle name="Jegyzet 4 5" xfId="7285" xr:uid="{79951E07-F694-455B-8EE9-551C1CF81E54}"/>
    <cellStyle name="Jegyzet 4 6" xfId="7286" xr:uid="{F80A3F87-6F79-4D11-9972-CDB4170533D8}"/>
    <cellStyle name="Jegyzet 4 7" xfId="7287" xr:uid="{D747443F-EEBE-4623-BF31-631F0E768554}"/>
    <cellStyle name="Jegyzet 4 8" xfId="7288" xr:uid="{BF0112D1-7459-415B-83EB-7A2B73210B89}"/>
    <cellStyle name="Jegyzet 4 9" xfId="7289" xr:uid="{C25D5ECF-2D1E-464B-AFB1-39703FA6A9A8}"/>
    <cellStyle name="Jegyzet 4_CR4_19" xfId="7290" xr:uid="{E6A2578B-4D0C-46D2-A637-0FDBA842C15E}"/>
    <cellStyle name="Jegyzet 5" xfId="7291" xr:uid="{A0753044-E565-41F3-91CB-D7B88C52B385}"/>
    <cellStyle name="Jegyzet 5 10" xfId="7292" xr:uid="{CDDAC6A0-F0AB-4B36-9FD3-47D37B54D726}"/>
    <cellStyle name="Jegyzet 5 11" xfId="7293" xr:uid="{597B6C66-D664-4D31-9684-7180023DAB71}"/>
    <cellStyle name="Jegyzet 5 2" xfId="7294" xr:uid="{B13FE225-5023-4085-9162-CB198018E6BC}"/>
    <cellStyle name="Jegyzet 5 3" xfId="7295" xr:uid="{B559E359-DCD9-45B6-A899-97A6918179D7}"/>
    <cellStyle name="Jegyzet 5 4" xfId="7296" xr:uid="{9CDBA890-9835-4EDE-B217-F632FB2BBA8D}"/>
    <cellStyle name="Jegyzet 5 5" xfId="7297" xr:uid="{7E234274-CE46-415F-B1D7-1E562B33F59D}"/>
    <cellStyle name="Jegyzet 5 6" xfId="7298" xr:uid="{2BDA77A0-CE69-46F2-8BF0-29A00DDF9193}"/>
    <cellStyle name="Jegyzet 5 7" xfId="7299" xr:uid="{7128251A-56E4-45F4-BEA3-F3EB3FE33908}"/>
    <cellStyle name="Jegyzet 5 8" xfId="7300" xr:uid="{3CC0132C-8867-4C73-8C8C-F7EAEFA38F7E}"/>
    <cellStyle name="Jegyzet 5 9" xfId="7301" xr:uid="{A2D2F5B8-DAAA-4767-83C3-857CF8F2A08E}"/>
    <cellStyle name="Jegyzet 5_CR4_19" xfId="7302" xr:uid="{31E1E61F-63FD-43EE-8229-E3E791D790BA}"/>
    <cellStyle name="Jegyzet 6" xfId="7303" xr:uid="{5653F54E-F6E6-4B24-88F6-8A11323014E3}"/>
    <cellStyle name="Jegyzet 6 10" xfId="7304" xr:uid="{A78FB75E-9C05-4DCB-9FE3-1CDF729E2751}"/>
    <cellStyle name="Jegyzet 6 11" xfId="7305" xr:uid="{B713434F-5E86-4E50-B780-D475BC3B9B85}"/>
    <cellStyle name="Jegyzet 6 2" xfId="7306" xr:uid="{2AED95FB-8F3C-4270-85D2-CD7524272AB3}"/>
    <cellStyle name="Jegyzet 6 3" xfId="7307" xr:uid="{153370AA-46B6-4FAF-BE39-8237CC10EA0B}"/>
    <cellStyle name="Jegyzet 6 4" xfId="7308" xr:uid="{F429BAFE-6B7D-4E19-8861-171D9468A0ED}"/>
    <cellStyle name="Jegyzet 6 5" xfId="7309" xr:uid="{43AF1E20-EB6C-4F6C-8A71-CFDA78EB6C60}"/>
    <cellStyle name="Jegyzet 6 6" xfId="7310" xr:uid="{EA95467D-E6F7-4F62-B4CF-764A024B4B4F}"/>
    <cellStyle name="Jegyzet 6 7" xfId="7311" xr:uid="{90D64BB3-70CC-4648-A14B-C008A5222557}"/>
    <cellStyle name="Jegyzet 6 8" xfId="7312" xr:uid="{5E0EC8A6-181C-4B3E-B34D-269239479C1B}"/>
    <cellStyle name="Jegyzet 6 9" xfId="7313" xr:uid="{9B2C7E25-64EA-4C9E-B900-6EBC1E4E5233}"/>
    <cellStyle name="Jegyzet 6_CR4_19" xfId="7314" xr:uid="{2ED445C9-EEF4-48D2-8A13-ED11306C8A9B}"/>
    <cellStyle name="Jegyzet 7" xfId="7315" xr:uid="{C76D1569-A094-43F1-8120-119F51E6F36A}"/>
    <cellStyle name="Jegyzet 7 10" xfId="7316" xr:uid="{04CA1183-11E5-4545-8041-4B407DCE7381}"/>
    <cellStyle name="Jegyzet 7 11" xfId="7317" xr:uid="{618DF713-3ADC-4647-8486-6B5CDF9CA6F2}"/>
    <cellStyle name="Jegyzet 7 2" xfId="7318" xr:uid="{B42BA7EA-C932-440F-9146-6C0FFA800E0A}"/>
    <cellStyle name="Jegyzet 7 3" xfId="7319" xr:uid="{FFEADB1B-CB9C-4823-B98D-E1871CEAAE9C}"/>
    <cellStyle name="Jegyzet 7 4" xfId="7320" xr:uid="{F50B8E04-DCA7-4E07-B7E6-61649DD5169F}"/>
    <cellStyle name="Jegyzet 7 5" xfId="7321" xr:uid="{465456C2-01B2-4D08-A4CA-8E3A7E2BB476}"/>
    <cellStyle name="Jegyzet 7 6" xfId="7322" xr:uid="{C846A9AF-04EB-447B-8863-956B07F13963}"/>
    <cellStyle name="Jegyzet 7 7" xfId="7323" xr:uid="{F6D2B165-F49A-4BE3-AAFD-1635D2CBFB33}"/>
    <cellStyle name="Jegyzet 7 8" xfId="7324" xr:uid="{695CFF63-72AA-4458-88F3-B7D387C69594}"/>
    <cellStyle name="Jegyzet 7 9" xfId="7325" xr:uid="{75A9782E-5803-4419-8DB6-60BF16C11AF6}"/>
    <cellStyle name="Jegyzet 7_CR4_19" xfId="7326" xr:uid="{9A3A8221-E4AE-4DFE-8A5B-5C1B2EA60167}"/>
    <cellStyle name="Jegyzet 8" xfId="7327" xr:uid="{49BF1D18-3124-4D82-ABC2-BB00B3440381}"/>
    <cellStyle name="Jegyzet 8 10" xfId="7328" xr:uid="{A50CFE5C-00F3-4D11-947C-737496F75E31}"/>
    <cellStyle name="Jegyzet 8 2" xfId="7329" xr:uid="{922DCFAF-7D1B-44EA-A8D4-4424375A7477}"/>
    <cellStyle name="Jegyzet 8 3" xfId="7330" xr:uid="{95CFF5FC-9F18-45BD-8D74-16780E96A568}"/>
    <cellStyle name="Jegyzet 8 4" xfId="7331" xr:uid="{BE32102A-5D54-42BF-BC2F-6AF3FA7F31EA}"/>
    <cellStyle name="Jegyzet 8 5" xfId="7332" xr:uid="{527CC797-4585-4A2C-BEAA-538CFCE402A2}"/>
    <cellStyle name="Jegyzet 8 6" xfId="7333" xr:uid="{190B5DC9-83CD-46FE-842D-37EF2B4B4BC6}"/>
    <cellStyle name="Jegyzet 8 7" xfId="7334" xr:uid="{2298AD21-1B20-4037-B5E3-6D99DC1B560B}"/>
    <cellStyle name="Jegyzet 8 8" xfId="7335" xr:uid="{AF4D60A5-D0A0-437A-92F4-8BEBA7FD2E2B}"/>
    <cellStyle name="Jegyzet 8 9" xfId="7336" xr:uid="{D3EE7B7C-436E-449C-A9E0-72C84FF5AB70}"/>
    <cellStyle name="Jegyzet 8_CR4_19" xfId="7337" xr:uid="{73CCEE23-4504-4E90-9D50-5082671B5D9A}"/>
    <cellStyle name="Jegyzet 9" xfId="36017" xr:uid="{86DBEE7E-BBCE-47C6-A6CD-84B5A414C304}"/>
    <cellStyle name="Jegyzet_4Q16" xfId="24364" xr:uid="{D1D2D321-A096-4022-9C64-CFA360B29E32}"/>
    <cellStyle name="Jelölőszín (1)" xfId="7338" xr:uid="{23E054BF-02F0-4175-B582-00181466598D}"/>
    <cellStyle name="Jelölőszín (1) 2" xfId="24365" xr:uid="{91B81AEC-42C0-426B-AB0D-21AA1DDADDCB}"/>
    <cellStyle name="Jelölőszín (1) 3" xfId="48769" xr:uid="{8824F257-B660-494F-A3A7-52B0F9C33403}"/>
    <cellStyle name="Jelölőszín (1)_AVA DVA EL" xfId="24366" xr:uid="{CAF534F1-F36F-4078-9E42-AE86465FDAB0}"/>
    <cellStyle name="Jelölőszín (2)" xfId="7339" xr:uid="{A4938388-4245-415F-9579-815213EA310B}"/>
    <cellStyle name="Jelölőszín (2) 2" xfId="24367" xr:uid="{C2493676-38A6-49B3-AECF-F936154C68BB}"/>
    <cellStyle name="Jelölőszín (2) 3" xfId="48770" xr:uid="{062A791D-BE14-4F06-B9A7-08481AC10DCE}"/>
    <cellStyle name="Jelölőszín (2)_AVA DVA EL" xfId="24368" xr:uid="{A4D56246-F31A-4A39-A19A-E0894A00C97A}"/>
    <cellStyle name="Jelölőszín (3)" xfId="7340" xr:uid="{E75EBAA5-7277-4E64-9BB9-48ABD6F9A248}"/>
    <cellStyle name="Jelölőszín (3) 2" xfId="24369" xr:uid="{BB5A73B5-4319-43F0-A20C-1E32EA0E0B66}"/>
    <cellStyle name="Jelölőszín (3) 3" xfId="48771" xr:uid="{CD3F674F-8B1C-4898-9886-C58FB5AF9CE9}"/>
    <cellStyle name="Jelölőszín (3)_AVA DVA EL" xfId="24370" xr:uid="{EA6D1A25-E3C8-4B6C-A33F-4FB10457726A}"/>
    <cellStyle name="Jelölőszín (4)" xfId="7341" xr:uid="{7C8886BC-2A03-41E1-969B-B3F0D241E253}"/>
    <cellStyle name="Jelölőszín (4) 2" xfId="24371" xr:uid="{4F5B9B1A-7F6F-450F-8E90-D1E1934CAE36}"/>
    <cellStyle name="Jelölőszín (4) 3" xfId="48772" xr:uid="{A21CF5AC-98AA-4CF3-A901-46D59BAB9C9A}"/>
    <cellStyle name="Jelölőszín (4)_AVA DVA EL" xfId="24372" xr:uid="{52C8AD04-81F8-4B3B-A6E8-14A111F277E9}"/>
    <cellStyle name="Jelölőszín (5)" xfId="7342" xr:uid="{B6BAD8F2-C352-4253-B024-F6D512B607E7}"/>
    <cellStyle name="Jelölőszín (5) 2" xfId="24373" xr:uid="{9048F13F-490F-482F-AFD6-F42C852F6E1F}"/>
    <cellStyle name="Jelölőszín (5) 3" xfId="48773" xr:uid="{43CC5B84-619F-4BEE-BDEC-75197A2A4C01}"/>
    <cellStyle name="Jelölőszín (5)_AVA DVA EL" xfId="24374" xr:uid="{44DAA0EB-0092-4A2B-A3F4-6F35119A1F7D}"/>
    <cellStyle name="Jelölőszín (6)" xfId="7343" xr:uid="{0E267538-CEAB-47A1-94FE-B4A45261A68F}"/>
    <cellStyle name="Jelölőszín (6) 2" xfId="24375" xr:uid="{E371078B-61FB-450D-B461-DD36D71A93B5}"/>
    <cellStyle name="Jelölőszín (6) 3" xfId="48774" xr:uid="{40336BEB-7E6A-4B80-B11C-D0F8B4E12E6C}"/>
    <cellStyle name="Jelölőszín (6)_AVA DVA EL" xfId="24376" xr:uid="{C4E4A920-CB4A-4B94-B56D-D2B93CC7AE97}"/>
    <cellStyle name="Jó" xfId="7344" xr:uid="{B79DCFC4-AD62-486B-BC87-B4B3B6365F5F}"/>
    <cellStyle name="Jó 2" xfId="24377" xr:uid="{690B74AE-D920-4C15-A6F9-52D472454867}"/>
    <cellStyle name="Jó 3" xfId="48775" xr:uid="{E5434850-C943-4AD6-B0A4-1846968C8E16}"/>
    <cellStyle name="Jó_AVA DVA EL" xfId="24378" xr:uid="{F476B23A-1B57-47FB-8BB0-99F7F123DA44}"/>
    <cellStyle name="Kimenet" xfId="7345" xr:uid="{12838A3B-2BB5-442A-A081-BF62138EED8D}"/>
    <cellStyle name="Kimenet 2" xfId="7346" xr:uid="{90353C95-31FF-4F8A-A3A5-AA7C79EA4E72}"/>
    <cellStyle name="Kimenet 2 10" xfId="7347" xr:uid="{0B060BEE-153A-455A-9571-D5797AA229C4}"/>
    <cellStyle name="Kimenet 2 11" xfId="7348" xr:uid="{1ADBABFB-4B54-4822-AFA4-4C96B9C992FF}"/>
    <cellStyle name="Kimenet 2 12" xfId="36698" xr:uid="{22185D12-67DB-4B5C-A466-E686C922A3B6}"/>
    <cellStyle name="Kimenet 2 2" xfId="7349" xr:uid="{AEAE23EE-62FC-4F3A-ACA2-FB36F3EF6DBB}"/>
    <cellStyle name="Kimenet 2 3" xfId="7350" xr:uid="{5CFB7DC4-9F64-46CA-9D84-770B8A43556B}"/>
    <cellStyle name="Kimenet 2 4" xfId="7351" xr:uid="{3CF4CE7F-B163-4E92-B19D-D7DCA3DF2A40}"/>
    <cellStyle name="Kimenet 2 5" xfId="7352" xr:uid="{373F223F-2150-4B07-8364-3419EE651A6C}"/>
    <cellStyle name="Kimenet 2 6" xfId="7353" xr:uid="{4B9A761C-D95D-4043-AABC-9833268E60A7}"/>
    <cellStyle name="Kimenet 2 7" xfId="7354" xr:uid="{BE0F0AE1-DD86-421D-BA2F-65D2B5B5A167}"/>
    <cellStyle name="Kimenet 2 8" xfId="7355" xr:uid="{347077DD-B38C-4781-8EF9-F31552626B96}"/>
    <cellStyle name="Kimenet 2 9" xfId="7356" xr:uid="{D55647C9-42D1-475F-A191-7DCE189CDE6F}"/>
    <cellStyle name="Kimenet 2_CR4_19" xfId="7357" xr:uid="{05E64187-DA9F-4989-900F-F212451292AB}"/>
    <cellStyle name="Kimenet 3" xfId="7358" xr:uid="{06D5BF03-F627-4AA8-B8AF-DD3865FFD10E}"/>
    <cellStyle name="Kimenet 3 10" xfId="7359" xr:uid="{6D92AA37-79D1-497F-809F-4430DA1EC26F}"/>
    <cellStyle name="Kimenet 3 11" xfId="7360" xr:uid="{F0809C73-9200-4364-81DD-0E5FC02B1839}"/>
    <cellStyle name="Kimenet 3 12" xfId="36464" xr:uid="{868AA879-4B94-4F01-80DA-05260DE6499C}"/>
    <cellStyle name="Kimenet 3 13" xfId="36675" xr:uid="{75C598E3-58C9-4CF4-A3EE-ADED042984FE}"/>
    <cellStyle name="Kimenet 3 2" xfId="7361" xr:uid="{2FEDA572-E647-4156-85B2-5B78206163E2}"/>
    <cellStyle name="Kimenet 3 3" xfId="7362" xr:uid="{1F059AB4-F744-433C-9E47-95EDC8574F54}"/>
    <cellStyle name="Kimenet 3 4" xfId="7363" xr:uid="{92EF6B9B-D63D-4736-8906-E1D86657B022}"/>
    <cellStyle name="Kimenet 3 5" xfId="7364" xr:uid="{AD3E12D2-EE7F-4AA4-806D-9C2774D9DCBD}"/>
    <cellStyle name="Kimenet 3 6" xfId="7365" xr:uid="{92E95439-D101-4790-A04D-52C46487FB03}"/>
    <cellStyle name="Kimenet 3 7" xfId="7366" xr:uid="{8D63C86B-810A-434A-8061-66CF01E3FC1A}"/>
    <cellStyle name="Kimenet 3 8" xfId="7367" xr:uid="{DD8E3B7E-B4BA-4E30-82ED-C9A5AFC1F82B}"/>
    <cellStyle name="Kimenet 3 9" xfId="7368" xr:uid="{10A2BD0C-116E-4DCC-A7D0-CB7DB832F84A}"/>
    <cellStyle name="Kimenet 3_CR4_19" xfId="7369" xr:uid="{5ED35E10-1AFE-43DD-B6A6-E013651FDE16}"/>
    <cellStyle name="Kimenet 4" xfId="7370" xr:uid="{8741C6E0-F3D0-4C88-92A2-70BE58ACD3C9}"/>
    <cellStyle name="Kimenet 4 10" xfId="7371" xr:uid="{3CE0F78D-AE84-44F9-ADAE-EA0827AA056E}"/>
    <cellStyle name="Kimenet 4 11" xfId="7372" xr:uid="{5A3EF02D-FBD6-4D6E-8AA1-3882E1F0A3DF}"/>
    <cellStyle name="Kimenet 4 2" xfId="7373" xr:uid="{DD55CA5C-B9BC-4E1B-B50C-47C539E9A48D}"/>
    <cellStyle name="Kimenet 4 3" xfId="7374" xr:uid="{6A1F1535-BB3D-4EBD-BDE2-83B808FE7436}"/>
    <cellStyle name="Kimenet 4 4" xfId="7375" xr:uid="{8BD8AF01-56B2-4E5D-8315-E8876AA0A962}"/>
    <cellStyle name="Kimenet 4 5" xfId="7376" xr:uid="{F81191EF-7F61-4FE9-9712-2D144C9DA594}"/>
    <cellStyle name="Kimenet 4 6" xfId="7377" xr:uid="{B20AA858-7FE7-4E5B-887E-41C2CE74908B}"/>
    <cellStyle name="Kimenet 4 7" xfId="7378" xr:uid="{531EDA4F-2311-4BB0-AE9E-9328A8EFA5CC}"/>
    <cellStyle name="Kimenet 4 8" xfId="7379" xr:uid="{2C76F22F-B60F-4A20-A61F-7DF40F9EFB23}"/>
    <cellStyle name="Kimenet 4 9" xfId="7380" xr:uid="{5F94847F-9EC2-4B83-8000-211D6F73D433}"/>
    <cellStyle name="Kimenet 4_CR4_19" xfId="7381" xr:uid="{2679F601-8DF6-44F2-B47B-06EDCEF55C16}"/>
    <cellStyle name="Kimenet 5" xfId="7382" xr:uid="{A07C3BE4-AD18-4992-870B-F63A081806FC}"/>
    <cellStyle name="Kimenet 5 10" xfId="7383" xr:uid="{8B36CA83-5233-4A1A-A121-6CE69DF2D21F}"/>
    <cellStyle name="Kimenet 5 11" xfId="7384" xr:uid="{D34B7B3F-C72F-4224-890D-72D273247EDC}"/>
    <cellStyle name="Kimenet 5 2" xfId="7385" xr:uid="{83278D81-B669-4C93-89D8-E043F3348184}"/>
    <cellStyle name="Kimenet 5 3" xfId="7386" xr:uid="{FE231260-5FB7-438A-B11D-C54E4689708B}"/>
    <cellStyle name="Kimenet 5 4" xfId="7387" xr:uid="{D1F4D91C-0F54-407D-A5C4-B8E82EF5D8A2}"/>
    <cellStyle name="Kimenet 5 5" xfId="7388" xr:uid="{D6FAC99E-7BDE-45D3-BC3E-5223DED84D7C}"/>
    <cellStyle name="Kimenet 5 6" xfId="7389" xr:uid="{D335BB10-C944-424E-A842-CAEE20D002AC}"/>
    <cellStyle name="Kimenet 5 7" xfId="7390" xr:uid="{F2E7C0E5-057C-4895-99F3-002917DF8023}"/>
    <cellStyle name="Kimenet 5 8" xfId="7391" xr:uid="{0C4885AD-8253-43FA-B357-9CC1674171E5}"/>
    <cellStyle name="Kimenet 5 9" xfId="7392" xr:uid="{07B8AFA4-3B7B-48CE-A552-803EA2DEF965}"/>
    <cellStyle name="Kimenet 5_CR4_19" xfId="7393" xr:uid="{C025D338-216E-491E-9BE5-6E00EA77D0F5}"/>
    <cellStyle name="Kimenet 6" xfId="7394" xr:uid="{3C918A7F-0A55-4827-A65A-FDB61C5F6B45}"/>
    <cellStyle name="Kimenet 6 10" xfId="7395" xr:uid="{B19CD31A-CD24-4D48-8CF1-94666CBFF0E2}"/>
    <cellStyle name="Kimenet 6 11" xfId="7396" xr:uid="{93D6C6FB-8385-42ED-8CFF-9109C9D2A8AA}"/>
    <cellStyle name="Kimenet 6 2" xfId="7397" xr:uid="{E51EDA65-1FB5-4881-8CE6-46A5041C72D1}"/>
    <cellStyle name="Kimenet 6 3" xfId="7398" xr:uid="{FA3BF82B-7DFC-478B-AE9A-CCE87A8BC4C0}"/>
    <cellStyle name="Kimenet 6 4" xfId="7399" xr:uid="{52F1B26A-E350-435E-B16B-BE9A733CB635}"/>
    <cellStyle name="Kimenet 6 5" xfId="7400" xr:uid="{F4BB8664-6CB2-4030-9A4B-087CB3C2E483}"/>
    <cellStyle name="Kimenet 6 6" xfId="7401" xr:uid="{0C379544-ACD8-437C-96AD-811B0E44104A}"/>
    <cellStyle name="Kimenet 6 7" xfId="7402" xr:uid="{CB8CA422-F667-47FC-B684-9F254896AC25}"/>
    <cellStyle name="Kimenet 6 8" xfId="7403" xr:uid="{2B2744B7-6FB7-4E77-BA92-86206B2DDA89}"/>
    <cellStyle name="Kimenet 6 9" xfId="7404" xr:uid="{32F7D91F-DD7F-4184-BA2D-3C47CD659604}"/>
    <cellStyle name="Kimenet 6_CR4_19" xfId="7405" xr:uid="{367A9A60-6BB3-44EF-B318-7627948B9011}"/>
    <cellStyle name="Kimenet 7" xfId="7406" xr:uid="{AD288746-32EC-4AE2-8100-417DFA3A954F}"/>
    <cellStyle name="Kimenet 7 10" xfId="7407" xr:uid="{B2912079-E19B-4DE1-A39D-5C6E70FD977D}"/>
    <cellStyle name="Kimenet 7 2" xfId="7408" xr:uid="{766F7D18-5EBE-43A5-8AF2-B08361803276}"/>
    <cellStyle name="Kimenet 7 3" xfId="7409" xr:uid="{3F9FAA93-4B88-45C2-9A9C-8961B3C7AAF7}"/>
    <cellStyle name="Kimenet 7 4" xfId="7410" xr:uid="{F9962B6A-862A-47FA-9663-5EC211C4BC62}"/>
    <cellStyle name="Kimenet 7 5" xfId="7411" xr:uid="{F63F67FE-CD36-4EC0-8796-37B0C4F74718}"/>
    <cellStyle name="Kimenet 7 6" xfId="7412" xr:uid="{56595251-F568-48F5-BA8B-262E7AAB81D5}"/>
    <cellStyle name="Kimenet 7 7" xfId="7413" xr:uid="{915105C9-1E8B-4FA0-9BCA-F3AE139B8B1C}"/>
    <cellStyle name="Kimenet 7 8" xfId="7414" xr:uid="{1659D9E9-2AB2-4BC1-AF62-BE5531FDFC4C}"/>
    <cellStyle name="Kimenet 7 9" xfId="7415" xr:uid="{E9DEC20F-8C0C-4A39-B2F2-696E20D5DF0F}"/>
    <cellStyle name="Kimenet 7_CR4_19" xfId="7416" xr:uid="{A88F8364-BBAB-4A2D-8050-F6A531229AB8}"/>
    <cellStyle name="Kimenet 8" xfId="36015" xr:uid="{B0270613-8F3E-4579-B66B-88E77ED32F74}"/>
    <cellStyle name="Kimenet_A02" xfId="55575" xr:uid="{ABEF4D8D-C8D7-4E65-8BB0-A2D93818DCD8}"/>
    <cellStyle name="Koblet celle" xfId="36237" xr:uid="{6110B059-D562-4F51-AC88-70B2E19DC3FF}"/>
    <cellStyle name="Koblet celle 2" xfId="7417" xr:uid="{5592819D-3281-4996-A97C-95595D5997AF}"/>
    <cellStyle name="Koblet celle 2 2" xfId="24379" xr:uid="{4249E54F-4EEB-4D4C-BB48-038DF4028F77}"/>
    <cellStyle name="Koblet celle 2 2 2" xfId="24380" xr:uid="{C47D6DE4-4B7A-42F1-8DD9-2F7A74CA4C95}"/>
    <cellStyle name="Koblet celle 2 2 3" xfId="24381" xr:uid="{FFAC8171-AD6F-4FB6-BF0A-865C3F66B5DD}"/>
    <cellStyle name="Koblet celle 2 2 4" xfId="40022" xr:uid="{475E9C47-1F46-406A-AEB5-6C0C1A5A734A}"/>
    <cellStyle name="Koblet celle 2 2_AVA DVA EL" xfId="24382" xr:uid="{96B575CA-4CB6-46AB-A700-8149F3371BFE}"/>
    <cellStyle name="Koblet celle 2 3" xfId="40023" xr:uid="{28B41C96-B69B-462B-910F-590268D38F4B}"/>
    <cellStyle name="Koblet celle 2 4" xfId="48776" xr:uid="{E9567780-04BA-4722-9C95-8B39FCD35F86}"/>
    <cellStyle name="Koblet celle 2 5" xfId="48777" xr:uid="{562F3514-EF33-4392-9641-9BC518ECF9EA}"/>
    <cellStyle name="Koblet celle 2_A01" xfId="35890" xr:uid="{51962A5E-FD29-42F2-ADAE-E950E68AF48C}"/>
    <cellStyle name="Koblet celle 3" xfId="12496" xr:uid="{5016B1E6-58DC-427A-8040-F1A9BBD12FB0}"/>
    <cellStyle name="Koblet celle 3 2" xfId="24383" xr:uid="{BEDE780F-61AC-4035-AAF2-4001EDF8CDE0}"/>
    <cellStyle name="Koblet celle 3 3" xfId="40024" xr:uid="{148D1A43-BC56-4CA2-B360-34A64138E071}"/>
    <cellStyle name="Koblet celle 3_A02" xfId="55576" xr:uid="{7D855537-775D-4F0E-B607-006D3A11A86F}"/>
    <cellStyle name="Koblet celle 4" xfId="24384" xr:uid="{537BC03E-B4F2-4886-85BB-D4969B4AA75F}"/>
    <cellStyle name="Koblet celle 4 2" xfId="24385" xr:uid="{76B5C64D-CBEF-4132-8EA3-97637D77B281}"/>
    <cellStyle name="Koblet celle 4 3" xfId="24386" xr:uid="{52B3998D-0E31-4F4A-967E-A7D277887538}"/>
    <cellStyle name="Koblet celle 4 4" xfId="40025" xr:uid="{F6DAA911-A3D2-4AF6-B314-8A9CB7340EB0}"/>
    <cellStyle name="Koblet celle 4_AVA DVA EL" xfId="24387" xr:uid="{221F48D5-E16F-428F-8303-11C19ABC6580}"/>
    <cellStyle name="Koblet celle 5" xfId="24388" xr:uid="{6C58C9AE-2DFA-49A9-AB79-C306584A6D61}"/>
    <cellStyle name="Koblet celle 6" xfId="24389" xr:uid="{B6758D92-F3A5-4A20-8405-E3136664AA75}"/>
    <cellStyle name="Koblet celle 7" xfId="48778" xr:uid="{E91795C1-9259-49E5-881A-CB203BF921FC}"/>
    <cellStyle name="Koblet celle_7. Other MTM adjustments" xfId="48779" xr:uid="{9A63666C-2772-4B75-B777-4B937E5703E0}"/>
    <cellStyle name="Kolonne" xfId="7418" xr:uid="{C936085D-3866-4059-947F-D69BB0001F5B}"/>
    <cellStyle name="Kolonne 2" xfId="7419" xr:uid="{584C13FC-5BB7-480F-BD03-FEF10B53F350}"/>
    <cellStyle name="Kolonne 2 2" xfId="24390" xr:uid="{01AD26E6-6B1D-47BC-8D54-09CFC6FDC16F}"/>
    <cellStyle name="Kolonne 2_AVA DVA EL" xfId="24391" xr:uid="{D48B3EBF-0981-4EC6-8192-FBA3885DAE31}"/>
    <cellStyle name="Kolonne 3" xfId="24392" xr:uid="{118D1337-D618-4C18-83C0-1E931410CEFA}"/>
    <cellStyle name="Kolonne 4" xfId="48780" xr:uid="{FDD232BA-6D93-4DA5-A68C-B012EA5EBB64}"/>
    <cellStyle name="Kolonne_AVA DVA EL" xfId="24393" xr:uid="{4E566385-CBA1-4FB2-B3A8-47EE806D68E4}"/>
    <cellStyle name="KolonneOverskrift" xfId="7420" xr:uid="{655B33DF-BD79-4051-920D-D693D3289F4B}"/>
    <cellStyle name="KolonneOverskrift 2" xfId="24394" xr:uid="{F1FB5016-B04D-4911-9059-B7B171FAB0FA}"/>
    <cellStyle name="KolonneOverskrift 3" xfId="24395" xr:uid="{E9818D20-3C5D-42A6-9CAF-E0F65C5D6442}"/>
    <cellStyle name="KolonneOverskrift_AVA DVA EL" xfId="24396" xr:uid="{585923DD-B61F-4DD0-9672-7860E2E31130}"/>
    <cellStyle name="Kolrubr" xfId="24397" xr:uid="{D2B97E72-C7B3-4FF5-A36B-08C9E551945C}"/>
    <cellStyle name="Kolrubr 2" xfId="24398" xr:uid="{A36EE767-E021-4CBF-B059-4C932914F9CB}"/>
    <cellStyle name="Kolrubr 3" xfId="24399" xr:uid="{ACD08B93-09A5-41D0-80CD-6025831AEFCD}"/>
    <cellStyle name="Kolrubr 4" xfId="48781" xr:uid="{EFEA1FB2-6F5F-4826-84D5-4CF4EEEB9C04}"/>
    <cellStyle name="Kolrubr låst" xfId="24400" xr:uid="{D7BDAA71-B22D-4ABF-AEA8-D264FF65E5F6}"/>
    <cellStyle name="Kolrubr låst 2" xfId="24401" xr:uid="{F08CE81C-232C-46E7-BFE5-31BF960FFDC5}"/>
    <cellStyle name="Kolrubr låst 3" xfId="24402" xr:uid="{00463685-97E2-4F12-A65B-7B50DF73269C}"/>
    <cellStyle name="Kolrubr låst 4" xfId="48782" xr:uid="{D93C0566-CA28-4AB7-8112-252342DF1635}"/>
    <cellStyle name="Kolrubr låst_AVA DVA EL" xfId="24403" xr:uid="{A9A2E51E-9599-4CA7-AC1D-27F8928E4CA9}"/>
    <cellStyle name="Kolrubr_7. Other MTM adjustments" xfId="48783" xr:uid="{E1F704E6-A7D4-46C8-9C12-6A66268DF170}"/>
    <cellStyle name="Kolumnrubrik" xfId="7421" xr:uid="{CB68B9F7-2E53-439D-A66E-665147E71945}"/>
    <cellStyle name="Kolumnrubrik 2" xfId="24404" xr:uid="{799D0154-3E5A-47EC-8183-793AF6B8B7A5}"/>
    <cellStyle name="Kolumnrubrik 2 2" xfId="36475" xr:uid="{361E1E6A-FA94-4707-8C0C-F24F6F8FCCEA}"/>
    <cellStyle name="Kolumnrubrik 2 3" xfId="36699" xr:uid="{6DFBB252-7B14-445D-A84C-4E0DF84607A9}"/>
    <cellStyle name="Kolumnrubrik 3" xfId="36427" xr:uid="{D0CAB6CB-93B5-4E7E-AAA8-9E5200AAAC38}"/>
    <cellStyle name="Kolumnrubrik 3 2" xfId="36394" xr:uid="{F2320F96-F6B4-44A6-8637-2814132FD43E}"/>
    <cellStyle name="Kolumnrubrik_A01" xfId="35891" xr:uid="{B3FFA8E2-9114-4B55-9EDC-62A96630B222}"/>
    <cellStyle name="Komma [0]_Blad1" xfId="24405" xr:uid="{C7835411-7021-4C49-A630-EE98C571EDB5}"/>
    <cellStyle name="Komma 10" xfId="7422" xr:uid="{14B64A96-5B9D-4326-BB00-11E4BA45E6C9}"/>
    <cellStyle name="Komma 10 2" xfId="7423" xr:uid="{F6C2E2AC-50E2-4355-85EF-70D05BBD6F59}"/>
    <cellStyle name="Komma 10 2 2" xfId="7424" xr:uid="{A5505C4F-DAB6-44B4-813F-5E1BA1FCDF1B}"/>
    <cellStyle name="Komma 10 2 3" xfId="40026" xr:uid="{01686D95-ADF2-4006-B4CB-A88333F98A65}"/>
    <cellStyle name="Komma 10 2_A01" xfId="12497" xr:uid="{CBF6E295-9AC0-4487-99A1-6FFA26975763}"/>
    <cellStyle name="Komma 10 3" xfId="7425" xr:uid="{A6327620-E130-41C2-BBD4-F1662A3F9BE9}"/>
    <cellStyle name="Komma 10 3 2" xfId="7426" xr:uid="{1FF39C33-72A9-4BC7-9BB5-2BE832BE5734}"/>
    <cellStyle name="Komma 10 3_AVA DVA EL" xfId="24406" xr:uid="{C1EEC311-40E3-443A-B329-6A2386DE8C2F}"/>
    <cellStyle name="Komma 10 4" xfId="7427" xr:uid="{7344C0D9-C44A-4583-9A16-C3E215D83175}"/>
    <cellStyle name="Komma 10 4 2" xfId="36547" xr:uid="{722D4F57-3D51-4475-AEED-282F92397C13}"/>
    <cellStyle name="Komma 10 4 3" xfId="36206" xr:uid="{8162624A-146C-4B8B-8E60-B0F61AF5B698}"/>
    <cellStyle name="Komma 10 5" xfId="36271" xr:uid="{4798AB07-C8C5-4DE6-AFAD-3B7477C3E105}"/>
    <cellStyle name="Komma 10 5 2" xfId="36570" xr:uid="{6863B792-DFF9-49A5-8A3A-DE0BDB8F1619}"/>
    <cellStyle name="Komma 10 6" xfId="36811" xr:uid="{25D0D116-4CA9-4861-A98C-04B4E33CF50D}"/>
    <cellStyle name="Komma 10_11" xfId="7428" xr:uid="{C73B9529-9C3B-444D-8F4A-A567AF65A746}"/>
    <cellStyle name="Komma 11" xfId="7429" xr:uid="{9C342D83-4D36-4BAF-97C3-E20AE1AED2B9}"/>
    <cellStyle name="Komma 11 2" xfId="7430" xr:uid="{46849E00-C87D-4C46-8CEE-C62A442ED810}"/>
    <cellStyle name="Komma 11 2 2" xfId="7431" xr:uid="{24EE437E-F091-4C5A-B559-95D73744443D}"/>
    <cellStyle name="Komma 11 2 2 2" xfId="36123" xr:uid="{725C479F-EB32-423B-867A-5CD2A18E6511}"/>
    <cellStyle name="Komma 11 2 2_LR2" xfId="53170" xr:uid="{B7D6E447-9CAA-4B4A-B79A-634EF65AD662}"/>
    <cellStyle name="Komma 11 2 3" xfId="36320" xr:uid="{5E0FABB6-94A2-49F1-9791-C94211C45811}"/>
    <cellStyle name="Komma 11 2_A01" xfId="12499" xr:uid="{3F7FEDC6-87B3-4F87-AB29-4E63BAB5EE97}"/>
    <cellStyle name="Komma 11 3" xfId="7432" xr:uid="{83BACC3B-8490-4641-8BF6-16BC3B4DDFBF}"/>
    <cellStyle name="Komma 11 3 2" xfId="24407" xr:uid="{1680AF0F-1028-4BD1-BA1A-E2B1DB35E291}"/>
    <cellStyle name="Komma 11 3 2 2" xfId="36332" xr:uid="{5A3EB5B3-33E9-4E66-8E7E-3A893107F7AE}"/>
    <cellStyle name="Komma 11 3 3" xfId="36153" xr:uid="{AAA3782E-5E92-42A6-B317-72D7387FADAC}"/>
    <cellStyle name="Komma 11 3_AVA DVA EL" xfId="24408" xr:uid="{DC67BA1C-D4FC-41D5-AAF1-D22055010030}"/>
    <cellStyle name="Komma 11 4" xfId="24409" xr:uid="{20358462-3B88-480C-9E61-8C4DA6899A1F}"/>
    <cellStyle name="Komma 11 4 2" xfId="36306" xr:uid="{FAAB1988-6D79-4BD3-A98C-0777F2BE5777}"/>
    <cellStyle name="Komma 11 4 3" xfId="36096" xr:uid="{EFD8C975-0941-4042-A931-7AC821D9CE34}"/>
    <cellStyle name="Komma 11 5" xfId="24410" xr:uid="{0BD0BBAE-858F-4E18-9143-08BA5BD934E0}"/>
    <cellStyle name="Komma 11 5 2" xfId="36272" xr:uid="{93226FDE-0DD3-416D-BEE3-8250CA66FF32}"/>
    <cellStyle name="Komma 11 6" xfId="36812" xr:uid="{DB8A0B7C-4826-4790-992C-502906942131}"/>
    <cellStyle name="Komma 11_A01" xfId="12498" xr:uid="{8CB2ACD9-94E3-4853-B4CF-615732473770}"/>
    <cellStyle name="Komma 12" xfId="7433" xr:uid="{E9025239-6008-4B93-95AD-C0C0F13CDDA6}"/>
    <cellStyle name="Komma 12 2" xfId="7434" xr:uid="{3B7B9477-3953-4F3C-9EC9-69415180F522}"/>
    <cellStyle name="Komma 12 2 2" xfId="7435" xr:uid="{88F033D9-96C8-4754-BFCB-773A92849C6E}"/>
    <cellStyle name="Komma 12 2 2 2" xfId="7436" xr:uid="{22B425E8-5B3C-40BE-85C8-09C2FF8A15F5}"/>
    <cellStyle name="Komma 12 2 2_A01" xfId="12502" xr:uid="{A7D66BEA-B42C-4216-A771-26A284EB11ED}"/>
    <cellStyle name="Komma 12 2 3" xfId="7437" xr:uid="{CF2BEC73-988C-4788-925C-A19B907D2BA7}"/>
    <cellStyle name="Komma 12 2 3 2" xfId="36126" xr:uid="{A2A6CB2B-261E-498E-A558-8A2B92234FC7}"/>
    <cellStyle name="Komma 12 2 3_LR2" xfId="53171" xr:uid="{DBCD55CA-1BF5-47F0-B60C-4140F3041918}"/>
    <cellStyle name="Komma 12 2 4" xfId="36322" xr:uid="{1EC551B3-92AA-4DD2-9F1D-8E50EB84F1A7}"/>
    <cellStyle name="Komma 12 2 5" xfId="36814" xr:uid="{2B3FB501-CE83-4734-8E14-EB72A1FAC7AB}"/>
    <cellStyle name="Komma 12 2_A01" xfId="12501" xr:uid="{5422BCA3-40D6-4C6B-B685-DE71FCE94ECE}"/>
    <cellStyle name="Komma 12 3" xfId="7438" xr:uid="{F4BFF726-805B-4BF4-A85F-43DC6CD9ACBF}"/>
    <cellStyle name="Komma 12 3 2" xfId="7439" xr:uid="{B8982BA2-5414-4451-ACCA-B0BC29E11E02}"/>
    <cellStyle name="Komma 12 3 2 2" xfId="36156" xr:uid="{8D1A172A-CABF-428F-A54A-D52EB8FA4562}"/>
    <cellStyle name="Komma 12 3 2_LR2" xfId="53172" xr:uid="{FDBF8C3F-5FF1-4B17-9E2A-F23B080574FB}"/>
    <cellStyle name="Komma 12 3 3" xfId="36335" xr:uid="{931862C5-E1C6-4B10-8E18-F4D04EA4D79A}"/>
    <cellStyle name="Komma 12 3_A01" xfId="12503" xr:uid="{668565B1-13DF-4F4D-A494-CAB69CD28E6B}"/>
    <cellStyle name="Komma 12 4" xfId="7440" xr:uid="{79D4F9FD-7053-4FD9-8D88-3E44CA2144F8}"/>
    <cellStyle name="Komma 12 4 2" xfId="36308" xr:uid="{98A0AA9D-69A9-4DA5-8F08-12F53FCAD163}"/>
    <cellStyle name="Komma 12 4 3" xfId="36099" xr:uid="{37AD4B2E-AFB6-4653-91A5-5F19D53EB6AF}"/>
    <cellStyle name="Komma 12 4_LR2" xfId="53173" xr:uid="{5333B08A-A011-4E78-8A18-F023C726B199}"/>
    <cellStyle name="Komma 12 5" xfId="36274" xr:uid="{4FD27D5B-BECB-477F-BA20-667B26A58426}"/>
    <cellStyle name="Komma 12 6" xfId="36813" xr:uid="{253C1DB8-9971-44DF-8C80-5B524843E457}"/>
    <cellStyle name="Komma 12_A01" xfId="12500" xr:uid="{4A30B848-4579-40D8-95B1-C90A92EF8B47}"/>
    <cellStyle name="Komma 13" xfId="7441" xr:uid="{16BA4023-AB16-4DEA-AC3C-A6AB05DE3386}"/>
    <cellStyle name="Komma 13 2" xfId="7442" xr:uid="{1B5F2202-9702-43E0-8877-5BDD55DBE07F}"/>
    <cellStyle name="Komma 13 2 2" xfId="7443" xr:uid="{BF7E9EDB-246B-49C4-9991-9ABC40609917}"/>
    <cellStyle name="Komma 13 2 2 2" xfId="36336" xr:uid="{17EFBC8F-08DA-42B9-8DA3-E363EFCE68FA}"/>
    <cellStyle name="Komma 13 2 2_LR2" xfId="53174" xr:uid="{4B8A841A-59F9-420C-881A-CAEA38E0684B}"/>
    <cellStyle name="Komma 13 2_A01" xfId="12505" xr:uid="{C547FF7C-483E-448F-AF30-6A7C0F501A47}"/>
    <cellStyle name="Komma 13 3" xfId="7444" xr:uid="{B45193B3-1FC0-483E-B236-0A5CCF2BA64A}"/>
    <cellStyle name="Komma 13 3 2" xfId="36160" xr:uid="{726D5DAA-E698-41DF-87C7-3EDDDF70B7A8}"/>
    <cellStyle name="Komma 13 3_LR2" xfId="53175" xr:uid="{789229E4-0888-4289-A83E-75AD39DD224B}"/>
    <cellStyle name="Komma 13 4" xfId="36276" xr:uid="{063B3E73-31CF-4D97-8879-9AB56B1485DB}"/>
    <cellStyle name="Komma 13 5" xfId="36815" xr:uid="{82FCC204-D60F-4ADB-A890-A3D4B9CCAE07}"/>
    <cellStyle name="Komma 13_A01" xfId="12504" xr:uid="{D98C588A-71C5-4D99-A0F0-261120C2F92B}"/>
    <cellStyle name="Komma 14" xfId="7445" xr:uid="{29949E90-62C3-4CAF-A695-B87089E8284C}"/>
    <cellStyle name="Komma 14 2" xfId="24411" xr:uid="{DA8174BB-5386-440D-9670-89FFCCB06CE1}"/>
    <cellStyle name="Komma 14 3" xfId="48784" xr:uid="{4EC2468E-D5FE-4F3C-B566-B3AD39F4834E}"/>
    <cellStyle name="Komma 14_A01" xfId="35892" xr:uid="{4AAE1737-B507-4B9E-A71A-10BDD34976FF}"/>
    <cellStyle name="Komma 15" xfId="7446" xr:uid="{735686A2-F89F-4BF0-AD0C-D58DD88AFA38}"/>
    <cellStyle name="Komma 15 2" xfId="7447" xr:uid="{32EC0E54-BA52-4BA3-BE91-7AA7BD4898E4}"/>
    <cellStyle name="Komma 15 2 2" xfId="7448" xr:uid="{079148B4-4416-48AC-83D6-B5F59002733D}"/>
    <cellStyle name="Komma 15 2_CR4_19" xfId="7449" xr:uid="{3BDD10FD-DB72-4503-A44F-82087FE06485}"/>
    <cellStyle name="Komma 15 3" xfId="48785" xr:uid="{2B40DB47-EF32-4FDB-93FA-4DCB4259DBB1}"/>
    <cellStyle name="Komma 15_A01" xfId="12506" xr:uid="{197782CE-B29B-4E90-9E26-99F718648771}"/>
    <cellStyle name="Komma 16" xfId="7450" xr:uid="{0D9EC519-4378-4DE9-85E8-5CE83B74DBD2}"/>
    <cellStyle name="Komma 16 2" xfId="7451" xr:uid="{825DF8D6-C309-48D9-B93C-58CDF6EDE134}"/>
    <cellStyle name="Komma 16 2 2" xfId="7452" xr:uid="{7C3793DD-F76B-401F-A61B-F0D71F3A541A}"/>
    <cellStyle name="Komma 16 2_CR4_19" xfId="7453" xr:uid="{61B37D7E-5561-4E7B-99FA-8C70C1EE1C51}"/>
    <cellStyle name="Komma 16 3" xfId="7454" xr:uid="{E3EDA99D-8CF3-4F49-AE73-56BA04F27912}"/>
    <cellStyle name="Komma 16 4" xfId="40211" xr:uid="{B953DD2A-AC88-400A-BDEF-118C13A4C398}"/>
    <cellStyle name="Komma 16_AVA DVA EL" xfId="24412" xr:uid="{0F8F85A4-061B-48A7-88D4-696F42BF4216}"/>
    <cellStyle name="Komma 17" xfId="7455" xr:uid="{9479B90F-8A9B-4B2F-B387-8B068F9C42BF}"/>
    <cellStyle name="Komma 17 2" xfId="7456" xr:uid="{7A714325-93D5-4043-AEFE-F7BFE1817018}"/>
    <cellStyle name="Komma 17 2 2" xfId="7457" xr:uid="{C30BFFA0-D2CB-402F-B01A-508D1D95BDDB}"/>
    <cellStyle name="Komma 17 2_CR4_19" xfId="7458" xr:uid="{80879400-D819-426A-82B1-BE9177CCEA08}"/>
    <cellStyle name="Komma 17 3" xfId="7459" xr:uid="{550D501A-7474-4117-9A6F-DA61701689B6}"/>
    <cellStyle name="Komma 17 4" xfId="48786" xr:uid="{3FCA295D-72A1-47BB-A6D7-55CDC64E3941}"/>
    <cellStyle name="Komma 17_AVA DVA EL" xfId="24413" xr:uid="{3CEB42E2-EF53-494C-9F91-D7A9792D5F74}"/>
    <cellStyle name="Komma 18" xfId="7460" xr:uid="{F9AB9CD1-F387-45A1-9A69-0B8459A00E4F}"/>
    <cellStyle name="Komma 18 2" xfId="7461" xr:uid="{7ABE6717-1532-42D5-A3D1-3FB8E66F8CAB}"/>
    <cellStyle name="Komma 18 2 2" xfId="7462" xr:uid="{B82227F3-7EC9-4646-9D46-06CCF20F9F52}"/>
    <cellStyle name="Komma 18 2_CR4_19" xfId="7463" xr:uid="{698E8A0E-936F-43DA-86CE-821812685678}"/>
    <cellStyle name="Komma 18 3" xfId="7464" xr:uid="{13860A87-F1BE-4EF2-84A4-2D8BC7CE64E2}"/>
    <cellStyle name="Komma 18 3 2" xfId="7465" xr:uid="{8EBFE6EA-350B-45C8-84A2-FDD7E732BCDA}"/>
    <cellStyle name="Komma 18 3_CR4_19" xfId="7466" xr:uid="{62234BED-A5CE-40E3-89B5-76D9BEE89426}"/>
    <cellStyle name="Komma 18 4" xfId="7467" xr:uid="{5ACB671F-66D6-4255-A372-5C15805386CA}"/>
    <cellStyle name="Komma 18_AVA DVA EL" xfId="24414" xr:uid="{F94D8CAD-A79E-4C5E-8655-CE84C2D7004F}"/>
    <cellStyle name="Komma 19" xfId="7468" xr:uid="{F7687B8F-2562-470E-ABDE-AE34466BAADB}"/>
    <cellStyle name="Komma 19 2" xfId="7469" xr:uid="{6697101C-6304-48C6-85EE-6CE0B0044E75}"/>
    <cellStyle name="Komma 19 3" xfId="48787" xr:uid="{37FD1BF1-4D2D-400B-A4AF-84EFF1B8AD96}"/>
    <cellStyle name="Komma 19 4" xfId="48788" xr:uid="{3826A403-1F60-4B05-B6B9-92E5BDA695D3}"/>
    <cellStyle name="Komma 19_A01" xfId="12507" xr:uid="{157B526E-2AA6-4C1C-85C3-77C2468F826F}"/>
    <cellStyle name="Komma 2" xfId="7470" xr:uid="{AD3F7C3C-9B56-4320-AE57-71F415866396}"/>
    <cellStyle name="Komma 2 10" xfId="35953" xr:uid="{043C0C2D-2B02-4B05-8EB6-FF7CFFBE9452}"/>
    <cellStyle name="Komma 2 10 2" xfId="48789" xr:uid="{5556B4A6-8986-4653-8480-B2A702C02AD2}"/>
    <cellStyle name="Komma 2 10 2 2" xfId="48790" xr:uid="{31216635-E641-485C-8E81-77DA948D1B26}"/>
    <cellStyle name="Komma 2 10 2 2 2" xfId="48791" xr:uid="{2DB1B001-FA3A-47B3-B425-883D8E40AEF9}"/>
    <cellStyle name="Komma 2 10 2 3" xfId="48792" xr:uid="{2E1B7771-BF56-47E4-B176-63BDD227A3A7}"/>
    <cellStyle name="Komma 2 10 2_7. Other MTM adjustments" xfId="48793" xr:uid="{8595BD4E-D7CF-49EF-92DB-1D4C2C7E4782}"/>
    <cellStyle name="Komma 2 10 3" xfId="48794" xr:uid="{827B18F3-43C4-4DB0-BAF4-B3C4D66C776B}"/>
    <cellStyle name="Komma 2 10 3 2" xfId="48795" xr:uid="{605B93DD-CE91-412D-86DE-567EDBB2C8E4}"/>
    <cellStyle name="Komma 2 10 3 2 2" xfId="48796" xr:uid="{420685B7-3581-4729-B00B-A05957F14777}"/>
    <cellStyle name="Komma 2 10 3 3" xfId="48797" xr:uid="{5C1C314B-9887-43BF-8C43-6325ACA20FD6}"/>
    <cellStyle name="Komma 2 10 3_7. Other MTM adjustments" xfId="48798" xr:uid="{C983321C-7A5B-4E8F-91D0-A21BE8A25AD6}"/>
    <cellStyle name="Komma 2 10 4" xfId="48799" xr:uid="{39874A28-BCB4-4D5C-A0A6-1421502AF8F5}"/>
    <cellStyle name="Komma 2 10 4 2" xfId="48800" xr:uid="{A036FB32-37B5-4E8A-8302-648279324A4D}"/>
    <cellStyle name="Komma 2 10 5" xfId="48801" xr:uid="{B901BBB9-C3E6-4BAD-A7F2-1DA12241ECD6}"/>
    <cellStyle name="Komma 2 10_7. Other MTM adjustments" xfId="48802" xr:uid="{066CF71D-5334-4991-83FE-F919C94FCCC4}"/>
    <cellStyle name="Komma 2 11" xfId="36816" xr:uid="{9E4CFBC8-4F3D-4DC9-A5F1-8A7C27A8AC02}"/>
    <cellStyle name="Komma 2 12" xfId="48803" xr:uid="{549FCC0A-B1F9-4F51-8C57-3601BA7078C4}"/>
    <cellStyle name="Komma 2 13" xfId="48804" xr:uid="{04D5FC43-872F-48D9-8346-0DAECA23400D}"/>
    <cellStyle name="Komma 2 2" xfId="7471" xr:uid="{62885992-DD27-4BB5-BBBB-CFAB63604CE2}"/>
    <cellStyle name="Komma 2 2 2" xfId="12508" xr:uid="{5789AE2B-1D29-41D3-B951-87182C862CCB}"/>
    <cellStyle name="Komma 2 2 2 2" xfId="24415" xr:uid="{C2D6E962-B526-467C-8D9A-D7F5A54EF690}"/>
    <cellStyle name="Komma 2 2 2 2 2" xfId="36163" xr:uid="{51F7B6E7-BCC7-49F0-AE70-18EF55F43FD0}"/>
    <cellStyle name="Komma 2 2 2 2 2 2" xfId="40031" xr:uid="{DD08158A-77A9-4899-B466-DB49E32FEAA1}"/>
    <cellStyle name="Komma 2 2 2 2 2 2 2" xfId="48805" xr:uid="{307F2D02-55D5-49B4-A524-565DF63585A0}"/>
    <cellStyle name="Komma 2 2 2 2 2 2 2 2" xfId="48806" xr:uid="{4F0A9543-C4A9-4C52-A065-1155CEEB20D1}"/>
    <cellStyle name="Komma 2 2 2 2 2 2 3" xfId="48807" xr:uid="{B09E7BB4-FC8C-4207-993D-A3A8E2B54B07}"/>
    <cellStyle name="Komma 2 2 2 2 2 2_7. Other MTM adjustments" xfId="48808" xr:uid="{CE10897B-3378-458F-961B-A4873417D2F4}"/>
    <cellStyle name="Komma 2 2 2 2 2 3" xfId="40030" xr:uid="{94D6493B-2D39-45A5-8A73-C2545FB2D72E}"/>
    <cellStyle name="Komma 2 2 2 2 2 3 2" xfId="48809" xr:uid="{A5093911-0328-454A-BC68-0D1BEB36A151}"/>
    <cellStyle name="Komma 2 2 2 2 2 3 2 2" xfId="48810" xr:uid="{184D29FD-D206-4D36-AF23-CBE5AF4D5C49}"/>
    <cellStyle name="Komma 2 2 2 2 2 3 3" xfId="48811" xr:uid="{D9FB1AE9-4398-429E-81D4-FCC94A2412D8}"/>
    <cellStyle name="Komma 2 2 2 2 2 3_7. Other MTM adjustments" xfId="48812" xr:uid="{F05F16E1-CB22-47FA-8E35-B6DACE928E57}"/>
    <cellStyle name="Komma 2 2 2 2 2 4" xfId="48813" xr:uid="{7054CC0C-ED98-40F6-867B-051562C9B957}"/>
    <cellStyle name="Komma 2 2 2 2 2 4 2" xfId="48814" xr:uid="{61A99DB7-6E83-46A3-BBF8-DB428CED4887}"/>
    <cellStyle name="Komma 2 2 2 2 2 4 2 2" xfId="48815" xr:uid="{350571B5-CF07-45D5-9A03-201AD2292D62}"/>
    <cellStyle name="Komma 2 2 2 2 2 4 3" xfId="48816" xr:uid="{67E28006-4BFA-4524-8AB3-C01AB6729C6F}"/>
    <cellStyle name="Komma 2 2 2 2 2 4_7. Other MTM adjustments" xfId="48817" xr:uid="{8AF957AF-0C93-4DF9-92C4-307E6521677F}"/>
    <cellStyle name="Komma 2 2 2 2 2 5" xfId="48818" xr:uid="{F896C1EF-77CF-49E9-9330-7C9E41497994}"/>
    <cellStyle name="Komma 2 2 2 2 2 5 2" xfId="48819" xr:uid="{A89545ED-6E9E-4CC0-944A-BA5A4904E5A1}"/>
    <cellStyle name="Komma 2 2 2 2 2 6" xfId="48820" xr:uid="{B2BD4267-C2B5-4A87-80DB-437FA4F18DC7}"/>
    <cellStyle name="Komma 2 2 2 2 2_7. Other MTM adjustments" xfId="48821" xr:uid="{7DA29955-B786-46A4-A2F7-38CB55F6A967}"/>
    <cellStyle name="Komma 2 2 2 2 3" xfId="40032" xr:uid="{C1B2E3BE-3D5D-4BC6-A839-0D9D934D59FE}"/>
    <cellStyle name="Komma 2 2 2 2 3 2" xfId="48822" xr:uid="{7F327F08-08E2-4FD7-A6AB-2F89A73531EA}"/>
    <cellStyle name="Komma 2 2 2 2 3 2 2" xfId="48823" xr:uid="{1594BF87-7F77-4E80-A124-1CB6593970B5}"/>
    <cellStyle name="Komma 2 2 2 2 3 3" xfId="48824" xr:uid="{758A9073-52AB-45E3-B416-04AB803E7827}"/>
    <cellStyle name="Komma 2 2 2 2 3_7. Other MTM adjustments" xfId="48825" xr:uid="{D693CF68-1151-4DB7-A5BF-5F0BD28845F2}"/>
    <cellStyle name="Komma 2 2 2 2 4" xfId="40033" xr:uid="{28A0D52A-89B8-47C9-BA78-E49D75A4BC1B}"/>
    <cellStyle name="Komma 2 2 2 2 4 2" xfId="48826" xr:uid="{B07B9A77-DBEB-4C6B-A25B-002D7164B3AE}"/>
    <cellStyle name="Komma 2 2 2 2 4 2 2" xfId="48827" xr:uid="{8DE88486-2164-4A0E-A844-ABE8038E82D2}"/>
    <cellStyle name="Komma 2 2 2 2 4 3" xfId="48828" xr:uid="{A49B825D-0994-4FEE-BE5D-D3454FF20878}"/>
    <cellStyle name="Komma 2 2 2 2 4_7. Other MTM adjustments" xfId="48829" xr:uid="{89C74EC2-4EB8-4B63-82C9-E5FC810E9089}"/>
    <cellStyle name="Komma 2 2 2 2 5" xfId="40029" xr:uid="{C8832ADE-9D62-4EC3-8A10-66DFC32E174A}"/>
    <cellStyle name="Komma 2 2 2 2 5 2" xfId="48830" xr:uid="{DCCDF8A2-1647-40D0-BA4A-C72E39061E16}"/>
    <cellStyle name="Komma 2 2 2 2 5 2 2" xfId="48831" xr:uid="{4499557A-D8F2-492A-85DD-F4E20B068575}"/>
    <cellStyle name="Komma 2 2 2 2 5 3" xfId="48832" xr:uid="{F270C8CF-9455-471D-B490-A9F2EB7B477D}"/>
    <cellStyle name="Komma 2 2 2 2 5_7. Other MTM adjustments" xfId="48833" xr:uid="{890F7AEC-766D-4FDD-9499-E9D83D861F61}"/>
    <cellStyle name="Komma 2 2 2 2 6" xfId="48834" xr:uid="{FCF9C281-4650-41EB-A0A2-0A7D280A7DD4}"/>
    <cellStyle name="Komma 2 2 2 2 6 2" xfId="48835" xr:uid="{F218592B-E4E9-42FF-8D2B-428C2FD7D634}"/>
    <cellStyle name="Komma 2 2 2 2 6 2 2" xfId="48836" xr:uid="{A141B6E0-AF73-4A3A-B937-FBE8D0047510}"/>
    <cellStyle name="Komma 2 2 2 2 6 3" xfId="48837" xr:uid="{CFA345DA-E05E-48FF-9CFA-4CE07930FAFD}"/>
    <cellStyle name="Komma 2 2 2 2 6_7. Other MTM adjustments" xfId="48838" xr:uid="{CAAF3BC1-5504-46F0-BD22-9707BDD6DECF}"/>
    <cellStyle name="Komma 2 2 2 2 7" xfId="48839" xr:uid="{38153405-26C8-4800-9250-9B36A95463E5}"/>
    <cellStyle name="Komma 2 2 2 2 7 2" xfId="48840" xr:uid="{429C6BDC-6591-4CDE-B6E4-8F63082B58B7}"/>
    <cellStyle name="Komma 2 2 2 2 8" xfId="48841" xr:uid="{1EA3FE3D-F38C-4419-B40A-D910EEB71768}"/>
    <cellStyle name="Komma 2 2 2 2_7. Other MTM adjustments" xfId="48842" xr:uid="{41320498-9AB6-4C4B-9751-63B488D8E69E}"/>
    <cellStyle name="Komma 2 2 2 3" xfId="36338" xr:uid="{A8BF3488-C939-4588-86CE-3649122FEE51}"/>
    <cellStyle name="Komma 2 2 2 3 2" xfId="40035" xr:uid="{07600292-D205-4892-B44F-6D03DFA24F6A}"/>
    <cellStyle name="Komma 2 2 2 3 2 2" xfId="48843" xr:uid="{5FBE54C1-A550-4A66-A12D-E4899C5A8CE6}"/>
    <cellStyle name="Komma 2 2 2 3 3" xfId="40034" xr:uid="{97F39B7F-8865-4ABA-8CF8-F5E49AFE26F7}"/>
    <cellStyle name="Komma 2 2 2 3 3 2" xfId="48844" xr:uid="{F5A51737-95E7-4A6A-B15D-0094B6D674C1}"/>
    <cellStyle name="Komma 2 2 2 3 4" xfId="48845" xr:uid="{F1856974-307D-476D-8D41-C068E30F335D}"/>
    <cellStyle name="Komma 2 2 2 3_7. Other MTM adjustments" xfId="48846" xr:uid="{5D337925-D10C-4370-B5B0-8D88819B46C1}"/>
    <cellStyle name="Komma 2 2 2 4" xfId="36031" xr:uid="{144876DC-F314-46F5-BD0D-BB1EC91A762B}"/>
    <cellStyle name="Komma 2 2 2 4 2" xfId="40036" xr:uid="{EA3A3F8A-2AC7-45F6-9C6B-72D471309D73}"/>
    <cellStyle name="Komma 2 2 2 4 2 2" xfId="48847" xr:uid="{0C631DC9-23B2-4747-8E4F-CD1F58AABB8E}"/>
    <cellStyle name="Komma 2 2 2 4 2 2 2" xfId="48848" xr:uid="{D8E736DC-4617-4964-AAFF-BF95628FF518}"/>
    <cellStyle name="Komma 2 2 2 4 2 3" xfId="48849" xr:uid="{B8F29F86-66E0-4B10-BD0C-84FEBED95EF6}"/>
    <cellStyle name="Komma 2 2 2 4 2_7. Other MTM adjustments" xfId="48850" xr:uid="{6A1D0D75-CA2C-42BF-A49A-49DB5E0395C1}"/>
    <cellStyle name="Komma 2 2 2 4 3" xfId="48851" xr:uid="{CB84FDAF-FA73-4F90-951B-74B1AE3640EE}"/>
    <cellStyle name="Komma 2 2 2 4 3 2" xfId="48852" xr:uid="{F69C1B72-DE0A-48E9-9DA4-0F22F0FA22D1}"/>
    <cellStyle name="Komma 2 2 2 4 3 2 2" xfId="48853" xr:uid="{27CA1523-E6E2-4130-8EAE-3724EE685D30}"/>
    <cellStyle name="Komma 2 2 2 4 3 3" xfId="48854" xr:uid="{2A262C81-0402-45D8-9933-BDB7E52701C1}"/>
    <cellStyle name="Komma 2 2 2 4 3_7. Other MTM adjustments" xfId="48855" xr:uid="{C1C45AC1-7870-424E-BCD8-EBF6A251C56C}"/>
    <cellStyle name="Komma 2 2 2 4 4" xfId="48856" xr:uid="{BB65B1CF-6AB5-440C-9923-F88998A62567}"/>
    <cellStyle name="Komma 2 2 2 4 4 2" xfId="48857" xr:uid="{433DAB6C-510A-47FC-ACE2-C2D89B941116}"/>
    <cellStyle name="Komma 2 2 2 4 4 2 2" xfId="48858" xr:uid="{E7AC77DF-CBC8-4B74-B225-8914E9F8FF24}"/>
    <cellStyle name="Komma 2 2 2 4 4 3" xfId="48859" xr:uid="{72E2A20C-DBFD-4F12-852B-83AF6C66CD1D}"/>
    <cellStyle name="Komma 2 2 2 4 4_7. Other MTM adjustments" xfId="48860" xr:uid="{224F125F-3FEE-4856-8AB2-226A4959E77C}"/>
    <cellStyle name="Komma 2 2 2 4 5" xfId="48861" xr:uid="{EF510870-F786-4981-B818-8798C7811097}"/>
    <cellStyle name="Komma 2 2 2 4 5 2" xfId="48862" xr:uid="{624CF003-028E-4892-839D-86A09B2608DC}"/>
    <cellStyle name="Komma 2 2 2 4 6" xfId="48863" xr:uid="{FFE4B434-9251-4DBF-81B8-E75057BE27D3}"/>
    <cellStyle name="Komma 2 2 2 4_7. Other MTM adjustments" xfId="48864" xr:uid="{D365BF68-08D5-43E5-9161-8DC5DB76EE0B}"/>
    <cellStyle name="Komma 2 2 2 5" xfId="40037" xr:uid="{D37DBD0A-BE47-4394-8021-BE2F6F61D0A0}"/>
    <cellStyle name="Komma 2 2 2 5 2" xfId="48865" xr:uid="{35044F05-ECD9-4F8B-8211-3882BD6FE99C}"/>
    <cellStyle name="Komma 2 2 2 5 2 2" xfId="48866" xr:uid="{38CEDDC5-77AC-41C9-8B9F-D40A143AB0CE}"/>
    <cellStyle name="Komma 2 2 2 5 3" xfId="48867" xr:uid="{5F5277C1-3606-441E-BA85-16D8779DD280}"/>
    <cellStyle name="Komma 2 2 2 5_7. Other MTM adjustments" xfId="48868" xr:uid="{A7D9EDB6-7C03-4643-BE2A-4BD639D573D7}"/>
    <cellStyle name="Komma 2 2 2 6" xfId="40028" xr:uid="{C7BD17CC-B410-4900-B4CE-8E37FA651A59}"/>
    <cellStyle name="Komma 2 2 2 6 2" xfId="48869" xr:uid="{1B88F254-077C-4EAE-9859-480CE7B6712B}"/>
    <cellStyle name="Komma 2 2 2 6 2 2" xfId="48870" xr:uid="{641464C1-8EBB-43E7-8685-33D9A0539501}"/>
    <cellStyle name="Komma 2 2 2 6 3" xfId="48871" xr:uid="{C839C187-A5C7-4E5D-AC9C-140F7965DA89}"/>
    <cellStyle name="Komma 2 2 2 6_7. Other MTM adjustments" xfId="48872" xr:uid="{49F56796-302D-4006-9A64-63B993D1B7D3}"/>
    <cellStyle name="Komma 2 2 2 7" xfId="48873" xr:uid="{95CBFA99-183D-4C78-A2CF-0492E3E3DCB4}"/>
    <cellStyle name="Komma 2 2 2 7 2" xfId="48874" xr:uid="{0C8975DD-8E64-4F03-83C6-FC1F2C1E1820}"/>
    <cellStyle name="Komma 2 2 2 7 2 2" xfId="48875" xr:uid="{E3E81E40-DF98-40B5-B35E-299A4DC2E2F5}"/>
    <cellStyle name="Komma 2 2 2 7 3" xfId="48876" xr:uid="{7D390FEF-F317-407D-8874-A18730BE0A4A}"/>
    <cellStyle name="Komma 2 2 2 7_7. Other MTM adjustments" xfId="48877" xr:uid="{60012901-7AD3-4783-8548-6C50E95B2610}"/>
    <cellStyle name="Komma 2 2 2 8" xfId="48878" xr:uid="{DCE76619-022F-4786-A437-9290C758591A}"/>
    <cellStyle name="Komma 2 2 2 8 2" xfId="48879" xr:uid="{2BCA477C-367E-48D6-B1B7-EFADF6620B2A}"/>
    <cellStyle name="Komma 2 2 2 9" xfId="48880" xr:uid="{049900E6-D70D-4EC2-9625-7DEEA3206122}"/>
    <cellStyle name="Komma 2 2 2_7. Other MTM adjustments" xfId="48881" xr:uid="{CCA2CA35-6196-464B-920C-D8FEC2DB1856}"/>
    <cellStyle name="Komma 2 2 3" xfId="24416" xr:uid="{79DDF71E-7539-42A9-9DEF-C3919D73B106}"/>
    <cellStyle name="Komma 2 2 3 2" xfId="24417" xr:uid="{DE90E417-E54B-472F-AFD1-361E8D8DC319}"/>
    <cellStyle name="Komma 2 2 3 2 2" xfId="40040" xr:uid="{60DE5BF8-C4B0-497C-8CFD-AEBBA7E31AC5}"/>
    <cellStyle name="Komma 2 2 3 2 3" xfId="40039" xr:uid="{5BB26844-FCD3-49D7-9225-26E221CA5656}"/>
    <cellStyle name="Komma 2 2 3 3" xfId="24418" xr:uid="{773410E2-38C6-4990-A9AB-CF1DA449EC66}"/>
    <cellStyle name="Komma 2 2 3 3 2" xfId="40041" xr:uid="{47CAA7FA-1F9E-4FDE-82F6-C06331C33C26}"/>
    <cellStyle name="Komma 2 2 3 4" xfId="36311" xr:uid="{ADC2B012-11B2-4907-B3DF-BA944AF7F8BF}"/>
    <cellStyle name="Komma 2 2 3 4 2" xfId="40042" xr:uid="{A7A87CC7-CF4B-4472-87EF-FFD9DB9EA9E5}"/>
    <cellStyle name="Komma 2 2 3 5" xfId="40038" xr:uid="{BFF21689-CC15-4C68-8F3D-BC62CC4AB6DB}"/>
    <cellStyle name="Komma 2 2 3_AVA DVA EL" xfId="24419" xr:uid="{3C10FDCB-426D-4494-802A-D242CF5C0692}"/>
    <cellStyle name="Komma 2 2 4" xfId="36277" xr:uid="{CC46B5CB-17AB-4870-A304-DA8A08516216}"/>
    <cellStyle name="Komma 2 2 4 2" xfId="40044" xr:uid="{B49A69E1-496E-4251-B568-33C7455EBCD5}"/>
    <cellStyle name="Komma 2 2 4 3" xfId="40043" xr:uid="{45CA8AC6-B4C3-4774-869C-55861904BCA3}"/>
    <cellStyle name="Komma 2 2 5" xfId="35966" xr:uid="{8D940572-9947-4143-B308-3A5CA313FC54}"/>
    <cellStyle name="Komma 2 2 5 2" xfId="40045" xr:uid="{780CB0CF-AC9A-4898-B729-3A3687A861BE}"/>
    <cellStyle name="Komma 2 2 6" xfId="40046" xr:uid="{B8BEF1D4-C60C-41F9-8683-275D26A7C003}"/>
    <cellStyle name="Komma 2 2 7" xfId="40027" xr:uid="{F7B020F3-82F3-45A6-97C0-6B1B757DA7AB}"/>
    <cellStyle name="Komma 2 2_7. Other MTM adjustments" xfId="48882" xr:uid="{F58189F2-DB44-45EE-8629-C4386F020818}"/>
    <cellStyle name="Komma 2 3" xfId="7472" xr:uid="{58DE1D51-9AE3-4430-847E-5750C2C7963E}"/>
    <cellStyle name="Komma 2 3 2" xfId="24420" xr:uid="{61624199-321B-462E-B5E1-D895263289F2}"/>
    <cellStyle name="Komma 2 3 2 2" xfId="24421" xr:uid="{692BD235-CDDA-4B52-8435-B1732A73BE17}"/>
    <cellStyle name="Komma 2 3 2 2 2" xfId="36323" xr:uid="{10972DDC-41C1-4A25-9D21-D6126FFA8AA0}"/>
    <cellStyle name="Komma 2 3 2 3" xfId="24422" xr:uid="{0E17D457-8A74-4980-B61C-3ED90324997C}"/>
    <cellStyle name="Komma 2 3 2 4" xfId="36130" xr:uid="{44C32F8D-587E-4778-830D-1230F9AC2988}"/>
    <cellStyle name="Komma 2 3 2 5" xfId="40048" xr:uid="{B5890171-7E65-4A52-BB6F-608F66C4A7BC}"/>
    <cellStyle name="Komma 2 3 2_AVA DVA EL" xfId="24423" xr:uid="{62F68AD4-B444-43FD-9FD4-7575D0417C18}"/>
    <cellStyle name="Komma 2 3 3" xfId="24424" xr:uid="{7D9ED257-01FE-4F3C-9878-82297040CE9D}"/>
    <cellStyle name="Komma 2 3 3 2" xfId="36279" xr:uid="{1A72D2E1-0B1F-4CCB-BC2A-0EFADD23C2CF}"/>
    <cellStyle name="Komma 2 3 4" xfId="40047" xr:uid="{50ABF8D4-1923-4128-9BB1-11B5AE7C645F}"/>
    <cellStyle name="Komma 2 3_7. Other MTM adjustments" xfId="48883" xr:uid="{9E2DAD4A-0413-4A54-A4E2-AF03F3C40BB4}"/>
    <cellStyle name="Komma 2 4" xfId="7473" xr:uid="{E46C85A0-90A9-4CBC-8BF2-06840BCF0B9E}"/>
    <cellStyle name="Komma 2 4 2" xfId="24425" xr:uid="{4A66403B-9084-441D-B00B-8850FB302ED6}"/>
    <cellStyle name="Komma 2 4 2 2" xfId="36286" xr:uid="{38C75779-A887-47DA-8462-297E41A61DB7}"/>
    <cellStyle name="Komma 2 4 2 2 2" xfId="40051" xr:uid="{F09430A4-EAD9-461F-BB42-0FC133FDD658}"/>
    <cellStyle name="Komma 2 4 2 2 2 2" xfId="48884" xr:uid="{C72E1680-69BD-45DF-BA3C-46EC0BBD51B9}"/>
    <cellStyle name="Komma 2 4 2 2 2 2 2" xfId="48885" xr:uid="{1AF2B728-C957-4649-B4BB-4E242FF74CC4}"/>
    <cellStyle name="Komma 2 4 2 2 2 2 2 2" xfId="48886" xr:uid="{13D980C2-B570-4421-B7ED-6BCA2B34CAC7}"/>
    <cellStyle name="Komma 2 4 2 2 2 2 3" xfId="48887" xr:uid="{870F7884-53E9-4034-998B-3FB17B372E5A}"/>
    <cellStyle name="Komma 2 4 2 2 2 2_7. Other MTM adjustments" xfId="48888" xr:uid="{83DA38B9-286B-4540-A6FE-0781787A0481}"/>
    <cellStyle name="Komma 2 4 2 2 2 3" xfId="48889" xr:uid="{AC529198-A2CD-4D08-ADE5-975A1F23CD59}"/>
    <cellStyle name="Komma 2 4 2 2 2 3 2" xfId="48890" xr:uid="{FE43E323-07EA-4145-93C1-A2E967AAFA0B}"/>
    <cellStyle name="Komma 2 4 2 2 2 3 2 2" xfId="48891" xr:uid="{045AEAD6-E7C7-4D04-974A-FD7BCB5037C4}"/>
    <cellStyle name="Komma 2 4 2 2 2 3 3" xfId="48892" xr:uid="{05317888-D994-4410-B0DC-C58DACC8777E}"/>
    <cellStyle name="Komma 2 4 2 2 2 3_7. Other MTM adjustments" xfId="48893" xr:uid="{EED85F7A-1D83-437A-AECE-692D8B32C85F}"/>
    <cellStyle name="Komma 2 4 2 2 2 4" xfId="48894" xr:uid="{F2CB954B-9417-457A-AD8C-94A06F75B692}"/>
    <cellStyle name="Komma 2 4 2 2 2 4 2" xfId="48895" xr:uid="{F103FF42-38E8-44AA-A1F4-5509892758A6}"/>
    <cellStyle name="Komma 2 4 2 2 2 4 2 2" xfId="48896" xr:uid="{E58526D5-14BF-4A89-A46B-D52C33A5C302}"/>
    <cellStyle name="Komma 2 4 2 2 2 4 3" xfId="48897" xr:uid="{ECAA7FA9-F1D3-4FC5-BB9F-69E7E7ED367E}"/>
    <cellStyle name="Komma 2 4 2 2 2 4_7. Other MTM adjustments" xfId="48898" xr:uid="{648CC983-AC65-4CE8-A474-D03D63E8D10D}"/>
    <cellStyle name="Komma 2 4 2 2 2 5" xfId="48899" xr:uid="{85360592-53A7-4498-A771-60BEE66E0C47}"/>
    <cellStyle name="Komma 2 4 2 2 2 5 2" xfId="48900" xr:uid="{795C6ED5-B75D-4E08-B42D-0FA7261FFE6F}"/>
    <cellStyle name="Komma 2 4 2 2 2 6" xfId="48901" xr:uid="{7A6F6BFB-E9F3-4CFE-8E16-744DD851A7E4}"/>
    <cellStyle name="Komma 2 4 2 2 2_7. Other MTM adjustments" xfId="48902" xr:uid="{CEA7FA70-5F64-4CDB-B47A-B1ACFC72076D}"/>
    <cellStyle name="Komma 2 4 2 2 3" xfId="48903" xr:uid="{6A8BD982-9F51-46DA-9F9F-65EDA988E54D}"/>
    <cellStyle name="Komma 2 4 2 2 3 2" xfId="48904" xr:uid="{035DAA5E-E4E3-46FE-A4E1-D8926D305BB5}"/>
    <cellStyle name="Komma 2 4 2 2 3 2 2" xfId="48905" xr:uid="{C024878A-5B53-4461-A05E-136CFFD48129}"/>
    <cellStyle name="Komma 2 4 2 2 3 3" xfId="48906" xr:uid="{8DC72A61-6AEA-42D6-B89D-C2EF00551205}"/>
    <cellStyle name="Komma 2 4 2 2 3_7. Other MTM adjustments" xfId="48907" xr:uid="{593B2588-6AF5-4BA0-AE4A-F8F5ED55A161}"/>
    <cellStyle name="Komma 2 4 2 2 4" xfId="48908" xr:uid="{AEAAD18A-D789-4416-8D0B-F5EC4F702EBD}"/>
    <cellStyle name="Komma 2 4 2 2 4 2" xfId="48909" xr:uid="{664D7D5A-566D-4F22-8F97-F61FB7875B86}"/>
    <cellStyle name="Komma 2 4 2 2 4 2 2" xfId="48910" xr:uid="{044B8B4B-0B24-4A51-86DD-4845EEC5D552}"/>
    <cellStyle name="Komma 2 4 2 2 4 3" xfId="48911" xr:uid="{ACA26D62-DB35-4975-9DFE-22DFF63B48EF}"/>
    <cellStyle name="Komma 2 4 2 2 4_7. Other MTM adjustments" xfId="48912" xr:uid="{105F6C67-1A2C-4816-A30E-EDBC1DCF0158}"/>
    <cellStyle name="Komma 2 4 2 2 5" xfId="48913" xr:uid="{0D68FCFC-3E4D-4B31-B824-219DF1619229}"/>
    <cellStyle name="Komma 2 4 2 2 5 2" xfId="48914" xr:uid="{C30E52E8-10C5-4BC1-830A-1E575C7CBD4C}"/>
    <cellStyle name="Komma 2 4 2 2 5 2 2" xfId="48915" xr:uid="{435D92FE-12FB-4794-8309-FEDED7875EB2}"/>
    <cellStyle name="Komma 2 4 2 2 5 3" xfId="48916" xr:uid="{C169E275-A809-462D-92CE-889489C06952}"/>
    <cellStyle name="Komma 2 4 2 2 5_7. Other MTM adjustments" xfId="48917" xr:uid="{D6E5CEC5-529F-4BDA-A743-7E5EB793A222}"/>
    <cellStyle name="Komma 2 4 2 2 6" xfId="48918" xr:uid="{761C8F7A-63F9-4759-85B9-C5BD17668551}"/>
    <cellStyle name="Komma 2 4 2 2 6 2" xfId="48919" xr:uid="{A4B4679C-850B-46B2-85EB-B954B89CAACD}"/>
    <cellStyle name="Komma 2 4 2 2 7" xfId="48920" xr:uid="{33F764C6-3F3D-4B6B-9369-5FA197226C5D}"/>
    <cellStyle name="Komma 2 4 2 2_7. Other MTM adjustments" xfId="48921" xr:uid="{26968DD9-CBF5-4043-9492-8A842A627A1B}"/>
    <cellStyle name="Komma 2 4 2 3" xfId="40050" xr:uid="{F0ABF3FD-095C-4FB4-874B-0F22531A36A7}"/>
    <cellStyle name="Komma 2 4 2 3 2" xfId="48922" xr:uid="{C85E3450-04FC-4448-A3EB-0D8174CA4414}"/>
    <cellStyle name="Komma 2 4 2 3 2 2" xfId="48923" xr:uid="{D23CCF30-9C6F-484B-B748-888F48ED455E}"/>
    <cellStyle name="Komma 2 4 2 3 2 2 2" xfId="48924" xr:uid="{6F2FD659-1EA7-47EC-9657-ECD7965CE9BE}"/>
    <cellStyle name="Komma 2 4 2 3 2 3" xfId="48925" xr:uid="{72551E1C-BA40-4A4C-9D22-02CAAA61C0E8}"/>
    <cellStyle name="Komma 2 4 2 3 2_7. Other MTM adjustments" xfId="48926" xr:uid="{885F9A4A-4392-4D1D-8D55-79C277460D15}"/>
    <cellStyle name="Komma 2 4 2 3 3" xfId="48927" xr:uid="{F1BC460B-BB7B-4216-A036-1820FF17EDAE}"/>
    <cellStyle name="Komma 2 4 2 3 3 2" xfId="48928" xr:uid="{A844FF18-66F0-4F4D-AF6D-A4EE6917A40C}"/>
    <cellStyle name="Komma 2 4 2 3 3 2 2" xfId="48929" xr:uid="{E2676068-6A43-4C3D-B0B8-417B33063E5C}"/>
    <cellStyle name="Komma 2 4 2 3 3 3" xfId="48930" xr:uid="{684BD0F5-C929-4F69-B6AF-463EA0D802EF}"/>
    <cellStyle name="Komma 2 4 2 3 3_7. Other MTM adjustments" xfId="48931" xr:uid="{ECFEB1E3-947D-4618-8D67-06F08A77BE88}"/>
    <cellStyle name="Komma 2 4 2 3 4" xfId="48932" xr:uid="{FFD0656F-E76A-49C2-932A-8BD3F34C84CB}"/>
    <cellStyle name="Komma 2 4 2 3 4 2" xfId="48933" xr:uid="{C7C976D8-8507-446D-A2FB-87AB4C2F290B}"/>
    <cellStyle name="Komma 2 4 2 3 4 2 2" xfId="48934" xr:uid="{C25EE296-1431-49EE-8D94-652842E899D2}"/>
    <cellStyle name="Komma 2 4 2 3 4 3" xfId="48935" xr:uid="{3BE0510B-179A-42DD-A8EC-207ABE14AC6E}"/>
    <cellStyle name="Komma 2 4 2 3 4_7. Other MTM adjustments" xfId="48936" xr:uid="{1609EB66-B655-42C9-9409-52A5EA6A2009}"/>
    <cellStyle name="Komma 2 4 2 3 5" xfId="48937" xr:uid="{658A1326-5F76-42F6-90D3-7D7DC3833F13}"/>
    <cellStyle name="Komma 2 4 2 3 5 2" xfId="48938" xr:uid="{F7B81684-D222-42A1-93C8-BB93B83BFDAF}"/>
    <cellStyle name="Komma 2 4 2 3 6" xfId="48939" xr:uid="{3E65770F-03A1-4981-BE83-B4182DDAA2A8}"/>
    <cellStyle name="Komma 2 4 2 3_7. Other MTM adjustments" xfId="48940" xr:uid="{EB63D18B-90DD-4413-8285-83EDB5527EAA}"/>
    <cellStyle name="Komma 2 4 2 4" xfId="48941" xr:uid="{4C59805A-887F-47A8-B8E1-4E12546716DE}"/>
    <cellStyle name="Komma 2 4 2 4 2" xfId="48942" xr:uid="{91680445-6155-4710-BCAD-024DA47C0142}"/>
    <cellStyle name="Komma 2 4 2 4 2 2" xfId="48943" xr:uid="{52A1FF32-574D-4D22-A62F-63BFD9FF001C}"/>
    <cellStyle name="Komma 2 4 2 4 3" xfId="48944" xr:uid="{72E97CD1-E099-49EC-9D57-D49D9AEA6C56}"/>
    <cellStyle name="Komma 2 4 2 4_7. Other MTM adjustments" xfId="48945" xr:uid="{5C74105E-E9A1-431D-8895-13ABDB00F96C}"/>
    <cellStyle name="Komma 2 4 2 5" xfId="48946" xr:uid="{AB3D0837-C8A0-46CD-8D5C-1BD2C216E2A0}"/>
    <cellStyle name="Komma 2 4 2 5 2" xfId="48947" xr:uid="{363C006A-73D0-4C91-AA64-1A1E17538DEE}"/>
    <cellStyle name="Komma 2 4 2 5 2 2" xfId="48948" xr:uid="{0A10DE9E-EB0E-4A93-8BC1-352168F0FCEC}"/>
    <cellStyle name="Komma 2 4 2 5 3" xfId="48949" xr:uid="{6E391FBE-21BA-4CD4-B77F-897AC28E8B10}"/>
    <cellStyle name="Komma 2 4 2 5_7. Other MTM adjustments" xfId="48950" xr:uid="{99920EF4-C9BD-46CE-8B41-AF5F27A29501}"/>
    <cellStyle name="Komma 2 4 2 6" xfId="48951" xr:uid="{76F6A469-0FB8-448C-8D54-F6AA20770CC2}"/>
    <cellStyle name="Komma 2 4 2 6 2" xfId="48952" xr:uid="{E680890F-6D74-4612-8CE3-6AEB84BB4DF1}"/>
    <cellStyle name="Komma 2 4 2 6 2 2" xfId="48953" xr:uid="{E1942719-4C5A-458B-9288-653C5AE6F1C2}"/>
    <cellStyle name="Komma 2 4 2 6 3" xfId="48954" xr:uid="{C58395CC-C527-4BCB-BA8C-35F0C73CB695}"/>
    <cellStyle name="Komma 2 4 2 6_7. Other MTM adjustments" xfId="48955" xr:uid="{77855CFA-2061-41A7-BD19-BB93FB0FD099}"/>
    <cellStyle name="Komma 2 4 2 7" xfId="48956" xr:uid="{BFFEBAA2-8C5A-4550-B218-D7EDB3A42ECF}"/>
    <cellStyle name="Komma 2 4 2 7 2" xfId="48957" xr:uid="{8E791137-F137-40C7-A059-420D90683D24}"/>
    <cellStyle name="Komma 2 4 2 7 2 2" xfId="48958" xr:uid="{4C4DC7EC-537A-4CF7-939D-BBBB2F2D2265}"/>
    <cellStyle name="Komma 2 4 2 7 3" xfId="48959" xr:uid="{3576D4FE-F346-4151-BDB7-36B8A406093E}"/>
    <cellStyle name="Komma 2 4 2 7_7. Other MTM adjustments" xfId="48960" xr:uid="{1648460B-F4A3-458F-84B8-6BE759CDB03C}"/>
    <cellStyle name="Komma 2 4 2 8" xfId="48961" xr:uid="{91F89799-70CF-49A6-BE49-7A694BC6805B}"/>
    <cellStyle name="Komma 2 4 2 8 2" xfId="48962" xr:uid="{1B471B6A-B36B-4108-AD20-98C265A23C57}"/>
    <cellStyle name="Komma 2 4 2 9" xfId="48963" xr:uid="{23C14069-3B16-464C-9095-D56D5AD14040}"/>
    <cellStyle name="Komma 2 4 2_7. Other MTM adjustments" xfId="48964" xr:uid="{52B99A63-B558-4961-9F25-F51B9B6A44F5}"/>
    <cellStyle name="Komma 2 4 3" xfId="24426" xr:uid="{338243E6-3BFB-47A7-858A-022EBA021E43}"/>
    <cellStyle name="Komma 2 4 3 2" xfId="40052" xr:uid="{DE29E684-DBBB-4FD5-AB04-49D35C70748F}"/>
    <cellStyle name="Komma 2 4 3 2 2" xfId="48965" xr:uid="{C8414D55-18A4-45C8-8420-E6B44888B043}"/>
    <cellStyle name="Komma 2 4 3 2 2 2" xfId="48966" xr:uid="{C12874B2-B823-4253-A791-F8FB7B78C1DB}"/>
    <cellStyle name="Komma 2 4 3 2 2 2 2" xfId="48967" xr:uid="{F8900CDA-4D29-460E-9F69-FFEAD55B2CF2}"/>
    <cellStyle name="Komma 2 4 3 2 2 3" xfId="48968" xr:uid="{3E37271D-09E0-4630-BE3B-33E08A11FF36}"/>
    <cellStyle name="Komma 2 4 3 2 2_7. Other MTM adjustments" xfId="48969" xr:uid="{2909E4B3-50B4-4828-A20D-077F090F9625}"/>
    <cellStyle name="Komma 2 4 3 2 3" xfId="48970" xr:uid="{83BCA86A-8AFC-44B6-8C1B-7A7DFDB4EC93}"/>
    <cellStyle name="Komma 2 4 3 2 3 2" xfId="48971" xr:uid="{497004B5-B31E-4DB9-AE5F-D773E042F4C4}"/>
    <cellStyle name="Komma 2 4 3 2 3 2 2" xfId="48972" xr:uid="{5426A1C4-F55C-4A32-86C5-441C401E0C46}"/>
    <cellStyle name="Komma 2 4 3 2 3 3" xfId="48973" xr:uid="{085015CD-E51B-4075-BD0E-C80CF2D3CC79}"/>
    <cellStyle name="Komma 2 4 3 2 3_7. Other MTM adjustments" xfId="48974" xr:uid="{8C1BD187-044E-4D49-B9E5-45B005D29ABC}"/>
    <cellStyle name="Komma 2 4 3 2 4" xfId="48975" xr:uid="{8790AC49-51FF-435F-B3CD-B307F6801538}"/>
    <cellStyle name="Komma 2 4 3 2 4 2" xfId="48976" xr:uid="{2E444E07-80ED-4877-A222-EB8D346E8BD0}"/>
    <cellStyle name="Komma 2 4 3 2 4 2 2" xfId="48977" xr:uid="{C4F8B8DD-F15A-493B-9B12-9620F7176BAA}"/>
    <cellStyle name="Komma 2 4 3 2 4 3" xfId="48978" xr:uid="{E9AFC247-CB5C-4A67-A2EF-A6E427C08BEF}"/>
    <cellStyle name="Komma 2 4 3 2 4_7. Other MTM adjustments" xfId="48979" xr:uid="{9931D5DA-CD7B-47B7-B67E-A283908CD655}"/>
    <cellStyle name="Komma 2 4 3 2 5" xfId="48980" xr:uid="{D4BC1BAA-DEE3-4D00-8531-ECD26D8D6B33}"/>
    <cellStyle name="Komma 2 4 3 2 5 2" xfId="48981" xr:uid="{EC01CC4A-98D7-4BEE-8808-F268A6D752A0}"/>
    <cellStyle name="Komma 2 4 3 2 6" xfId="48982" xr:uid="{0B2CF9CF-2118-4A9F-80D1-7E6AC7711267}"/>
    <cellStyle name="Komma 2 4 3 2_7. Other MTM adjustments" xfId="48983" xr:uid="{F9E87B83-543B-4E64-9529-49568F5685F6}"/>
    <cellStyle name="Komma 2 4 3 3" xfId="48984" xr:uid="{4965D6AD-4B82-4821-AD89-38921DDE94E2}"/>
    <cellStyle name="Komma 2 4 3 3 2" xfId="48985" xr:uid="{BC001CCF-4EF3-40B4-8CB4-3EFC7E44584B}"/>
    <cellStyle name="Komma 2 4 3 3 2 2" xfId="48986" xr:uid="{F6373AC2-BC1B-405B-B51A-94DE213FD4F5}"/>
    <cellStyle name="Komma 2 4 3 3 3" xfId="48987" xr:uid="{7F8C939A-8391-4996-A41F-30EB86C833ED}"/>
    <cellStyle name="Komma 2 4 3 3_7. Other MTM adjustments" xfId="48988" xr:uid="{2A249AA2-51C6-4193-B373-F70774A6C1E0}"/>
    <cellStyle name="Komma 2 4 3 4" xfId="48989" xr:uid="{45AA5E3D-D9B5-4A03-9DE9-8578F69C3AF3}"/>
    <cellStyle name="Komma 2 4 3 4 2" xfId="48990" xr:uid="{7A64E67E-BED5-477B-B7DC-D426F5B91B2C}"/>
    <cellStyle name="Komma 2 4 3 4 2 2" xfId="48991" xr:uid="{D1E8D6A7-B649-4DC0-B944-2EA9FB281CC7}"/>
    <cellStyle name="Komma 2 4 3 4 3" xfId="48992" xr:uid="{54355CA8-FB29-44D5-8703-46187A86BFE1}"/>
    <cellStyle name="Komma 2 4 3 4_7. Other MTM adjustments" xfId="48993" xr:uid="{4D2264CC-741C-485C-AF80-466B3C29DD88}"/>
    <cellStyle name="Komma 2 4 3 5" xfId="48994" xr:uid="{06EEAB59-B7D4-48C2-8798-DB0205DEA9C5}"/>
    <cellStyle name="Komma 2 4 3 5 2" xfId="48995" xr:uid="{EFB8F119-22A9-4918-A76E-B11348F95463}"/>
    <cellStyle name="Komma 2 4 3 5 2 2" xfId="48996" xr:uid="{57ABDA87-5B40-430F-8A34-B1CEC484B43F}"/>
    <cellStyle name="Komma 2 4 3 5 3" xfId="48997" xr:uid="{C1473888-21AE-4BC6-955F-392CB5B5A763}"/>
    <cellStyle name="Komma 2 4 3 5_7. Other MTM adjustments" xfId="48998" xr:uid="{5ADE2B41-F048-4AB0-A27E-D6A38D27AAA2}"/>
    <cellStyle name="Komma 2 4 3 6" xfId="48999" xr:uid="{F33C2CB3-0BD1-4CBE-BEA6-31F236F5E8C6}"/>
    <cellStyle name="Komma 2 4 3 6 2" xfId="49000" xr:uid="{4C339A42-94CF-4A3E-AF37-81E093EB070B}"/>
    <cellStyle name="Komma 2 4 3 7" xfId="49001" xr:uid="{AFE3F667-7052-4BCE-854C-CEC0D6560BAE}"/>
    <cellStyle name="Komma 2 4 3_7. Other MTM adjustments" xfId="49002" xr:uid="{A3B07FC4-F52C-4821-8975-E80FC4E2A096}"/>
    <cellStyle name="Komma 2 4 4" xfId="40053" xr:uid="{2E742C27-A2C6-4370-B55E-F4CE02A9BBEC}"/>
    <cellStyle name="Komma 2 4 4 2" xfId="49003" xr:uid="{5D87EB03-389C-41D1-9270-711181F50D93}"/>
    <cellStyle name="Komma 2 4 4 2 2" xfId="49004" xr:uid="{D1FB1947-31CC-45D5-8071-27464794B4D7}"/>
    <cellStyle name="Komma 2 4 4 2 2 2" xfId="49005" xr:uid="{219F3501-B6AE-4F13-845F-4F5676BBF771}"/>
    <cellStyle name="Komma 2 4 4 2 2 2 2" xfId="49006" xr:uid="{2883EE22-EB29-446B-BCA6-1B441A223BFD}"/>
    <cellStyle name="Komma 2 4 4 2 2 3" xfId="49007" xr:uid="{F68D8BD3-0E5B-4B92-8E38-88113DDD3DE2}"/>
    <cellStyle name="Komma 2 4 4 2 2_7. Other MTM adjustments" xfId="49008" xr:uid="{AA4AF996-1E54-4F92-949C-5F3DCFFA20EE}"/>
    <cellStyle name="Komma 2 4 4 2 3" xfId="49009" xr:uid="{9C5FA7CF-AA4F-4113-A41E-D9B794C9B61F}"/>
    <cellStyle name="Komma 2 4 4 2 3 2" xfId="49010" xr:uid="{1C9C3E12-9B93-46E3-9EC4-C7F257C06069}"/>
    <cellStyle name="Komma 2 4 4 2 3 2 2" xfId="49011" xr:uid="{FDE3B459-64A3-4E66-82C2-AFD860CFB2B6}"/>
    <cellStyle name="Komma 2 4 4 2 3 3" xfId="49012" xr:uid="{5B7C14FA-3D8B-41BB-A5E0-61FAFBA7DDFF}"/>
    <cellStyle name="Komma 2 4 4 2 3_7. Other MTM adjustments" xfId="49013" xr:uid="{6D70CD94-4FCD-49EC-AD60-C2AA9AFF104A}"/>
    <cellStyle name="Komma 2 4 4 2 4" xfId="49014" xr:uid="{DF2EA570-9932-410E-A2FF-EEA030AFED6C}"/>
    <cellStyle name="Komma 2 4 4 2 4 2" xfId="49015" xr:uid="{D40E6F74-9297-4435-8BAB-2188EF901D72}"/>
    <cellStyle name="Komma 2 4 4 2 5" xfId="49016" xr:uid="{024B40B0-581C-42B6-9751-2246C5858DB6}"/>
    <cellStyle name="Komma 2 4 4 2_7. Other MTM adjustments" xfId="49017" xr:uid="{22928B9C-631E-4BE3-BA0B-5CD7290EA747}"/>
    <cellStyle name="Komma 2 4 4 3" xfId="49018" xr:uid="{8E32446D-0473-4097-A276-5C272E86175A}"/>
    <cellStyle name="Komma 2 4 4 3 2" xfId="49019" xr:uid="{AAD3A096-3A3D-4CB9-83E0-6B2702ED9393}"/>
    <cellStyle name="Komma 2 4 4 3 2 2" xfId="49020" xr:uid="{7F68EC07-9959-4150-AB97-562F6827881C}"/>
    <cellStyle name="Komma 2 4 4 3 3" xfId="49021" xr:uid="{08C5FA41-6EFE-41D3-97B9-DDE2D52108C1}"/>
    <cellStyle name="Komma 2 4 4 3_7. Other MTM adjustments" xfId="49022" xr:uid="{35D9208F-D4FE-4F34-93AB-FDAD435665C3}"/>
    <cellStyle name="Komma 2 4 4 4" xfId="49023" xr:uid="{E5F2FE7F-FBA0-4D68-9AE6-11629DC1CFB6}"/>
    <cellStyle name="Komma 2 4 4 4 2" xfId="49024" xr:uid="{4E31A667-243B-434D-AEF6-08704064B874}"/>
    <cellStyle name="Komma 2 4 4 4 2 2" xfId="49025" xr:uid="{B651BC2C-9C9C-40AB-977F-0BECDC687609}"/>
    <cellStyle name="Komma 2 4 4 4 3" xfId="49026" xr:uid="{81C48B48-4B2C-4EFF-85EF-A21FB59736B9}"/>
    <cellStyle name="Komma 2 4 4 4_7. Other MTM adjustments" xfId="49027" xr:uid="{0E06DE2F-C0CA-49D1-90F7-6EB3C2C1AA16}"/>
    <cellStyle name="Komma 2 4 4 5" xfId="49028" xr:uid="{51A35D93-448A-461A-848C-DAAEDBE24AEC}"/>
    <cellStyle name="Komma 2 4 4 5 2" xfId="49029" xr:uid="{0F05CF3E-A34A-4669-8E6B-40219BFCF4DE}"/>
    <cellStyle name="Komma 2 4 4 5 2 2" xfId="49030" xr:uid="{F713B6F5-1969-4B92-A140-DB65FB0D2803}"/>
    <cellStyle name="Komma 2 4 4 5 3" xfId="49031" xr:uid="{9F99A940-7024-4827-A81C-8190EB2B1A7D}"/>
    <cellStyle name="Komma 2 4 4 5_7. Other MTM adjustments" xfId="49032" xr:uid="{6F6D29BE-C241-4120-8446-68096B10F173}"/>
    <cellStyle name="Komma 2 4 4 6" xfId="49033" xr:uid="{9F6460B7-2D36-4C41-AE72-D7E3053D37B0}"/>
    <cellStyle name="Komma 2 4 4 6 2" xfId="49034" xr:uid="{84120E83-48E7-4552-8892-022330D003A0}"/>
    <cellStyle name="Komma 2 4 4 7" xfId="49035" xr:uid="{3E50CEB1-F253-40BB-A6D6-118303B3A58A}"/>
    <cellStyle name="Komma 2 4 4_7. Other MTM adjustments" xfId="49036" xr:uid="{465621C2-91B6-47AA-9BD8-F7190CF302DF}"/>
    <cellStyle name="Komma 2 4 5" xfId="40049" xr:uid="{41DA16A6-2ED4-429B-B1B0-2318FE94070A}"/>
    <cellStyle name="Komma 2 4 5 2" xfId="49037" xr:uid="{099DB72A-E36F-4384-91E3-998DB8AAD9D2}"/>
    <cellStyle name="Komma 2 4 5 2 2" xfId="49038" xr:uid="{614FDFD4-363D-4453-8DBA-9C729C73BFF5}"/>
    <cellStyle name="Komma 2 4 5 2 2 2" xfId="49039" xr:uid="{07681311-0E2B-4140-A5D8-95F5199420D4}"/>
    <cellStyle name="Komma 2 4 5 2 3" xfId="49040" xr:uid="{2AABA777-4F61-47C3-B5A5-FDF76BD87273}"/>
    <cellStyle name="Komma 2 4 5 2_7. Other MTM adjustments" xfId="49041" xr:uid="{C3143301-68F6-476B-8185-F3D458EFF3DE}"/>
    <cellStyle name="Komma 2 4 5 3" xfId="49042" xr:uid="{C7775E0D-8E51-47C3-8370-E90A4130A611}"/>
    <cellStyle name="Komma 2 4 5 3 2" xfId="49043" xr:uid="{35679927-31EA-4A9C-8236-A68685AB9E9D}"/>
    <cellStyle name="Komma 2 4 5 3 2 2" xfId="49044" xr:uid="{E204A323-C43B-411C-BD40-6E62B1C93FB3}"/>
    <cellStyle name="Komma 2 4 5 3 3" xfId="49045" xr:uid="{B1E349D7-51CD-4845-94B3-9C610ED8BDBD}"/>
    <cellStyle name="Komma 2 4 5 3_7. Other MTM adjustments" xfId="49046" xr:uid="{22CCD9F8-21CD-4A73-8186-88659DA06DB4}"/>
    <cellStyle name="Komma 2 4 5 4" xfId="49047" xr:uid="{DE25DA5F-76D6-4729-9F92-39D2570D92C1}"/>
    <cellStyle name="Komma 2 4 5 4 2" xfId="49048" xr:uid="{21BDE376-99E3-41E6-B826-B364A01AD40F}"/>
    <cellStyle name="Komma 2 4 5 4 2 2" xfId="49049" xr:uid="{B73CE336-754B-4A8B-9D5F-8FA971F00472}"/>
    <cellStyle name="Komma 2 4 5 4 3" xfId="49050" xr:uid="{C36A2BCE-4A56-42CF-8F55-147C9BDA0E71}"/>
    <cellStyle name="Komma 2 4 5 4_7. Other MTM adjustments" xfId="49051" xr:uid="{8CB82D23-21EF-4C7F-86D4-ACA48C01BD4D}"/>
    <cellStyle name="Komma 2 4 5 5" xfId="49052" xr:uid="{DEAFFAB2-716C-412E-A3C1-8A94F7974238}"/>
    <cellStyle name="Komma 2 4 5 5 2" xfId="49053" xr:uid="{7E311BC7-5390-40FE-9450-A4090954AC12}"/>
    <cellStyle name="Komma 2 4 5 6" xfId="49054" xr:uid="{4001F0BB-FD1A-4858-B756-3FB437AF139F}"/>
    <cellStyle name="Komma 2 4 5_7. Other MTM adjustments" xfId="49055" xr:uid="{87A4C133-A7E3-4DA6-9514-731975594652}"/>
    <cellStyle name="Komma 2 4 6" xfId="49056" xr:uid="{16C8C0D5-D9EF-48CA-BABC-38FF97AFF991}"/>
    <cellStyle name="Komma 2 4 6 2" xfId="49057" xr:uid="{D4FCF6C8-E434-4ABE-BEE9-DAA47DE029BB}"/>
    <cellStyle name="Komma 2 4 6 2 2" xfId="49058" xr:uid="{5230EE5B-2C4A-410D-8AF2-2442DA433E3C}"/>
    <cellStyle name="Komma 2 4 6 3" xfId="49059" xr:uid="{F540E355-BBBB-45A4-A4C1-32CE836C67D2}"/>
    <cellStyle name="Komma 2 4 6_7. Other MTM adjustments" xfId="49060" xr:uid="{7A8ADA20-8763-4002-8F24-7A4F6D415441}"/>
    <cellStyle name="Komma 2 4 7" xfId="49061" xr:uid="{E716A314-00D5-4D05-AAFA-D211015002FD}"/>
    <cellStyle name="Komma 2 4 7 2" xfId="49062" xr:uid="{D03D4F71-F14A-4651-8DBA-3A9EEB3F4BD5}"/>
    <cellStyle name="Komma 2 4 7 2 2" xfId="49063" xr:uid="{C7C11D81-1248-44CE-9C3D-2737973478ED}"/>
    <cellStyle name="Komma 2 4 7 3" xfId="49064" xr:uid="{37008E87-9F2A-4BB1-8445-70C90D23EE4D}"/>
    <cellStyle name="Komma 2 4 7_7. Other MTM adjustments" xfId="49065" xr:uid="{72C37201-41D4-4AB0-91AA-F39F2B02C3D0}"/>
    <cellStyle name="Komma 2 4 8" xfId="49066" xr:uid="{0F2723B5-413F-40E4-A6EA-F9AFEAACEA01}"/>
    <cellStyle name="Komma 2 4 8 2" xfId="49067" xr:uid="{1EA04D8B-E189-4F0F-BDA7-6E1A67BB561F}"/>
    <cellStyle name="Komma 2 4 8 2 2" xfId="49068" xr:uid="{33B29596-E85C-45A6-B223-FBC97EFEF2D1}"/>
    <cellStyle name="Komma 2 4 8 3" xfId="49069" xr:uid="{7A316371-62C7-41D2-95C8-48860E469707}"/>
    <cellStyle name="Komma 2 4 8_7. Other MTM adjustments" xfId="49070" xr:uid="{5F81CC14-07E2-4261-AC7D-BE2DA31333CC}"/>
    <cellStyle name="Komma 2 4 9" xfId="49071" xr:uid="{223FD05E-3BF1-459E-911E-7962A9353502}"/>
    <cellStyle name="Komma 2 4_7. Other MTM adjustments" xfId="49072" xr:uid="{8188A21E-5FEA-4480-A3E6-083B146AA297}"/>
    <cellStyle name="Komma 2 5" xfId="7474" xr:uid="{63932306-68AE-4906-A627-3AC4DB246F2A}"/>
    <cellStyle name="Komma 2 5 10" xfId="49073" xr:uid="{CBBFFFC9-7964-42D0-B9D1-4E65C8AAF357}"/>
    <cellStyle name="Komma 2 5 2" xfId="40055" xr:uid="{DA40D024-1C36-47C0-A1F7-21835A2F7247}"/>
    <cellStyle name="Komma 2 5 2 2" xfId="49074" xr:uid="{58EE6617-EAA6-4013-A5ED-619F33E52FF0}"/>
    <cellStyle name="Komma 2 5 2 2 2" xfId="49075" xr:uid="{D6085D8F-F508-4DFE-BE6C-1BE498FE2503}"/>
    <cellStyle name="Komma 2 5 2 2 2 2" xfId="49076" xr:uid="{44DD9D15-168D-4AD7-9947-8BDC055FDF65}"/>
    <cellStyle name="Komma 2 5 2 2 2 2 2" xfId="49077" xr:uid="{91B634B4-2EF2-41D1-B6B8-E9BA29C23F5B}"/>
    <cellStyle name="Komma 2 5 2 2 2 3" xfId="49078" xr:uid="{A499FFFE-109D-4F90-921F-E0B5D8236846}"/>
    <cellStyle name="Komma 2 5 2 2 2_7. Other MTM adjustments" xfId="49079" xr:uid="{037D2670-31F5-48B1-B108-12474164BCD0}"/>
    <cellStyle name="Komma 2 5 2 2 3" xfId="49080" xr:uid="{11CE9B31-C000-402A-95B3-43D323506F1E}"/>
    <cellStyle name="Komma 2 5 2 2 3 2" xfId="49081" xr:uid="{D3E7B96E-505D-4EE7-8EA1-50820B1E51DB}"/>
    <cellStyle name="Komma 2 5 2 2 3 2 2" xfId="49082" xr:uid="{234EBC45-B64C-4CA2-AB60-D5321EAF68F3}"/>
    <cellStyle name="Komma 2 5 2 2 3 3" xfId="49083" xr:uid="{54A041BD-C391-46A4-B6A6-D7D5CFC1D842}"/>
    <cellStyle name="Komma 2 5 2 2 3_7. Other MTM adjustments" xfId="49084" xr:uid="{B2907200-E9E4-465E-B311-1923F924AEB3}"/>
    <cellStyle name="Komma 2 5 2 2 4" xfId="49085" xr:uid="{6E57CFC4-8D4F-420A-9E89-0FA0A47C1BBD}"/>
    <cellStyle name="Komma 2 5 2 2 4 2" xfId="49086" xr:uid="{C6011F81-E60E-402F-B14E-50B39B5B2774}"/>
    <cellStyle name="Komma 2 5 2 2 4 2 2" xfId="49087" xr:uid="{0DF35ABC-EAF0-43BF-B92C-4E02EB1CD019}"/>
    <cellStyle name="Komma 2 5 2 2 4 3" xfId="49088" xr:uid="{EBF5CAEA-292A-4A29-BAC9-796FDE7AEBA1}"/>
    <cellStyle name="Komma 2 5 2 2 4_7. Other MTM adjustments" xfId="49089" xr:uid="{D7236CAC-48AF-4D3B-95EA-B502072170FB}"/>
    <cellStyle name="Komma 2 5 2 2 5" xfId="49090" xr:uid="{E57A2EA9-79E4-45ED-9DEE-4DF88EB70B5F}"/>
    <cellStyle name="Komma 2 5 2 2 5 2" xfId="49091" xr:uid="{3C1C72E9-E00B-4F47-BDE8-8FF5E4410B2A}"/>
    <cellStyle name="Komma 2 5 2 2 6" xfId="49092" xr:uid="{5FBF3898-48AF-43C5-AA63-5D3A30F9ED71}"/>
    <cellStyle name="Komma 2 5 2 2_7. Other MTM adjustments" xfId="49093" xr:uid="{0E58A607-6AF9-40F2-AD7F-F4142A898573}"/>
    <cellStyle name="Komma 2 5 2 3" xfId="49094" xr:uid="{A81D7CC9-236F-4C1D-9062-AE41CD416F4C}"/>
    <cellStyle name="Komma 2 5 2 3 2" xfId="49095" xr:uid="{9AC81D24-76BA-4764-A7D4-BC34B487C983}"/>
    <cellStyle name="Komma 2 5 2 3 2 2" xfId="49096" xr:uid="{ACB51BB8-311B-4619-9E9A-57AB72A66056}"/>
    <cellStyle name="Komma 2 5 2 3 3" xfId="49097" xr:uid="{43D6CEFC-8F5E-48D7-990D-664A6B7F6E8F}"/>
    <cellStyle name="Komma 2 5 2 3_7. Other MTM adjustments" xfId="49098" xr:uid="{3D56B3FD-7AA8-446B-94B3-6E31AAB70FF9}"/>
    <cellStyle name="Komma 2 5 2 4" xfId="49099" xr:uid="{6084BF01-1A11-460D-8F34-91671C5A840A}"/>
    <cellStyle name="Komma 2 5 2 4 2" xfId="49100" xr:uid="{26F5A96A-DE94-4B6C-B26F-04F6BA4D38A3}"/>
    <cellStyle name="Komma 2 5 2 4 2 2" xfId="49101" xr:uid="{F23276C6-C08E-4FD5-B2C5-E590AE56EE2F}"/>
    <cellStyle name="Komma 2 5 2 4 3" xfId="49102" xr:uid="{9198C2A3-7A7A-4ABE-975B-33A551B0CC67}"/>
    <cellStyle name="Komma 2 5 2 4_7. Other MTM adjustments" xfId="49103" xr:uid="{96AA4080-CBC2-48E2-96BB-A5161EA129C1}"/>
    <cellStyle name="Komma 2 5 2 5" xfId="49104" xr:uid="{8DE3E0C9-8C94-491C-AAA2-2E1C40274712}"/>
    <cellStyle name="Komma 2 5 2 5 2" xfId="49105" xr:uid="{A0E3C01B-3FC2-4CCE-9BDF-BD7E07044C91}"/>
    <cellStyle name="Komma 2 5 2 5 2 2" xfId="49106" xr:uid="{E075482D-5687-4CAB-8925-711F0E9F635F}"/>
    <cellStyle name="Komma 2 5 2 5 3" xfId="49107" xr:uid="{CFC53C30-2D72-457E-A6B0-14F3CCE89895}"/>
    <cellStyle name="Komma 2 5 2 5_7. Other MTM adjustments" xfId="49108" xr:uid="{36184B55-CCDE-4932-AD8A-8F363DE78CCB}"/>
    <cellStyle name="Komma 2 5 2 6" xfId="49109" xr:uid="{5F9E2A06-193D-4880-864E-D7BA0B16D7E7}"/>
    <cellStyle name="Komma 2 5 2 6 2" xfId="49110" xr:uid="{6D4FCF99-2ADB-4C79-BD1B-5A2294AC4583}"/>
    <cellStyle name="Komma 2 5 2 6 2 2" xfId="49111" xr:uid="{1202D83C-4418-436F-B9DB-9762635A2F13}"/>
    <cellStyle name="Komma 2 5 2 6 3" xfId="49112" xr:uid="{BD90D2E9-0232-4AD7-BE46-17C03AE17569}"/>
    <cellStyle name="Komma 2 5 2 6_7. Other MTM adjustments" xfId="49113" xr:uid="{37D35305-9680-43DB-A6D6-1E799EAF542A}"/>
    <cellStyle name="Komma 2 5 2 7" xfId="49114" xr:uid="{606F4412-9547-4156-AE67-7488E9903229}"/>
    <cellStyle name="Komma 2 5 2 7 2" xfId="49115" xr:uid="{B24FBFAF-F830-415B-97C8-910C68917B90}"/>
    <cellStyle name="Komma 2 5 2 8" xfId="49116" xr:uid="{686DC908-8F9B-441D-B193-A6DC9B3836D7}"/>
    <cellStyle name="Komma 2 5 2_7. Other MTM adjustments" xfId="49117" xr:uid="{9F7F744D-4A15-4C14-98BF-C196B26659B9}"/>
    <cellStyle name="Komma 2 5 3" xfId="40054" xr:uid="{912B523F-1F19-4BC6-BAFC-2D693089E73F}"/>
    <cellStyle name="Komma 2 5 3 2" xfId="49118" xr:uid="{370E6E5D-D26F-40C9-8A0A-A2CFB69CD23F}"/>
    <cellStyle name="Komma 2 5 3 2 2" xfId="49119" xr:uid="{211AC145-1639-48E3-888F-D118FB255FD1}"/>
    <cellStyle name="Komma 2 5 3 2 2 2" xfId="49120" xr:uid="{0332963C-8149-4444-AFBF-B9168267F1CD}"/>
    <cellStyle name="Komma 2 5 3 2 2 2 2" xfId="49121" xr:uid="{C5B669B4-58D3-4B4E-85D4-25E71BA88847}"/>
    <cellStyle name="Komma 2 5 3 2 2 3" xfId="49122" xr:uid="{7F35318D-C40A-41B7-A6CB-39C565F87E0F}"/>
    <cellStyle name="Komma 2 5 3 2 2_7. Other MTM adjustments" xfId="49123" xr:uid="{2B9F6E60-F2A1-437D-9E41-270ADC9EBC00}"/>
    <cellStyle name="Komma 2 5 3 2 3" xfId="49124" xr:uid="{80804DB1-3055-472A-A0BF-CA174290C410}"/>
    <cellStyle name="Komma 2 5 3 2 3 2" xfId="49125" xr:uid="{A8CDD73D-5824-444E-8C7B-139F7CA0FABA}"/>
    <cellStyle name="Komma 2 5 3 2 3 2 2" xfId="49126" xr:uid="{1005646F-CE43-42CC-B13C-1BD086523AA4}"/>
    <cellStyle name="Komma 2 5 3 2 3 3" xfId="49127" xr:uid="{EFD10756-3976-4A03-8639-E50EA516AE99}"/>
    <cellStyle name="Komma 2 5 3 2 3_7. Other MTM adjustments" xfId="49128" xr:uid="{36DC6FD8-23B0-4384-A11B-4BAA3860CF69}"/>
    <cellStyle name="Komma 2 5 3 2 4" xfId="49129" xr:uid="{5A283886-B74F-4AF7-B599-7FB2EAB7864B}"/>
    <cellStyle name="Komma 2 5 3 2 4 2" xfId="49130" xr:uid="{32641CD0-9FFA-4A04-B58F-5D47EC452AA3}"/>
    <cellStyle name="Komma 2 5 3 2 4 2 2" xfId="49131" xr:uid="{2E3133D3-FF15-45AD-9155-42F2710B4A8D}"/>
    <cellStyle name="Komma 2 5 3 2 4 3" xfId="49132" xr:uid="{4CCB49CA-8B15-4F84-905D-7D431645EB9C}"/>
    <cellStyle name="Komma 2 5 3 2 4_7. Other MTM adjustments" xfId="49133" xr:uid="{311EEA83-28A2-469A-A973-091958FD6250}"/>
    <cellStyle name="Komma 2 5 3 2 5" xfId="49134" xr:uid="{7D15C3CB-650C-4D75-9E58-2D3635BC3FA9}"/>
    <cellStyle name="Komma 2 5 3 2 5 2" xfId="49135" xr:uid="{9E127E4F-AF73-415E-94EA-4BCBB782D164}"/>
    <cellStyle name="Komma 2 5 3 2 6" xfId="49136" xr:uid="{32090D85-0C63-4F8C-A735-DDB01884ED8A}"/>
    <cellStyle name="Komma 2 5 3 2_7. Other MTM adjustments" xfId="49137" xr:uid="{2D8D47B3-C467-4633-B105-BB1259A34883}"/>
    <cellStyle name="Komma 2 5 3 3" xfId="49138" xr:uid="{568F1012-4F5B-4390-A9DA-5C80A782D77A}"/>
    <cellStyle name="Komma 2 5 3 3 2" xfId="49139" xr:uid="{72DD11E7-1866-4E68-BEC1-6341940ABD85}"/>
    <cellStyle name="Komma 2 5 3 3 2 2" xfId="49140" xr:uid="{FACD959C-0856-4FEE-94C3-0772795321C8}"/>
    <cellStyle name="Komma 2 5 3 3 3" xfId="49141" xr:uid="{0DB1933C-C414-4F50-888B-D6A9BCAC29A8}"/>
    <cellStyle name="Komma 2 5 3 3_7. Other MTM adjustments" xfId="49142" xr:uid="{062FD2B3-4089-4750-9A22-4C3FFD43056F}"/>
    <cellStyle name="Komma 2 5 3 4" xfId="49143" xr:uid="{19CCA01A-D294-4CAF-B988-D18257DDDFF2}"/>
    <cellStyle name="Komma 2 5 3 4 2" xfId="49144" xr:uid="{E8CCCB74-D7E0-4DC3-A151-01AB142710B0}"/>
    <cellStyle name="Komma 2 5 3 4 2 2" xfId="49145" xr:uid="{DD8C7BA0-57A0-4E74-A378-9AEFB133ED8C}"/>
    <cellStyle name="Komma 2 5 3 4 3" xfId="49146" xr:uid="{C126EA3F-D916-4C71-A8FC-2764A10FD85D}"/>
    <cellStyle name="Komma 2 5 3 4_7. Other MTM adjustments" xfId="49147" xr:uid="{3A0B4D72-885F-418B-90B9-BAC6978AE59D}"/>
    <cellStyle name="Komma 2 5 3 5" xfId="49148" xr:uid="{13845C81-8973-4945-AF91-7E66B435E4CE}"/>
    <cellStyle name="Komma 2 5 3 5 2" xfId="49149" xr:uid="{BB2635F0-E529-4F27-B8B6-FCA812605F7A}"/>
    <cellStyle name="Komma 2 5 3 5 2 2" xfId="49150" xr:uid="{0EA6F814-621D-4438-B7A3-2E57E9F877D7}"/>
    <cellStyle name="Komma 2 5 3 5 3" xfId="49151" xr:uid="{AF97F3AD-4559-46CE-A6B0-2C761AB518D8}"/>
    <cellStyle name="Komma 2 5 3 5_7. Other MTM adjustments" xfId="49152" xr:uid="{FD7C1BBD-7BC6-456E-A843-D3BAD1CB35DE}"/>
    <cellStyle name="Komma 2 5 3 6" xfId="49153" xr:uid="{7EF3B48E-ABA5-48CD-A708-30153760F685}"/>
    <cellStyle name="Komma 2 5 3 6 2" xfId="49154" xr:uid="{18BD99F0-722F-47A8-8216-F080F9D0133C}"/>
    <cellStyle name="Komma 2 5 3 7" xfId="49155" xr:uid="{C83B6982-E313-4BC2-8D79-23969524DBD6}"/>
    <cellStyle name="Komma 2 5 3_7. Other MTM adjustments" xfId="49156" xr:uid="{5332481C-B312-47FA-A066-AE58492C954D}"/>
    <cellStyle name="Komma 2 5 4" xfId="49157" xr:uid="{4D64BF93-AA7F-4D72-BB45-B0966716998B}"/>
    <cellStyle name="Komma 2 5 4 2" xfId="49158" xr:uid="{9A1C4935-EFFA-4561-9A3F-5FD8A8824E80}"/>
    <cellStyle name="Komma 2 5 4 2 2" xfId="49159" xr:uid="{B32266B0-39BE-44EE-8465-483798B4D1B0}"/>
    <cellStyle name="Komma 2 5 4 2 2 2" xfId="49160" xr:uid="{033A7E8B-2F7B-48B2-A708-F429F53557A1}"/>
    <cellStyle name="Komma 2 5 4 2 3" xfId="49161" xr:uid="{9A7BC2E3-8B47-4273-9082-F8F3559793B0}"/>
    <cellStyle name="Komma 2 5 4 2_7. Other MTM adjustments" xfId="49162" xr:uid="{166D4A8F-71ED-4818-A3CA-7155AAFD73B1}"/>
    <cellStyle name="Komma 2 5 4 3" xfId="49163" xr:uid="{F9B91C4F-CB78-4064-BEB7-4F5BBB1ABFB3}"/>
    <cellStyle name="Komma 2 5 4 3 2" xfId="49164" xr:uid="{C1CAA4ED-E6C8-46F3-8ED7-F630B8783189}"/>
    <cellStyle name="Komma 2 5 4 3 2 2" xfId="49165" xr:uid="{6F21D84A-3A61-4221-AE3E-FE60A6C090A9}"/>
    <cellStyle name="Komma 2 5 4 3 3" xfId="49166" xr:uid="{F3C56433-E6B4-481B-BAEA-6EFFB891EAE6}"/>
    <cellStyle name="Komma 2 5 4 3_7. Other MTM adjustments" xfId="49167" xr:uid="{DDA7FE3F-185D-449B-B233-497398CAFCB0}"/>
    <cellStyle name="Komma 2 5 4 4" xfId="49168" xr:uid="{2A9169B9-396D-4521-AD86-6368E943F194}"/>
    <cellStyle name="Komma 2 5 4 4 2" xfId="49169" xr:uid="{AB9A18E8-F0F5-4AFA-874A-688B653C81DB}"/>
    <cellStyle name="Komma 2 5 4 4 2 2" xfId="49170" xr:uid="{EE689AF0-7B5E-4609-BD0B-5BFF5BD59DE6}"/>
    <cellStyle name="Komma 2 5 4 4 3" xfId="49171" xr:uid="{9A4F870F-7CDA-4A8E-8C74-884D7DECA6BB}"/>
    <cellStyle name="Komma 2 5 4 4_7. Other MTM adjustments" xfId="49172" xr:uid="{D0F253DB-33CD-404D-B075-47BEA47AE9DD}"/>
    <cellStyle name="Komma 2 5 4 5" xfId="49173" xr:uid="{7E2AB4EB-2E10-41B0-BB35-B78832DDD392}"/>
    <cellStyle name="Komma 2 5 4 5 2" xfId="49174" xr:uid="{B7B22019-2C1A-485A-9B25-1D15535A1D6A}"/>
    <cellStyle name="Komma 2 5 4 6" xfId="49175" xr:uid="{2B3815AD-3422-4EEC-B276-BED22E3C3FD4}"/>
    <cellStyle name="Komma 2 5 4_7. Other MTM adjustments" xfId="49176" xr:uid="{9F49C30D-EFB0-4A33-BB12-78A53A4F3F1E}"/>
    <cellStyle name="Komma 2 5 5" xfId="49177" xr:uid="{DECAB621-1216-4D95-8AB8-771366FFAFBC}"/>
    <cellStyle name="Komma 2 5 5 2" xfId="49178" xr:uid="{271D29B7-FF7D-4D65-A2F1-D6F522BE18BE}"/>
    <cellStyle name="Komma 2 5 5 2 2" xfId="49179" xr:uid="{9483E2BE-6309-43AE-82AA-DB3FD6224014}"/>
    <cellStyle name="Komma 2 5 5 3" xfId="49180" xr:uid="{14F0D726-E07B-463E-8A7B-DB907EB2BF83}"/>
    <cellStyle name="Komma 2 5 5_7. Other MTM adjustments" xfId="49181" xr:uid="{4F41907C-D63B-4656-8FEF-3A24D1FD0E42}"/>
    <cellStyle name="Komma 2 5 6" xfId="49182" xr:uid="{8BCEAC52-A8EB-4143-B148-31A8D1D5C6B6}"/>
    <cellStyle name="Komma 2 5 6 2" xfId="49183" xr:uid="{A6E5FD35-979A-46F3-98A4-1B31577B442B}"/>
    <cellStyle name="Komma 2 5 6 2 2" xfId="49184" xr:uid="{A0426C5A-B7A2-42FE-B1F3-8ED672C1A28C}"/>
    <cellStyle name="Komma 2 5 6 3" xfId="49185" xr:uid="{0E339B41-2421-4095-83D6-3343FB44D661}"/>
    <cellStyle name="Komma 2 5 6_7. Other MTM adjustments" xfId="49186" xr:uid="{8D143D63-5340-4D4F-920C-96A0ED364DBD}"/>
    <cellStyle name="Komma 2 5 7" xfId="49187" xr:uid="{F1A15C35-50B9-44B0-AA1C-6F043E61F95B}"/>
    <cellStyle name="Komma 2 5 7 2" xfId="49188" xr:uid="{7315E1E7-2F18-4C8D-8CEB-C626F60DE2B5}"/>
    <cellStyle name="Komma 2 5 7 2 2" xfId="49189" xr:uid="{0F8D0A64-D905-4F6A-8952-B326468AF459}"/>
    <cellStyle name="Komma 2 5 7 3" xfId="49190" xr:uid="{29572CBD-4B2D-4CCD-9F42-54F5A39DF539}"/>
    <cellStyle name="Komma 2 5 7_7. Other MTM adjustments" xfId="49191" xr:uid="{84B92C96-6BDC-436E-AB20-082162486CEC}"/>
    <cellStyle name="Komma 2 5 8" xfId="49192" xr:uid="{4FA9B555-1117-4E18-A3EA-C4DC1F92DC9F}"/>
    <cellStyle name="Komma 2 5 8 2" xfId="49193" xr:uid="{20C4C1FA-97C7-4F21-AD31-B3826E384477}"/>
    <cellStyle name="Komma 2 5 8 2 2" xfId="49194" xr:uid="{0BA0A763-673B-44DF-A221-6BF8830E59D0}"/>
    <cellStyle name="Komma 2 5 8 3" xfId="49195" xr:uid="{72803FB1-2121-45ED-999A-8ECB4D3E6180}"/>
    <cellStyle name="Komma 2 5 8_7. Other MTM adjustments" xfId="49196" xr:uid="{D7F83920-BC7A-4C1C-895C-8F3152C7B1B1}"/>
    <cellStyle name="Komma 2 5 9" xfId="49197" xr:uid="{14F72300-57D0-483B-A337-9FB882F28514}"/>
    <cellStyle name="Komma 2 5 9 2" xfId="49198" xr:uid="{61356206-89EA-4A2B-A901-3B8776EADCDD}"/>
    <cellStyle name="Komma 2 5_7. Other MTM adjustments" xfId="49199" xr:uid="{14E5D6B2-085A-45B1-9808-53CEFA7670EA}"/>
    <cellStyle name="Komma 2 6" xfId="7475" xr:uid="{02983D49-E7C6-4698-9529-69870FDA233F}"/>
    <cellStyle name="Komma 2 6 2" xfId="24427" xr:uid="{5928992E-AA1F-40A1-9D12-2C973D5C6249}"/>
    <cellStyle name="Komma 2 6 2 2" xfId="49200" xr:uid="{8B5B1E50-9AA5-4156-BCF6-A1FC6890BC60}"/>
    <cellStyle name="Komma 2 6 2 2 2" xfId="49201" xr:uid="{F1B1C27F-BD96-4AD6-8947-9ED2FB2B7BD5}"/>
    <cellStyle name="Komma 2 6 2 2 2 2" xfId="49202" xr:uid="{134A12E3-04AF-444E-8C7A-C366FDAA6AD7}"/>
    <cellStyle name="Komma 2 6 2 2 3" xfId="49203" xr:uid="{03022FEA-28FB-4307-9331-60A95B00028D}"/>
    <cellStyle name="Komma 2 6 2 2_7. Other MTM adjustments" xfId="49204" xr:uid="{9594FADC-D59F-4DA7-BA50-25B771D93CC1}"/>
    <cellStyle name="Komma 2 6 2 3" xfId="49205" xr:uid="{396C0C08-8303-4E76-8BED-5053984D6305}"/>
    <cellStyle name="Komma 2 6 2 3 2" xfId="49206" xr:uid="{1D93D268-A8E6-4AE6-9A3C-EDABCF6F6E97}"/>
    <cellStyle name="Komma 2 6 2 3 2 2" xfId="49207" xr:uid="{018D7687-F246-4BDD-BD52-72C218ED4544}"/>
    <cellStyle name="Komma 2 6 2 3 3" xfId="49208" xr:uid="{6CDF8226-9AF5-4464-9579-0349A05CF74A}"/>
    <cellStyle name="Komma 2 6 2 3_7. Other MTM adjustments" xfId="49209" xr:uid="{E2198C40-4CDC-448F-9B54-382602C0134A}"/>
    <cellStyle name="Komma 2 6 2 4" xfId="49210" xr:uid="{38D8303E-3739-4293-84A1-F48DCC644F84}"/>
    <cellStyle name="Komma 2 6 2 4 2" xfId="49211" xr:uid="{26BB46B4-DFC7-48E9-8DD8-8DDD031E56A7}"/>
    <cellStyle name="Komma 2 6 2 4 2 2" xfId="49212" xr:uid="{714ACA89-4A0C-433A-96CE-611104F6C390}"/>
    <cellStyle name="Komma 2 6 2 4 3" xfId="49213" xr:uid="{728C8DDA-5963-4F94-A696-664352E98E16}"/>
    <cellStyle name="Komma 2 6 2 4_7. Other MTM adjustments" xfId="49214" xr:uid="{71E825B0-48AA-4C53-A8A3-D211B0269FE8}"/>
    <cellStyle name="Komma 2 6 2 5" xfId="49215" xr:uid="{5143FAD8-5BA6-4974-99CB-76C5F0E9886F}"/>
    <cellStyle name="Komma 2 6 2 5 2" xfId="49216" xr:uid="{C0B93BAE-146E-4509-9DD9-F05405143074}"/>
    <cellStyle name="Komma 2 6 2 6" xfId="49217" xr:uid="{ED3E76A2-8072-43D1-9B1D-0ED41D40A99F}"/>
    <cellStyle name="Komma 2 6 2_7. Other MTM adjustments" xfId="49218" xr:uid="{D39AB197-E60C-4AB1-BE08-A557832B2E39}"/>
    <cellStyle name="Komma 2 6 3" xfId="40056" xr:uid="{73545E9A-D43A-4BDF-9E7A-735692627EBC}"/>
    <cellStyle name="Komma 2 6 3 2" xfId="49219" xr:uid="{4A4440EC-58AD-4325-92BC-45C1FE3DEDE1}"/>
    <cellStyle name="Komma 2 6 3 2 2" xfId="49220" xr:uid="{C1F50E42-375E-46BC-8FCD-68AC9AA18A31}"/>
    <cellStyle name="Komma 2 6 3 3" xfId="49221" xr:uid="{7027A21B-EEA1-4063-82A4-E51575D5CD8F}"/>
    <cellStyle name="Komma 2 6 3_7. Other MTM adjustments" xfId="49222" xr:uid="{824C14DE-4DBB-494F-8B29-7D27DB495C91}"/>
    <cellStyle name="Komma 2 6 4" xfId="49223" xr:uid="{8968DE1C-1A43-4B5A-BA3A-5827329F7101}"/>
    <cellStyle name="Komma 2 6 4 2" xfId="49224" xr:uid="{EAC78004-9F4D-4C86-B3F6-D1B0522C67C8}"/>
    <cellStyle name="Komma 2 6 4 2 2" xfId="49225" xr:uid="{562B0123-2BA5-4A0C-A560-D23CA13F74CB}"/>
    <cellStyle name="Komma 2 6 4 3" xfId="49226" xr:uid="{525283DF-7482-40E2-8A22-B147B08EB114}"/>
    <cellStyle name="Komma 2 6 4_7. Other MTM adjustments" xfId="49227" xr:uid="{294E80F7-E447-4FFF-A460-56488C884B0B}"/>
    <cellStyle name="Komma 2 6 5" xfId="49228" xr:uid="{E965FBCF-67D1-4153-A837-883D37574AD3}"/>
    <cellStyle name="Komma 2 6 5 2" xfId="49229" xr:uid="{9EA520D6-8E39-4DFB-AF9E-E74E3335684C}"/>
    <cellStyle name="Komma 2 6 5 2 2" xfId="49230" xr:uid="{147117A8-8088-493C-BFDB-67E5C118733D}"/>
    <cellStyle name="Komma 2 6 5 3" xfId="49231" xr:uid="{293CD96B-525E-4220-B3F2-2D089DD1FF9C}"/>
    <cellStyle name="Komma 2 6 5_7. Other MTM adjustments" xfId="49232" xr:uid="{8DF13C2B-DB97-4D2F-933C-E5200C07C459}"/>
    <cellStyle name="Komma 2 6 6" xfId="49233" xr:uid="{AC954C90-B8F0-4E54-BE37-11D7974B1957}"/>
    <cellStyle name="Komma 2 6 6 2" xfId="49234" xr:uid="{46556174-FB28-410D-BD95-13A975CE457D}"/>
    <cellStyle name="Komma 2 6 6 2 2" xfId="49235" xr:uid="{80221F3A-B221-481A-B6ED-73F7D209829D}"/>
    <cellStyle name="Komma 2 6 6 3" xfId="49236" xr:uid="{D3057F40-33F5-4431-86BA-ED834CF131C2}"/>
    <cellStyle name="Komma 2 6 6_7. Other MTM adjustments" xfId="49237" xr:uid="{31D79B39-0DAA-4FAF-B17E-C1D767CFFD1B}"/>
    <cellStyle name="Komma 2 6 7" xfId="49238" xr:uid="{D92C4668-A556-4DAC-9D9B-55C86D348C80}"/>
    <cellStyle name="Komma 2 6_7. Other MTM adjustments" xfId="49239" xr:uid="{B6DCC1C0-9727-4459-9180-3AEDED7704C3}"/>
    <cellStyle name="Komma 2 7" xfId="7476" xr:uid="{FE6DB644-7F74-48CB-80DA-617A99B47E25}"/>
    <cellStyle name="Komma 2 7 2" xfId="40057" xr:uid="{C81F1080-7BCC-413F-8BE2-8A9B9208D102}"/>
    <cellStyle name="Komma 2 7 2 2" xfId="49240" xr:uid="{F86A84CB-8A77-42F3-BE98-FB89E6EC8F10}"/>
    <cellStyle name="Komma 2 7 2 2 2" xfId="49241" xr:uid="{EF490988-A27D-4639-9A1E-2C545E1E8061}"/>
    <cellStyle name="Komma 2 7 2 2 2 2" xfId="49242" xr:uid="{A186667D-BA77-4D2D-8809-238CD30D35A5}"/>
    <cellStyle name="Komma 2 7 2 2 3" xfId="49243" xr:uid="{5D8562BB-7170-41BA-81A3-80B68E20FAF3}"/>
    <cellStyle name="Komma 2 7 2 2_7. Other MTM adjustments" xfId="49244" xr:uid="{9BD21381-689E-40FE-A191-B6ADB074FC98}"/>
    <cellStyle name="Komma 2 7 2 3" xfId="49245" xr:uid="{B4CDAE6B-EAEA-44CF-91B2-C2B0B7B1EC40}"/>
    <cellStyle name="Komma 2 7 2 3 2" xfId="49246" xr:uid="{31B3418F-B941-40F2-993B-F2BCEA5B5393}"/>
    <cellStyle name="Komma 2 7 2 3 2 2" xfId="49247" xr:uid="{C996EAE4-1818-442E-BB85-D99593DE03C9}"/>
    <cellStyle name="Komma 2 7 2 3 3" xfId="49248" xr:uid="{C74C1012-B5DA-4E73-BAE2-F782A8C11A1A}"/>
    <cellStyle name="Komma 2 7 2 3_7. Other MTM adjustments" xfId="49249" xr:uid="{35ED56EF-A6CC-4611-BA29-26CDF264EC21}"/>
    <cellStyle name="Komma 2 7 2 4" xfId="49250" xr:uid="{C76A12B0-E3DC-4098-9EAF-FE8340A16BE5}"/>
    <cellStyle name="Komma 2 7 2 4 2" xfId="49251" xr:uid="{4B220F03-F546-4535-8380-351703A87A39}"/>
    <cellStyle name="Komma 2 7 2 4 2 2" xfId="49252" xr:uid="{64427EB8-7E42-42E7-BF7B-87467856E2DF}"/>
    <cellStyle name="Komma 2 7 2 4 3" xfId="49253" xr:uid="{3C06EF07-8478-4335-98C1-2F9585C85EA7}"/>
    <cellStyle name="Komma 2 7 2 4_7. Other MTM adjustments" xfId="49254" xr:uid="{8EC9938C-9209-465B-9DAF-DDD5B278E4B3}"/>
    <cellStyle name="Komma 2 7 2 5" xfId="49255" xr:uid="{BF19FA6A-CA7C-4A3E-9524-72FF9BEA6D02}"/>
    <cellStyle name="Komma 2 7 2 5 2" xfId="49256" xr:uid="{9A1A725E-25AB-49C5-B42B-499ABAD6F300}"/>
    <cellStyle name="Komma 2 7 2 6" xfId="49257" xr:uid="{218C19D9-78AD-43BA-AD7E-D1890641DE86}"/>
    <cellStyle name="Komma 2 7 2_7. Other MTM adjustments" xfId="49258" xr:uid="{ED1EF922-38D0-4DB4-A4D8-5DCF64C9899E}"/>
    <cellStyle name="Komma 2 7 3" xfId="49259" xr:uid="{3D2A4827-D60D-400A-A9B6-FEF70EBCC1C2}"/>
    <cellStyle name="Komma 2 7 3 2" xfId="49260" xr:uid="{61E228AA-42AA-4F1B-8C4A-ACFA55AA000B}"/>
    <cellStyle name="Komma 2 7 3 2 2" xfId="49261" xr:uid="{B14DFCE8-2CAF-4A34-8BEA-6ACFA394B6C6}"/>
    <cellStyle name="Komma 2 7 3 3" xfId="49262" xr:uid="{A2759257-2098-4C2C-84B7-5AC73949D0D4}"/>
    <cellStyle name="Komma 2 7 3_7. Other MTM adjustments" xfId="49263" xr:uid="{F008B894-0320-4FE6-9828-D06198D36AE4}"/>
    <cellStyle name="Komma 2 7 4" xfId="49264" xr:uid="{0FF99441-EFC2-4F93-AD01-0374118A578A}"/>
    <cellStyle name="Komma 2 7 4 2" xfId="49265" xr:uid="{99215B6B-016A-4A92-92BF-470338235134}"/>
    <cellStyle name="Komma 2 7 4 2 2" xfId="49266" xr:uid="{AA2682B9-0449-4AF4-9BC5-BD422C22BD49}"/>
    <cellStyle name="Komma 2 7 4 3" xfId="49267" xr:uid="{5E9D5292-8F8B-4B00-A74C-D0937CE83798}"/>
    <cellStyle name="Komma 2 7 4_7. Other MTM adjustments" xfId="49268" xr:uid="{8B041827-5BF8-4682-BE96-5EFAFD36841C}"/>
    <cellStyle name="Komma 2 7 5" xfId="49269" xr:uid="{8FEE6483-AE25-4D78-9F1B-403324D1EA6E}"/>
    <cellStyle name="Komma 2 7 5 2" xfId="49270" xr:uid="{914BDD83-B0DA-4D2B-B448-0EC1C62EBBA2}"/>
    <cellStyle name="Komma 2 7 5 2 2" xfId="49271" xr:uid="{A27E1FF7-1952-4982-B573-1DD2DA9C1D8A}"/>
    <cellStyle name="Komma 2 7 5 3" xfId="49272" xr:uid="{6A4BA7EB-487D-47E5-BDC9-F56A684FBBB9}"/>
    <cellStyle name="Komma 2 7 5_7. Other MTM adjustments" xfId="49273" xr:uid="{7CDA8FCE-174E-481D-A8E3-9BFCC97B87D6}"/>
    <cellStyle name="Komma 2 7 6" xfId="49274" xr:uid="{A7AB5A38-EEA7-4339-82F7-393DFFD530EE}"/>
    <cellStyle name="Komma 2 7 6 2" xfId="49275" xr:uid="{8190C4FE-E2BF-4D4F-82A3-43110CE4A78A}"/>
    <cellStyle name="Komma 2 7 7" xfId="49276" xr:uid="{36A92B1D-2304-426D-88F2-068AAE3CF909}"/>
    <cellStyle name="Komma 2 7_7. Other MTM adjustments" xfId="49277" xr:uid="{1A1098D0-E6C4-4E3D-9D57-00F7E0A72B84}"/>
    <cellStyle name="Komma 2 8" xfId="36030" xr:uid="{A8A5A1CC-AADC-4450-8082-0BB48EA58E92}"/>
    <cellStyle name="Komma 2 8 2" xfId="49278" xr:uid="{FA50016B-BB86-4DD5-918E-1C9D5CA1B306}"/>
    <cellStyle name="Komma 2 8 2 2" xfId="49279" xr:uid="{6D6AAFEB-42A7-4A65-A77A-67EB31E43B06}"/>
    <cellStyle name="Komma 2 8 2 2 2" xfId="49280" xr:uid="{6A81F7FA-20B6-4C50-9DDD-875C4F0D07BE}"/>
    <cellStyle name="Komma 2 8 2 2 2 2" xfId="49281" xr:uid="{456063AC-38AD-4299-BDBF-F803B6FDAB5A}"/>
    <cellStyle name="Komma 2 8 2 2 3" xfId="49282" xr:uid="{1D1406D0-A1FC-4891-954C-1259AD357DCA}"/>
    <cellStyle name="Komma 2 8 2 2_7. Other MTM adjustments" xfId="49283" xr:uid="{8E90EAF2-47A8-4E69-97F6-32A7E3A633C7}"/>
    <cellStyle name="Komma 2 8 2 3" xfId="49284" xr:uid="{4137C8B2-63CC-4E7C-AD5C-594A7B19EFC3}"/>
    <cellStyle name="Komma 2 8 2 3 2" xfId="49285" xr:uid="{76337BAB-4138-4D4A-B6DE-191A1C65225B}"/>
    <cellStyle name="Komma 2 8 2 3 2 2" xfId="49286" xr:uid="{BA705237-30EC-4ECF-A2E0-83323388196A}"/>
    <cellStyle name="Komma 2 8 2 3 3" xfId="49287" xr:uid="{136798F9-E14C-4633-8B69-7C0F7945924E}"/>
    <cellStyle name="Komma 2 8 2 3_7. Other MTM adjustments" xfId="49288" xr:uid="{3ECA98D3-1ACA-4915-A29D-CE1A281973BC}"/>
    <cellStyle name="Komma 2 8 2 4" xfId="49289" xr:uid="{973B04C1-965A-447E-ACCB-B2F28EBE8593}"/>
    <cellStyle name="Komma 2 8 2 4 2" xfId="49290" xr:uid="{BB4903C1-7DF3-4A51-BE84-FE47A5E0C85C}"/>
    <cellStyle name="Komma 2 8 2 5" xfId="49291" xr:uid="{7B88FAE7-4BC2-408F-80F9-F249B77A42CC}"/>
    <cellStyle name="Komma 2 8 2_7. Other MTM adjustments" xfId="49292" xr:uid="{77B54EB6-5FCE-457F-9B50-FCE64491096C}"/>
    <cellStyle name="Komma 2 8 3" xfId="49293" xr:uid="{88A0E73B-917E-457A-97F6-C78B35E6C755}"/>
    <cellStyle name="Komma 2 8 3 2" xfId="49294" xr:uid="{38A3355E-5A56-48BE-BEA6-D75FC95AD0C0}"/>
    <cellStyle name="Komma 2 8 3 2 2" xfId="49295" xr:uid="{21D820D1-1D46-4717-8CBD-8F56AC08C1CD}"/>
    <cellStyle name="Komma 2 8 3 3" xfId="49296" xr:uid="{06C0F44A-53AB-490E-98D9-A0B53B11DD26}"/>
    <cellStyle name="Komma 2 8 3_7. Other MTM adjustments" xfId="49297" xr:uid="{5DCC0240-FECA-440A-9C50-1AE287BC3A3E}"/>
    <cellStyle name="Komma 2 8 4" xfId="49298" xr:uid="{C8930142-5744-4475-9EDC-56FAB5299485}"/>
    <cellStyle name="Komma 2 8 4 2" xfId="49299" xr:uid="{C87A3434-5E73-4EA3-A8FF-504A24EA0C2D}"/>
    <cellStyle name="Komma 2 8 4 2 2" xfId="49300" xr:uid="{72BF8166-9B04-47C6-B7FE-D255F0738791}"/>
    <cellStyle name="Komma 2 8 4 3" xfId="49301" xr:uid="{F4EE3A8F-049C-42F8-A76B-A0EED77FE330}"/>
    <cellStyle name="Komma 2 8 4_7. Other MTM adjustments" xfId="49302" xr:uid="{86B9DBC5-3E51-4D7F-A155-AEAC6835566F}"/>
    <cellStyle name="Komma 2 8 5" xfId="49303" xr:uid="{97C049F9-F911-40DE-894B-98ADCDC28728}"/>
    <cellStyle name="Komma 2 8 5 2" xfId="49304" xr:uid="{C9F9B9A2-55C8-45C9-A699-728E0FD638FA}"/>
    <cellStyle name="Komma 2 8 6" xfId="49305" xr:uid="{F214B6CB-DC64-41C6-80A8-9437B75D7B78}"/>
    <cellStyle name="Komma 2 8_7. Other MTM adjustments" xfId="49306" xr:uid="{3C321BB9-2F97-4682-806B-9B1FE1D6E659}"/>
    <cellStyle name="Komma 2 9" xfId="36260" xr:uid="{AB78CB6D-8DF9-4152-8800-F1057B6E90B3}"/>
    <cellStyle name="Komma 2 9 2" xfId="49307" xr:uid="{6201EFF0-8719-4932-95BD-5DA57F3AFDDF}"/>
    <cellStyle name="Komma 2 9 2 2" xfId="49308" xr:uid="{E3DB0B9C-CB00-4AB0-9660-D012F8D2DD27}"/>
    <cellStyle name="Komma 2 9 3" xfId="49309" xr:uid="{D7A32C9E-0896-4FE7-BEC7-09106DEA3F42}"/>
    <cellStyle name="Komma 2 9 3 2" xfId="49310" xr:uid="{B1B0B905-E813-4232-96DD-83CA8F5DEB2C}"/>
    <cellStyle name="Komma 2 9 4" xfId="49311" xr:uid="{AF8DC680-DFA0-4588-8C19-A7214FF011E8}"/>
    <cellStyle name="Komma 2 9_7. Other MTM adjustments" xfId="49312" xr:uid="{EF558154-EB2C-4C79-9A25-38D487C2DA26}"/>
    <cellStyle name="Komma 2_3. Chng in credit spreads" xfId="49313" xr:uid="{9046EF96-6411-460B-B82A-808FB13E156B}"/>
    <cellStyle name="Komma 20" xfId="24428" xr:uid="{1599A157-6124-4771-A9D9-151236D6DA8B}"/>
    <cellStyle name="Komma 20 2" xfId="24429" xr:uid="{2D536971-FFBB-4F85-989E-91867825B4AB}"/>
    <cellStyle name="Komma 20 3" xfId="24430" xr:uid="{CD50D725-4B17-4849-9AED-87DFB9D54FB0}"/>
    <cellStyle name="Komma 20 4" xfId="36165" xr:uid="{1DEAAE4D-ACDE-4157-8EB4-E12D2203E7B3}"/>
    <cellStyle name="Komma 20_AVA DVA EL" xfId="24431" xr:uid="{A778C7BD-6B49-4BEF-B18B-C556D086002C}"/>
    <cellStyle name="Komma 21" xfId="24432" xr:uid="{3C24EFBA-1573-4300-8ACD-E800F93641FD}"/>
    <cellStyle name="Komma 21 2" xfId="36171" xr:uid="{4434CAB9-405F-438D-A881-5B47795D9319}"/>
    <cellStyle name="Komma 22" xfId="24433" xr:uid="{FD5943B6-4DDD-47A0-8210-82B7ABED2948}"/>
    <cellStyle name="Komma 22 2" xfId="36174" xr:uid="{B1C3EB57-125C-47B6-94C5-3E98F323C888}"/>
    <cellStyle name="Komma 23" xfId="24434" xr:uid="{EF774B21-F3C1-496F-8DAB-59F00CF27909}"/>
    <cellStyle name="Komma 23 2" xfId="36178" xr:uid="{A746096A-5472-4B8B-BB3F-C2CE9C06A1DA}"/>
    <cellStyle name="Komma 24" xfId="24435" xr:uid="{51DEFD4C-42E2-4E6A-B106-C2D28D003EBF}"/>
    <cellStyle name="Komma 24 2" xfId="36182" xr:uid="{72A1FACF-CB12-4CCA-A4CB-F2BA52C23180}"/>
    <cellStyle name="Komma 25" xfId="36186" xr:uid="{55BF5C2B-9440-48CE-92A3-439BEA14E2D5}"/>
    <cellStyle name="Komma 25 2" xfId="49314" xr:uid="{6707CA4E-D564-49E5-8FFF-916CC404C71A}"/>
    <cellStyle name="Komma 26" xfId="36191" xr:uid="{1D5ABD76-C436-44A7-9225-CF52EE0E5256}"/>
    <cellStyle name="Komma 26 2" xfId="49315" xr:uid="{B8427F68-9425-43FD-BEAB-CC91E099702B}"/>
    <cellStyle name="Komma 27" xfId="36193" xr:uid="{7A1741AD-E175-4E55-B578-F0B678EA5E2A}"/>
    <cellStyle name="Komma 27 2" xfId="49316" xr:uid="{7DEA6D3E-E44D-47AF-9237-54476374E0B4}"/>
    <cellStyle name="Komma 28" xfId="36196" xr:uid="{A530E224-29CD-4F18-BE8D-232F507C93F2}"/>
    <cellStyle name="Komma 28 2" xfId="49317" xr:uid="{33A468ED-F337-4C86-8A6A-76D38B5BB06E}"/>
    <cellStyle name="Komma 29" xfId="36198" xr:uid="{E762C49D-08D5-4D14-B8CC-E33E6E29C9C9}"/>
    <cellStyle name="Komma 29 2" xfId="49318" xr:uid="{B11B3A2D-9260-4CC5-B55D-F332B3A77E4F}"/>
    <cellStyle name="Komma 3" xfId="7477" xr:uid="{65502B0D-31D9-48CC-9E88-9EBEDFA09516}"/>
    <cellStyle name="Komma 3 10" xfId="35973" xr:uid="{A5769CAC-C478-48DB-BD4C-6F7C6D129EDD}"/>
    <cellStyle name="Komma 3 11" xfId="36817" xr:uid="{BDDCA9CE-2256-4A32-A56E-C1BFCFBF0387}"/>
    <cellStyle name="Komma 3 12" xfId="49319" xr:uid="{BF25F29A-836D-447C-AD98-59EDF211C986}"/>
    <cellStyle name="Komma 3 13" xfId="49320" xr:uid="{6123FF43-AEB7-40D3-9AFB-D917E634DCBC}"/>
    <cellStyle name="Komma 3 2" xfId="7478" xr:uid="{AA32F119-905B-4CB3-A9D8-6A17C71A9952}"/>
    <cellStyle name="Komma 3 2 10" xfId="49321" xr:uid="{52B81CCF-CBCC-4344-BE3E-4E5E9DB4B305}"/>
    <cellStyle name="Komma 3 2 11" xfId="49322" xr:uid="{3FFA96BE-E2A7-4DE8-B35C-8472550CB081}"/>
    <cellStyle name="Komma 3 2 2" xfId="12509" xr:uid="{4DF83B57-1DE4-4FAB-AA25-7F37EF503F6E}"/>
    <cellStyle name="Komma 3 2 2 10" xfId="35992" xr:uid="{A34251AF-E6DC-4F6A-998D-C0B08B00504E}"/>
    <cellStyle name="Komma 3 2 2 11" xfId="40059" xr:uid="{13EC0E8B-2F91-4F3D-AF94-22AB295AF65A}"/>
    <cellStyle name="Komma 3 2 2 2" xfId="12510" xr:uid="{7E3C2DB2-40FE-4DF2-9C85-2802B3EAF611}"/>
    <cellStyle name="Komma 3 2 2 2 2" xfId="24436" xr:uid="{101D6559-C7F9-438A-BB5D-1F4408CEAC72}"/>
    <cellStyle name="Komma 3 2 2 2 2 2" xfId="24437" xr:uid="{BBDE2181-099E-41D0-9966-3691211B1FAD}"/>
    <cellStyle name="Komma 3 2 2 2 2 3" xfId="24438" xr:uid="{40967BB0-1B68-439B-AA23-4D56328A42DD}"/>
    <cellStyle name="Komma 3 2 2 2 2 4" xfId="49323" xr:uid="{C131C981-DF57-45A3-B5B6-D351083A24CA}"/>
    <cellStyle name="Komma 3 2 2 2 2 5" xfId="49324" xr:uid="{D65DC68B-D257-4429-B0E2-09D13E9405BA}"/>
    <cellStyle name="Komma 3 2 2 2 2_AVA DVA EL" xfId="24439" xr:uid="{7C45E4CB-FEFD-4D3A-AD55-5E63D25795BC}"/>
    <cellStyle name="Komma 3 2 2 2 3" xfId="24440" xr:uid="{94EBFC74-0233-4AB8-8C8A-DA451B3DA209}"/>
    <cellStyle name="Komma 3 2 2 2 3 2" xfId="24441" xr:uid="{44896B4F-6350-4ED4-9933-B93FB336A6DE}"/>
    <cellStyle name="Komma 3 2 2 2 3 3" xfId="24442" xr:uid="{A68E192D-C022-42A2-97D8-AD4E811034E4}"/>
    <cellStyle name="Komma 3 2 2 2 3 4" xfId="49325" xr:uid="{5284E494-D20D-44D3-91F6-AB9AB70BE3D5}"/>
    <cellStyle name="Komma 3 2 2 2 3 5" xfId="49326" xr:uid="{B1B59F28-FC08-488B-9961-0DB620F87519}"/>
    <cellStyle name="Komma 3 2 2 2 3_AVA DVA EL" xfId="24443" xr:uid="{63AA2658-F6CD-4B62-B04B-B61AFC3B6BB3}"/>
    <cellStyle name="Komma 3 2 2 2 4" xfId="24444" xr:uid="{B6FBB372-0282-44C3-A342-A072AF541485}"/>
    <cellStyle name="Komma 3 2 2 2 4 2" xfId="24445" xr:uid="{9C250D86-78CB-4D51-AA59-C926B00BC1A6}"/>
    <cellStyle name="Komma 3 2 2 2 4 3" xfId="24446" xr:uid="{D1E99734-0B32-4C6A-AFE9-2E621B0F68E7}"/>
    <cellStyle name="Komma 3 2 2 2 4 4" xfId="49327" xr:uid="{81768188-09B5-450E-8509-519274882941}"/>
    <cellStyle name="Komma 3 2 2 2 4 5" xfId="49328" xr:uid="{3D2FF325-8864-418B-9A4F-EBC5B5A01BD0}"/>
    <cellStyle name="Komma 3 2 2 2 4_AVA DVA EL" xfId="24447" xr:uid="{44697549-C680-4804-B827-A42167FCBD63}"/>
    <cellStyle name="Komma 3 2 2 2 5" xfId="24448" xr:uid="{4B5543C1-7CC1-4014-B149-9DD4846FC49A}"/>
    <cellStyle name="Komma 3 2 2 2 5 2" xfId="24449" xr:uid="{F907E679-450A-43AE-8251-EF977E6F326A}"/>
    <cellStyle name="Komma 3 2 2 2 5 3" xfId="24450" xr:uid="{D17F6803-9D3F-47D8-A3DB-52C1488B9165}"/>
    <cellStyle name="Komma 3 2 2 2 5 4" xfId="49329" xr:uid="{1DC1B7FD-DC9E-4BB2-8FEC-2705AE94A209}"/>
    <cellStyle name="Komma 3 2 2 2 5_AVA DVA EL" xfId="24451" xr:uid="{7E459FBF-C28A-4F90-BBB4-0E1B0758B004}"/>
    <cellStyle name="Komma 3 2 2 2 6" xfId="24452" xr:uid="{2822E987-76A7-4023-9C73-374F2CAC5B80}"/>
    <cellStyle name="Komma 3 2 2 2 7" xfId="24453" xr:uid="{EB91EC7D-5D4C-47E9-AEED-68AFC75D05A6}"/>
    <cellStyle name="Komma 3 2 2 2 8" xfId="49330" xr:uid="{A8C42D03-8E21-414E-907C-2360EBC9C0AE}"/>
    <cellStyle name="Komma 3 2 2 2 9" xfId="49331" xr:uid="{53928EDC-E417-4B40-AB13-93077E8377EA}"/>
    <cellStyle name="Komma 3 2 2 2_AVA DVA EL" xfId="24454" xr:uid="{CE416FE5-D341-4FA1-BD82-A43CFD092259}"/>
    <cellStyle name="Komma 3 2 2 3" xfId="24455" xr:uid="{A858D7A4-C4A9-4107-90EA-09C38AF975C2}"/>
    <cellStyle name="Komma 3 2 2 3 2" xfId="24456" xr:uid="{6C5B1FF7-2D19-4F4D-9F9C-031BFFFB675D}"/>
    <cellStyle name="Komma 3 2 2 3 3" xfId="24457" xr:uid="{9F4DC09E-6527-4685-B2CE-55A776654687}"/>
    <cellStyle name="Komma 3 2 2 3 4" xfId="49332" xr:uid="{F9E09AF5-79B4-401C-AD8B-C44D61D26E21}"/>
    <cellStyle name="Komma 3 2 2 3 5" xfId="49333" xr:uid="{0E4C7CBF-FF02-4AE0-A7CE-5D2D6F93C180}"/>
    <cellStyle name="Komma 3 2 2 3_AVA DVA EL" xfId="24458" xr:uid="{CA664131-0FD6-4182-A4E1-63BD9D4C70E8}"/>
    <cellStyle name="Komma 3 2 2 4" xfId="24459" xr:uid="{774D335D-AF42-47EE-816B-74FEFB630081}"/>
    <cellStyle name="Komma 3 2 2 4 2" xfId="24460" xr:uid="{23F584E6-3419-48D1-84FD-86513E746B8E}"/>
    <cellStyle name="Komma 3 2 2 4 3" xfId="24461" xr:uid="{D36C3AD7-F563-489A-83DD-267357BB009F}"/>
    <cellStyle name="Komma 3 2 2 4 4" xfId="49334" xr:uid="{232FF6C0-EB6B-4FCF-9964-845F99D34D4B}"/>
    <cellStyle name="Komma 3 2 2 4 5" xfId="49335" xr:uid="{7666C68C-F8A4-4FC9-883F-2CA4D494A45B}"/>
    <cellStyle name="Komma 3 2 2 4_AVA DVA EL" xfId="24462" xr:uid="{72D7D7F9-78E7-45DE-846C-DF199E9F6214}"/>
    <cellStyle name="Komma 3 2 2 5" xfId="24463" xr:uid="{A4B5312D-5FDD-4740-8226-25371A4F12AF}"/>
    <cellStyle name="Komma 3 2 2 5 2" xfId="24464" xr:uid="{FF1150C7-05B1-4511-9F3C-D5CA19D1F146}"/>
    <cellStyle name="Komma 3 2 2 5 3" xfId="24465" xr:uid="{9DA14327-C105-45D0-9649-DD5F465022B2}"/>
    <cellStyle name="Komma 3 2 2 5 4" xfId="49336" xr:uid="{1F4A8112-8373-46F2-A79B-DD67038FEBBA}"/>
    <cellStyle name="Komma 3 2 2 5 5" xfId="49337" xr:uid="{671FE54C-15E2-48CF-8183-F0A2E96DAA9A}"/>
    <cellStyle name="Komma 3 2 2 5_AVA DVA EL" xfId="24466" xr:uid="{B4674E48-19C6-4681-97F4-14C6C5B1A82A}"/>
    <cellStyle name="Komma 3 2 2 6" xfId="24467" xr:uid="{9B7664E8-960B-4BBB-B5C8-67B0E184181D}"/>
    <cellStyle name="Komma 3 2 2 6 2" xfId="24468" xr:uid="{513031CC-D4F5-4E7E-80D5-5A56FB6586DF}"/>
    <cellStyle name="Komma 3 2 2 6 3" xfId="24469" xr:uid="{38F86C16-2134-42FE-85E1-EC99F5664927}"/>
    <cellStyle name="Komma 3 2 2 6 4" xfId="49338" xr:uid="{76A7F1C8-ADCC-4F89-82D2-21391734244A}"/>
    <cellStyle name="Komma 3 2 2 6_AVA DVA EL" xfId="24470" xr:uid="{91901381-6E35-43D1-A033-37BC4D61295B}"/>
    <cellStyle name="Komma 3 2 2 7" xfId="24471" xr:uid="{797E717D-04BB-4045-B97E-ED79D26F2D16}"/>
    <cellStyle name="Komma 3 2 2 8" xfId="24472" xr:uid="{244FA7AD-7376-43C6-9FDC-17BDA5EFE068}"/>
    <cellStyle name="Komma 3 2 2 9" xfId="36103" xr:uid="{749BB76D-F124-4C67-8C67-D5E7FEDB34AA}"/>
    <cellStyle name="Komma 3 2 2_AVA DVA EL" xfId="24473" xr:uid="{2DAB5661-2914-45E7-A734-F6593DF71807}"/>
    <cellStyle name="Komma 3 2 3" xfId="12511" xr:uid="{E3276523-89E5-41A1-BDEA-D78CCCA478ED}"/>
    <cellStyle name="Komma 3 2 3 10" xfId="40060" xr:uid="{AD8CF329-01B1-4D21-868B-8353232B7979}"/>
    <cellStyle name="Komma 3 2 3 2" xfId="24474" xr:uid="{CB9F89AE-2635-4423-94B1-B25914547A07}"/>
    <cellStyle name="Komma 3 2 3 2 2" xfId="24475" xr:uid="{DB7906F5-F4C3-4BF4-B9E3-DEB69529A998}"/>
    <cellStyle name="Komma 3 2 3 2 3" xfId="24476" xr:uid="{D2F32333-FFF2-4A0B-8E14-19887CA384C5}"/>
    <cellStyle name="Komma 3 2 3 2 4" xfId="49339" xr:uid="{04F93217-F45C-4405-9D41-E42916F7C6F9}"/>
    <cellStyle name="Komma 3 2 3 2 5" xfId="49340" xr:uid="{63C0E5C5-A678-43B3-86E0-BD6C2360EBBE}"/>
    <cellStyle name="Komma 3 2 3 2_AVA DVA EL" xfId="24477" xr:uid="{9DEF3B95-2945-4CFA-B3AE-41686D7C5E84}"/>
    <cellStyle name="Komma 3 2 3 3" xfId="24478" xr:uid="{BAA97B0B-372C-4CE3-A78F-8516984FF915}"/>
    <cellStyle name="Komma 3 2 3 3 2" xfId="24479" xr:uid="{3EA69011-467D-4B6B-8EF3-110E5F96CF79}"/>
    <cellStyle name="Komma 3 2 3 3 3" xfId="24480" xr:uid="{96B0BE00-8958-45D4-B2D9-F1F8B4E13BB8}"/>
    <cellStyle name="Komma 3 2 3 3 4" xfId="49341" xr:uid="{16B12432-8892-489C-8BB6-C507783DCEED}"/>
    <cellStyle name="Komma 3 2 3 3 5" xfId="49342" xr:uid="{6F550FD7-A009-4DAA-AADC-090B5E56C01C}"/>
    <cellStyle name="Komma 3 2 3 3_AVA DVA EL" xfId="24481" xr:uid="{0A27C908-ED7D-4A87-8C07-A3843217CB32}"/>
    <cellStyle name="Komma 3 2 3 4" xfId="24482" xr:uid="{FF5B14A7-C152-47A3-BD53-54595E3B3010}"/>
    <cellStyle name="Komma 3 2 3 4 2" xfId="24483" xr:uid="{C7C4D6AE-CA71-402A-A0FA-1670D11074BE}"/>
    <cellStyle name="Komma 3 2 3 4 3" xfId="24484" xr:uid="{80ED5060-ED60-4DEF-A1E3-2751D3B500C0}"/>
    <cellStyle name="Komma 3 2 3 4 4" xfId="49343" xr:uid="{EB779225-0F0D-444A-947C-22C2C3E8201C}"/>
    <cellStyle name="Komma 3 2 3 4 5" xfId="49344" xr:uid="{94A935AC-78C2-4610-B5DD-02CFB98D2391}"/>
    <cellStyle name="Komma 3 2 3 4_AVA DVA EL" xfId="24485" xr:uid="{1F3FD8AC-2D12-4AB4-9DC2-B09BCE8142D1}"/>
    <cellStyle name="Komma 3 2 3 5" xfId="24486" xr:uid="{1913AC57-0859-44FC-B274-0756A2F7BA52}"/>
    <cellStyle name="Komma 3 2 3 5 2" xfId="24487" xr:uid="{D6459D0A-900A-46FB-A9A0-6F8404CD49AB}"/>
    <cellStyle name="Komma 3 2 3 5 3" xfId="24488" xr:uid="{0B867FB6-AE2B-411F-9574-1DF2F6C3A8D2}"/>
    <cellStyle name="Komma 3 2 3 5 4" xfId="49345" xr:uid="{C515D38B-0DAF-42B8-B196-A653E12357D4}"/>
    <cellStyle name="Komma 3 2 3 5_AVA DVA EL" xfId="24489" xr:uid="{78995C3E-BB82-4A92-A47E-4D2FA9215C16}"/>
    <cellStyle name="Komma 3 2 3 6" xfId="24490" xr:uid="{1E732D9B-729A-4CD1-AF2B-88373D08974D}"/>
    <cellStyle name="Komma 3 2 3 7" xfId="24491" xr:uid="{ED5C62E2-7FC5-41AE-88BD-BB608D4D270A}"/>
    <cellStyle name="Komma 3 2 3 8" xfId="36312" xr:uid="{CABEBC4C-96D7-4BB3-94B9-35C723477067}"/>
    <cellStyle name="Komma 3 2 3 9" xfId="36398" xr:uid="{2C5E27D0-C97D-408E-9E8B-843EEC1DCA08}"/>
    <cellStyle name="Komma 3 2 3_AVA DVA EL" xfId="24492" xr:uid="{A9B9626C-BCB6-4714-9838-99E36A3B1040}"/>
    <cellStyle name="Komma 3 2 4" xfId="24493" xr:uid="{BFD5204D-1FFC-4AC3-BC54-59A16B73B9EA}"/>
    <cellStyle name="Komma 3 2 4 2" xfId="24494" xr:uid="{0A89B8BB-9549-4739-88E6-792A74477F71}"/>
    <cellStyle name="Komma 3 2 4 2 2" xfId="24495" xr:uid="{67F49A4A-AD06-484B-91A3-974676F203D0}"/>
    <cellStyle name="Komma 3 2 4 2_AVA DVA EL" xfId="24496" xr:uid="{348DA3F7-3C33-494C-8EB1-D45A46FEFF4F}"/>
    <cellStyle name="Komma 3 2 4 3" xfId="24497" xr:uid="{020B4B4E-4C4D-437B-9932-730D2477176B}"/>
    <cellStyle name="Komma 3 2 4 4" xfId="24498" xr:uid="{4F31366A-CC21-4E70-89A4-BB05262E140E}"/>
    <cellStyle name="Komma 3 2 4 5" xfId="49346" xr:uid="{E068223D-FF72-4C1B-982E-3E08B1A08156}"/>
    <cellStyle name="Komma 3 2 4 6" xfId="49347" xr:uid="{7991F374-DDBC-462C-BD44-9DE310E84D7F}"/>
    <cellStyle name="Komma 3 2 4_AVA DVA EL" xfId="24499" xr:uid="{7AF0D9CC-7AF4-4AE2-AE43-95CC7AC19971}"/>
    <cellStyle name="Komma 3 2 5" xfId="24500" xr:uid="{1DD220EF-DBE7-455F-A109-2294AF090020}"/>
    <cellStyle name="Komma 3 2 5 2" xfId="24501" xr:uid="{70772F92-1B43-4910-824B-A8E1DF90DF30}"/>
    <cellStyle name="Komma 3 2 5 3" xfId="24502" xr:uid="{90F7CCB6-303A-4F0B-877D-34D4C9724875}"/>
    <cellStyle name="Komma 3 2 5 4" xfId="49348" xr:uid="{44FBCFD1-B00D-48DA-8711-E1DF0533D853}"/>
    <cellStyle name="Komma 3 2 5 5" xfId="49349" xr:uid="{FBE677A7-E647-4102-B8D7-C78A2F3D6C39}"/>
    <cellStyle name="Komma 3 2 5_AVA DVA EL" xfId="24503" xr:uid="{B5AD4018-972B-42F5-A68E-4EED8259FDE0}"/>
    <cellStyle name="Komma 3 2 6" xfId="24504" xr:uid="{047DD731-8FDF-4128-B801-ABA3D6C36497}"/>
    <cellStyle name="Komma 3 2 6 2" xfId="24505" xr:uid="{0B309725-1D74-4660-B05A-EA44DC185191}"/>
    <cellStyle name="Komma 3 2 6 3" xfId="24506" xr:uid="{C82D2338-A3F5-496D-AFE2-CC273B76A7BC}"/>
    <cellStyle name="Komma 3 2 6 4" xfId="49350" xr:uid="{0EBD93EB-26C2-4C29-9A4D-952743A4DAA2}"/>
    <cellStyle name="Komma 3 2 6 5" xfId="49351" xr:uid="{643A5810-4DC3-45CE-A434-8F622AA4AFA9}"/>
    <cellStyle name="Komma 3 2 6_AVA DVA EL" xfId="24507" xr:uid="{57942F93-320C-40BF-B85C-B698F4BA08D7}"/>
    <cellStyle name="Komma 3 2 7" xfId="24508" xr:uid="{C45A13C4-EDD2-4CC9-AFB7-BC96635315DA}"/>
    <cellStyle name="Komma 3 2 7 2" xfId="24509" xr:uid="{DD66476F-85B6-4BCB-8C82-B7665DD09954}"/>
    <cellStyle name="Komma 3 2 7 3" xfId="24510" xr:uid="{A443AB11-44F9-4233-8548-7BA31F172239}"/>
    <cellStyle name="Komma 3 2 7 4" xfId="49352" xr:uid="{AE0D7E35-01BA-40D7-9014-EDF883FB1FE5}"/>
    <cellStyle name="Komma 3 2 7_AVA DVA EL" xfId="24511" xr:uid="{B4364BEA-1003-4786-BC79-B3C811890B90}"/>
    <cellStyle name="Komma 3 2 8" xfId="24512" xr:uid="{900F59BA-C29E-47C0-A623-CE88E2BE2BD6}"/>
    <cellStyle name="Komma 3 2 9" xfId="40058" xr:uid="{5EACD707-74D9-41A4-9A4A-2E8D18354361}"/>
    <cellStyle name="Komma 3 2_7. Other MTM adjustments" xfId="49353" xr:uid="{88DB2547-2821-4D9A-A296-8DE4E68ABCB1}"/>
    <cellStyle name="Komma 3 3" xfId="7479" xr:uid="{2DE549DC-D77C-4E19-8C64-68F6E7285E4D}"/>
    <cellStyle name="Komma 3 3 10" xfId="49354" xr:uid="{6C448E0B-F4F1-4409-80D4-DDD3BC1056FD}"/>
    <cellStyle name="Komma 3 3 11" xfId="49355" xr:uid="{15944534-7BAB-4EAF-974C-ACE3C41A5F2C}"/>
    <cellStyle name="Komma 3 3 2" xfId="7480" xr:uid="{CB104EA5-88E1-4612-8D31-6E44958AF01E}"/>
    <cellStyle name="Komma 3 3 2 10" xfId="40062" xr:uid="{7B4C5466-317F-4861-B7A4-0E2182269AD2}"/>
    <cellStyle name="Komma 3 3 2 2" xfId="24513" xr:uid="{56FBA535-555C-41FB-950F-951606B92C63}"/>
    <cellStyle name="Komma 3 3 2 2 2" xfId="24514" xr:uid="{97114B87-AA64-4DFB-8E28-36B532BBB969}"/>
    <cellStyle name="Komma 3 3 2 2 3" xfId="24515" xr:uid="{9339DA10-0464-4618-AABA-B3DC05790A45}"/>
    <cellStyle name="Komma 3 3 2 2 4" xfId="49356" xr:uid="{F7ABE803-FEFF-48D1-8644-1C29D96E2F8D}"/>
    <cellStyle name="Komma 3 3 2 2 5" xfId="49357" xr:uid="{2709B214-6135-4EFE-8061-E760154978CD}"/>
    <cellStyle name="Komma 3 3 2 2_AVA DVA EL" xfId="24516" xr:uid="{905BDF35-1919-4EFD-B93C-B00FC8A97373}"/>
    <cellStyle name="Komma 3 3 2 3" xfId="24517" xr:uid="{CB61552F-62A4-4A47-A139-E77F99F23336}"/>
    <cellStyle name="Komma 3 3 2 3 2" xfId="24518" xr:uid="{55A8FB67-6DEB-4CCE-914B-8E679FE1B115}"/>
    <cellStyle name="Komma 3 3 2 3 3" xfId="24519" xr:uid="{F5A7F189-C5A2-458A-9D23-4D3DDDA7BA28}"/>
    <cellStyle name="Komma 3 3 2 3 4" xfId="49358" xr:uid="{B8E22E04-DE01-40DE-B941-EEE35F9C94BE}"/>
    <cellStyle name="Komma 3 3 2 3 5" xfId="49359" xr:uid="{187849B1-291D-4140-81BE-93B1AC6B9C33}"/>
    <cellStyle name="Komma 3 3 2 3_AVA DVA EL" xfId="24520" xr:uid="{8631CD68-AF35-4F39-899F-99FC07705B84}"/>
    <cellStyle name="Komma 3 3 2 4" xfId="24521" xr:uid="{BCE3B205-A02C-4BFD-8108-B99BB6ACCC3B}"/>
    <cellStyle name="Komma 3 3 2 4 2" xfId="24522" xr:uid="{11141D5F-2D22-4E06-AC11-A690B62ED559}"/>
    <cellStyle name="Komma 3 3 2 4 3" xfId="24523" xr:uid="{A44E285F-D856-481D-992E-1C879D857DA6}"/>
    <cellStyle name="Komma 3 3 2 4 4" xfId="49360" xr:uid="{B04C824D-7691-471D-AD6A-D02AC68DDB0A}"/>
    <cellStyle name="Komma 3 3 2 4 5" xfId="49361" xr:uid="{346EADA2-601D-43B2-A3EA-60AD1F831857}"/>
    <cellStyle name="Komma 3 3 2 4_AVA DVA EL" xfId="24524" xr:uid="{8FDB1049-36D4-4B2C-93C6-1E1B581F2A40}"/>
    <cellStyle name="Komma 3 3 2 5" xfId="24525" xr:uid="{3F16EED2-178A-4F98-BAB3-753D599F9B04}"/>
    <cellStyle name="Komma 3 3 2 5 2" xfId="24526" xr:uid="{B4F6F97C-DBF3-4041-95BD-11E09DE7A199}"/>
    <cellStyle name="Komma 3 3 2 5 3" xfId="24527" xr:uid="{4B42D114-F1AF-476A-8572-1B1E4779EFB0}"/>
    <cellStyle name="Komma 3 3 2 5 4" xfId="49362" xr:uid="{7372B3B0-F19C-49E3-8BCC-1112284D6056}"/>
    <cellStyle name="Komma 3 3 2 5_AVA DVA EL" xfId="24528" xr:uid="{32DD360F-E6B0-4FB4-A571-2729E75F56D6}"/>
    <cellStyle name="Komma 3 3 2 6" xfId="24529" xr:uid="{D4F8B8A0-AD8E-4046-AA1A-F988E5A448EB}"/>
    <cellStyle name="Komma 3 3 2 7" xfId="24530" xr:uid="{5FF7F3CF-D9BA-4A37-862F-55B7D42A0BD5}"/>
    <cellStyle name="Komma 3 3 2 8" xfId="36132" xr:uid="{9D91AE1F-F537-452A-998D-179A6CCCA89D}"/>
    <cellStyle name="Komma 3 3 2 9" xfId="35986" xr:uid="{77130FB9-8ED6-45EE-8ABC-DB7841FAFD24}"/>
    <cellStyle name="Komma 3 3 2_A01" xfId="35893" xr:uid="{4CB374FF-542D-43FC-85C3-AD77917CE868}"/>
    <cellStyle name="Komma 3 3 3" xfId="24531" xr:uid="{8552A4FF-D904-4F54-A3E3-4C9505CBED86}"/>
    <cellStyle name="Komma 3 3 3 2" xfId="24532" xr:uid="{C1BB6554-A334-4FF3-8746-31EB36D75D3B}"/>
    <cellStyle name="Komma 3 3 3 3" xfId="24533" xr:uid="{6CA03357-172E-4FDA-B5FF-5CB853A76589}"/>
    <cellStyle name="Komma 3 3 3 4" xfId="36324" xr:uid="{8FE0BFB1-DF98-4D90-9A88-26409F6E0EEB}"/>
    <cellStyle name="Komma 3 3 3 5" xfId="49363" xr:uid="{25E7846F-DE89-49CD-B48A-A5A300904946}"/>
    <cellStyle name="Komma 3 3 3 6" xfId="49364" xr:uid="{CDE73E8E-7BE2-4AA5-AC1F-AECDE463535F}"/>
    <cellStyle name="Komma 3 3 3_AVA DVA EL" xfId="24534" xr:uid="{A8FD5AD3-8EF1-44F1-B782-706D6C641E90}"/>
    <cellStyle name="Komma 3 3 4" xfId="24535" xr:uid="{252F59F0-43F3-460E-9E35-9889B629A101}"/>
    <cellStyle name="Komma 3 3 4 2" xfId="24536" xr:uid="{7FF82B91-BB44-4A3B-9888-8CDFCAF48F5C}"/>
    <cellStyle name="Komma 3 3 4 3" xfId="24537" xr:uid="{8E5F60CD-4315-4292-9F5B-6ED6AF028D60}"/>
    <cellStyle name="Komma 3 3 4 4" xfId="49365" xr:uid="{D54B7F47-5B7D-487D-BF73-6A95353F50C9}"/>
    <cellStyle name="Komma 3 3 4 5" xfId="49366" xr:uid="{B40618E2-DD6F-45E2-97B9-5692E9D67583}"/>
    <cellStyle name="Komma 3 3 4_AVA DVA EL" xfId="24538" xr:uid="{000908C8-679A-41BC-AA81-1BE6B8A3CD11}"/>
    <cellStyle name="Komma 3 3 5" xfId="24539" xr:uid="{428B8597-25C4-40B0-8959-763B15F75F3C}"/>
    <cellStyle name="Komma 3 3 5 2" xfId="24540" xr:uid="{C1627085-AA27-4059-8564-E2A131BD9336}"/>
    <cellStyle name="Komma 3 3 5 3" xfId="24541" xr:uid="{1C6A83B4-C9CA-491D-A80D-8C9A6B17F942}"/>
    <cellStyle name="Komma 3 3 5 4" xfId="49367" xr:uid="{28E29608-D0BD-4553-9CD1-450ADE375F51}"/>
    <cellStyle name="Komma 3 3 5 5" xfId="49368" xr:uid="{4CBFC109-9198-4D8C-B9CE-CA555BBE5784}"/>
    <cellStyle name="Komma 3 3 5_AVA DVA EL" xfId="24542" xr:uid="{781F6071-6380-4CE3-B93B-9904A8FA4EDC}"/>
    <cellStyle name="Komma 3 3 6" xfId="24543" xr:uid="{A425E0DD-FCCC-427D-B3C5-3F5980D294A0}"/>
    <cellStyle name="Komma 3 3 6 2" xfId="24544" xr:uid="{9FFA1B93-BFF4-4479-8595-11562A565FAC}"/>
    <cellStyle name="Komma 3 3 6 3" xfId="24545" xr:uid="{F1066DBF-6EE9-4FB2-B159-21B0116F4703}"/>
    <cellStyle name="Komma 3 3 6 4" xfId="49369" xr:uid="{0B3379FC-7E6C-4C92-959A-4070AD5911A7}"/>
    <cellStyle name="Komma 3 3 6_AVA DVA EL" xfId="24546" xr:uid="{551B4D46-D0D1-4DC1-BCCE-4AAAADC344FA}"/>
    <cellStyle name="Komma 3 3 7" xfId="24547" xr:uid="{0989FD46-4647-4CB7-81C6-8F59E496559C}"/>
    <cellStyle name="Komma 3 3 8" xfId="40061" xr:uid="{AD8710C9-9C14-4D64-BB78-C20F4CD18255}"/>
    <cellStyle name="Komma 3 3 9" xfId="49370" xr:uid="{057FB542-D440-449E-998E-5BD9CE2182EB}"/>
    <cellStyle name="Komma 3 3_7. Other MTM adjustments" xfId="49371" xr:uid="{E895B90B-B589-4D5D-81CC-1F09A5EC192D}"/>
    <cellStyle name="Komma 3 4" xfId="7481" xr:uid="{815B93AE-9493-4769-B301-687CD96AC6FA}"/>
    <cellStyle name="Komma 3 4 10" xfId="49372" xr:uid="{0435B1D4-EC2D-4C8F-ACDD-1078241EF21C}"/>
    <cellStyle name="Komma 3 4 2" xfId="7482" xr:uid="{EB649228-9213-4D70-82A3-3F6EF5FEB3ED}"/>
    <cellStyle name="Komma 3 4 2 2" xfId="24548" xr:uid="{C175BC6D-CDC6-4664-A860-004F0C4F1152}"/>
    <cellStyle name="Komma 3 4 2 3" xfId="24549" xr:uid="{2904D5A3-9353-464B-93F5-EB56C05BB58E}"/>
    <cellStyle name="Komma 3 4 2 4" xfId="36289" xr:uid="{0A25E17E-ECB8-4FCA-966E-62FE508C40B7}"/>
    <cellStyle name="Komma 3 4 2 5" xfId="49373" xr:uid="{DD18280D-EC60-4AD0-A187-7ACB778AFA6C}"/>
    <cellStyle name="Komma 3 4 2_AVA DVA EL" xfId="24550" xr:uid="{57E6BA1F-EF0B-4E1C-B6FB-86E994405823}"/>
    <cellStyle name="Komma 3 4 3" xfId="24551" xr:uid="{EDAE95AA-16D0-41D3-A4E2-105A5F9AA1CC}"/>
    <cellStyle name="Komma 3 4 3 2" xfId="24552" xr:uid="{EE9F5C54-20A2-483E-B52A-502A928D15D9}"/>
    <cellStyle name="Komma 3 4 3 3" xfId="24553" xr:uid="{4D03AA54-750F-423B-8D1F-1FEBF48C8C3C}"/>
    <cellStyle name="Komma 3 4 3 4" xfId="49374" xr:uid="{0CCCF894-6A99-4EB0-8DDA-009E57DBD0D4}"/>
    <cellStyle name="Komma 3 4 3 5" xfId="49375" xr:uid="{0620A301-6A81-4F21-8552-F1563E559F19}"/>
    <cellStyle name="Komma 3 4 3_AVA DVA EL" xfId="24554" xr:uid="{22DF1640-6812-486E-AEE0-280E6BCCA68A}"/>
    <cellStyle name="Komma 3 4 4" xfId="24555" xr:uid="{DA0EBB07-CDC7-4F30-AC7D-DC6259DAB2B4}"/>
    <cellStyle name="Komma 3 4 4 2" xfId="24556" xr:uid="{5CBFAFD6-C4CD-4D6C-8488-D8C2CBA8FCA2}"/>
    <cellStyle name="Komma 3 4 4 3" xfId="24557" xr:uid="{693FEDBE-61E8-4B8D-93A1-830CF9757F0E}"/>
    <cellStyle name="Komma 3 4 4 4" xfId="49376" xr:uid="{B766E055-47CD-42FD-A08B-FFC8083BD082}"/>
    <cellStyle name="Komma 3 4 4 5" xfId="49377" xr:uid="{C14AFCD3-0FB3-424C-A1E7-FC6CD29FAD4A}"/>
    <cellStyle name="Komma 3 4 4_AVA DVA EL" xfId="24558" xr:uid="{67798F94-420F-4665-8F6F-5FD659982AAF}"/>
    <cellStyle name="Komma 3 4 5" xfId="24559" xr:uid="{A8CCEE9E-F498-458A-B9BC-A49FA932BBCC}"/>
    <cellStyle name="Komma 3 4 5 2" xfId="24560" xr:uid="{B417159C-76C1-42E4-82F5-EDA4945C6313}"/>
    <cellStyle name="Komma 3 4 5 3" xfId="24561" xr:uid="{AA1C2AE3-60AE-4AE5-9CE8-DA5642F93CE3}"/>
    <cellStyle name="Komma 3 4 5 4" xfId="49378" xr:uid="{818D695C-660F-4646-AD19-0D78E7C2F396}"/>
    <cellStyle name="Komma 3 4 5_AVA DVA EL" xfId="24562" xr:uid="{897C7047-263A-43CB-B493-E75F11EB19FF}"/>
    <cellStyle name="Komma 3 4 6" xfId="24563" xr:uid="{040B74CD-689F-410F-8F72-7C693645F34F}"/>
    <cellStyle name="Komma 3 4 6 2" xfId="24564" xr:uid="{17BF08DE-09A3-4636-BAFA-E642FC9D9B3A}"/>
    <cellStyle name="Komma 3 4 6_AVA DVA EL" xfId="24565" xr:uid="{3A5BA55D-80D7-4B83-8337-95698E9C9F44}"/>
    <cellStyle name="Komma 3 4 7" xfId="24566" xr:uid="{83A078D1-8213-4FAA-B75D-3A18FD7C31F8}"/>
    <cellStyle name="Komma 3 4 8" xfId="40063" xr:uid="{7FB82155-8523-460A-B769-5F02F654B885}"/>
    <cellStyle name="Komma 3 4 9" xfId="49379" xr:uid="{7FF3D85C-49C3-4FB3-927D-EF0706535F8B}"/>
    <cellStyle name="Komma 3 4_A01" xfId="12512" xr:uid="{6DC51197-380B-407C-853A-656664A74E3C}"/>
    <cellStyle name="Komma 3 5" xfId="24567" xr:uid="{C3F5F85B-A046-4F7D-B056-D82BC00808B9}"/>
    <cellStyle name="Komma 3 5 2" xfId="24568" xr:uid="{373D174B-16B0-4F8B-8229-28751AC70803}"/>
    <cellStyle name="Komma 3 5 2 2" xfId="49380" xr:uid="{E24513DC-1C10-4CFE-BA9E-7B22AA3A9B37}"/>
    <cellStyle name="Komma 3 5 2 2 2" xfId="49381" xr:uid="{7AB33145-0E0D-4712-9B3B-4830D683DF88}"/>
    <cellStyle name="Komma 3 5 2 3" xfId="49382" xr:uid="{8CF63A12-DD42-4B68-A2FE-29B9591901D2}"/>
    <cellStyle name="Komma 3 5 2 4" xfId="49383" xr:uid="{86075023-47D0-4A46-8797-E17B5B9BEA5A}"/>
    <cellStyle name="Komma 3 5 2_7. Other MTM adjustments" xfId="49384" xr:uid="{EA73B27C-9709-495A-A853-589EFC283CE3}"/>
    <cellStyle name="Komma 3 5 3" xfId="24569" xr:uid="{70ADDF9C-7803-4B23-B905-FDC761C327BC}"/>
    <cellStyle name="Komma 3 5 3 2" xfId="49385" xr:uid="{68366C4A-3861-4952-8598-CED115483D90}"/>
    <cellStyle name="Komma 3 5 4" xfId="36032" xr:uid="{89992789-3A48-456E-B2E9-03EB52E4E307}"/>
    <cellStyle name="Komma 3 5 4 2" xfId="49386" xr:uid="{C96AD93D-FC5E-4EC5-A4F9-350B7865F52B}"/>
    <cellStyle name="Komma 3 5 5" xfId="40064" xr:uid="{291E0E6E-169F-48BC-8B0D-49563957C361}"/>
    <cellStyle name="Komma 3 5 6" xfId="49387" xr:uid="{6624D828-60E2-41A0-ABD7-17BF25F1B878}"/>
    <cellStyle name="Komma 3 5 7" xfId="49388" xr:uid="{755A2DAD-CE72-4BF2-B40A-18203B3BD5C2}"/>
    <cellStyle name="Komma 3 5_7. Other MTM adjustments" xfId="49389" xr:uid="{44F9358B-CA07-4D58-9302-C210989E3A6F}"/>
    <cellStyle name="Komma 3 6" xfId="24570" xr:uid="{C54932D8-0F94-4AE0-9DFF-4A1A29C215C2}"/>
    <cellStyle name="Komma 3 6 2" xfId="24571" xr:uid="{0AC58AF7-5FFA-4A04-82FA-3D970B6CB2FC}"/>
    <cellStyle name="Komma 3 6 3" xfId="24572" xr:uid="{5C500C49-9A88-4E1E-A68F-B480AA7BF398}"/>
    <cellStyle name="Komma 3 6 4" xfId="36076" xr:uid="{003C045C-811B-464F-9BF3-BACCE0A89883}"/>
    <cellStyle name="Komma 3 6 5" xfId="49390" xr:uid="{952F5869-97CC-41D4-B23C-D09777E09EF0}"/>
    <cellStyle name="Komma 3 6_AVA DVA EL" xfId="24573" xr:uid="{E7A1DC85-199A-4EF2-AC58-08CFDE10AC94}"/>
    <cellStyle name="Komma 3 7" xfId="24574" xr:uid="{AFD8C568-30DE-4ADC-8B59-36115711F362}"/>
    <cellStyle name="Komma 3 7 2" xfId="24575" xr:uid="{1379DDDC-5949-4CFA-9C2C-C027DE91CCFA}"/>
    <cellStyle name="Komma 3 7 3" xfId="24576" xr:uid="{2C9EB59A-C692-4C71-B814-82EB660DA396}"/>
    <cellStyle name="Komma 3 7 4" xfId="36262" xr:uid="{3CE37090-7553-4BBF-9B66-D4E2DE53F213}"/>
    <cellStyle name="Komma 3 7 5" xfId="49391" xr:uid="{3CFA4EE6-EC51-4DB0-A4A7-80E445F09161}"/>
    <cellStyle name="Komma 3 7_AVA DVA EL" xfId="24577" xr:uid="{495B900F-7B3C-4C1B-A6BE-E7E2DE8AAEDC}"/>
    <cellStyle name="Komma 3 8" xfId="24578" xr:uid="{0F8A2AA9-5293-4DC6-958E-21E123F39951}"/>
    <cellStyle name="Komma 3 8 2" xfId="24579" xr:uid="{22D3D9A8-492B-469B-B779-B9181D870ABF}"/>
    <cellStyle name="Komma 3 8 3" xfId="24580" xr:uid="{DA70ADFB-C512-4135-938F-90EEB27603BF}"/>
    <cellStyle name="Komma 3 8 4" xfId="36392" xr:uid="{6F65DD86-4751-4787-91AD-6D3CFB502540}"/>
    <cellStyle name="Komma 3 8_AVA DVA EL" xfId="24581" xr:uid="{F4766DB6-F01A-458F-B8DE-D930A25A7238}"/>
    <cellStyle name="Komma 3 9" xfId="24582" xr:uid="{80EB7BCE-9197-4401-810E-DD4E397D7531}"/>
    <cellStyle name="Komma 3_3. Chng in credit spreads" xfId="49392" xr:uid="{F4EBDEF5-527E-4BBC-A1B8-97175E4280E6}"/>
    <cellStyle name="Komma 30" xfId="36200" xr:uid="{1724C46E-7EF4-49AD-AC26-C1412778FAB7}"/>
    <cellStyle name="Komma 30 2" xfId="36544" xr:uid="{9FD2943D-53C8-4CF7-8F99-C738DEB15410}"/>
    <cellStyle name="Komma 31" xfId="40213" xr:uid="{85459D46-043C-41F4-8B13-E36D2E8B6B82}"/>
    <cellStyle name="Komma 31 2" xfId="49393" xr:uid="{9BC17210-DC50-4439-9ACB-A180746F73F5}"/>
    <cellStyle name="Komma 32" xfId="49394" xr:uid="{BE55E8D5-BBFC-49DA-B6D4-940FED71BDDE}"/>
    <cellStyle name="Komma 32 2" xfId="49395" xr:uid="{8F62AB55-2129-4161-8D6B-DA43B709A93F}"/>
    <cellStyle name="Komma 33" xfId="49396" xr:uid="{EAFA8A3F-0546-409F-ACA2-F1629FF45154}"/>
    <cellStyle name="Komma 33 2" xfId="49397" xr:uid="{0784F0AF-8A73-4530-97F2-126B74778601}"/>
    <cellStyle name="Komma 34" xfId="49398" xr:uid="{B82C2EED-EDF4-4DDE-99FD-8080940F87A6}"/>
    <cellStyle name="Komma 34 2" xfId="49399" xr:uid="{116C7599-256E-4120-B332-4CA4F49743B8}"/>
    <cellStyle name="Komma 35" xfId="49400" xr:uid="{024403CA-A7FB-4B39-A489-FF444B69BED3}"/>
    <cellStyle name="Komma 35 2" xfId="49401" xr:uid="{F2747476-BCDD-493F-A4CA-518F1ABDEE76}"/>
    <cellStyle name="Komma 36" xfId="49402" xr:uid="{B738E42B-A79F-415E-AF05-EC67C6441BBB}"/>
    <cellStyle name="Komma 36 2" xfId="49403" xr:uid="{83300C11-EE91-42AF-8044-E9A7F5A30599}"/>
    <cellStyle name="Komma 37" xfId="49404" xr:uid="{66A4CDE2-7983-4AFF-B705-0B8485EA307B}"/>
    <cellStyle name="Komma 37 2" xfId="49405" xr:uid="{115FB3CB-6CEC-422D-B69B-00B59639E4CE}"/>
    <cellStyle name="Komma 38" xfId="49406" xr:uid="{290B46D6-F26E-4FCB-BEDC-C5DED1ADF20E}"/>
    <cellStyle name="Komma 38 2" xfId="49407" xr:uid="{FD7F7BE0-0987-4FBA-A71A-42A96DCE4206}"/>
    <cellStyle name="Komma 39" xfId="49408" xr:uid="{5CD0BB5B-071B-496C-8852-4653E98B144C}"/>
    <cellStyle name="Komma 39 2" xfId="49409" xr:uid="{3B11D403-8AE5-4652-AC34-3F610FAC0A05}"/>
    <cellStyle name="Komma 4" xfId="7483" xr:uid="{43C166BB-A3FF-4A6E-8182-A80EB67AE127}"/>
    <cellStyle name="Komma 4 2" xfId="7484" xr:uid="{9F63C9DB-B4FC-4D2A-AE58-475F036224DB}"/>
    <cellStyle name="Komma 4 2 2" xfId="24583" xr:uid="{D5A6CA92-BAE0-466F-9C1A-62E014A360BD}"/>
    <cellStyle name="Komma 4 2 2 2" xfId="24584" xr:uid="{0B3AFF35-B8F6-49CF-A59B-9C082EB9B7D4}"/>
    <cellStyle name="Komma 4 2 2 3" xfId="24585" xr:uid="{B3589741-37F7-420B-9053-DC9A7F2F6337}"/>
    <cellStyle name="Komma 4 2 2 4" xfId="36105" xr:uid="{8A4CDF07-F74F-4A1D-941E-0C48A3583961}"/>
    <cellStyle name="Komma 4 2 2 5" xfId="40066" xr:uid="{303D5483-1A6B-4BF6-8B33-D4142B549500}"/>
    <cellStyle name="Komma 4 2 2_AVA DVA EL" xfId="24586" xr:uid="{E0DE3614-B6D0-49B1-9C22-F038DB20E47D}"/>
    <cellStyle name="Komma 4 2 3" xfId="24587" xr:uid="{FC50A429-5AF9-44E9-A5D1-74DFB38A36D9}"/>
    <cellStyle name="Komma 4 2 3 2" xfId="36314" xr:uid="{9C43EB5C-ED80-4E0D-997B-6078035F9FC5}"/>
    <cellStyle name="Komma 4 2 4" xfId="40065" xr:uid="{B031F7B2-A75E-4AA9-BE29-DFFF60B087FD}"/>
    <cellStyle name="Komma 4 2_AVA DVA EL" xfId="24588" xr:uid="{0883FC2E-B735-4A7C-9352-D74279AB00E6}"/>
    <cellStyle name="Komma 4 3" xfId="24589" xr:uid="{3026FF68-4310-42CC-B392-B4746F99AE74}"/>
    <cellStyle name="Komma 4 3 2" xfId="24590" xr:uid="{567BF008-5D82-450A-80F9-44BFCA9ADCAF}"/>
    <cellStyle name="Komma 4 3 2 2" xfId="36325" xr:uid="{29984BC3-A352-4554-9308-F87B7E85BB5D}"/>
    <cellStyle name="Komma 4 3 2 2 2" xfId="49410" xr:uid="{177B2540-EF5E-4827-8AC9-56FAB013619D}"/>
    <cellStyle name="Komma 4 3 2 3" xfId="40068" xr:uid="{133402AB-FBD3-4431-90D7-4A7CF190563E}"/>
    <cellStyle name="Komma 4 3 2 4" xfId="49411" xr:uid="{A7F15C60-5ADF-497A-BF08-CDC955D2A4B9}"/>
    <cellStyle name="Komma 4 3 2_7. Other MTM adjustments" xfId="49412" xr:uid="{DE53E17F-9B92-40AF-B5F3-38CE80D1D715}"/>
    <cellStyle name="Komma 4 3 3" xfId="24591" xr:uid="{2EAF3261-7041-4453-81C7-E7A973612324}"/>
    <cellStyle name="Komma 4 3 3 2" xfId="49413" xr:uid="{ED3281DA-C820-4B59-B288-BC25D1D0AF68}"/>
    <cellStyle name="Komma 4 3 4" xfId="36135" xr:uid="{075D000A-7D4D-4679-9239-D09B340FD484}"/>
    <cellStyle name="Komma 4 3 5" xfId="40067" xr:uid="{E3586FB6-B498-486C-8431-EB8A472B2276}"/>
    <cellStyle name="Komma 4 3_7. Other MTM adjustments" xfId="49414" xr:uid="{F60BB4A6-1417-45F1-B762-3BD5B7F231F8}"/>
    <cellStyle name="Komma 4 4" xfId="24592" xr:uid="{65AEC84D-CBA1-4203-8E9C-458A41C0C468}"/>
    <cellStyle name="Komma 4 4 2" xfId="24593" xr:uid="{9DEE8C9C-7427-4BF4-A0F8-DB478C6ADBF2}"/>
    <cellStyle name="Komma 4 4 2 2" xfId="36292" xr:uid="{DFA62B21-40A3-4257-9079-E9F33F00D9D8}"/>
    <cellStyle name="Komma 4 4 2 2 2" xfId="49415" xr:uid="{E0583F35-967B-4BF1-9EC5-6DD20671CE81}"/>
    <cellStyle name="Komma 4 4 2 3" xfId="49416" xr:uid="{C3FF43F4-6A4C-4A95-9578-24BCDACE448C}"/>
    <cellStyle name="Komma 4 4 2_7. Other MTM adjustments" xfId="49417" xr:uid="{BED361D8-E34A-45C0-8C9F-04131CE45798}"/>
    <cellStyle name="Komma 4 4 3" xfId="24594" xr:uid="{8BC94A90-1FE7-456E-8B6F-BFB8A84C29A4}"/>
    <cellStyle name="Komma 4 4 3 2" xfId="49418" xr:uid="{4C5E0605-C4D1-4F1A-9E1D-761CB249CCAB}"/>
    <cellStyle name="Komma 4 4 3 2 2" xfId="49419" xr:uid="{FCCAD579-CE48-414E-ADF1-917E05422D76}"/>
    <cellStyle name="Komma 4 4 3 3" xfId="49420" xr:uid="{DBB2AF10-57E8-41D6-8A89-C0AF9C0813BC}"/>
    <cellStyle name="Komma 4 4 3_7. Other MTM adjustments" xfId="49421" xr:uid="{F3978895-7870-4DBA-91E6-DF8FBA687126}"/>
    <cellStyle name="Komma 4 4 4" xfId="36077" xr:uid="{7B0DD627-686B-449E-9F1D-C1426455EE25}"/>
    <cellStyle name="Komma 4 4 4 2" xfId="49422" xr:uid="{60B7471B-6C24-43F7-BFBC-5D9CE6F72D38}"/>
    <cellStyle name="Komma 4 4 5" xfId="40069" xr:uid="{0F6AC525-2F95-4032-B143-7BE29C3CB523}"/>
    <cellStyle name="Komma 4 4_7. Other MTM adjustments" xfId="49423" xr:uid="{8DEC5058-E368-45EB-A55E-5A39BE881755}"/>
    <cellStyle name="Komma 4 5" xfId="24595" xr:uid="{55FEDE33-8391-4326-8769-EBEA06C1219C}"/>
    <cellStyle name="Komma 4 5 2" xfId="24596" xr:uid="{790B05A0-6182-4911-9767-7CB2A39B05BF}"/>
    <cellStyle name="Komma 4 5 3" xfId="24597" xr:uid="{2EA55369-DFF2-4609-B7A1-B65285499B01}"/>
    <cellStyle name="Komma 4 5 4" xfId="36263" xr:uid="{CE6F779F-F14E-4481-9619-41D0F29CBC4C}"/>
    <cellStyle name="Komma 4 5_AVA DVA EL" xfId="24598" xr:uid="{B0C97464-AE2E-4F04-A2E4-8000779F2782}"/>
    <cellStyle name="Komma 4 6" xfId="24599" xr:uid="{EA5FB770-CB9D-4DEB-861E-BAE537D4B612}"/>
    <cellStyle name="Komma 4 7" xfId="49424" xr:uid="{EB180854-C5E8-423B-98E0-45C691F0F808}"/>
    <cellStyle name="Komma 4_11" xfId="7485" xr:uid="{B6EBC0AF-49FF-4043-93F1-E30099836E65}"/>
    <cellStyle name="Komma 40" xfId="49425" xr:uid="{1A495091-DEC3-4E81-A5A1-0850A2081973}"/>
    <cellStyle name="Komma 40 2" xfId="49426" xr:uid="{0F8C6F69-B0CA-4818-94A3-ACF3554E8668}"/>
    <cellStyle name="Komma 41" xfId="49427" xr:uid="{AA2C827E-7144-490C-9FCC-43EF6E2D871C}"/>
    <cellStyle name="Komma 41 2" xfId="49428" xr:uid="{B6A967A7-9C94-41AB-AFCA-1B23A6213B29}"/>
    <cellStyle name="Komma 42" xfId="49429" xr:uid="{A2692FAE-F18B-432B-B943-CDD75CBF813B}"/>
    <cellStyle name="Komma 42 2" xfId="49430" xr:uid="{DDBD6256-32C9-4059-88F1-62DFF55F9B8E}"/>
    <cellStyle name="Komma 43" xfId="49431" xr:uid="{6B3AD830-4BC0-4BE1-BE7D-A795C5EA2522}"/>
    <cellStyle name="Komma 43 2" xfId="49432" xr:uid="{DC1233A2-3212-4D64-A78A-33E9596CA40E}"/>
    <cellStyle name="Komma 44" xfId="49433" xr:uid="{958EB784-C08C-4DBC-A434-2FB94DE34D4A}"/>
    <cellStyle name="Komma 44 2" xfId="49434" xr:uid="{EE006340-8185-4393-954A-21CA6AB6A7D8}"/>
    <cellStyle name="Komma 45" xfId="49435" xr:uid="{68C3695E-3EF8-40C2-9B98-F3D30B77090C}"/>
    <cellStyle name="Komma 45 2" xfId="49436" xr:uid="{63A2456C-9AB3-445C-9070-6C1C59F48736}"/>
    <cellStyle name="Komma 46" xfId="49437" xr:uid="{5F12B0F9-A410-4AF8-91CA-65B8A2E1D39E}"/>
    <cellStyle name="Komma 46 2" xfId="49438" xr:uid="{F780234C-3EA5-4F1D-BFAA-26509184B030}"/>
    <cellStyle name="Komma 47" xfId="49439" xr:uid="{3E638BAD-0B16-4F02-A998-9E95EF213DC4}"/>
    <cellStyle name="Komma 47 2" xfId="49440" xr:uid="{99C36208-45ED-4ADA-91F9-0C19930F6584}"/>
    <cellStyle name="Komma 48" xfId="49441" xr:uid="{08A401C7-0441-4C8E-8F0A-E41E9BFC30FA}"/>
    <cellStyle name="Komma 48 2" xfId="49442" xr:uid="{A45FBE97-F654-4119-8CC2-508F66676F9D}"/>
    <cellStyle name="Komma 49" xfId="49443" xr:uid="{5CBC99D7-AE05-4297-8D83-006C3001E93E}"/>
    <cellStyle name="Komma 49 2" xfId="49444" xr:uid="{8C531BD4-6E43-435B-8959-3D2492374964}"/>
    <cellStyle name="Komma 5" xfId="7486" xr:uid="{6105A0E2-244D-458C-8AB0-246751AB0CA2}"/>
    <cellStyle name="Komma 5 10" xfId="36818" xr:uid="{E3FC1FBC-D906-4F34-BD24-2A52D9B4D926}"/>
    <cellStyle name="Komma 5 11" xfId="49445" xr:uid="{67D859F8-07E4-4105-B7F5-78DB9C20E6D8}"/>
    <cellStyle name="Komma 5 12" xfId="49446" xr:uid="{C4E61B7A-AC51-42CD-90D4-3E4CA6C20284}"/>
    <cellStyle name="Komma 5 13" xfId="49447" xr:uid="{0E991CB1-55ED-4A81-A17E-214560D9707E}"/>
    <cellStyle name="Komma 5 2" xfId="7487" xr:uid="{77147701-AD30-42F0-A523-5C07B318889C}"/>
    <cellStyle name="Komma 5 2 10" xfId="49448" xr:uid="{B4B9EC9F-1F28-442C-A759-6B32657DA03B}"/>
    <cellStyle name="Komma 5 2 11" xfId="49449" xr:uid="{9FC638CE-AB13-4E64-B635-BCAD1C608836}"/>
    <cellStyle name="Komma 5 2 2" xfId="12513" xr:uid="{263B672C-1B65-43A7-AB53-63986D4066A2}"/>
    <cellStyle name="Komma 5 2 2 10" xfId="35990" xr:uid="{F4912D72-15A0-4F37-869C-39F3C53FD76F}"/>
    <cellStyle name="Komma 5 2 2 2" xfId="12514" xr:uid="{808EFC97-6871-4654-8F9C-C9B64A97C096}"/>
    <cellStyle name="Komma 5 2 2 2 2" xfId="24600" xr:uid="{67F944C3-DD9B-4999-A15F-392851622125}"/>
    <cellStyle name="Komma 5 2 2 2 2 2" xfId="24601" xr:uid="{94F370F4-E427-4E5D-9EED-9157C16C8629}"/>
    <cellStyle name="Komma 5 2 2 2 2 3" xfId="24602" xr:uid="{74CDE580-14B2-419D-86A1-540614C4E694}"/>
    <cellStyle name="Komma 5 2 2 2 2 4" xfId="49450" xr:uid="{9C91225F-62DE-4402-B1BA-B19453FC8D52}"/>
    <cellStyle name="Komma 5 2 2 2 2 5" xfId="49451" xr:uid="{7A2B3924-57ED-485A-A47F-9EEB07F42015}"/>
    <cellStyle name="Komma 5 2 2 2 2_AVA DVA EL" xfId="24603" xr:uid="{715173AB-74D5-45A4-9E98-173653A170C3}"/>
    <cellStyle name="Komma 5 2 2 2 3" xfId="24604" xr:uid="{32F09425-5001-481A-A32A-6BFC2CCBB394}"/>
    <cellStyle name="Komma 5 2 2 2 3 2" xfId="24605" xr:uid="{E6AE2694-8D63-4E49-A123-91803975A03C}"/>
    <cellStyle name="Komma 5 2 2 2 3 3" xfId="24606" xr:uid="{6B7A189C-FC5D-46B7-AE18-C306B701FB8F}"/>
    <cellStyle name="Komma 5 2 2 2 3 4" xfId="49452" xr:uid="{53684DEF-38C1-40F4-A3D1-BA70BA47404A}"/>
    <cellStyle name="Komma 5 2 2 2 3 5" xfId="49453" xr:uid="{ADDBDB4C-6FCF-4BD7-8113-D86EB6AC6746}"/>
    <cellStyle name="Komma 5 2 2 2 3_AVA DVA EL" xfId="24607" xr:uid="{FF3D17FF-A34A-4219-8A50-6FEBB0E72F0E}"/>
    <cellStyle name="Komma 5 2 2 2 4" xfId="24608" xr:uid="{06AAAA97-A44C-49BC-A1A9-1F8C674CC65D}"/>
    <cellStyle name="Komma 5 2 2 2 4 2" xfId="24609" xr:uid="{68048A7D-D818-46D4-8204-3D424EFAC9EE}"/>
    <cellStyle name="Komma 5 2 2 2 4 3" xfId="24610" xr:uid="{FF6940EB-3FA4-4697-AEA1-3B765DAD8DFA}"/>
    <cellStyle name="Komma 5 2 2 2 4 4" xfId="49454" xr:uid="{65FE8AD1-5D11-4A37-A622-51C2C704DA5C}"/>
    <cellStyle name="Komma 5 2 2 2 4 5" xfId="49455" xr:uid="{29DE1290-8FAA-422D-94A2-40D5051E33F4}"/>
    <cellStyle name="Komma 5 2 2 2 4_AVA DVA EL" xfId="24611" xr:uid="{FF913365-F2CF-4993-968A-BE78C3928643}"/>
    <cellStyle name="Komma 5 2 2 2 5" xfId="24612" xr:uid="{271185B1-BB3A-4FF0-815E-7CCD91EFE969}"/>
    <cellStyle name="Komma 5 2 2 2 5 2" xfId="24613" xr:uid="{A641DA08-1864-49C6-ACA5-29B1D47EABB8}"/>
    <cellStyle name="Komma 5 2 2 2 5 3" xfId="24614" xr:uid="{6DAD8487-1F82-45A1-80A9-8D14C50F8A1F}"/>
    <cellStyle name="Komma 5 2 2 2 5 4" xfId="49456" xr:uid="{C8248CAE-E3C5-414E-8565-03540F039373}"/>
    <cellStyle name="Komma 5 2 2 2 5_AVA DVA EL" xfId="24615" xr:uid="{672746A8-EFCD-4FC2-B6B7-7628C40C0E67}"/>
    <cellStyle name="Komma 5 2 2 2 6" xfId="24616" xr:uid="{D70CB418-1C97-46D2-A814-C96B0A8BA555}"/>
    <cellStyle name="Komma 5 2 2 2 7" xfId="24617" xr:uid="{F5B94F74-B894-42E3-889D-985C6B0228E5}"/>
    <cellStyle name="Komma 5 2 2 2 8" xfId="49457" xr:uid="{7C3D3847-224B-41D8-8A4C-BC31388A7C27}"/>
    <cellStyle name="Komma 5 2 2 2 9" xfId="49458" xr:uid="{7C7AB7C4-C016-451A-AA99-38F2203113B7}"/>
    <cellStyle name="Komma 5 2 2 2_AVA DVA EL" xfId="24618" xr:uid="{661776CE-F232-4CE7-B4C9-EAEE1BC0473D}"/>
    <cellStyle name="Komma 5 2 2 3" xfId="24619" xr:uid="{F63D7F76-A463-453F-9365-3035797348DB}"/>
    <cellStyle name="Komma 5 2 2 3 2" xfId="24620" xr:uid="{2F9D8365-9408-4179-AE14-05FE00FCFBA1}"/>
    <cellStyle name="Komma 5 2 2 3 3" xfId="24621" xr:uid="{B83C9FAD-D0FD-4EBD-B1AD-9DDF76CE2010}"/>
    <cellStyle name="Komma 5 2 2 3 4" xfId="49459" xr:uid="{EF7183A6-10B1-4225-B22D-83CFF2CAC164}"/>
    <cellStyle name="Komma 5 2 2 3 5" xfId="49460" xr:uid="{0E0EF2D9-9277-4833-948B-3589C0B80C35}"/>
    <cellStyle name="Komma 5 2 2 3_AVA DVA EL" xfId="24622" xr:uid="{348F26F4-2BDC-406E-A5D8-6FB1EF724102}"/>
    <cellStyle name="Komma 5 2 2 4" xfId="24623" xr:uid="{770FB306-6764-44BE-B4BC-ADF77F27C04D}"/>
    <cellStyle name="Komma 5 2 2 4 2" xfId="24624" xr:uid="{47964913-57F9-45B1-B059-E385AEE98307}"/>
    <cellStyle name="Komma 5 2 2 4 3" xfId="24625" xr:uid="{01FFBB78-BC3E-4F1A-92AE-B9FF5A0E2B51}"/>
    <cellStyle name="Komma 5 2 2 4 4" xfId="49461" xr:uid="{E7145173-EC59-4C8F-829E-D66ACBDD4B9E}"/>
    <cellStyle name="Komma 5 2 2 4 5" xfId="49462" xr:uid="{C634091B-F2A5-4098-8944-22B7B9F8666B}"/>
    <cellStyle name="Komma 5 2 2 4_AVA DVA EL" xfId="24626" xr:uid="{46F89573-2822-494D-B691-7FA15F6CDEA1}"/>
    <cellStyle name="Komma 5 2 2 5" xfId="24627" xr:uid="{EB2ECC52-3B4E-47B7-9594-FBD4567899FD}"/>
    <cellStyle name="Komma 5 2 2 5 2" xfId="24628" xr:uid="{4247A7FA-BC2C-4CB0-9CF6-34442BC10700}"/>
    <cellStyle name="Komma 5 2 2 5 3" xfId="24629" xr:uid="{35C1318D-FA6B-4D49-B4DF-8A06AF084BB3}"/>
    <cellStyle name="Komma 5 2 2 5 4" xfId="49463" xr:uid="{F3E31C61-060B-48CE-8C1E-D1D70C0F1B02}"/>
    <cellStyle name="Komma 5 2 2 5 5" xfId="49464" xr:uid="{EBBB1E89-D8A3-4EFD-9EBE-29B2978D42DD}"/>
    <cellStyle name="Komma 5 2 2 5_AVA DVA EL" xfId="24630" xr:uid="{F9F94829-B116-4D3B-AFF5-BFC8CAE286F6}"/>
    <cellStyle name="Komma 5 2 2 6" xfId="24631" xr:uid="{75B51FB2-9A59-421E-927D-710AE207FBA3}"/>
    <cellStyle name="Komma 5 2 2 6 2" xfId="24632" xr:uid="{2C59B175-4D11-43EB-9014-0AEDB9D1A1C8}"/>
    <cellStyle name="Komma 5 2 2 6 3" xfId="24633" xr:uid="{1FF23164-63A7-4585-A1BC-C12FCFB19A3C}"/>
    <cellStyle name="Komma 5 2 2 6 4" xfId="49465" xr:uid="{5D0A2930-CCF2-484C-A056-1BFAE95E58D3}"/>
    <cellStyle name="Komma 5 2 2 6_AVA DVA EL" xfId="24634" xr:uid="{F594158D-A3B2-448D-AAB8-D8BA6B2F00F6}"/>
    <cellStyle name="Komma 5 2 2 7" xfId="24635" xr:uid="{B1139C45-A8B6-4BD6-9985-D2DD9369882E}"/>
    <cellStyle name="Komma 5 2 2 8" xfId="24636" xr:uid="{3F818045-165C-4CD0-9B8A-19CE4166825E}"/>
    <cellStyle name="Komma 5 2 2 9" xfId="36108" xr:uid="{912DFD0C-B36A-4EC3-AC5B-5FB4A4D03F5B}"/>
    <cellStyle name="Komma 5 2 2_AVA DVA EL" xfId="24637" xr:uid="{4D146F81-E7F5-4C85-8CCF-B05C8E2134D4}"/>
    <cellStyle name="Komma 5 2 3" xfId="12515" xr:uid="{8489385B-1CF6-43FF-9950-FA5BFEA2308B}"/>
    <cellStyle name="Komma 5 2 3 2" xfId="24638" xr:uid="{0F284C01-820B-4788-A56E-22BA067E874C}"/>
    <cellStyle name="Komma 5 2 3 2 2" xfId="24639" xr:uid="{ADE8A6CF-1223-4EC9-B166-47CF2204202B}"/>
    <cellStyle name="Komma 5 2 3 2 3" xfId="24640" xr:uid="{DADF9E6E-FDB7-456B-BEE7-4386EF2AC2C4}"/>
    <cellStyle name="Komma 5 2 3 2 4" xfId="49466" xr:uid="{893A795B-2305-48BE-B3DA-9134BD97A7E6}"/>
    <cellStyle name="Komma 5 2 3 2 5" xfId="49467" xr:uid="{EE97C319-74AE-4143-A1E1-6EB759496612}"/>
    <cellStyle name="Komma 5 2 3 2_AVA DVA EL" xfId="24641" xr:uid="{214A9E78-C8CF-437D-9047-E7BAE3CA5F76}"/>
    <cellStyle name="Komma 5 2 3 3" xfId="24642" xr:uid="{419D65D6-7760-444B-A54C-EAE4ED648F57}"/>
    <cellStyle name="Komma 5 2 3 3 2" xfId="24643" xr:uid="{FB1DDF27-E19B-4B96-8200-00CB1C35B977}"/>
    <cellStyle name="Komma 5 2 3 3 3" xfId="24644" xr:uid="{3C99CF19-47B8-4A00-BA7F-6133C4ADC7D1}"/>
    <cellStyle name="Komma 5 2 3 3 4" xfId="49468" xr:uid="{A914C0EC-17D2-44EE-A52F-F32CCEA390F0}"/>
    <cellStyle name="Komma 5 2 3 3 5" xfId="49469" xr:uid="{8ED72C44-2F37-446A-BA82-870A09FB3F45}"/>
    <cellStyle name="Komma 5 2 3 3_AVA DVA EL" xfId="24645" xr:uid="{168D362F-44AC-495D-A1EA-EF994F81E57E}"/>
    <cellStyle name="Komma 5 2 3 4" xfId="24646" xr:uid="{C166D317-64CB-48C6-9AFA-CCCF2DFBB59D}"/>
    <cellStyle name="Komma 5 2 3 4 2" xfId="24647" xr:uid="{F769F624-9DAE-4013-90F1-DF92EBCE0DD1}"/>
    <cellStyle name="Komma 5 2 3 4 3" xfId="24648" xr:uid="{B58F9DE8-D68B-4C64-9202-DFB07DBB073B}"/>
    <cellStyle name="Komma 5 2 3 4 4" xfId="49470" xr:uid="{B63112BC-EEC3-4D5C-9EC0-D572D858FFD1}"/>
    <cellStyle name="Komma 5 2 3 4 5" xfId="49471" xr:uid="{C9F47AD6-5FAC-47E4-97AC-A4E235A2F744}"/>
    <cellStyle name="Komma 5 2 3 4_AVA DVA EL" xfId="24649" xr:uid="{D1B95CD8-36FA-4232-A975-FC7AB9D5087F}"/>
    <cellStyle name="Komma 5 2 3 5" xfId="24650" xr:uid="{B28FFFDA-DA79-46A8-A8DE-3B22923DB10D}"/>
    <cellStyle name="Komma 5 2 3 5 2" xfId="24651" xr:uid="{4A4557E9-1F31-4CF6-B509-272E02A8A7D1}"/>
    <cellStyle name="Komma 5 2 3 5 3" xfId="24652" xr:uid="{A9D51083-203A-4C65-88B0-AA3723A06263}"/>
    <cellStyle name="Komma 5 2 3 5 4" xfId="49472" xr:uid="{FE2A247F-DD2E-4CC4-BF71-A928A0256FEC}"/>
    <cellStyle name="Komma 5 2 3 5_AVA DVA EL" xfId="24653" xr:uid="{D2D6A5E1-03E6-4889-8E87-45AA294534EA}"/>
    <cellStyle name="Komma 5 2 3 6" xfId="24654" xr:uid="{642F4220-145D-4297-84E0-D7727DFA11E2}"/>
    <cellStyle name="Komma 5 2 3 7" xfId="24655" xr:uid="{C94AB659-E0CB-4831-A825-A85CEE4A3E75}"/>
    <cellStyle name="Komma 5 2 3 8" xfId="36315" xr:uid="{1AAB5A90-B7D6-45A3-A0EB-699DF4B64D61}"/>
    <cellStyle name="Komma 5 2 3 9" xfId="35978" xr:uid="{BA602113-9E96-4987-A698-EB5D0D8C78E9}"/>
    <cellStyle name="Komma 5 2 3_AVA DVA EL" xfId="24656" xr:uid="{51A9D1BE-C223-4D49-A6B0-6E9EC4C8DD0A}"/>
    <cellStyle name="Komma 5 2 4" xfId="24657" xr:uid="{51D373EB-01DA-441A-BF0B-050B6697AB76}"/>
    <cellStyle name="Komma 5 2 4 2" xfId="24658" xr:uid="{2D5B1054-4628-400E-BA62-B99ABAF8EC94}"/>
    <cellStyle name="Komma 5 2 4 3" xfId="24659" xr:uid="{477263C0-F83C-491A-9E91-06D619D132E4}"/>
    <cellStyle name="Komma 5 2 4 4" xfId="49473" xr:uid="{57ED6AA2-F9BC-4508-9414-C4F8CE75AA90}"/>
    <cellStyle name="Komma 5 2 4 5" xfId="49474" xr:uid="{4B8F6F18-4DAC-4E65-8811-95238E11D128}"/>
    <cellStyle name="Komma 5 2 4_AVA DVA EL" xfId="24660" xr:uid="{8CB212F7-09BA-4ADF-AA01-6507B12593BF}"/>
    <cellStyle name="Komma 5 2 5" xfId="24661" xr:uid="{8E83AA1D-FF70-4CA2-A1BC-DE1E6DFD4ED1}"/>
    <cellStyle name="Komma 5 2 5 2" xfId="24662" xr:uid="{FC662B90-5883-43D2-9920-1909A5165D7F}"/>
    <cellStyle name="Komma 5 2 5 3" xfId="24663" xr:uid="{1EDC8458-1239-49C1-8C6D-587F327DA584}"/>
    <cellStyle name="Komma 5 2 5 4" xfId="49475" xr:uid="{08C987F0-4162-41BF-8ED8-D2FC8E47580C}"/>
    <cellStyle name="Komma 5 2 5 5" xfId="49476" xr:uid="{194A13F4-D126-4356-AED5-65E0D0C4FAFD}"/>
    <cellStyle name="Komma 5 2 5_AVA DVA EL" xfId="24664" xr:uid="{21C6D929-E552-4651-96AB-875258BA2DFE}"/>
    <cellStyle name="Komma 5 2 6" xfId="24665" xr:uid="{C2A37D90-80CC-422C-B622-C2C3AF5D5C2A}"/>
    <cellStyle name="Komma 5 2 6 2" xfId="24666" xr:uid="{8D5B83E2-D676-4A59-A502-2020CBE37386}"/>
    <cellStyle name="Komma 5 2 6 3" xfId="24667" xr:uid="{FEE222B8-9AB6-4F6C-AB55-0C18627A9722}"/>
    <cellStyle name="Komma 5 2 6 4" xfId="49477" xr:uid="{58B1A34B-B156-45C0-9DBC-FEB99C857DC2}"/>
    <cellStyle name="Komma 5 2 6 5" xfId="49478" xr:uid="{459E7A2D-A81E-4ECD-9897-4DAD0690676D}"/>
    <cellStyle name="Komma 5 2 6_AVA DVA EL" xfId="24668" xr:uid="{93EB4F07-F70C-40BE-A1E5-54958CFDB55B}"/>
    <cellStyle name="Komma 5 2 7" xfId="24669" xr:uid="{A85EDD9A-BAA0-4517-BC70-EC470F8B0AFB}"/>
    <cellStyle name="Komma 5 2 7 2" xfId="24670" xr:uid="{AD9582C6-D036-431F-AE56-9E2D5929F7A5}"/>
    <cellStyle name="Komma 5 2 7 3" xfId="24671" xr:uid="{8A5EA638-D0FB-4668-9D86-B271EF39C7CD}"/>
    <cellStyle name="Komma 5 2 7 4" xfId="49479" xr:uid="{6BF77042-5980-4403-9529-95595D74D2D9}"/>
    <cellStyle name="Komma 5 2 7_AVA DVA EL" xfId="24672" xr:uid="{2DC3264D-CACB-49D7-91C1-CF580E59A55D}"/>
    <cellStyle name="Komma 5 2 8" xfId="24673" xr:uid="{AC3989DA-0ACA-4A54-A806-42B1C160C74F}"/>
    <cellStyle name="Komma 5 2 9" xfId="36819" xr:uid="{087D6EA0-FACC-4324-B834-A8615455622A}"/>
    <cellStyle name="Komma 5 2_AVA DVA EL" xfId="24674" xr:uid="{02B7F323-E260-4664-B3B6-692A3739A778}"/>
    <cellStyle name="Komma 5 3" xfId="7488" xr:uid="{0CF940B0-94E2-4DBA-A620-B12FEB8F8C83}"/>
    <cellStyle name="Komma 5 3 10" xfId="49480" xr:uid="{AB9E3649-95D2-40E0-9916-8621298BDDC1}"/>
    <cellStyle name="Komma 5 3 2" xfId="7489" xr:uid="{4CE621E8-BD7A-4C92-B9DB-4AFD9A550527}"/>
    <cellStyle name="Komma 5 3 2 2" xfId="7490" xr:uid="{7F3B7679-082D-49F2-8070-81A93B9F1863}"/>
    <cellStyle name="Komma 5 3 2 2 2" xfId="24675" xr:uid="{F931E3B2-7623-4E29-8E87-F69ACB5C7292}"/>
    <cellStyle name="Komma 5 3 2 2 3" xfId="24676" xr:uid="{EBC3BD52-AA4B-4343-A11C-79131C31268B}"/>
    <cellStyle name="Komma 5 3 2 2 4" xfId="49481" xr:uid="{9FA7417F-883D-417B-AF47-E4344E15FA36}"/>
    <cellStyle name="Komma 5 3 2 2 5" xfId="49482" xr:uid="{94692C59-B25D-4C38-80AB-26811985B7FF}"/>
    <cellStyle name="Komma 5 3 2 2_AVA DVA EL" xfId="24677" xr:uid="{917F0CF8-E3B1-4DAD-BF40-576BB000561A}"/>
    <cellStyle name="Komma 5 3 2 3" xfId="24678" xr:uid="{5EDC8D60-91A4-402D-87FD-F10ADE536EDA}"/>
    <cellStyle name="Komma 5 3 2 3 2" xfId="24679" xr:uid="{1E538DE5-B454-4AA7-A622-407A0FC01714}"/>
    <cellStyle name="Komma 5 3 2 3 3" xfId="24680" xr:uid="{D5949C41-2B6B-46FB-B30F-A1F69D26546C}"/>
    <cellStyle name="Komma 5 3 2 3 4" xfId="49483" xr:uid="{07F0B0E6-E488-409E-A3CA-BE51F95EBD42}"/>
    <cellStyle name="Komma 5 3 2 3 5" xfId="49484" xr:uid="{E3788A59-3F66-483F-9599-043B1EB01327}"/>
    <cellStyle name="Komma 5 3 2 3_AVA DVA EL" xfId="24681" xr:uid="{B787692F-A826-4BB2-AA7F-B19C436E9E85}"/>
    <cellStyle name="Komma 5 3 2 4" xfId="24682" xr:uid="{D737D420-AB56-41EF-92DE-96C0DED5C680}"/>
    <cellStyle name="Komma 5 3 2 4 2" xfId="24683" xr:uid="{42B01894-A56B-41C2-866B-C4813A02D071}"/>
    <cellStyle name="Komma 5 3 2 4 3" xfId="24684" xr:uid="{D997094E-A2B7-4AD3-9EE3-2D364ABAC31B}"/>
    <cellStyle name="Komma 5 3 2 4 4" xfId="49485" xr:uid="{A33BD6AB-CF87-4F61-B0D0-E9AED11F9DC3}"/>
    <cellStyle name="Komma 5 3 2 4 5" xfId="49486" xr:uid="{52B314A4-AFF0-4F20-A014-9A48293D7CA9}"/>
    <cellStyle name="Komma 5 3 2 4_AVA DVA EL" xfId="24685" xr:uid="{CA323737-6387-4241-A23A-4DDDEEE00B33}"/>
    <cellStyle name="Komma 5 3 2 5" xfId="24686" xr:uid="{16B3F83D-BEEE-4136-8CE7-4D58E111C89E}"/>
    <cellStyle name="Komma 5 3 2 5 2" xfId="24687" xr:uid="{C7C1DD56-0516-445D-B29F-64C8DD9DF73F}"/>
    <cellStyle name="Komma 5 3 2 5 3" xfId="24688" xr:uid="{A9DAF684-E0F0-4120-841E-D3AEB0E9C859}"/>
    <cellStyle name="Komma 5 3 2 5 4" xfId="49487" xr:uid="{005B12FA-47BA-43AF-816C-37595AACE9FF}"/>
    <cellStyle name="Komma 5 3 2 5_AVA DVA EL" xfId="24689" xr:uid="{FE2C93EC-8C83-4B14-B734-F1C699186C18}"/>
    <cellStyle name="Komma 5 3 2 6" xfId="24690" xr:uid="{D17558FB-2802-457D-8EE3-67F1F7677396}"/>
    <cellStyle name="Komma 5 3 2 6 2" xfId="24691" xr:uid="{D3173A5F-24B1-4296-B60B-D84200BDD494}"/>
    <cellStyle name="Komma 5 3 2 6_AVA DVA EL" xfId="24692" xr:uid="{6D54A72C-784E-4DE8-856B-FB63618B3C11}"/>
    <cellStyle name="Komma 5 3 2 7" xfId="24693" xr:uid="{84958E33-08EA-48DA-9030-1A4E361D3EC5}"/>
    <cellStyle name="Komma 5 3 2 8" xfId="49488" xr:uid="{BADC9D94-BE85-4098-8D02-E9E1076B70A5}"/>
    <cellStyle name="Komma 5 3 2 9" xfId="49489" xr:uid="{CF36E854-7E0F-4E67-885B-C96379348590}"/>
    <cellStyle name="Komma 5 3 2_A01" xfId="12517" xr:uid="{5301FB2A-C4A3-48FF-A4CB-B3B524B899F5}"/>
    <cellStyle name="Komma 5 3 3" xfId="7491" xr:uid="{310DAC89-7870-423B-B8C3-3A6D29A39D80}"/>
    <cellStyle name="Komma 5 3 3 2" xfId="24694" xr:uid="{983075C4-559E-4957-921E-5DA7B8C3EE3A}"/>
    <cellStyle name="Komma 5 3 3 2 2" xfId="24695" xr:uid="{E72345A5-A7D4-4C13-970A-0F106A336E52}"/>
    <cellStyle name="Komma 5 3 3 2_AVA DVA EL" xfId="24696" xr:uid="{F3BB7773-131B-43B1-B020-C233D6A310D3}"/>
    <cellStyle name="Komma 5 3 3 3" xfId="24697" xr:uid="{1639365E-B385-4403-B5BB-1FFA9A992F5D}"/>
    <cellStyle name="Komma 5 3 3 4" xfId="24698" xr:uid="{82371D25-2309-4037-AEE9-C86DE0DF8D8F}"/>
    <cellStyle name="Komma 5 3 3 5" xfId="36138" xr:uid="{F7AD83FB-91C8-4E61-9F57-8CADDA5E5998}"/>
    <cellStyle name="Komma 5 3 3 6" xfId="36412" xr:uid="{E2CC8EEF-5CBD-4549-9776-5ED2CF1D0C28}"/>
    <cellStyle name="Komma 5 3 3_AVA DVA EL" xfId="24699" xr:uid="{31E4D5ED-312A-4097-8FF9-2B9EB99A85BB}"/>
    <cellStyle name="Komma 5 3 4" xfId="24700" xr:uid="{3D3FD63D-185A-4B07-A91A-9CA107D3301B}"/>
    <cellStyle name="Komma 5 3 4 2" xfId="24701" xr:uid="{5FF0C84A-6B4E-48AD-A910-42606B8B96C7}"/>
    <cellStyle name="Komma 5 3 4 3" xfId="24702" xr:uid="{4B2636FE-FAAD-45DC-ADD6-ED04A5DC2893}"/>
    <cellStyle name="Komma 5 3 4 4" xfId="36327" xr:uid="{674E82FD-1A14-4D46-A214-A3318BB42C25}"/>
    <cellStyle name="Komma 5 3 4 5" xfId="49490" xr:uid="{122DC699-5A69-4AB3-80A2-A6A82C9B140B}"/>
    <cellStyle name="Komma 5 3 4_AVA DVA EL" xfId="24703" xr:uid="{CD1B6143-85E7-4CC7-922E-F8B2F5A547B3}"/>
    <cellStyle name="Komma 5 3 5" xfId="24704" xr:uid="{EE44564F-152A-4B6E-8B20-CE841DA02186}"/>
    <cellStyle name="Komma 5 3 5 2" xfId="24705" xr:uid="{D3CA3197-BA7B-4B73-B534-AE5379A2BA4B}"/>
    <cellStyle name="Komma 5 3 5 3" xfId="24706" xr:uid="{F0CC929A-8567-4FEB-A712-8B2545F824C9}"/>
    <cellStyle name="Komma 5 3 5 4" xfId="49491" xr:uid="{A28AC33E-A16D-4DCD-A1FA-D0B3E33FFF89}"/>
    <cellStyle name="Komma 5 3 5 5" xfId="49492" xr:uid="{9B7DB94E-EDC4-4D0C-B882-628B448E814E}"/>
    <cellStyle name="Komma 5 3 5_AVA DVA EL" xfId="24707" xr:uid="{5480FF4A-8397-4622-A2BF-94D42D39756F}"/>
    <cellStyle name="Komma 5 3 6" xfId="24708" xr:uid="{E9D07B9B-0698-42C5-B717-DC480A9B9913}"/>
    <cellStyle name="Komma 5 3 6 2" xfId="24709" xr:uid="{F12AD77E-A4EC-468F-BC3F-594725A79103}"/>
    <cellStyle name="Komma 5 3 6 3" xfId="24710" xr:uid="{EE4111BE-DCDF-4646-B153-A923062F8E48}"/>
    <cellStyle name="Komma 5 3 6 4" xfId="49493" xr:uid="{62DFA6A6-762E-4E04-86D0-F519B2FDF8DC}"/>
    <cellStyle name="Komma 5 3 6_AVA DVA EL" xfId="24711" xr:uid="{9F210AE4-86D3-4538-9BB0-1C7FCABD3EAC}"/>
    <cellStyle name="Komma 5 3 7" xfId="24712" xr:uid="{1369C5E1-EC4C-4893-93AE-6D4A9A309664}"/>
    <cellStyle name="Komma 5 3 7 2" xfId="24713" xr:uid="{D0C65DE0-C5FA-4513-841E-B52BC5202DD0}"/>
    <cellStyle name="Komma 5 3 7_AVA DVA EL" xfId="24714" xr:uid="{BAF7E6F2-B8DE-473B-B998-26F2E54A6DF4}"/>
    <cellStyle name="Komma 5 3 8" xfId="24715" xr:uid="{88FED1DD-8513-41A7-8113-4E86707BD839}"/>
    <cellStyle name="Komma 5 3 9" xfId="36820" xr:uid="{D46A2CBA-94DE-4F31-BA24-210024600279}"/>
    <cellStyle name="Komma 5 3_A01" xfId="12516" xr:uid="{4C59B2C6-FF97-4696-AE2A-46285FFF8B89}"/>
    <cellStyle name="Komma 5 4" xfId="7492" xr:uid="{724B936C-DC00-48DD-919E-CDD8CF50BFC4}"/>
    <cellStyle name="Komma 5 4 2" xfId="7493" xr:uid="{D581810D-5B93-419D-BA60-E3E95858FE21}"/>
    <cellStyle name="Komma 5 4 2 2" xfId="24716" xr:uid="{B72E7AD4-27EA-49A4-BD42-1DCBBB01E201}"/>
    <cellStyle name="Komma 5 4 2 2 2" xfId="24717" xr:uid="{D0A0A3A3-5BE8-4B23-8108-EA6D09EBE6F6}"/>
    <cellStyle name="Komma 5 4 2 2_AVA DVA EL" xfId="24718" xr:uid="{FD02FB2D-82C0-410F-BA89-4D5313B38FB0}"/>
    <cellStyle name="Komma 5 4 2 3" xfId="24719" xr:uid="{8FEE7950-F7D9-4EC3-A0BB-CE05CCF164E8}"/>
    <cellStyle name="Komma 5 4 2 4" xfId="24720" xr:uid="{4105299D-2F26-4618-9DFC-80E960DD54C5}"/>
    <cellStyle name="Komma 5 4 2 5" xfId="36295" xr:uid="{0844BDB2-E5C7-454B-B3F8-E9071CCCA556}"/>
    <cellStyle name="Komma 5 4 2 6" xfId="35980" xr:uid="{C71E8472-73FD-48B6-8E8E-806730F2DACB}"/>
    <cellStyle name="Komma 5 4 2_AVA DVA EL" xfId="24721" xr:uid="{032CFAFC-43C4-4B28-900F-0FE2FF9B8E22}"/>
    <cellStyle name="Komma 5 4 3" xfId="24722" xr:uid="{BE6D7ED2-B629-445C-8606-7B7E8A078323}"/>
    <cellStyle name="Komma 5 4 3 2" xfId="24723" xr:uid="{671756F0-80BE-456F-A1EB-822B397FF34E}"/>
    <cellStyle name="Komma 5 4 3 3" xfId="24724" xr:uid="{55561C5B-5135-46A2-BF1B-2F42AA5AEF80}"/>
    <cellStyle name="Komma 5 4 3 4" xfId="49494" xr:uid="{7CF23B85-2F7A-496A-B7B3-84D0E8C95D5E}"/>
    <cellStyle name="Komma 5 4 3 5" xfId="49495" xr:uid="{98976D24-D93F-40F4-8C2E-337AB0E1CB58}"/>
    <cellStyle name="Komma 5 4 3_AVA DVA EL" xfId="24725" xr:uid="{F3C0AC70-AB02-4CA1-A0CB-2C73E07D9619}"/>
    <cellStyle name="Komma 5 4 4" xfId="24726" xr:uid="{B4B0BFDA-876C-4714-81DE-AB409168C202}"/>
    <cellStyle name="Komma 5 4 4 2" xfId="24727" xr:uid="{0B0A9C70-2E1E-47B9-AB80-8B009A41A13F}"/>
    <cellStyle name="Komma 5 4 4 3" xfId="24728" xr:uid="{F72D9CA6-E32E-49B6-88BA-8E961BB312A2}"/>
    <cellStyle name="Komma 5 4 4 4" xfId="49496" xr:uid="{EF623EAD-0106-4A89-8984-B14838D20D88}"/>
    <cellStyle name="Komma 5 4 4 5" xfId="49497" xr:uid="{6FEFC234-E497-4928-A6FB-56AA069418D4}"/>
    <cellStyle name="Komma 5 4 4_AVA DVA EL" xfId="24729" xr:uid="{2F22C528-A34E-4418-91C0-C2EF95BA397E}"/>
    <cellStyle name="Komma 5 4 5" xfId="24730" xr:uid="{111D7B19-FFC3-4672-826A-F9CC9D591593}"/>
    <cellStyle name="Komma 5 4 5 2" xfId="24731" xr:uid="{C4312EAC-88D8-4314-9810-C70032938199}"/>
    <cellStyle name="Komma 5 4 5 3" xfId="24732" xr:uid="{FA598012-ADB1-4DC3-8189-E269FD73AB57}"/>
    <cellStyle name="Komma 5 4 5 4" xfId="49498" xr:uid="{509B3639-EE8E-4F58-B5DB-15014035C713}"/>
    <cellStyle name="Komma 5 4 5_AVA DVA EL" xfId="24733" xr:uid="{41EE40F2-B377-45FE-A642-7945DF916BD7}"/>
    <cellStyle name="Komma 5 4 6" xfId="24734" xr:uid="{FBA23274-5E89-43D2-8AFF-054A6D9ADFB2}"/>
    <cellStyle name="Komma 5 4 6 2" xfId="24735" xr:uid="{673E8DC3-659D-4180-9B86-CB7AF9BBA2E8}"/>
    <cellStyle name="Komma 5 4 6_AVA DVA EL" xfId="24736" xr:uid="{4F78C47C-EF9F-4C8B-BDE5-F68C9975FEAB}"/>
    <cellStyle name="Komma 5 4 7" xfId="24737" xr:uid="{46E70AD9-19FF-422A-84EA-86D6AE93ED2B}"/>
    <cellStyle name="Komma 5 4 8" xfId="49499" xr:uid="{A54B20CA-3F14-47A9-B26A-255EEB75CF15}"/>
    <cellStyle name="Komma 5 4 9" xfId="49500" xr:uid="{C494F7FB-F7B5-44C4-A131-454AAAAA98BF}"/>
    <cellStyle name="Komma 5 4_A01" xfId="12518" xr:uid="{D0A07EBC-DF32-4FE8-A7E3-6160E5B91BA1}"/>
    <cellStyle name="Komma 5 5" xfId="7494" xr:uid="{2FDA0655-A736-4776-AA4A-706B813276A9}"/>
    <cellStyle name="Komma 5 5 2" xfId="7495" xr:uid="{90ECC90D-4013-461F-9C84-B0643FD759FA}"/>
    <cellStyle name="Komma 5 5 2 2" xfId="24738" xr:uid="{52DAE6E2-AE71-46A0-80E2-E57785C794A1}"/>
    <cellStyle name="Komma 5 5 2_AVA DVA EL" xfId="24739" xr:uid="{59EEF99A-2499-4B6D-9191-36E97B08D4E7}"/>
    <cellStyle name="Komma 5 5 3" xfId="24740" xr:uid="{515DA0D4-8B14-488C-BC56-0634AE4F7F63}"/>
    <cellStyle name="Komma 5 5 4" xfId="49501" xr:uid="{0FAE669C-DD29-48C6-B9FB-974FC837DB7B}"/>
    <cellStyle name="Komma 5 5 5" xfId="49502" xr:uid="{5639CB0F-3195-437B-81F4-BE71700D6FA8}"/>
    <cellStyle name="Komma 5 5 6" xfId="49503" xr:uid="{D7506FDA-4905-45DF-B4AA-395F1B71A745}"/>
    <cellStyle name="Komma 5 5_A01" xfId="12519" xr:uid="{10CC8923-B662-43F6-846A-22609A40B740}"/>
    <cellStyle name="Komma 5 6" xfId="24741" xr:uid="{5875CAFB-9B79-48CA-95B5-D72C6A7A6BC8}"/>
    <cellStyle name="Komma 5 6 2" xfId="24742" xr:uid="{C8F1B131-E005-43C8-AF7D-D6946CFC1B6D}"/>
    <cellStyle name="Komma 5 6 3" xfId="24743" xr:uid="{3E39116C-1316-4F78-8A15-D7658C654FDA}"/>
    <cellStyle name="Komma 5 6 4" xfId="36080" xr:uid="{49C079F8-AE5E-4C9D-A45C-56627F90DCBD}"/>
    <cellStyle name="Komma 5 6 5" xfId="49504" xr:uid="{CC735FAE-4803-4AA3-A3B4-AA6F85A2503A}"/>
    <cellStyle name="Komma 5 6_AVA DVA EL" xfId="24744" xr:uid="{55CA4239-9D2B-4725-8275-844AC5BF0BC4}"/>
    <cellStyle name="Komma 5 7" xfId="24745" xr:uid="{4572BB76-9B82-4820-A255-FD47953A860D}"/>
    <cellStyle name="Komma 5 7 2" xfId="24746" xr:uid="{BD286475-3561-47F4-9A84-8E4F9B930CF7}"/>
    <cellStyle name="Komma 5 7 3" xfId="24747" xr:uid="{613B995C-817E-4B65-9AAD-33ED9DBC7DD6}"/>
    <cellStyle name="Komma 5 7 4" xfId="36264" xr:uid="{13C1D11C-3D0D-4DFA-BABA-3D7041DE4BAC}"/>
    <cellStyle name="Komma 5 7 5" xfId="49505" xr:uid="{C4C99ED4-9172-4E3E-8AB6-0BECC92CA7F8}"/>
    <cellStyle name="Komma 5 7_AVA DVA EL" xfId="24748" xr:uid="{10D08D0F-8C41-43A6-917A-ADA95B910119}"/>
    <cellStyle name="Komma 5 8" xfId="24749" xr:uid="{731004F1-C990-42AA-AA56-EABFBB8DDF50}"/>
    <cellStyle name="Komma 5 8 2" xfId="24750" xr:uid="{6F003769-8380-475B-B004-E05E359DF0E0}"/>
    <cellStyle name="Komma 5 8 3" xfId="24751" xr:uid="{1C45302E-0757-4F75-BC65-7DEF4B2B0CF9}"/>
    <cellStyle name="Komma 5 8 4" xfId="49506" xr:uid="{082AC6B2-C1B5-450D-AA15-E7A34E660AA8}"/>
    <cellStyle name="Komma 5 8_AVA DVA EL" xfId="24752" xr:uid="{20B21760-F06D-439F-9D2E-521AA06ABE6A}"/>
    <cellStyle name="Komma 5 9" xfId="24753" xr:uid="{4C1E8148-A20E-46E1-B8D8-EA3F34091719}"/>
    <cellStyle name="Komma 5_11" xfId="7496" xr:uid="{468B009B-1943-402C-B151-271693E78D98}"/>
    <cellStyle name="Komma 50" xfId="49507" xr:uid="{CCD659CB-89C8-4824-B056-A6E9667B790D}"/>
    <cellStyle name="Komma 50 2" xfId="49508" xr:uid="{61EDF397-8FB5-4BDD-A5E7-35896BE1FCB2}"/>
    <cellStyle name="Komma 51" xfId="49509" xr:uid="{940538CF-427C-4307-B5C8-D6EAB487C685}"/>
    <cellStyle name="Komma 51 2" xfId="49510" xr:uid="{0199F213-CDAA-4201-B025-D924C74B2061}"/>
    <cellStyle name="Komma 52" xfId="49511" xr:uid="{134788A4-E458-47CF-8FCD-FC860BDD37D7}"/>
    <cellStyle name="Komma 52 2" xfId="49512" xr:uid="{538A2D5C-3EEB-4BF9-A246-407B9393DA9F}"/>
    <cellStyle name="Komma 53" xfId="49513" xr:uid="{5A490D8E-1A4C-447C-97BE-90F4CE7DB27D}"/>
    <cellStyle name="Komma 53 2" xfId="49514" xr:uid="{AC5A6D25-663C-44D8-962B-381A7FF831DD}"/>
    <cellStyle name="Komma 54" xfId="49515" xr:uid="{13B2655E-65C9-4895-B152-F03D36A4E94F}"/>
    <cellStyle name="Komma 54 2" xfId="49516" xr:uid="{49004A93-C293-48C5-AA79-754FE806DA2C}"/>
    <cellStyle name="Komma 54 3" xfId="49517" xr:uid="{971E4769-9596-47D4-B533-01829C48A18C}"/>
    <cellStyle name="Komma 54 4" xfId="49518" xr:uid="{10DD376E-CE20-4870-8CB1-FB3A0B67A498}"/>
    <cellStyle name="Komma 54_Results &amp; key fig." xfId="49519" xr:uid="{13E3DB20-578B-477A-B3B3-F63559636EB5}"/>
    <cellStyle name="Komma 55" xfId="49520" xr:uid="{6A3A463F-897C-4C2C-8196-89622F84A181}"/>
    <cellStyle name="Komma 55 2" xfId="49521" xr:uid="{665DFFC7-06B7-4611-B7F6-07ACECE9AC3E}"/>
    <cellStyle name="Komma 56" xfId="49522" xr:uid="{C6720897-1D21-4BDD-A3C6-4FA64B51B2C0}"/>
    <cellStyle name="Komma 57" xfId="49523" xr:uid="{B6A6DBB6-05C8-47D7-8DC6-3EFFB9B8BAC5}"/>
    <cellStyle name="Komma 58" xfId="53156" xr:uid="{5DA97F9F-E867-4381-92C3-2A7971385F45}"/>
    <cellStyle name="Komma 6" xfId="7497" xr:uid="{A631F6F0-64D1-41CF-A64A-55A770672E7D}"/>
    <cellStyle name="Komma 6 2" xfId="7498" xr:uid="{E5C318A5-A10E-454D-BC11-94876346C3B8}"/>
    <cellStyle name="Komma 6 2 2" xfId="7499" xr:uid="{59F23E59-112E-43A2-8910-8A129170D4B2}"/>
    <cellStyle name="Komma 6 2 2 2" xfId="7500" xr:uid="{E3E3819F-F554-495B-A938-F25692DB892D}"/>
    <cellStyle name="Komma 6 2 2_A01" xfId="12521" xr:uid="{EA58715E-3182-4C93-A647-389731C00342}"/>
    <cellStyle name="Komma 6 2 3" xfId="7501" xr:uid="{37B798C8-B20A-4069-9079-2F8CE7B8812A}"/>
    <cellStyle name="Komma 6 2 3 2" xfId="36111" xr:uid="{DDE1CF7B-7D34-40AA-8B59-D81FA35EE2F1}"/>
    <cellStyle name="Komma 6 2 3_LR2" xfId="53176" xr:uid="{D718981C-0FB7-4670-A8BA-83B24B0C576E}"/>
    <cellStyle name="Komma 6 2 4" xfId="36316" xr:uid="{8C014AB6-CE21-4B52-B2EB-9498833DB1B9}"/>
    <cellStyle name="Komma 6 2 5" xfId="36822" xr:uid="{854F166B-B3D2-4F52-A3E5-11E64696D741}"/>
    <cellStyle name="Komma 6 2_A01" xfId="12520" xr:uid="{260E1BFF-C921-4D63-97C7-2AA5636B1EA7}"/>
    <cellStyle name="Komma 6 3" xfId="7502" xr:uid="{344FAAE0-0E33-4DD1-A07C-4667017FC45F}"/>
    <cellStyle name="Komma 6 3 2" xfId="7503" xr:uid="{D10FE32A-AAD9-4BFF-9253-E412B484379E}"/>
    <cellStyle name="Komma 6 3 2 2" xfId="36141" xr:uid="{DC2FE8C4-6CE9-4F53-A494-8A1A73F6CBD6}"/>
    <cellStyle name="Komma 6 3 2_LR2" xfId="53177" xr:uid="{5A2C60F2-9348-4F23-8980-886F0113BB89}"/>
    <cellStyle name="Komma 6 3 3" xfId="36328" xr:uid="{BC308C02-FDB8-43DE-8741-1B002B2F67D7}"/>
    <cellStyle name="Komma 6 3 4" xfId="49524" xr:uid="{30A213F6-573B-46D5-AC20-ED513A156851}"/>
    <cellStyle name="Komma 6 3_A01" xfId="12522" xr:uid="{190C2B44-A5A8-4458-B82A-97455B4ACBDF}"/>
    <cellStyle name="Komma 6 4" xfId="7504" xr:uid="{27315D26-6AC9-4049-864B-29462DABF58C}"/>
    <cellStyle name="Komma 6 4 2" xfId="24754" xr:uid="{274537F7-52D8-465D-8A8D-BAC7098F9D36}"/>
    <cellStyle name="Komma 6 4 2 2" xfId="36298" xr:uid="{BE9FC311-4105-41F2-AA23-E68991104F63}"/>
    <cellStyle name="Komma 6 4 3" xfId="24755" xr:uid="{AEE84ADA-E74F-4C75-A47E-BD8A41637D9E}"/>
    <cellStyle name="Komma 6 4 4" xfId="36082" xr:uid="{B8928A09-6E9F-4796-A158-49E62881EE88}"/>
    <cellStyle name="Komma 6 4_AVA DVA EL" xfId="24756" xr:uid="{4DF510E2-1A81-40DD-B2BA-804F2743CFFA}"/>
    <cellStyle name="Komma 6 5" xfId="36265" xr:uid="{4FD955DF-2087-493A-A993-B329A091F1F9}"/>
    <cellStyle name="Komma 6 6" xfId="36821" xr:uid="{9E57AABC-9FB5-4AD6-B6F2-A4D054C9BA00}"/>
    <cellStyle name="Komma 6_11" xfId="7505" xr:uid="{7FF07EE0-8B02-452A-89D4-B96DE6C17D06}"/>
    <cellStyle name="Komma 7" xfId="7506" xr:uid="{D326F402-A512-48C1-B39A-C047ABF0FE0B}"/>
    <cellStyle name="Komma 7 2" xfId="12523" xr:uid="{2B3265E1-70FC-4467-84AC-47FE50C33F3A}"/>
    <cellStyle name="Komma 7 2 2" xfId="24757" xr:uid="{E55DEEAA-D3B5-4288-B505-7CDFF05E23C7}"/>
    <cellStyle name="Komma 7 2 2 2" xfId="36317" xr:uid="{7BF81E92-592B-47CD-A835-630C1403CF67}"/>
    <cellStyle name="Komma 7 2 3" xfId="36114" xr:uid="{211C181C-164B-47DD-B5BE-FEF593189AEF}"/>
    <cellStyle name="Komma 7 2 4" xfId="40070" xr:uid="{D9B89B8F-678D-43B2-AB81-367070AA0366}"/>
    <cellStyle name="Komma 7 2_AVA DVA EL" xfId="24758" xr:uid="{97FB769B-BFBB-4CF1-9C9F-D32EEC0AE958}"/>
    <cellStyle name="Komma 7 3" xfId="24759" xr:uid="{5758664F-886E-4D0A-BC4C-618AD38263D0}"/>
    <cellStyle name="Komma 7 3 2" xfId="24760" xr:uid="{DB5128A0-D3BE-4D5D-BF3F-B4B745AF9C6A}"/>
    <cellStyle name="Komma 7 3 2 2" xfId="36329" xr:uid="{90C60670-B435-41FA-800D-796DAADAFAD4}"/>
    <cellStyle name="Komma 7 3 3" xfId="24761" xr:uid="{C6F259D2-3185-4796-A401-853368261A83}"/>
    <cellStyle name="Komma 7 3 3 2" xfId="49525" xr:uid="{55DA1096-F3A7-465D-AF43-F1CA82FC4EF5}"/>
    <cellStyle name="Komma 7 3 4" xfId="36144" xr:uid="{22C693E8-AF23-4770-BC61-EC2C31CC8312}"/>
    <cellStyle name="Komma 7 3 5" xfId="40071" xr:uid="{56679BA6-6D7A-4023-BE97-AAF58EEAD82A}"/>
    <cellStyle name="Komma 7 3_AVA DVA EL" xfId="24762" xr:uid="{5D497521-E11A-4010-8199-58A75CC73D04}"/>
    <cellStyle name="Komma 7 4" xfId="36085" xr:uid="{EC917F22-9105-4534-9ACD-EF3FB0FBB578}"/>
    <cellStyle name="Komma 7 4 2" xfId="36299" xr:uid="{33320B66-AFCF-478F-BCA6-5FC4E0C5E2FC}"/>
    <cellStyle name="Komma 7 4 3" xfId="40072" xr:uid="{4471BCEF-E8BC-4E86-84D6-ADFE134B0758}"/>
    <cellStyle name="Komma 7 5" xfId="36266" xr:uid="{812FFA14-67F5-4F3D-9497-4A0E2D7DB019}"/>
    <cellStyle name="Komma 7 6" xfId="36823" xr:uid="{10E30296-824A-4913-97EB-E1FDAB76784E}"/>
    <cellStyle name="Komma 7_7. Other MTM adjustments" xfId="49526" xr:uid="{A4DF9CB9-7BB8-41F5-BCF5-FC96A25FFEA3}"/>
    <cellStyle name="Komma 8" xfId="7507" xr:uid="{86B00F14-D57E-4D7F-B335-FE0019C2DDDC}"/>
    <cellStyle name="Komma 8 10" xfId="49527" xr:uid="{AEDF9C68-CFC2-4067-9D35-511F95B96C35}"/>
    <cellStyle name="Komma 8 11" xfId="49528" xr:uid="{9F4C7FB7-EF98-4702-BAEC-7CE685881A86}"/>
    <cellStyle name="Komma 8 2" xfId="7508" xr:uid="{ADC93073-0EF3-494E-8D74-FF228F5C0513}"/>
    <cellStyle name="Komma 8 2 10" xfId="49529" xr:uid="{71FC28EA-0944-48FB-8F22-6822B5C98A61}"/>
    <cellStyle name="Komma 8 2 2" xfId="7509" xr:uid="{E3ABAAD9-45CE-4914-AB72-DE39CDF5EE62}"/>
    <cellStyle name="Komma 8 2 2 2" xfId="7510" xr:uid="{47C79B8A-5542-48B3-8AEC-201E7F52DA75}"/>
    <cellStyle name="Komma 8 2 2 2 2" xfId="24763" xr:uid="{42DD4DE2-7147-4999-8323-A42BFF394FD1}"/>
    <cellStyle name="Komma 8 2 2 2_AVA DVA EL" xfId="24764" xr:uid="{60BF0111-8EAF-4A4F-B782-4385690A1BA1}"/>
    <cellStyle name="Komma 8 2 2 3" xfId="24765" xr:uid="{E1A77DD7-9E7B-4099-9526-2755004CB3C9}"/>
    <cellStyle name="Komma 8 2 2 4" xfId="49530" xr:uid="{A184731E-261F-40C0-820E-8F96FA998A5C}"/>
    <cellStyle name="Komma 8 2 2 5" xfId="49531" xr:uid="{1D8EE110-3373-4574-B1E6-094C39AE37F1}"/>
    <cellStyle name="Komma 8 2 2 6" xfId="49532" xr:uid="{763AE9D6-0A18-4283-9303-9C28FFB1FFBF}"/>
    <cellStyle name="Komma 8 2 2_A01" xfId="12525" xr:uid="{05F11724-9CDA-4608-84D7-5492BC28857E}"/>
    <cellStyle name="Komma 8 2 3" xfId="7511" xr:uid="{54ACFABA-0092-4E5F-A99A-E1EE15A6638C}"/>
    <cellStyle name="Komma 8 2 3 2" xfId="24766" xr:uid="{E04D258F-B876-475E-B8FE-8E6351042970}"/>
    <cellStyle name="Komma 8 2 3 3" xfId="24767" xr:uid="{CE5C40A9-4D76-47CD-ADCE-5247E3767E78}"/>
    <cellStyle name="Komma 8 2 3 4" xfId="36117" xr:uid="{DACC3A46-38C8-4828-9FD6-5B6DBE986DF9}"/>
    <cellStyle name="Komma 8 2 3 5" xfId="49533" xr:uid="{766A59F9-7FBB-4FB9-8FA1-FE1884941979}"/>
    <cellStyle name="Komma 8 2 3_AVA DVA EL" xfId="24768" xr:uid="{6E646027-D651-4FE1-89D8-D55CF611C481}"/>
    <cellStyle name="Komma 8 2 4" xfId="24769" xr:uid="{25D747FF-62AD-460C-9BC9-5DDBBB7FF7E5}"/>
    <cellStyle name="Komma 8 2 4 2" xfId="24770" xr:uid="{94417EF8-AAAB-4D90-B7B4-8370C6421DAA}"/>
    <cellStyle name="Komma 8 2 4 3" xfId="24771" xr:uid="{8B449688-4383-48E4-9142-DB1A541A3A51}"/>
    <cellStyle name="Komma 8 2 4 4" xfId="36318" xr:uid="{C08D0291-3D64-4A2B-ADFE-74486498246D}"/>
    <cellStyle name="Komma 8 2 4 5" xfId="49534" xr:uid="{E5E0D4DD-E16C-4425-B018-D66869B9BEA4}"/>
    <cellStyle name="Komma 8 2 4_AVA DVA EL" xfId="24772" xr:uid="{95258A19-ED74-4EE0-B7C5-7001631106CC}"/>
    <cellStyle name="Komma 8 2 5" xfId="24773" xr:uid="{C690E2F9-F0EA-48F9-9089-91F102CFDC25}"/>
    <cellStyle name="Komma 8 2 5 2" xfId="24774" xr:uid="{00EAE415-AFE8-49E9-B804-ED3DC35CC972}"/>
    <cellStyle name="Komma 8 2 5 3" xfId="24775" xr:uid="{0D0AFA40-D89D-41C5-BB8A-D252CA250208}"/>
    <cellStyle name="Komma 8 2 5 4" xfId="49535" xr:uid="{2889A785-B9CD-49DF-8188-E50BA1516E5A}"/>
    <cellStyle name="Komma 8 2 5_AVA DVA EL" xfId="24776" xr:uid="{D7DF9564-34E7-4A8D-9A49-B905DF66183C}"/>
    <cellStyle name="Komma 8 2 6" xfId="24777" xr:uid="{AF98E5BB-B40B-4E3B-BE3E-3D34C47E02C3}"/>
    <cellStyle name="Komma 8 2 6 2" xfId="24778" xr:uid="{F78FA55E-144C-4CB4-A34E-EDD6910709DD}"/>
    <cellStyle name="Komma 8 2 6_AVA DVA EL" xfId="24779" xr:uid="{F515FA1F-A25D-4A5A-9791-6D4E1CFABBBB}"/>
    <cellStyle name="Komma 8 2 7" xfId="24780" xr:uid="{2AD0B703-D492-4C71-B140-095F5B942D86}"/>
    <cellStyle name="Komma 8 2 8" xfId="36825" xr:uid="{84532161-8D3F-42A9-8144-CEED655E0455}"/>
    <cellStyle name="Komma 8 2 9" xfId="49536" xr:uid="{D6D5BD9D-1C00-4B9A-B29D-929291DC73BC}"/>
    <cellStyle name="Komma 8 2_A01" xfId="12524" xr:uid="{B7AF5793-8124-4DD1-BC0E-80020621E0EA}"/>
    <cellStyle name="Komma 8 3" xfId="7512" xr:uid="{9895538B-3741-4626-B25B-184027118A6D}"/>
    <cellStyle name="Komma 8 3 2" xfId="7513" xr:uid="{FF3C0929-48EF-45E7-AEAC-2DA75FCD8E85}"/>
    <cellStyle name="Komma 8 3 2 2" xfId="24781" xr:uid="{AB8E47F1-A726-46B9-A613-B5ADDB6885CF}"/>
    <cellStyle name="Komma 8 3 2 3" xfId="36147" xr:uid="{75A5F923-550D-495A-8678-6DFAB5062180}"/>
    <cellStyle name="Komma 8 3 2_AVA DVA EL" xfId="24782" xr:uid="{41C75C2A-E49D-4689-AD35-CAB49130B73C}"/>
    <cellStyle name="Komma 8 3 3" xfId="24783" xr:uid="{219E8506-D3BC-4904-A303-6CFA5DBDC5AA}"/>
    <cellStyle name="Komma 8 3 3 2" xfId="36330" xr:uid="{C41D30D8-EB63-41F5-BC32-69CB71D31D59}"/>
    <cellStyle name="Komma 8 3 4" xfId="49537" xr:uid="{0138FED3-D4FE-4B29-A6B2-90BDB88632A0}"/>
    <cellStyle name="Komma 8 3 5" xfId="49538" xr:uid="{EEE1C697-DE96-4C48-B492-465A463F996C}"/>
    <cellStyle name="Komma 8 3 6" xfId="49539" xr:uid="{41497EA8-6E6D-4809-B7CD-DA4A83A57785}"/>
    <cellStyle name="Komma 8 3 7" xfId="49540" xr:uid="{E6F85D55-AC47-433B-9D50-55AFF815C8FF}"/>
    <cellStyle name="Komma 8 3_A01" xfId="12526" xr:uid="{92E21C6D-0A8D-47DC-8868-B3E7F8307594}"/>
    <cellStyle name="Komma 8 4" xfId="7514" xr:uid="{2926AD68-397B-484C-A06D-90C179B61D4D}"/>
    <cellStyle name="Komma 8 4 2" xfId="24784" xr:uid="{C1551302-AB60-42AF-8E85-D9DAD54C4A01}"/>
    <cellStyle name="Komma 8 4 2 2" xfId="24785" xr:uid="{2810A5D5-CF9C-47F8-B5EC-348D51449789}"/>
    <cellStyle name="Komma 8 4 2 3" xfId="36301" xr:uid="{54F47C94-C733-449B-BD02-AFDFEF03A47A}"/>
    <cellStyle name="Komma 8 4 2_AVA DVA EL" xfId="24786" xr:uid="{15A5B233-10FF-46CB-8CA6-1E02F3B13797}"/>
    <cellStyle name="Komma 8 4 3" xfId="24787" xr:uid="{AFF32153-CA30-4F23-90F2-38147B80AA7D}"/>
    <cellStyle name="Komma 8 4 4" xfId="24788" xr:uid="{0926D1B9-ECA9-486C-A946-37A87D2606BD}"/>
    <cellStyle name="Komma 8 4 5" xfId="36088" xr:uid="{1F498389-41A3-4F28-83BD-2BA9BF5A5088}"/>
    <cellStyle name="Komma 8 4 6" xfId="35994" xr:uid="{8EED6620-3DD6-47FD-8C21-CF960F0FFC65}"/>
    <cellStyle name="Komma 8 4_AVA DVA EL" xfId="24789" xr:uid="{BFA7464E-EA98-4824-826C-2B604C9567CC}"/>
    <cellStyle name="Komma 8 5" xfId="24790" xr:uid="{72BB475B-786B-4999-B8E7-949744FC982F}"/>
    <cellStyle name="Komma 8 5 2" xfId="24791" xr:uid="{05907231-8322-4C3E-842A-17A0EAED375A}"/>
    <cellStyle name="Komma 8 5 3" xfId="24792" xr:uid="{BE8F0FFE-D70A-46F0-A382-20FC31EE8779}"/>
    <cellStyle name="Komma 8 5 4" xfId="36267" xr:uid="{D352E523-E83C-4179-92D4-D90D238CE4CD}"/>
    <cellStyle name="Komma 8 5 5" xfId="49541" xr:uid="{AA4C382F-7FAC-4C7E-9CD8-3E6A52D860B4}"/>
    <cellStyle name="Komma 8 5_AVA DVA EL" xfId="24793" xr:uid="{0BAB6252-3D63-4BCD-A56A-421D6C7284C3}"/>
    <cellStyle name="Komma 8 6" xfId="24794" xr:uid="{EF2A04C7-0AF0-4D7E-9A7C-A2EFAD301A72}"/>
    <cellStyle name="Komma 8 6 2" xfId="24795" xr:uid="{D36D5FA5-B9F9-4977-BEFB-8550AFEF6D6F}"/>
    <cellStyle name="Komma 8 6 3" xfId="24796" xr:uid="{44F00E48-7FFB-48EC-9CFA-60560E281B15}"/>
    <cellStyle name="Komma 8 6 4" xfId="49542" xr:uid="{43D5C836-CA20-4F7D-9C10-F7EFEEB4EEC0}"/>
    <cellStyle name="Komma 8 6 5" xfId="49543" xr:uid="{54CE5A89-63A1-479A-B775-332F0D398687}"/>
    <cellStyle name="Komma 8 6_AVA DVA EL" xfId="24797" xr:uid="{A901B11C-3A22-4F11-BE01-161DE808DA97}"/>
    <cellStyle name="Komma 8 7" xfId="24798" xr:uid="{4AB80954-3C77-4B31-A449-B02A50324A94}"/>
    <cellStyle name="Komma 8 8" xfId="36824" xr:uid="{900F0D49-F08D-482C-9089-1A415C92AC03}"/>
    <cellStyle name="Komma 8 9" xfId="49544" xr:uid="{604C050A-06A5-4230-A0E1-978214BFE655}"/>
    <cellStyle name="Komma 8_7. Other MTM adjustments" xfId="49545" xr:uid="{6B0B6B5C-3135-4599-8D3F-EE9F054E95D4}"/>
    <cellStyle name="Komma 9" xfId="7515" xr:uid="{5A4E7D8D-207B-4329-8119-3E6338759519}"/>
    <cellStyle name="Komma 9 2" xfId="7516" xr:uid="{97CFBF56-99D3-41A0-A5D0-EDFD1CC498EC}"/>
    <cellStyle name="Komma 9 2 2" xfId="7517" xr:uid="{5413658C-B85A-4994-9547-7DE37B89A66A}"/>
    <cellStyle name="Komma 9 2 2 2" xfId="7518" xr:uid="{0BE662A5-6317-47A7-8141-7035AD7B6EBB}"/>
    <cellStyle name="Komma 9 2 2_CR4_19" xfId="7519" xr:uid="{5E76A63D-73F2-4CC7-AFD9-C4DDF7F4437C}"/>
    <cellStyle name="Komma 9 2 3" xfId="7520" xr:uid="{8D036B77-7BBA-40DD-AD97-48C76BAAFB21}"/>
    <cellStyle name="Komma 9 2 3 2" xfId="36120" xr:uid="{D5853687-502B-41C6-89D9-37930FF6C41B}"/>
    <cellStyle name="Komma 9 2 4" xfId="36319" xr:uid="{F2C65167-E728-4EB5-8E17-A9B90C37FC88}"/>
    <cellStyle name="Komma 9 2 5" xfId="40073" xr:uid="{4A862ADB-B2FC-4CE9-88E9-BED0CDFF7720}"/>
    <cellStyle name="Komma 9 2_A01" xfId="12528" xr:uid="{97A5A0D4-874A-4F5C-B629-CC96545DE6C6}"/>
    <cellStyle name="Komma 9 3" xfId="7521" xr:uid="{617BCB7B-7014-4F22-9C03-E2D031D4B445}"/>
    <cellStyle name="Komma 9 3 2" xfId="7522" xr:uid="{C036A7C4-C27F-4377-81A7-E0F110311B25}"/>
    <cellStyle name="Komma 9 3 2 2" xfId="36150" xr:uid="{CC460CAC-5CE8-4EF0-9080-371717559842}"/>
    <cellStyle name="Komma 9 3 2_LR2" xfId="53178" xr:uid="{651579A0-A3DE-4FF3-87B0-7DE79EFF3DBF}"/>
    <cellStyle name="Komma 9 3 3" xfId="24799" xr:uid="{700CFA59-966A-44AC-950A-C923FDE458AC}"/>
    <cellStyle name="Komma 9 3 3 2" xfId="36331" xr:uid="{B95CC313-32FB-4CBB-8844-3F023CC3A4DB}"/>
    <cellStyle name="Komma 9 3 4" xfId="36476" xr:uid="{533D4135-8B59-4C01-BCCC-2E2DF98B1809}"/>
    <cellStyle name="Komma 9 3 5" xfId="40074" xr:uid="{75080025-BBFB-4DEC-8327-A0691F767F44}"/>
    <cellStyle name="Komma 9 3_AVA DVA EL" xfId="24800" xr:uid="{A84007E7-D27C-4932-A0F4-CBEFC02E92C2}"/>
    <cellStyle name="Komma 9 4" xfId="7523" xr:uid="{A8268318-FEBF-4AF9-9488-BDA70FA3BCE3}"/>
    <cellStyle name="Komma 9 4 2" xfId="36303" xr:uid="{7B6023E9-3877-4B78-92CB-33BA9F3731C4}"/>
    <cellStyle name="Komma 9 4 3" xfId="36091" xr:uid="{6DB7075E-0248-4A33-93CE-7094C888C9E1}"/>
    <cellStyle name="Komma 9 5" xfId="36268" xr:uid="{B0ABFF64-74D4-4BCC-9196-CCE9C9FCC2BE}"/>
    <cellStyle name="Komma 9 6" xfId="36826" xr:uid="{566A5E41-94BD-42AC-9E30-BDCB01A10E9D}"/>
    <cellStyle name="Komma 9_A01" xfId="12527" xr:uid="{D848B2CA-A446-4195-A37D-7BDA1D9760D5}"/>
    <cellStyle name="Kommentarer" xfId="24801" xr:uid="{02E27D6D-7AC9-4BDA-9951-82CCCE05EC58}"/>
    <cellStyle name="Kommentarer 2" xfId="24802" xr:uid="{6B189200-2297-4D07-AAE6-FACFCDF35CAB}"/>
    <cellStyle name="Kommentarer 3" xfId="24803" xr:uid="{9A272990-9EF2-4974-9DD5-1E0678C93387}"/>
    <cellStyle name="Kommentarer 4" xfId="49546" xr:uid="{869A9D33-AF3C-40B1-A6F4-A832A17C5979}"/>
    <cellStyle name="Kommentarer_AVA DVA EL" xfId="24804" xr:uid="{B0131D58-A122-4FA1-9AE9-28214E3FB7A1}"/>
    <cellStyle name="Komórka połączona" xfId="24805" xr:uid="{602DE590-2FE0-402A-9B9F-08BAB6BF2891}"/>
    <cellStyle name="Komórka połączona 2" xfId="24806" xr:uid="{41343EDA-6C6C-49A0-BC79-97A02C770F58}"/>
    <cellStyle name="Komórka połączona 3" xfId="24807" xr:uid="{B81D9678-1169-4609-B785-D91AB599DD26}"/>
    <cellStyle name="Komórka połączona_AVA DVA EL" xfId="24808" xr:uid="{7AE09CC5-62A9-4802-BFF2-DCC6E0E432C2}"/>
    <cellStyle name="Komórka zaznaczona" xfId="24809" xr:uid="{A8152D51-E008-4F04-8947-963D78E09B85}"/>
    <cellStyle name="Komórka zaznaczona 2" xfId="24810" xr:uid="{CA40F2B3-B9A0-46F2-A615-C64DDD254A51}"/>
    <cellStyle name="Komórka zaznaczona 3" xfId="24811" xr:uid="{6E0472EE-BF6B-4DF5-BF32-79550D29C29D}"/>
    <cellStyle name="Komórka zaznaczona_AVA DVA EL" xfId="24812" xr:uid="{1C141BA4-7DDA-4951-A465-2E90CCB4E78C}"/>
    <cellStyle name="Kontrollcelle" xfId="36238" xr:uid="{C542DDFB-D44B-4BAA-B0AB-35940FA99CC8}"/>
    <cellStyle name="Kontrollcelle 2" xfId="7524" xr:uid="{4A5BC0D8-E679-47DF-9C01-B341E7FF15B9}"/>
    <cellStyle name="Kontrollcelle 2 2" xfId="24813" xr:uid="{F4C66EF9-7F33-44CF-A112-5C8850B5B061}"/>
    <cellStyle name="Kontrollcelle 2 2 2" xfId="24814" xr:uid="{4B86D2D4-2F64-4B4E-B17F-E450ECD358A5}"/>
    <cellStyle name="Kontrollcelle 2 2 3" xfId="24815" xr:uid="{AE639845-8271-43E8-BFFC-FC0CD54AC466}"/>
    <cellStyle name="Kontrollcelle 2 2 4" xfId="40075" xr:uid="{433DF1C4-5F1B-404B-BB25-65A4B952AE61}"/>
    <cellStyle name="Kontrollcelle 2 2_AVA DVA EL" xfId="24816" xr:uid="{E0A4E8BD-F65E-4CC3-BA5E-F9122AE92494}"/>
    <cellStyle name="Kontrollcelle 2 3" xfId="24817" xr:uid="{A9C16B6B-C58B-4604-92DE-F03B803A1F07}"/>
    <cellStyle name="Kontrollcelle 2 3 2" xfId="40076" xr:uid="{8BEF3A9E-D361-4632-8153-756EB1E341B1}"/>
    <cellStyle name="Kontrollcelle 2 4" xfId="49547" xr:uid="{56E114F6-648C-4E62-8562-11A51CCDEEFE}"/>
    <cellStyle name="Kontrollcelle 2 5" xfId="49548" xr:uid="{B9E1C8B2-72D8-421F-B618-D621501A2C16}"/>
    <cellStyle name="Kontrollcelle 2 6" xfId="49549" xr:uid="{5F03BEA6-27FB-47AD-86E6-75FA4FF9A0D2}"/>
    <cellStyle name="Kontrollcelle 2_A01" xfId="35894" xr:uid="{1AC59FD8-6FB1-4140-AC78-17B612846E70}"/>
    <cellStyle name="Kontrollcelle 3" xfId="24818" xr:uid="{5EF6D691-1CAD-4806-B565-2C04790520D5}"/>
    <cellStyle name="Kontrollcelle 3 2" xfId="24819" xr:uid="{B486AD8D-023B-4C20-969F-3A7C89334AF4}"/>
    <cellStyle name="Kontrollcelle 3 3" xfId="24820" xr:uid="{748A46C9-E24F-4A3F-A865-720FFDF703B0}"/>
    <cellStyle name="Kontrollcelle 3 4" xfId="40077" xr:uid="{EFBAB388-CB71-486F-B620-921A01D1C818}"/>
    <cellStyle name="Kontrollcelle 3_AVA DVA EL" xfId="24821" xr:uid="{2A685956-42C0-458C-A5C9-98954B4E93A1}"/>
    <cellStyle name="Kontrollcelle 4" xfId="24822" xr:uid="{B13CD6DC-477D-4906-974F-23F09A03855E}"/>
    <cellStyle name="Kontrollcelle 4 2" xfId="40078" xr:uid="{9755B92A-F9D9-4615-8CA6-1820C359AC2E}"/>
    <cellStyle name="Kontrollcelle 5" xfId="24823" xr:uid="{AED1BD8C-7A46-4785-8A55-F202FEAC1123}"/>
    <cellStyle name="Kontrollcelle 6" xfId="49550" xr:uid="{FF71A85D-E40B-420D-B7D0-4352300CD57C}"/>
    <cellStyle name="Kontrollcelle_7. Other MTM adjustments" xfId="49551" xr:uid="{4FE3EA88-9842-471F-9016-42BE0F00C8B9}"/>
    <cellStyle name="Kontroller celle" xfId="24824" xr:uid="{581D9D90-4A16-4D90-8D36-5A5EA003FEFE}"/>
    <cellStyle name="Kontroller celle 2" xfId="24825" xr:uid="{F199F74E-768F-4B52-AF5B-535F7B706AA9}"/>
    <cellStyle name="Kontroller celle 3" xfId="24826" xr:uid="{54468785-A023-4069-94FC-3F4EF0A7AE1D}"/>
    <cellStyle name="Kontroller celle_AVA DVA EL" xfId="24827" xr:uid="{33A13B1E-79CF-41CE-9498-1C3624387FA2}"/>
    <cellStyle name="KRADSFI" xfId="7525" xr:uid="{B4708797-AA8E-4CE6-BA22-4F639561F9B0}"/>
    <cellStyle name="KRADSFI 2" xfId="24828" xr:uid="{B535287C-18BF-4348-9670-A3B412509D7B}"/>
    <cellStyle name="KRADSFI 2 2" xfId="36477" xr:uid="{AC82ACC6-750A-4450-814A-77B3C23A54FE}"/>
    <cellStyle name="KRADSFI 2 3" xfId="36700" xr:uid="{30F82EE1-452D-45FA-A19C-1F014C51CD89}"/>
    <cellStyle name="KRADSFI 3" xfId="36426" xr:uid="{30C20EDE-0DF4-4793-9A9D-06145A62E5BF}"/>
    <cellStyle name="KRADSFI 3 2" xfId="35975" xr:uid="{DC91EFAE-36F2-4567-B056-19136869D16D}"/>
    <cellStyle name="KRADSFI_A01" xfId="35895" xr:uid="{3C8A6EDC-D6DF-4DFF-9F51-BFB4464C1F78}"/>
    <cellStyle name="LedeTekst4a" xfId="24829" xr:uid="{86ADDCA2-5EEF-48A8-89DB-0E9996270B0E}"/>
    <cellStyle name="LedeTekst4a 2" xfId="24830" xr:uid="{6CB305B8-3FF9-4863-9EE1-5C5B5929BBE2}"/>
    <cellStyle name="LedeTekst4a 3" xfId="24831" xr:uid="{FB43F83F-03D5-413F-A392-2B6500C4B6C0}"/>
    <cellStyle name="LedeTekst4a_AVA DVA EL" xfId="24832" xr:uid="{4B3DB96A-58D5-41E5-A314-E9A26560FC2E}"/>
    <cellStyle name="Lien hypertexte 2" xfId="7526" xr:uid="{3778B082-EB5F-4EDF-A365-FDF73E1A3FF7}"/>
    <cellStyle name="Lien hypertexte 2 2" xfId="7527" xr:uid="{7EA4B76D-78B7-421E-A122-2B258EEB054E}"/>
    <cellStyle name="Lien hypertexte 2 2 2" xfId="24833" xr:uid="{833BE57F-2416-41F2-B31F-774A44672F2B}"/>
    <cellStyle name="Lien hypertexte 2 2 3" xfId="49552" xr:uid="{217B9059-7E19-47CD-9D4B-C73B282D8D2F}"/>
    <cellStyle name="Lien hypertexte 2 2_AVA DVA EL" xfId="24834" xr:uid="{DD1E9C44-07A6-4B29-B84A-9C7BEA00C8F8}"/>
    <cellStyle name="Lien hypertexte 2 3" xfId="24835" xr:uid="{6ACF0AEE-5459-479E-AD87-ECCF54EA7705}"/>
    <cellStyle name="Lien hypertexte 2 4" xfId="49553" xr:uid="{F01B39E8-F45E-4AF0-B5DE-3C945DD79605}"/>
    <cellStyle name="Lien hypertexte 2_4Q16" xfId="24836" xr:uid="{DAEDF5B5-63BF-46B1-95BE-C2BC224B18A7}"/>
    <cellStyle name="Lien hypertexte 3" xfId="7528" xr:uid="{368163E3-8C0B-4D6D-9CA1-38C7E5A5AD84}"/>
    <cellStyle name="Lien hypertexte 3 2" xfId="24837" xr:uid="{463B7623-AB4E-4A7A-88AD-424E15772E41}"/>
    <cellStyle name="Lien hypertexte 3 3" xfId="49554" xr:uid="{2B51D1CC-7ED9-4A28-967C-48DAA6723024}"/>
    <cellStyle name="Lien hypertexte 3_AVA DVA EL" xfId="24838" xr:uid="{54283E79-B02D-4EBB-8DF9-BEA4C5F24CEC}"/>
    <cellStyle name="Link Currency (0)" xfId="7529" xr:uid="{933068BC-37C0-4FA0-AD24-60F662CC14FA}"/>
    <cellStyle name="Link Currency (0) 2" xfId="49555" xr:uid="{9F04F7C4-F2CE-4B6B-B1F4-F3FE35E7F003}"/>
    <cellStyle name="Link Currency (2)" xfId="7530" xr:uid="{B1A0D613-DFCC-43B0-86C3-BEE6D02E4893}"/>
    <cellStyle name="Link Currency (2) 2" xfId="49556" xr:uid="{4DF055B3-CEC7-4BD6-BB5E-0939DFF93E23}"/>
    <cellStyle name="Link Units (0)" xfId="7531" xr:uid="{1E0FB251-98F9-4C1F-A25A-39B7B7F02C95}"/>
    <cellStyle name="Link Units (0) 2" xfId="49557" xr:uid="{153552A1-2AAA-41A2-80B2-A2D4C8FEB5CD}"/>
    <cellStyle name="Link Units (1)" xfId="7532" xr:uid="{24BB8BE2-290E-4415-BCE6-53353362CD67}"/>
    <cellStyle name="Link Units (1) 2" xfId="49558" xr:uid="{4C038B83-1B88-4385-B2F5-4914C56F8CFD}"/>
    <cellStyle name="Link Units (2)" xfId="7533" xr:uid="{BF431C1D-4F9F-4D76-883C-0AEE30ABA6EF}"/>
    <cellStyle name="Link Units (2) 2" xfId="49559" xr:uid="{B54F7BA7-E90A-45FC-A1E2-D915E4E3368C}"/>
    <cellStyle name="Linked Cell 10" xfId="7535" xr:uid="{FDE843CD-3C04-4971-924E-473139B03987}"/>
    <cellStyle name="Linked Cell 11" xfId="49560" xr:uid="{2D6B1E5B-7A6F-4579-9876-8E09F4EE48EC}"/>
    <cellStyle name="Linked Cell 12" xfId="7534" xr:uid="{236F6475-2E66-4180-BD31-49EB1AA5F730}"/>
    <cellStyle name="Linked Cell 2" xfId="7536" xr:uid="{9DAC9C99-04C2-4A85-B3B0-59C2BF9A5E3A}"/>
    <cellStyle name="Linked Cell 2 2" xfId="7537" xr:uid="{90307BAA-946A-4896-B67D-FDD07159D81C}"/>
    <cellStyle name="Linked Cell 2 2 2" xfId="24839" xr:uid="{0D19F65D-084F-429E-9169-1006C51AD2C7}"/>
    <cellStyle name="Linked Cell 2 2 2 2" xfId="24840" xr:uid="{501F2570-AE0A-4FF4-913F-CD5265201637}"/>
    <cellStyle name="Linked Cell 2 2 2 3" xfId="24841" xr:uid="{84B39372-32E7-4298-B739-252DF2BF370C}"/>
    <cellStyle name="Linked Cell 2 2 2_AVA DVA EL" xfId="24842" xr:uid="{05370916-8DA6-4982-A19E-03BBE156FE84}"/>
    <cellStyle name="Linked Cell 2 2 3" xfId="24843" xr:uid="{D852166B-EE7A-497D-A8C6-C9E4F8D5315D}"/>
    <cellStyle name="Linked Cell 2 2 3 2" xfId="24844" xr:uid="{4909CCF7-3A14-4CE8-8DE0-1CAE78DE4974}"/>
    <cellStyle name="Linked Cell 2 2 3 3" xfId="24845" xr:uid="{1250B5F8-EBE0-45C9-B6CC-1D8B6921CC84}"/>
    <cellStyle name="Linked Cell 2 2 3_AVA DVA EL" xfId="24846" xr:uid="{9FE38981-504C-4EBD-81A6-6C9148899D02}"/>
    <cellStyle name="Linked Cell 2 2 4" xfId="24847" xr:uid="{61D1E223-6689-4FF5-BC68-45902954EC47}"/>
    <cellStyle name="Linked Cell 2 2 4 2" xfId="24848" xr:uid="{173E9ADF-59A4-42E1-A85A-BC9DEC6F6446}"/>
    <cellStyle name="Linked Cell 2 2 4 3" xfId="24849" xr:uid="{2C16157E-337B-445B-8166-D2C48C72A822}"/>
    <cellStyle name="Linked Cell 2 2 4_AVA DVA EL" xfId="24850" xr:uid="{04454085-88E9-4009-A941-CD8F3D70D7FA}"/>
    <cellStyle name="Linked Cell 2 2 5" xfId="24851" xr:uid="{C097F4F0-DCBC-4D64-A6EB-A6159FA7E3C7}"/>
    <cellStyle name="Linked Cell 2 2 5 2" xfId="24852" xr:uid="{F76A1C62-CC0C-47B9-88D1-A1E17DDD78FE}"/>
    <cellStyle name="Linked Cell 2 2 5 3" xfId="24853" xr:uid="{5834A82B-196B-435F-8365-46C200DE59AC}"/>
    <cellStyle name="Linked Cell 2 2 5_AVA DVA EL" xfId="24854" xr:uid="{944F5E51-C03D-45A0-863C-ACEA8DE1E0BE}"/>
    <cellStyle name="Linked Cell 2 2 6" xfId="24855" xr:uid="{3812AE7F-38ED-4C5B-AF6B-DC568DFA3BBD}"/>
    <cellStyle name="Linked Cell 2 2 6 2" xfId="24856" xr:uid="{BECA1EBB-C901-4609-85FA-EFBEC6F5A01D}"/>
    <cellStyle name="Linked Cell 2 2 6 3" xfId="24857" xr:uid="{A7E84B4A-9F7D-4268-97C3-6398FA503C85}"/>
    <cellStyle name="Linked Cell 2 2 6_AVA DVA EL" xfId="24858" xr:uid="{68037680-AAEB-4212-9879-DD8F85B66D28}"/>
    <cellStyle name="Linked Cell 2 2 7" xfId="24859" xr:uid="{DBE51474-7A17-40CF-BFCC-8DCBAFACC92C}"/>
    <cellStyle name="Linked Cell 2 2_A01" xfId="35896" xr:uid="{D72E0CBD-4345-4CE5-B69D-55FF0909B5C2}"/>
    <cellStyle name="Linked Cell 2 3" xfId="24860" xr:uid="{A7D10C36-415D-41EB-9AF9-AABE90FE3B14}"/>
    <cellStyle name="Linked Cell 2 3 2" xfId="24861" xr:uid="{03C8C42F-D9CE-4050-917D-5B6FE7A9F09A}"/>
    <cellStyle name="Linked Cell 2 3 3" xfId="24862" xr:uid="{F796E070-DB2B-4245-BE56-5E498548AB09}"/>
    <cellStyle name="Linked Cell 2 3_AVA DVA EL" xfId="24863" xr:uid="{B51BB7CA-A768-48A1-8084-70C5B843CBCE}"/>
    <cellStyle name="Linked Cell 2 4" xfId="24864" xr:uid="{3F5882DA-6CAA-4359-9CAB-C403B5F0202B}"/>
    <cellStyle name="Linked Cell 2 4 2" xfId="24865" xr:uid="{427527D9-0218-49E7-BA7A-D8FC820DD1D4}"/>
    <cellStyle name="Linked Cell 2 4 3" xfId="24866" xr:uid="{1B4874C3-DB6C-4181-AF89-A52E59738732}"/>
    <cellStyle name="Linked Cell 2 4_AVA DVA EL" xfId="24867" xr:uid="{5A2A8479-B7B8-4C8B-92B1-D3ED172ABB3B}"/>
    <cellStyle name="Linked Cell 2 5" xfId="24868" xr:uid="{7ADB3BB6-7667-41BA-977E-DB8D06E5F3F6}"/>
    <cellStyle name="Linked Cell 2 5 2" xfId="24869" xr:uid="{28B6B413-B487-485D-B5D9-F942E560EEE4}"/>
    <cellStyle name="Linked Cell 2 5 3" xfId="24870" xr:uid="{4240BCDB-FBF5-499A-A486-6457E6319E80}"/>
    <cellStyle name="Linked Cell 2 5_AVA DVA EL" xfId="24871" xr:uid="{B3BA78C2-26D7-4861-BD63-28B2608F5596}"/>
    <cellStyle name="Linked Cell 2 6" xfId="24872" xr:uid="{F6A79347-E1D4-4984-AD79-2D0C947EC6ED}"/>
    <cellStyle name="Linked Cell 2 6 2" xfId="24873" xr:uid="{BB34D230-BD3F-40CA-A4E5-F03B6FC4A930}"/>
    <cellStyle name="Linked Cell 2 6 3" xfId="24874" xr:uid="{77D81798-9F17-4096-8789-EA6ED8A7B880}"/>
    <cellStyle name="Linked Cell 2 6_AVA DVA EL" xfId="24875" xr:uid="{5F7AED82-3A09-4031-B329-8C17F8EC85FD}"/>
    <cellStyle name="Linked Cell 2 7" xfId="24876" xr:uid="{430F7239-1A46-4318-8ED5-9AD354D9AF11}"/>
    <cellStyle name="Linked Cell 2 7 2" xfId="24877" xr:uid="{F78D02AC-3881-4A76-98B3-0153CA2F36A9}"/>
    <cellStyle name="Linked Cell 2 7 3" xfId="24878" xr:uid="{329CC20F-E5FF-4800-96E6-8B936992D8B1}"/>
    <cellStyle name="Linked Cell 2 7_AVA DVA EL" xfId="24879" xr:uid="{8F84165E-92D3-4379-B4AD-813B8000A903}"/>
    <cellStyle name="Linked Cell 2 8" xfId="24880" xr:uid="{31A5FBA4-64B8-4121-8C0D-E78FFF41841E}"/>
    <cellStyle name="Linked Cell 2 9" xfId="49561" xr:uid="{7F20DE62-DD76-44FE-ABB3-97554C60CEBE}"/>
    <cellStyle name="Linked Cell 2_4Q16" xfId="24881" xr:uid="{C18EB1F2-624A-4AF5-8E38-58C5ECED4A46}"/>
    <cellStyle name="Linked Cell 3" xfId="7538" xr:uid="{8595F22F-4BAB-4CEF-9065-7D5B53332A78}"/>
    <cellStyle name="Linked Cell 3 2" xfId="24882" xr:uid="{0BD1FE5E-64AD-400D-B297-FA477B5D4E52}"/>
    <cellStyle name="Linked Cell 3 3" xfId="24883" xr:uid="{F1CCCF4E-71A3-4986-B880-D34599389A6E}"/>
    <cellStyle name="Linked Cell 3_AVA DVA EL" xfId="24884" xr:uid="{79DE0AD7-B550-434B-A373-3D3884AFED99}"/>
    <cellStyle name="Linked Cell 4" xfId="7539" xr:uid="{EAFACE9C-6AB7-4768-B795-C53EF993C3A1}"/>
    <cellStyle name="Linked Cell 4 2" xfId="24885" xr:uid="{B13A264D-5025-4442-8BAE-963F57D9B512}"/>
    <cellStyle name="Linked Cell 4 2 2" xfId="24886" xr:uid="{C0373240-BC4D-4025-8C04-A0E357BFE543}"/>
    <cellStyle name="Linked Cell 4 2 3" xfId="24887" xr:uid="{90A127D4-45E7-4F70-A15B-5022350E7596}"/>
    <cellStyle name="Linked Cell 4 2_AVA DVA EL" xfId="24888" xr:uid="{6E0555EC-6F80-4EDB-A6BB-AB8DD749BD00}"/>
    <cellStyle name="Linked Cell 4 3" xfId="24889" xr:uid="{BC2FCE1A-6DD4-41B3-84B5-A5975DABC7A6}"/>
    <cellStyle name="Linked Cell 4 3 2" xfId="24890" xr:uid="{589D069D-69AE-4836-8D7D-81144581D6B8}"/>
    <cellStyle name="Linked Cell 4 3 3" xfId="24891" xr:uid="{4226DD6C-D586-45F8-A822-BE558BFA704D}"/>
    <cellStyle name="Linked Cell 4 3_AVA DVA EL" xfId="24892" xr:uid="{89789EEE-DD5B-47B6-8800-C7638011AD70}"/>
    <cellStyle name="Linked Cell 4 4" xfId="24893" xr:uid="{6C6E7ED4-1364-45AE-AF35-4DD121B58D83}"/>
    <cellStyle name="Linked Cell 4 5" xfId="24894" xr:uid="{C8ABDCF9-460D-4522-AE6A-BA54BE04220D}"/>
    <cellStyle name="Linked Cell 4_AVA DVA EL" xfId="24895" xr:uid="{8D504EAB-E983-4622-AB00-529CE1D29D6D}"/>
    <cellStyle name="Linked Cell 5" xfId="7540" xr:uid="{F9236F63-BADE-4E31-A2DB-0FA5866F8D3A}"/>
    <cellStyle name="Linked Cell 5 2" xfId="24896" xr:uid="{A0C48808-B5E5-40A2-9066-556F661D3F9A}"/>
    <cellStyle name="Linked Cell 5 3" xfId="24897" xr:uid="{4F6EAB86-493F-46DD-8175-EBA878FE7AC6}"/>
    <cellStyle name="Linked Cell 5_AVA DVA EL" xfId="24898" xr:uid="{8D7FBFB5-9067-426C-BC43-2DAB41ADA6F7}"/>
    <cellStyle name="Linked Cell 6" xfId="7541" xr:uid="{DA17D00A-45F7-44AB-A061-416A685E315E}"/>
    <cellStyle name="Linked Cell 6 2" xfId="24899" xr:uid="{B4554552-6516-4619-9844-85870C97DA21}"/>
    <cellStyle name="Linked Cell 6 3" xfId="24900" xr:uid="{BA25600B-475D-41A9-9215-5BCF917E2CE8}"/>
    <cellStyle name="Linked Cell 6_AVA DVA EL" xfId="24901" xr:uid="{AF2A9F36-DE05-43ED-B33A-6189D5397C01}"/>
    <cellStyle name="Linked Cell 7" xfId="7542" xr:uid="{38276FF7-07C1-4DE5-90F5-4BE195B97FA4}"/>
    <cellStyle name="Linked Cell 8" xfId="7543" xr:uid="{221E1D7F-852F-45CB-BBFF-7CBD3300EF55}"/>
    <cellStyle name="Linked Cell 9" xfId="7544" xr:uid="{ABD7C603-0D78-496E-8A88-6F0A16205817}"/>
    <cellStyle name="Magyarázó szöveg" xfId="7545" xr:uid="{CD8F8C2D-19D2-4B9E-B556-C0E4FA1B3052}"/>
    <cellStyle name="Magyarázó szöveg 2" xfId="24902" xr:uid="{E7031B40-B299-46F9-84A7-ADB3027B1AF2}"/>
    <cellStyle name="Magyarázó szöveg_AVA DVA EL" xfId="24903" xr:uid="{88B1B3E5-A91F-4E82-96F0-2A097FDEE94F}"/>
    <cellStyle name="Mainhead" xfId="7546" xr:uid="{A5F73733-BBF0-4EB9-B028-C583ACA47C6D}"/>
    <cellStyle name="Mainhead 2" xfId="24904" xr:uid="{D0C65AD8-FDB5-4D51-853B-028F752EC929}"/>
    <cellStyle name="Mainhead_AVA DVA EL" xfId="24905" xr:uid="{A8282D4F-8E89-4047-B067-4E8A9C11D6BB}"/>
    <cellStyle name="Margin" xfId="24906" xr:uid="{7BC42D41-D976-47F4-B609-1503C21DD0A9}"/>
    <cellStyle name="Margin 2" xfId="24907" xr:uid="{12D83B7E-6312-4DBF-A02B-BF9B25092A11}"/>
    <cellStyle name="Margin 2 2" xfId="24908" xr:uid="{ED28CD64-5AEA-4E1C-BA23-52E62D0408E2}"/>
    <cellStyle name="Margin 2 3" xfId="24909" xr:uid="{08E5BD30-72A0-45D9-A4D1-543F74E4B205}"/>
    <cellStyle name="Margin 2 4" xfId="49562" xr:uid="{CB87A227-35CC-4DF3-946C-FAE9189F8A5D}"/>
    <cellStyle name="Margin 2_AVA DVA EL" xfId="24910" xr:uid="{34A03CFA-D8A3-448D-BCDE-DF41FF06F44C}"/>
    <cellStyle name="Margin 3" xfId="24911" xr:uid="{46959A27-9810-4BA4-BA4B-EE8A1A6B8914}"/>
    <cellStyle name="Margin 4" xfId="24912" xr:uid="{0F15933A-40FB-4399-8972-F399403DC39A}"/>
    <cellStyle name="Margin_AVA DVA EL" xfId="24913" xr:uid="{2391B7CD-EAD7-4F93-9C5A-17E1893CF0FC}"/>
    <cellStyle name="Markeringsfarve1" xfId="24914" xr:uid="{B7ECEEF7-CB6C-4FEA-83A3-0FB0F3E4A01E}"/>
    <cellStyle name="Markeringsfarve1 2" xfId="24915" xr:uid="{C9B88A61-1A31-40DD-8DDC-94AB25D6C3AE}"/>
    <cellStyle name="Markeringsfarve1 3" xfId="24916" xr:uid="{BAA8A0FD-05C6-4019-97D8-2668C6CEF21D}"/>
    <cellStyle name="Markeringsfarve1_AVA DVA EL" xfId="24917" xr:uid="{184FEC84-EA11-4F41-8FC6-0359123192F1}"/>
    <cellStyle name="Markeringsfarve2" xfId="24918" xr:uid="{FD85A186-D942-4E0F-B056-5BE33B980E21}"/>
    <cellStyle name="Markeringsfarve2 2" xfId="24919" xr:uid="{42B29C36-F445-4C22-8808-909F7C688C75}"/>
    <cellStyle name="Markeringsfarve2 3" xfId="24920" xr:uid="{DB2F762A-C7B1-4717-9571-A21471E7BD7C}"/>
    <cellStyle name="Markeringsfarve2_AVA DVA EL" xfId="24921" xr:uid="{3D4D4B31-FD1E-48A5-83BF-05E48F673124}"/>
    <cellStyle name="Markeringsfarve3" xfId="24922" xr:uid="{404992E0-B91D-4423-A31D-53F98D77B8DD}"/>
    <cellStyle name="Markeringsfarve3 2" xfId="24923" xr:uid="{491048DF-BB64-497C-9E35-B06B67AF7C10}"/>
    <cellStyle name="Markeringsfarve3 3" xfId="24924" xr:uid="{1369D0C8-F626-4BF8-A4F2-6F6848E1BDEC}"/>
    <cellStyle name="Markeringsfarve3_AVA DVA EL" xfId="24925" xr:uid="{E4FA4FCE-34DB-4209-A295-3139F3C46B4F}"/>
    <cellStyle name="Markeringsfarve4" xfId="24926" xr:uid="{F990BC24-CC69-4690-A003-6FD2E2676A9A}"/>
    <cellStyle name="Markeringsfarve4 2" xfId="24927" xr:uid="{4FDAFE47-77FA-4656-8C28-E3310A3B492A}"/>
    <cellStyle name="Markeringsfarve4 3" xfId="24928" xr:uid="{A4C80194-A301-4ECC-82AE-5FB9E56BA012}"/>
    <cellStyle name="Markeringsfarve4_AVA DVA EL" xfId="24929" xr:uid="{03A491D3-F1B8-44F7-BFB5-5A84653E8A4C}"/>
    <cellStyle name="Markeringsfarve5" xfId="24930" xr:uid="{70BD170E-0B1E-4DE0-95A1-B3703AA48E15}"/>
    <cellStyle name="Markeringsfarve5 2" xfId="24931" xr:uid="{59E11A87-86AD-4A08-A98D-554C52739EFF}"/>
    <cellStyle name="Markeringsfarve5 3" xfId="24932" xr:uid="{8598DE3E-9884-4313-8BFE-054457B37268}"/>
    <cellStyle name="Markeringsfarve5_AVA DVA EL" xfId="24933" xr:uid="{9E4B88EB-9E2F-4FE3-86E1-C17CA6921151}"/>
    <cellStyle name="Markeringsfarve6" xfId="24934" xr:uid="{7785999F-2A12-4D9A-8C42-4224C5F647CC}"/>
    <cellStyle name="Markeringsfarve6 2" xfId="24935" xr:uid="{548FF9CE-E578-461A-8CDD-B3F844A4E849}"/>
    <cellStyle name="Markeringsfarve6 3" xfId="24936" xr:uid="{489283AF-67C8-4ACC-A123-A71AA1E78F6D}"/>
    <cellStyle name="Markeringsfarve6_AVA DVA EL" xfId="24937" xr:uid="{472F0B32-616B-4BBF-9342-802D77A97F77}"/>
    <cellStyle name="Merknad" xfId="36239" xr:uid="{76A4E872-EA33-48B4-B5C8-F02F7B0C3196}"/>
    <cellStyle name="Merknad 10" xfId="36565" xr:uid="{97355680-2874-4983-8F90-5D3839A2DC93}"/>
    <cellStyle name="Merknad 2" xfId="7547" xr:uid="{A4755E85-6BC0-4890-A4BA-BDBD3E19337D}"/>
    <cellStyle name="Merknad 2 10" xfId="7548" xr:uid="{1277B201-3462-4EB8-AA57-3E704DB032F0}"/>
    <cellStyle name="Merknad 2 10 2" xfId="24938" xr:uid="{5366E66E-F793-4A0E-B562-9623373D2FC8}"/>
    <cellStyle name="Merknad 2 10 2 2" xfId="49563" xr:uid="{1F8EC726-776E-4E15-A56F-05AC4105514F}"/>
    <cellStyle name="Merknad 2 10 3" xfId="49564" xr:uid="{F189F783-1A22-4063-B182-7359E65D3A13}"/>
    <cellStyle name="Merknad 2 10 4" xfId="49565" xr:uid="{265B366D-3FF8-4AD1-8608-CBB132B5B119}"/>
    <cellStyle name="Merknad 2 10_3. Chng in credit spreads" xfId="49566" xr:uid="{C71C696C-0A09-4EB3-AF2F-CE83122E2BF3}"/>
    <cellStyle name="Merknad 2 11" xfId="7549" xr:uid="{9A816244-5C9B-49DF-B5D4-A513FD03E6FD}"/>
    <cellStyle name="Merknad 2 11 2" xfId="24939" xr:uid="{7C709AC5-A6B7-41F0-A74A-38C8E817CB3B}"/>
    <cellStyle name="Merknad 2 11 3" xfId="49567" xr:uid="{2E484AE8-79C9-4861-9A91-CC5398868156}"/>
    <cellStyle name="Merknad 2 11_A01" xfId="35897" xr:uid="{C1B54F95-BAFB-42EB-AAAC-AD6FF578547D}"/>
    <cellStyle name="Merknad 2 12" xfId="7550" xr:uid="{4FBC6AB5-586A-45D7-B86E-2C8CBD910284}"/>
    <cellStyle name="Merknad 2 12 2" xfId="24940" xr:uid="{985A7DA1-F5BF-47ED-B8DC-0496283016F2}"/>
    <cellStyle name="Merknad 2 12 3" xfId="49568" xr:uid="{DB291AE1-FCD6-4354-8AAA-8A84B64D1303}"/>
    <cellStyle name="Merknad 2 12_A01" xfId="35898" xr:uid="{AB212471-A2E6-423A-8CCB-03116E863B3A}"/>
    <cellStyle name="Merknad 2 13" xfId="7551" xr:uid="{A025FF94-BC65-49EB-947E-890708E39747}"/>
    <cellStyle name="Merknad 2 13 2" xfId="24941" xr:uid="{8D678CBC-75CA-405F-A2E3-E19163300EBC}"/>
    <cellStyle name="Merknad 2 13 3" xfId="49569" xr:uid="{F9E4C841-5604-49DA-A012-03977B56E665}"/>
    <cellStyle name="Merknad 2 13_A01" xfId="35899" xr:uid="{0FFDF42B-F213-429D-9C8C-94023A3DA9F8}"/>
    <cellStyle name="Merknad 2 14" xfId="7552" xr:uid="{9AB763BB-E0D2-4587-9265-1CDB8C1FBE2A}"/>
    <cellStyle name="Merknad 2 14 2" xfId="24942" xr:uid="{B091A2F3-D70A-4BC7-81DE-AA8991B6F69F}"/>
    <cellStyle name="Merknad 2 14 3" xfId="49570" xr:uid="{F142A7F1-D24A-4E29-9A87-8A86FE485851}"/>
    <cellStyle name="Merknad 2 14_A01" xfId="35900" xr:uid="{348F07A6-BC08-4448-8308-440EAEB85113}"/>
    <cellStyle name="Merknad 2 15" xfId="7553" xr:uid="{1DD77C99-A5B9-4BD7-846C-BFB5B85DC247}"/>
    <cellStyle name="Merknad 2 15 2" xfId="24943" xr:uid="{012EF02A-A252-426D-95F7-482CE1ABAE05}"/>
    <cellStyle name="Merknad 2 15 3" xfId="49571" xr:uid="{5ADB246E-FF82-443D-838A-46196C2D36DD}"/>
    <cellStyle name="Merknad 2 15_A01" xfId="35901" xr:uid="{C2FE16EB-4E94-4E5A-BB62-16EC864F9A84}"/>
    <cellStyle name="Merknad 2 16" xfId="7554" xr:uid="{66078D70-B69A-47FE-ADF6-568C2BCB6308}"/>
    <cellStyle name="Merknad 2 16 2" xfId="24944" xr:uid="{B7122576-FCD7-4C79-B361-67584B5ADFA9}"/>
    <cellStyle name="Merknad 2 16 3" xfId="49572" xr:uid="{D2D91CC4-A9D3-409B-B672-F8B39949AFC6}"/>
    <cellStyle name="Merknad 2 16_A01" xfId="35902" xr:uid="{3E897803-E8AE-4634-B366-2F6F2C789188}"/>
    <cellStyle name="Merknad 2 17" xfId="7555" xr:uid="{D60D4359-76F5-4C78-A5C4-4342ED136820}"/>
    <cellStyle name="Merknad 2 17 2" xfId="24945" xr:uid="{618C78C7-F232-467D-967A-D89411B01FD7}"/>
    <cellStyle name="Merknad 2 17 3" xfId="49573" xr:uid="{E398909B-F1A2-48C5-81E6-AB51B8589FA9}"/>
    <cellStyle name="Merknad 2 17_A01" xfId="35903" xr:uid="{56B9CB25-DD0B-44A3-B63B-EF2073738FC7}"/>
    <cellStyle name="Merknad 2 18" xfId="7556" xr:uid="{446D0920-AEEE-4388-B59D-FC9CC32C71AA}"/>
    <cellStyle name="Merknad 2 18 2" xfId="24946" xr:uid="{5AD4BB5F-3204-4876-B73F-7B85FF8C3453}"/>
    <cellStyle name="Merknad 2 18 3" xfId="49574" xr:uid="{F2F3F18A-BFE6-468C-A205-C7D228F54DF2}"/>
    <cellStyle name="Merknad 2 18_A01" xfId="35904" xr:uid="{49AD6888-9DD9-4257-BC90-071BD4C002D5}"/>
    <cellStyle name="Merknad 2 19" xfId="7557" xr:uid="{CEC8D4BE-9C56-4710-840F-735013FEA89D}"/>
    <cellStyle name="Merknad 2 19 2" xfId="24947" xr:uid="{A28D6159-C051-4440-8656-07FE7FEA5F2C}"/>
    <cellStyle name="Merknad 2 19 3" xfId="49575" xr:uid="{117B4D02-CF39-45A3-B3A5-CC886108AF56}"/>
    <cellStyle name="Merknad 2 19_A01" xfId="35905" xr:uid="{91BB650A-952F-463D-B2B4-D98B80761D4D}"/>
    <cellStyle name="Merknad 2 2" xfId="7558" xr:uid="{413F51D2-9B6B-4560-AE81-F1A4309205FF}"/>
    <cellStyle name="Merknad 2 2 10" xfId="49576" xr:uid="{A8F6147C-CCA0-48D6-B894-DDECF597BF22}"/>
    <cellStyle name="Merknad 2 2 11" xfId="49577" xr:uid="{343423B3-C8CC-4C3D-90C7-25657C79E758}"/>
    <cellStyle name="Merknad 2 2 12" xfId="49578" xr:uid="{ED02128A-E129-490D-A3EE-1B2D8EE31BBA}"/>
    <cellStyle name="Merknad 2 2 2" xfId="12529" xr:uid="{4F349E98-BD9D-46BE-B0DB-0DA0C0964136}"/>
    <cellStyle name="Merknad 2 2 2 10" xfId="49579" xr:uid="{5CF4F565-15F4-4664-B31C-09495BAC70EF}"/>
    <cellStyle name="Merknad 2 2 2 11" xfId="49580" xr:uid="{38AA2F48-61A0-4A50-B670-D0F0054E238C}"/>
    <cellStyle name="Merknad 2 2 2 2" xfId="12530" xr:uid="{65EFEE30-E480-4DE4-9F43-1CB87FA6A86A}"/>
    <cellStyle name="Merknad 2 2 2 2 10" xfId="49581" xr:uid="{78AEA584-69A8-4B73-AF6C-4483F25DFA88}"/>
    <cellStyle name="Merknad 2 2 2 2 2" xfId="24948" xr:uid="{E6419760-D779-439A-87D5-87BBAB27EA5C}"/>
    <cellStyle name="Merknad 2 2 2 2 2 2" xfId="24949" xr:uid="{5D788F26-4B47-4CDA-9202-CE24E7DEA875}"/>
    <cellStyle name="Merknad 2 2 2 2 2 3" xfId="24950" xr:uid="{6F0026F3-659A-40BF-B868-063D1B1BB901}"/>
    <cellStyle name="Merknad 2 2 2 2 2 4" xfId="49582" xr:uid="{E16652DB-CAA0-4A3F-AC16-6CFF7CE09C50}"/>
    <cellStyle name="Merknad 2 2 2 2 2 5" xfId="49583" xr:uid="{5EF1BFB5-AFE2-4571-A7BC-A0FD6A249E76}"/>
    <cellStyle name="Merknad 2 2 2 2 2 6" xfId="49584" xr:uid="{249551E0-8E83-42A1-BD7A-9B8B87C7799A}"/>
    <cellStyle name="Merknad 2 2 2 2 2_AVA DVA EL" xfId="24951" xr:uid="{1FA12745-8FCB-4866-AB61-D33CEF90464D}"/>
    <cellStyle name="Merknad 2 2 2 2 3" xfId="24952" xr:uid="{3CAF2E0D-89BE-4374-A8D1-ADD69069E232}"/>
    <cellStyle name="Merknad 2 2 2 2 3 2" xfId="24953" xr:uid="{6E812A80-A1C7-43A7-92FB-68228138BB90}"/>
    <cellStyle name="Merknad 2 2 2 2 3 3" xfId="24954" xr:uid="{3E1859A0-5F9D-4979-8331-E0FC0B7AC973}"/>
    <cellStyle name="Merknad 2 2 2 2 3 4" xfId="49585" xr:uid="{6EFD200F-B80F-4949-8158-7485335D4020}"/>
    <cellStyle name="Merknad 2 2 2 2 3 5" xfId="49586" xr:uid="{807523DE-7CF3-49B7-A361-580AD0F48B84}"/>
    <cellStyle name="Merknad 2 2 2 2 3 6" xfId="49587" xr:uid="{0D94D790-6FC0-4EDE-A6A4-90BE7286507D}"/>
    <cellStyle name="Merknad 2 2 2 2 3_AVA DVA EL" xfId="24955" xr:uid="{FD4C09A6-8218-413F-85DE-E8F0425A2C35}"/>
    <cellStyle name="Merknad 2 2 2 2 4" xfId="24956" xr:uid="{F32933A6-E7EE-44BD-BB74-71AD5032C055}"/>
    <cellStyle name="Merknad 2 2 2 2 4 2" xfId="24957" xr:uid="{902AD5DD-40E8-4777-ABB5-C83D9F32F4FB}"/>
    <cellStyle name="Merknad 2 2 2 2 4 3" xfId="24958" xr:uid="{7405ABDE-C841-4E2A-AC7F-78B7400ECEE9}"/>
    <cellStyle name="Merknad 2 2 2 2 4 4" xfId="49588" xr:uid="{FFE044B4-9155-4CEB-94CE-1ACEFC53F370}"/>
    <cellStyle name="Merknad 2 2 2 2 4 5" xfId="49589" xr:uid="{CF718AAC-9AD4-4447-BFA8-EAAB7ECB0F16}"/>
    <cellStyle name="Merknad 2 2 2 2 4 6" xfId="49590" xr:uid="{A1E29E6F-EBA7-4CEF-BB5B-F4CA97074266}"/>
    <cellStyle name="Merknad 2 2 2 2 4_AVA DVA EL" xfId="24959" xr:uid="{2C7F46CC-6F41-4002-9EB1-9277FF22F5D4}"/>
    <cellStyle name="Merknad 2 2 2 2 5" xfId="24960" xr:uid="{7404B9CB-1989-4CFE-AADE-C5F1CC111F79}"/>
    <cellStyle name="Merknad 2 2 2 2 5 2" xfId="24961" xr:uid="{2F967BDA-3A0B-4009-9B8E-E038F41722F7}"/>
    <cellStyle name="Merknad 2 2 2 2 5 3" xfId="24962" xr:uid="{6FEE804E-3E4A-4B95-B365-A95D2602A3B5}"/>
    <cellStyle name="Merknad 2 2 2 2 5 4" xfId="49591" xr:uid="{65BCE612-0125-4CBD-87DF-91C9710E6009}"/>
    <cellStyle name="Merknad 2 2 2 2 5 5" xfId="49592" xr:uid="{4511D93F-DE1A-48B8-8E56-84493A5E5096}"/>
    <cellStyle name="Merknad 2 2 2 2 5_AVA DVA EL" xfId="24963" xr:uid="{FE6E4B06-77D8-4E29-B581-1DA78190379A}"/>
    <cellStyle name="Merknad 2 2 2 2 6" xfId="24964" xr:uid="{96C92BA7-D867-4134-9F8E-37EE39D7E270}"/>
    <cellStyle name="Merknad 2 2 2 2 7" xfId="24965" xr:uid="{BAFB798B-2657-471F-BBA8-66BE661FC33C}"/>
    <cellStyle name="Merknad 2 2 2 2 8" xfId="49593" xr:uid="{070A0842-7B43-4970-8D6A-4F36D960C76A}"/>
    <cellStyle name="Merknad 2 2 2 2 9" xfId="49594" xr:uid="{9F2BF803-5628-4267-A622-747043BD102D}"/>
    <cellStyle name="Merknad 2 2 2 2_3. Chng in credit spreads" xfId="49595" xr:uid="{BFA1C2EF-5B16-4F32-9140-2C230E254063}"/>
    <cellStyle name="Merknad 2 2 2 3" xfId="24966" xr:uid="{125879CE-0438-4BE6-AED4-A1746C53EB04}"/>
    <cellStyle name="Merknad 2 2 2 3 2" xfId="24967" xr:uid="{905586FE-5C69-4D2B-A83E-4341AA41FE07}"/>
    <cellStyle name="Merknad 2 2 2 3 2 2" xfId="49596" xr:uid="{39476FA2-4B24-4D6C-B2EC-6E8570CB0930}"/>
    <cellStyle name="Merknad 2 2 2 3 3" xfId="24968" xr:uid="{E95B43E0-A899-4E82-A42B-6CDD1CA6B9AB}"/>
    <cellStyle name="Merknad 2 2 2 3 3 2" xfId="49597" xr:uid="{12020BE9-B55B-42F4-AA25-94735D484198}"/>
    <cellStyle name="Merknad 2 2 2 3 4" xfId="49598" xr:uid="{530AE49E-FF4C-48D7-89D8-817AA515DD46}"/>
    <cellStyle name="Merknad 2 2 2 3 5" xfId="49599" xr:uid="{49AB1D92-E2A1-4A4E-ADA9-06A2CAB30CF7}"/>
    <cellStyle name="Merknad 2 2 2 3 6" xfId="49600" xr:uid="{671B18A1-3326-4F47-A152-072A1DA4346B}"/>
    <cellStyle name="Merknad 2 2 2 3_3. Chng in credit spreads" xfId="49601" xr:uid="{E4563674-D66F-456B-B36C-0BDD30B77254}"/>
    <cellStyle name="Merknad 2 2 2 4" xfId="24969" xr:uid="{56E839D7-06F8-4A11-AECD-408A2C24BC5F}"/>
    <cellStyle name="Merknad 2 2 2 4 2" xfId="24970" xr:uid="{0C5A54EF-72DA-4D9A-AE68-CD378B8B653D}"/>
    <cellStyle name="Merknad 2 2 2 4 3" xfId="24971" xr:uid="{84F6BF93-B0B1-4403-995A-FAA4F1DFFE60}"/>
    <cellStyle name="Merknad 2 2 2 4 4" xfId="49602" xr:uid="{8318B5AB-B279-4931-9F5A-7CDFE45A42C5}"/>
    <cellStyle name="Merknad 2 2 2 4 5" xfId="49603" xr:uid="{AF7D2E35-182A-45BD-846D-B19B16F4F769}"/>
    <cellStyle name="Merknad 2 2 2 4 6" xfId="49604" xr:uid="{FB949431-0574-4D91-B2D0-930425FA12D8}"/>
    <cellStyle name="Merknad 2 2 2 4_AVA DVA EL" xfId="24972" xr:uid="{D4B7FF11-FAE0-4DB7-8970-98F47E328B0E}"/>
    <cellStyle name="Merknad 2 2 2 5" xfId="24973" xr:uid="{9AC1F1A8-0A67-4F34-A191-68EC99D7C0D3}"/>
    <cellStyle name="Merknad 2 2 2 5 2" xfId="24974" xr:uid="{BF58AF69-312F-4425-90B1-B7F812DEB199}"/>
    <cellStyle name="Merknad 2 2 2 5 3" xfId="24975" xr:uid="{5CB62E1F-0B30-48D6-9A0D-1DC66FA1302D}"/>
    <cellStyle name="Merknad 2 2 2 5 4" xfId="49605" xr:uid="{35DB6C96-44A8-4343-B458-DDF958F0C3CE}"/>
    <cellStyle name="Merknad 2 2 2 5 5" xfId="49606" xr:uid="{3E68DBBB-72B4-4268-869D-B933AF7C5AF0}"/>
    <cellStyle name="Merknad 2 2 2 5 6" xfId="49607" xr:uid="{116F21C7-B94D-477E-BF95-E4CB55B007BA}"/>
    <cellStyle name="Merknad 2 2 2 5_AVA DVA EL" xfId="24976" xr:uid="{BC3EC16F-6665-45A8-A436-555CB668C750}"/>
    <cellStyle name="Merknad 2 2 2 6" xfId="24977" xr:uid="{6C04D469-2476-4FFA-A189-8BF2FE8D0917}"/>
    <cellStyle name="Merknad 2 2 2 6 2" xfId="24978" xr:uid="{67483AF7-4513-466A-9003-F3FF727168AE}"/>
    <cellStyle name="Merknad 2 2 2 6 2 2" xfId="49608" xr:uid="{D2FA672D-2CFC-4114-ADF6-AAB216772719}"/>
    <cellStyle name="Merknad 2 2 2 6 3" xfId="24979" xr:uid="{03E3C90D-3934-4D30-91E3-9C71809FBBEB}"/>
    <cellStyle name="Merknad 2 2 2 6 4" xfId="49609" xr:uid="{1A13E2FF-8B22-4F81-A789-B41557A1F306}"/>
    <cellStyle name="Merknad 2 2 2 6 5" xfId="49610" xr:uid="{61A43AE3-FFC7-40BE-A202-1FF1F84C376B}"/>
    <cellStyle name="Merknad 2 2 2 6_3. Chng in credit spreads" xfId="49611" xr:uid="{B601230D-6041-4323-BFE6-541E492C9E18}"/>
    <cellStyle name="Merknad 2 2 2 7" xfId="24980" xr:uid="{FB86EE61-F35F-4383-A363-0ECAEC1A3E5F}"/>
    <cellStyle name="Merknad 2 2 2 7 2" xfId="49612" xr:uid="{AF1F1564-7A5C-4A66-B925-0D0B5DBDBEA0}"/>
    <cellStyle name="Merknad 2 2 2 8" xfId="24981" xr:uid="{9269EA06-A459-4EAA-8BA3-7538BB4DA9D5}"/>
    <cellStyle name="Merknad 2 2 2 9" xfId="40080" xr:uid="{E6780D81-C655-46A2-BA84-D5CFE3154C39}"/>
    <cellStyle name="Merknad 2 2 2_3. Chng in credit spreads" xfId="49613" xr:uid="{88AEA148-7A86-4A4E-8C9F-5F648778504F}"/>
    <cellStyle name="Merknad 2 2 3" xfId="12531" xr:uid="{5CDE85E5-F066-4740-BA53-CAE8EA270422}"/>
    <cellStyle name="Merknad 2 2 3 10" xfId="49614" xr:uid="{2940EB74-AEBA-488E-8E53-E24C954E854B}"/>
    <cellStyle name="Merknad 2 2 3 2" xfId="24982" xr:uid="{7DCD67EE-09DE-4519-B51A-BDC8C6A333FC}"/>
    <cellStyle name="Merknad 2 2 3 2 2" xfId="24983" xr:uid="{17752B0D-D003-40E4-9690-F3AF59840D79}"/>
    <cellStyle name="Merknad 2 2 3 2 2 2" xfId="49615" xr:uid="{4251A3EF-C09C-47C4-B4FD-1ADAD7630B7C}"/>
    <cellStyle name="Merknad 2 2 3 2 3" xfId="24984" xr:uid="{06452C6C-CCCD-413E-B739-435BE8564A15}"/>
    <cellStyle name="Merknad 2 2 3 2 3 2" xfId="49616" xr:uid="{7CCE13E8-FC75-435C-A7E0-A105E419C620}"/>
    <cellStyle name="Merknad 2 2 3 2 4" xfId="49617" xr:uid="{95FC49BD-15CD-4DC5-9C69-83D8F272ADB3}"/>
    <cellStyle name="Merknad 2 2 3 2 5" xfId="49618" xr:uid="{00DFC849-F838-48A6-98C7-30DD738E2787}"/>
    <cellStyle name="Merknad 2 2 3 2 6" xfId="49619" xr:uid="{50A1CD81-1223-4300-AD35-1A4A4226AEA5}"/>
    <cellStyle name="Merknad 2 2 3 2_3. Chng in credit spreads" xfId="49620" xr:uid="{2A4F5D12-43AD-4C02-9D1F-E8A167070B3A}"/>
    <cellStyle name="Merknad 2 2 3 3" xfId="24985" xr:uid="{C0EEEF10-4251-4983-B70C-071F2AD1CE6A}"/>
    <cellStyle name="Merknad 2 2 3 3 2" xfId="24986" xr:uid="{087A2E5F-6BCB-4493-B273-8413CCEF7F21}"/>
    <cellStyle name="Merknad 2 2 3 3 3" xfId="24987" xr:uid="{2A5C0E19-BEE5-4EA2-A435-97515C80ED5F}"/>
    <cellStyle name="Merknad 2 2 3 3 4" xfId="49621" xr:uid="{9E50A219-3B68-4272-916F-35F9BB5C2314}"/>
    <cellStyle name="Merknad 2 2 3 3 5" xfId="49622" xr:uid="{92B3491D-A3DD-4B76-ABC8-AAF6F5181219}"/>
    <cellStyle name="Merknad 2 2 3 3 6" xfId="49623" xr:uid="{7EE8D3B7-9624-4CBA-8712-DEACAB10C511}"/>
    <cellStyle name="Merknad 2 2 3 3_AVA DVA EL" xfId="24988" xr:uid="{B047BBB7-88F7-46BF-8EC4-8650F145E99A}"/>
    <cellStyle name="Merknad 2 2 3 4" xfId="24989" xr:uid="{7ECCD2E6-B6FC-4D5A-A1BA-A9457B372314}"/>
    <cellStyle name="Merknad 2 2 3 4 2" xfId="24990" xr:uid="{3BC31B8C-6678-487B-A260-A8484B209AA1}"/>
    <cellStyle name="Merknad 2 2 3 4 3" xfId="24991" xr:uid="{91E3F00E-81C9-49E9-B2D2-6E4EF6BE2941}"/>
    <cellStyle name="Merknad 2 2 3 4 4" xfId="49624" xr:uid="{7782FF19-A83B-4CC3-87F1-979D05D3F84E}"/>
    <cellStyle name="Merknad 2 2 3 4 5" xfId="49625" xr:uid="{F73BEB6A-4DBA-4AFC-8918-B51243133692}"/>
    <cellStyle name="Merknad 2 2 3 4 6" xfId="49626" xr:uid="{AC46998E-1F50-406A-AC56-E0BBBD1261CC}"/>
    <cellStyle name="Merknad 2 2 3 4_AVA DVA EL" xfId="24992" xr:uid="{4116DE20-F210-48C7-AD9F-68321712682C}"/>
    <cellStyle name="Merknad 2 2 3 5" xfId="24993" xr:uid="{F1C85CB4-9C5A-4355-BDBB-0B07E3353E65}"/>
    <cellStyle name="Merknad 2 2 3 5 2" xfId="24994" xr:uid="{68BA51EF-5FC8-47CD-B097-3F8832CD2705}"/>
    <cellStyle name="Merknad 2 2 3 5 3" xfId="24995" xr:uid="{C41B2413-55B4-43C2-BD8A-FF7AEAB13688}"/>
    <cellStyle name="Merknad 2 2 3 5 4" xfId="49627" xr:uid="{6005F5EF-DEBC-4164-A76F-8682F37DA072}"/>
    <cellStyle name="Merknad 2 2 3 5 5" xfId="49628" xr:uid="{13F63DFD-AB3E-461C-848C-ECCA079E43EE}"/>
    <cellStyle name="Merknad 2 2 3 5_AVA DVA EL" xfId="24996" xr:uid="{2228F543-0B7A-4FCF-BB47-2739A9065148}"/>
    <cellStyle name="Merknad 2 2 3 6" xfId="24997" xr:uid="{DEDC2D0C-CC8A-44AC-9AA0-C792203FFE27}"/>
    <cellStyle name="Merknad 2 2 3 6 2" xfId="49629" xr:uid="{04F94AD8-390D-4E5D-AF63-A7B5487B1047}"/>
    <cellStyle name="Merknad 2 2 3 7" xfId="24998" xr:uid="{E94864F3-1663-4CA3-AE08-AE6F3FB2B105}"/>
    <cellStyle name="Merknad 2 2 3 8" xfId="49630" xr:uid="{8040E2CB-C15C-4D56-A3D0-2AF350804737}"/>
    <cellStyle name="Merknad 2 2 3 9" xfId="49631" xr:uid="{3AECF2CD-5567-411D-A374-707FDD9BDBBE}"/>
    <cellStyle name="Merknad 2 2 3_3. Chng in credit spreads" xfId="49632" xr:uid="{52C7BB11-78BD-4857-847E-0B96F2D94908}"/>
    <cellStyle name="Merknad 2 2 4" xfId="24999" xr:uid="{DB19634E-39DA-41DB-B165-C4B7A66268D7}"/>
    <cellStyle name="Merknad 2 2 4 2" xfId="25000" xr:uid="{87DA450F-C17E-45E0-833B-EA4F9377CBB5}"/>
    <cellStyle name="Merknad 2 2 4 2 2" xfId="49633" xr:uid="{1543C99E-EEBC-4675-98B8-E4F043353740}"/>
    <cellStyle name="Merknad 2 2 4 3" xfId="25001" xr:uid="{7D364C14-B07D-4217-8791-33E9FF7BC043}"/>
    <cellStyle name="Merknad 2 2 4 3 2" xfId="49634" xr:uid="{5ADCB6A7-EF35-41B3-90E6-5F14C1139F4A}"/>
    <cellStyle name="Merknad 2 2 4 4" xfId="49635" xr:uid="{5B8E8B86-3292-4A50-954B-BA9817C65463}"/>
    <cellStyle name="Merknad 2 2 4 4 2" xfId="49636" xr:uid="{B69EC023-BFFA-420D-AB4E-688738A360F2}"/>
    <cellStyle name="Merknad 2 2 4 5" xfId="49637" xr:uid="{52837063-9732-42D0-871E-88BA25362D53}"/>
    <cellStyle name="Merknad 2 2 4 5 2" xfId="49638" xr:uid="{77A8B194-BBE9-4C33-B4D5-5898887A3226}"/>
    <cellStyle name="Merknad 2 2 4 6" xfId="49639" xr:uid="{E6E4A79A-32C8-4B1D-A7CB-C2E207E718A1}"/>
    <cellStyle name="Merknad 2 2 4_3. Chng in credit spreads" xfId="49640" xr:uid="{00EA8817-1F40-4FD1-B1F3-2EC74D1B73B6}"/>
    <cellStyle name="Merknad 2 2 5" xfId="25002" xr:uid="{5032B5D6-553B-4BEB-8CB6-8767B9A55D4E}"/>
    <cellStyle name="Merknad 2 2 5 2" xfId="25003" xr:uid="{452F0666-78BF-476E-B117-F2B79AF5766A}"/>
    <cellStyle name="Merknad 2 2 5 2 2" xfId="49641" xr:uid="{51A4A201-2C70-40EA-8E5E-ED4876834A6F}"/>
    <cellStyle name="Merknad 2 2 5 3" xfId="25004" xr:uid="{B119FBC7-31B1-41D4-9966-BD4C21888113}"/>
    <cellStyle name="Merknad 2 2 5 3 2" xfId="49642" xr:uid="{97501E39-6999-4A8C-95DE-8D000AE638F5}"/>
    <cellStyle name="Merknad 2 2 5 4" xfId="49643" xr:uid="{729AF45D-0DAD-4FFA-AA09-8E8D36739836}"/>
    <cellStyle name="Merknad 2 2 5 5" xfId="49644" xr:uid="{87D80F4D-F8C5-403D-8CED-2081E8F28A43}"/>
    <cellStyle name="Merknad 2 2 5 6" xfId="49645" xr:uid="{9EDCC61C-305E-492B-8E1A-1A56BD82B2DC}"/>
    <cellStyle name="Merknad 2 2 5_3. Chng in credit spreads" xfId="49646" xr:uid="{CEEDA124-E0AA-4E4C-AA4A-50E463610DCB}"/>
    <cellStyle name="Merknad 2 2 6" xfId="25005" xr:uid="{29154A8B-15CC-4119-96FF-C4420B0B99AD}"/>
    <cellStyle name="Merknad 2 2 6 2" xfId="25006" xr:uid="{151901CD-278B-4AA0-B55E-7CA50923C9C9}"/>
    <cellStyle name="Merknad 2 2 6 3" xfId="25007" xr:uid="{E06EDD1A-9EA7-4EB0-A7D7-3FCEBCDE4FF4}"/>
    <cellStyle name="Merknad 2 2 6 4" xfId="49647" xr:uid="{6ED92075-46BC-4AFC-9AF1-718FAC7D179D}"/>
    <cellStyle name="Merknad 2 2 6 5" xfId="49648" xr:uid="{32B3B822-F163-4C41-AE7A-3B7360D5B027}"/>
    <cellStyle name="Merknad 2 2 6 6" xfId="49649" xr:uid="{7FC644B2-A172-491E-8098-48A10A37295B}"/>
    <cellStyle name="Merknad 2 2 6_AVA DVA EL" xfId="25008" xr:uid="{65FD1257-0B3F-4342-9AC8-8BFC43B3020A}"/>
    <cellStyle name="Merknad 2 2 7" xfId="25009" xr:uid="{4031ECBB-B187-4FB2-99B3-B04EF1CB044A}"/>
    <cellStyle name="Merknad 2 2 7 2" xfId="25010" xr:uid="{D708EE03-50B6-4DF6-B14F-1E59D1629A5B}"/>
    <cellStyle name="Merknad 2 2 7 3" xfId="25011" xr:uid="{B65808DF-9898-405C-8096-BADD34D325CD}"/>
    <cellStyle name="Merknad 2 2 7 4" xfId="49650" xr:uid="{485DED4E-ED2C-455B-8F70-4FACB5FBBCD8}"/>
    <cellStyle name="Merknad 2 2 7 5" xfId="49651" xr:uid="{8641BCCD-A43D-4776-92AD-2009E7CED693}"/>
    <cellStyle name="Merknad 2 2 7 6" xfId="49652" xr:uid="{3359A883-154E-4F8E-AE42-A78776428446}"/>
    <cellStyle name="Merknad 2 2 7_AVA DVA EL" xfId="25012" xr:uid="{5D2A1D11-1F02-4F6C-BE24-A35E5C6DBADE}"/>
    <cellStyle name="Merknad 2 2 8" xfId="25013" xr:uid="{F6793BD5-068F-4AC5-82D3-70E78A87AA3A}"/>
    <cellStyle name="Merknad 2 2 8 2" xfId="49653" xr:uid="{28EF8586-9107-441F-89AD-87002A9DD7D0}"/>
    <cellStyle name="Merknad 2 2 8 2 2" xfId="49654" xr:uid="{8D6B0296-0722-4746-85F6-2194E6EE2019}"/>
    <cellStyle name="Merknad 2 2 8 3" xfId="49655" xr:uid="{87B2C1F4-76F1-4BB8-91FB-BE5C8FB7AD38}"/>
    <cellStyle name="Merknad 2 2 8_3. Chng in credit spreads" xfId="49656" xr:uid="{BCAAD037-696D-4016-87E2-254A073FB65F}"/>
    <cellStyle name="Merknad 2 2 9" xfId="40079" xr:uid="{CEF62742-1C55-4206-8BAA-834F535642A6}"/>
    <cellStyle name="Merknad 2 2 9 2" xfId="49657" xr:uid="{CC37FAA5-37FC-4EE1-A8B9-3DE46CBEFEFB}"/>
    <cellStyle name="Merknad 2 2_3. Chng in credit spreads" xfId="49658" xr:uid="{4A840A3B-3780-418D-929A-C68D6BE2D8BF}"/>
    <cellStyle name="Merknad 2 20" xfId="7559" xr:uid="{EA0BB803-5DA4-453C-A9A2-2FF6F4A2E798}"/>
    <cellStyle name="Merknad 2 20 2" xfId="25014" xr:uid="{717E23EC-3AA2-4911-90C6-73EC3E98C7D7}"/>
    <cellStyle name="Merknad 2 20 3" xfId="49659" xr:uid="{6492BB70-4EFD-4885-8D06-47DFBAD0033C}"/>
    <cellStyle name="Merknad 2 20_A01" xfId="35906" xr:uid="{EAF44807-162D-44F1-BD62-6ED78CFD9D14}"/>
    <cellStyle name="Merknad 2 21" xfId="7560" xr:uid="{F22435E9-F3E3-45C1-B38F-56A951CDB4CC}"/>
    <cellStyle name="Merknad 2 21 10" xfId="7561" xr:uid="{8567D565-F2CA-4117-81EA-B648686F2DD6}"/>
    <cellStyle name="Merknad 2 21 11" xfId="7562" xr:uid="{0B76FCDF-DE3F-4F28-9874-01A8BF558264}"/>
    <cellStyle name="Merknad 2 21 12" xfId="36701" xr:uid="{52ECF6E2-E006-4888-8C3E-419B548E0867}"/>
    <cellStyle name="Merknad 2 21 2" xfId="7563" xr:uid="{D8BF954B-9F94-40C6-8162-523ED14BCA5E}"/>
    <cellStyle name="Merknad 2 21 3" xfId="7564" xr:uid="{03EEA693-5C7E-44A8-A3CA-7F9F9939EBC5}"/>
    <cellStyle name="Merknad 2 21 4" xfId="7565" xr:uid="{015A74D8-2074-4B43-B115-B299B615E968}"/>
    <cellStyle name="Merknad 2 21 5" xfId="7566" xr:uid="{E7181D20-1D06-4103-803D-FD6BCCAB1CE4}"/>
    <cellStyle name="Merknad 2 21 6" xfId="7567" xr:uid="{881ACF33-85CD-4803-94EF-CA8BA7D884AE}"/>
    <cellStyle name="Merknad 2 21 7" xfId="7568" xr:uid="{19664FB7-E990-471F-9DB5-AA2E97B0431D}"/>
    <cellStyle name="Merknad 2 21 8" xfId="7569" xr:uid="{0B7A5BFF-4496-4B79-8E30-15C9592B9C8A}"/>
    <cellStyle name="Merknad 2 21 9" xfId="7570" xr:uid="{72A7B613-1495-4CA0-B137-B92B466DA633}"/>
    <cellStyle name="Merknad 2 21_AVA DVA EL" xfId="25015" xr:uid="{81C056F8-7BBE-4BE9-B281-13B104B3A96C}"/>
    <cellStyle name="Merknad 2 22" xfId="7571" xr:uid="{F61B54A5-9F63-4009-8457-7241EDB3D92B}"/>
    <cellStyle name="Merknad 2 22 10" xfId="7572" xr:uid="{C363BDB0-B4EA-4DF3-8650-9EB5BB95B35A}"/>
    <cellStyle name="Merknad 2 22 11" xfId="7573" xr:uid="{91FB4D30-960C-4C5B-93F0-89232368DA1F}"/>
    <cellStyle name="Merknad 2 22 12" xfId="36471" xr:uid="{BE8C98D1-8F87-47E3-A3B2-6B7F750287C1}"/>
    <cellStyle name="Merknad 2 22 13" xfId="36687" xr:uid="{91A64B5D-1C75-4A46-8335-F1153241706F}"/>
    <cellStyle name="Merknad 2 22 2" xfId="7574" xr:uid="{73AD6C39-E495-4EF5-8F6A-FDE8CE860F5B}"/>
    <cellStyle name="Merknad 2 22 3" xfId="7575" xr:uid="{7A7CD9A9-82CD-499A-9C67-E418DDB1AB44}"/>
    <cellStyle name="Merknad 2 22 4" xfId="7576" xr:uid="{CF56A5DE-0196-476D-95E2-CB67E61F0C66}"/>
    <cellStyle name="Merknad 2 22 5" xfId="7577" xr:uid="{AC54A77A-B213-47AF-A358-B9353AABA260}"/>
    <cellStyle name="Merknad 2 22 6" xfId="7578" xr:uid="{F3C37628-6BD2-46C4-B05E-C349E2B5F101}"/>
    <cellStyle name="Merknad 2 22 7" xfId="7579" xr:uid="{803DFD33-3A03-4DDC-81AE-99FBBF64B6F7}"/>
    <cellStyle name="Merknad 2 22 8" xfId="7580" xr:uid="{80CCF192-3B37-418E-AD06-286DB47B54AA}"/>
    <cellStyle name="Merknad 2 22 9" xfId="7581" xr:uid="{EFECA610-FFCA-4ADB-BFC5-2F283C408FDC}"/>
    <cellStyle name="Merknad 2 22_AVA DVA EL" xfId="25016" xr:uid="{5C5DB988-F344-470F-BE4F-52365449E328}"/>
    <cellStyle name="Merknad 2 23" xfId="7582" xr:uid="{66D4EB90-5DBC-4D74-8C18-7A63FD83BFF1}"/>
    <cellStyle name="Merknad 2 23 10" xfId="7583" xr:uid="{911F9314-E31A-4BB8-8C84-F035B91F4773}"/>
    <cellStyle name="Merknad 2 23 11" xfId="7584" xr:uid="{1E12A490-FC30-4981-9F0F-B656B3C2F1CF}"/>
    <cellStyle name="Merknad 2 23 2" xfId="7585" xr:uid="{FFD2D85B-32A3-4C5D-993C-3A0E36E62AD6}"/>
    <cellStyle name="Merknad 2 23 3" xfId="7586" xr:uid="{4C34A9CA-72F0-4CFB-8C7B-0FC2E7F64722}"/>
    <cellStyle name="Merknad 2 23 4" xfId="7587" xr:uid="{542D7128-D63A-4347-B991-2B2A0501F4BF}"/>
    <cellStyle name="Merknad 2 23 5" xfId="7588" xr:uid="{D5AAB54C-2A30-4CE4-BBB2-C4A5465593B8}"/>
    <cellStyle name="Merknad 2 23 6" xfId="7589" xr:uid="{D068750B-9B3B-4696-90CA-141EAC28340C}"/>
    <cellStyle name="Merknad 2 23 7" xfId="7590" xr:uid="{BB2734B9-614A-4412-A642-9369896C8B70}"/>
    <cellStyle name="Merknad 2 23 8" xfId="7591" xr:uid="{4394D669-4B09-4F9F-B63E-A237C9859261}"/>
    <cellStyle name="Merknad 2 23 9" xfId="7592" xr:uid="{D722670A-01FF-48E1-B2F1-8DC9B2219578}"/>
    <cellStyle name="Merknad 2 23_AVA DVA EL" xfId="25017" xr:uid="{6016B67D-2B08-4884-BDEF-1B2EB45D7AC1}"/>
    <cellStyle name="Merknad 2 24" xfId="7593" xr:uid="{3430EA27-4D95-42BB-B1E8-933C4BBFFF21}"/>
    <cellStyle name="Merknad 2 24 10" xfId="7594" xr:uid="{17C9527E-5FC4-4F04-BA3F-EF302B8A3F5D}"/>
    <cellStyle name="Merknad 2 24 11" xfId="7595" xr:uid="{62EF463E-B658-456E-A368-655BF92D5CD6}"/>
    <cellStyle name="Merknad 2 24 2" xfId="7596" xr:uid="{7E60B24C-E07B-4A4D-9B33-2800372FE7B0}"/>
    <cellStyle name="Merknad 2 24 3" xfId="7597" xr:uid="{B346F9B2-EE71-4883-A8B7-673F5C06C3F6}"/>
    <cellStyle name="Merknad 2 24 4" xfId="7598" xr:uid="{B509E3CA-A7BD-4380-9F5F-6318369DF493}"/>
    <cellStyle name="Merknad 2 24 5" xfId="7599" xr:uid="{4AA2348C-ED99-410A-961B-71666CEA1E7B}"/>
    <cellStyle name="Merknad 2 24 6" xfId="7600" xr:uid="{7ADE70CF-B3E9-4221-97E5-9A00094B9E9A}"/>
    <cellStyle name="Merknad 2 24 7" xfId="7601" xr:uid="{E4CFAE60-4934-42AC-83E0-38C5AC3594B4}"/>
    <cellStyle name="Merknad 2 24 8" xfId="7602" xr:uid="{C580875F-F0C3-4651-BF82-9373D10E7B83}"/>
    <cellStyle name="Merknad 2 24 9" xfId="7603" xr:uid="{38C19CC7-1C55-406C-94CB-EBAEDE34799B}"/>
    <cellStyle name="Merknad 2 24_AVA DVA EL" xfId="25018" xr:uid="{1CD95437-B822-4DAA-80C1-95CD6069E32D}"/>
    <cellStyle name="Merknad 2 25" xfId="7604" xr:uid="{FFA3A819-2AA2-4B25-9B13-CE0F1F59BF0B}"/>
    <cellStyle name="Merknad 2 25 10" xfId="7605" xr:uid="{4C0E753E-6D51-4615-9A8E-E3342E29F4EA}"/>
    <cellStyle name="Merknad 2 25 11" xfId="7606" xr:uid="{4C32CA23-35FA-4BD6-BBE5-46C4135E67B1}"/>
    <cellStyle name="Merknad 2 25 2" xfId="7607" xr:uid="{0A2FBF08-FD73-4249-9E69-A6A5E22FF4F0}"/>
    <cellStyle name="Merknad 2 25 3" xfId="7608" xr:uid="{1835499E-7FFD-439E-A389-6438005CFB4D}"/>
    <cellStyle name="Merknad 2 25 4" xfId="7609" xr:uid="{5E8FF325-71DD-491C-ACC2-501C7203094B}"/>
    <cellStyle name="Merknad 2 25 5" xfId="7610" xr:uid="{0C8785A1-1F6E-4F47-9E8F-1FFAB003B6D2}"/>
    <cellStyle name="Merknad 2 25 6" xfId="7611" xr:uid="{46061C4B-9CD0-4EE0-A298-59A894BB45EE}"/>
    <cellStyle name="Merknad 2 25 7" xfId="7612" xr:uid="{366A8026-DA9E-43E4-A080-4CAA87087834}"/>
    <cellStyle name="Merknad 2 25 8" xfId="7613" xr:uid="{A55D52B3-4154-4CE3-A86B-24A5826FBCE3}"/>
    <cellStyle name="Merknad 2 25 9" xfId="7614" xr:uid="{777B6E4C-F68C-4F7B-8124-4EA8F8EE53EF}"/>
    <cellStyle name="Merknad 2 25_AVA DVA EL" xfId="25019" xr:uid="{F283EDCC-AADD-4B35-BADB-8B45A4BFDB44}"/>
    <cellStyle name="Merknad 2 26" xfId="7615" xr:uid="{C063B559-2168-4794-A36C-B1D936FE4B76}"/>
    <cellStyle name="Merknad 2 26 10" xfId="7616" xr:uid="{9B01E096-D4CB-45CE-9D1A-E55F374BCAC2}"/>
    <cellStyle name="Merknad 2 26 2" xfId="7617" xr:uid="{E8B18080-E9F7-49EF-BEBB-1211DB0C816F}"/>
    <cellStyle name="Merknad 2 26 3" xfId="7618" xr:uid="{4A3B614B-CC8B-4E57-8EE8-9232524D5424}"/>
    <cellStyle name="Merknad 2 26 4" xfId="7619" xr:uid="{E7D1D3B2-FC02-4686-BFC9-CE9D938DDE3D}"/>
    <cellStyle name="Merknad 2 26 5" xfId="7620" xr:uid="{7046C1E0-5BEE-4E4C-BC39-9A049BD6A0D3}"/>
    <cellStyle name="Merknad 2 26 6" xfId="7621" xr:uid="{93B58AB5-708A-4DEF-AD1D-431B4374BD9E}"/>
    <cellStyle name="Merknad 2 26 7" xfId="7622" xr:uid="{EF36123D-8494-4144-A9BC-8607BB3694E6}"/>
    <cellStyle name="Merknad 2 26 8" xfId="7623" xr:uid="{8E123486-4757-41EA-BBE4-84869818A598}"/>
    <cellStyle name="Merknad 2 26 9" xfId="7624" xr:uid="{DDB2B9C7-5CDC-4178-BBE5-D07B8CA9CB01}"/>
    <cellStyle name="Merknad 2 26_AVA DVA EL" xfId="25020" xr:uid="{DD30CF1D-9D16-4BD1-943F-683FB21CD187}"/>
    <cellStyle name="Merknad 2 27" xfId="25021" xr:uid="{42F5BB3A-EC76-44F4-BB0F-4B6A608F1000}"/>
    <cellStyle name="Merknad 2 27 2" xfId="25022" xr:uid="{3646331C-4139-4554-98C2-987ACCB6DF4F}"/>
    <cellStyle name="Merknad 2 27 3" xfId="25023" xr:uid="{BE986BEA-71A9-4DC6-9A68-3CB659584834}"/>
    <cellStyle name="Merknad 2 27_AVA DVA EL" xfId="25024" xr:uid="{EEC56B76-6244-4F86-990F-F06F314C0DD0}"/>
    <cellStyle name="Merknad 2 28" xfId="25025" xr:uid="{B5A9B301-AD0A-4FD0-A7DE-CD383E194C29}"/>
    <cellStyle name="Merknad 2 28 2" xfId="25026" xr:uid="{A1CDCBDC-C2A5-45A4-A041-7015C4B8880C}"/>
    <cellStyle name="Merknad 2 28 3" xfId="25027" xr:uid="{3CC7BDF7-E0CF-471F-98F0-56D8B3AE6CC2}"/>
    <cellStyle name="Merknad 2 28_AVA DVA EL" xfId="25028" xr:uid="{B1C82E27-3D8C-4D6D-815C-C1FE7A74BE16}"/>
    <cellStyle name="Merknad 2 29" xfId="25029" xr:uid="{09843B94-FED5-4EFB-8800-D81DE656256E}"/>
    <cellStyle name="Merknad 2 29 2" xfId="25030" xr:uid="{D751B59F-53E2-4B61-9BB7-240F3F23776F}"/>
    <cellStyle name="Merknad 2 29 3" xfId="25031" xr:uid="{C86BE1BC-D590-494A-9DCA-9B3DD524CFAA}"/>
    <cellStyle name="Merknad 2 29_AVA DVA EL" xfId="25032" xr:uid="{D6D5E908-BE51-480A-9F8B-D93905336A54}"/>
    <cellStyle name="Merknad 2 3" xfId="7625" xr:uid="{B86ADF3C-37CD-4634-B589-47F93D47E5C2}"/>
    <cellStyle name="Merknad 2 3 10" xfId="49660" xr:uid="{042BDFA1-E296-4065-B4A8-02165DB6D409}"/>
    <cellStyle name="Merknad 2 3 11" xfId="49661" xr:uid="{50CA72E7-5C79-4B55-BFA5-E98F1BD7216B}"/>
    <cellStyle name="Merknad 2 3 2" xfId="12532" xr:uid="{30FAA614-3919-4C07-95DF-CCBA8BAF5E0A}"/>
    <cellStyle name="Merknad 2 3 2 10" xfId="49662" xr:uid="{4F68B14D-29E7-4B4B-B6F2-794D3C1D5F2A}"/>
    <cellStyle name="Merknad 2 3 2 2" xfId="25033" xr:uid="{E56384FF-ED62-4AFC-A1C2-88C289E99393}"/>
    <cellStyle name="Merknad 2 3 2 2 2" xfId="25034" xr:uid="{34FB9D71-DDD7-49A3-8E07-D06B1092A1CA}"/>
    <cellStyle name="Merknad 2 3 2 2 2 2" xfId="49663" xr:uid="{8ACF03F7-6F7F-499A-8546-2DA833EC57C9}"/>
    <cellStyle name="Merknad 2 3 2 2 3" xfId="25035" xr:uid="{86A9F6C8-8117-480C-A219-87DF4319A439}"/>
    <cellStyle name="Merknad 2 3 2 2 3 2" xfId="49664" xr:uid="{22645261-7D51-4821-ACC3-D9EACD9CD574}"/>
    <cellStyle name="Merknad 2 3 2 2 4" xfId="49665" xr:uid="{842A92D5-5CE7-4FF1-A233-5B4D2A0AC1CE}"/>
    <cellStyle name="Merknad 2 3 2 2 5" xfId="49666" xr:uid="{E71F7E5A-0DAD-4B60-99AD-52F4B1E09D15}"/>
    <cellStyle name="Merknad 2 3 2 2 6" xfId="49667" xr:uid="{AE753583-BA57-4B68-938A-C9D52BCA2A66}"/>
    <cellStyle name="Merknad 2 3 2 2_3. Chng in credit spreads" xfId="49668" xr:uid="{8602E213-62AF-4716-8B30-51D2EBC974DA}"/>
    <cellStyle name="Merknad 2 3 2 3" xfId="25036" xr:uid="{3B5A45AA-9877-4FEC-9557-5DD63E663235}"/>
    <cellStyle name="Merknad 2 3 2 3 2" xfId="25037" xr:uid="{F4936631-F4E4-49FB-ACCC-85C119F34A45}"/>
    <cellStyle name="Merknad 2 3 2 3 3" xfId="25038" xr:uid="{7251E80D-23F0-4A32-8AF9-C512B795FD72}"/>
    <cellStyle name="Merknad 2 3 2 3 4" xfId="49669" xr:uid="{7B4C615A-5300-4D1F-8092-807F00F33148}"/>
    <cellStyle name="Merknad 2 3 2 3 5" xfId="49670" xr:uid="{E488CD5A-ED9D-42D8-9F8E-117070E2A274}"/>
    <cellStyle name="Merknad 2 3 2 3 6" xfId="49671" xr:uid="{CCC7B678-1245-4283-B3AE-3176F8769DED}"/>
    <cellStyle name="Merknad 2 3 2 3_AVA DVA EL" xfId="25039" xr:uid="{321721ED-A733-45BB-B721-D822A88EA11A}"/>
    <cellStyle name="Merknad 2 3 2 4" xfId="25040" xr:uid="{8422F41B-3831-4D18-93B6-710F89CA5756}"/>
    <cellStyle name="Merknad 2 3 2 4 2" xfId="25041" xr:uid="{EB1F1668-A8FD-4AE1-9684-D9138844E032}"/>
    <cellStyle name="Merknad 2 3 2 4 3" xfId="25042" xr:uid="{1B992628-EB95-44DB-BFAD-A2C18BDDC384}"/>
    <cellStyle name="Merknad 2 3 2 4 4" xfId="49672" xr:uid="{1BE7B33A-70DA-4954-BD3F-42D519322EBE}"/>
    <cellStyle name="Merknad 2 3 2 4 5" xfId="49673" xr:uid="{78A8A538-A6C0-42EB-8CE3-46719FC23203}"/>
    <cellStyle name="Merknad 2 3 2 4 6" xfId="49674" xr:uid="{A8890AFD-91FB-46DD-9AD4-25063DD9B408}"/>
    <cellStyle name="Merknad 2 3 2 4_AVA DVA EL" xfId="25043" xr:uid="{D1705C6C-FE6E-450A-A521-422D7D283413}"/>
    <cellStyle name="Merknad 2 3 2 5" xfId="25044" xr:uid="{BC3FD24F-9461-4750-80CB-C52BF4F539CA}"/>
    <cellStyle name="Merknad 2 3 2 5 2" xfId="25045" xr:uid="{AEBD8F06-A37D-40E6-AA2B-AB17597B28AA}"/>
    <cellStyle name="Merknad 2 3 2 5 3" xfId="25046" xr:uid="{6AF6836F-B09B-4833-AAA2-6379088B0192}"/>
    <cellStyle name="Merknad 2 3 2 5 4" xfId="49675" xr:uid="{D3F31D20-762E-4A1B-A344-FAFEDC243208}"/>
    <cellStyle name="Merknad 2 3 2 5 5" xfId="49676" xr:uid="{5D7C2F64-6602-42F2-BF75-585A290192BC}"/>
    <cellStyle name="Merknad 2 3 2 5_AVA DVA EL" xfId="25047" xr:uid="{B42F686D-3192-4E09-8A78-EC474993AE3B}"/>
    <cellStyle name="Merknad 2 3 2 6" xfId="25048" xr:uid="{81EF5445-87DC-4223-B7EE-D2E0CD5013A9}"/>
    <cellStyle name="Merknad 2 3 2 6 2" xfId="49677" xr:uid="{23ED4BF4-5403-4920-86E2-EF0186C6B1B9}"/>
    <cellStyle name="Merknad 2 3 2 7" xfId="25049" xr:uid="{7C016F12-70A7-4DE7-91A9-8776AF0EBA8D}"/>
    <cellStyle name="Merknad 2 3 2 8" xfId="49678" xr:uid="{12316F63-945A-459A-A8C7-5DE7F429159B}"/>
    <cellStyle name="Merknad 2 3 2 9" xfId="49679" xr:uid="{EE373F1C-A558-4F8C-8BCA-459184D4A58D}"/>
    <cellStyle name="Merknad 2 3 2_3. Chng in credit spreads" xfId="49680" xr:uid="{747C0FE5-F9B7-4331-8D8A-063BA808B9BF}"/>
    <cellStyle name="Merknad 2 3 3" xfId="25050" xr:uid="{38C33AEA-E47B-4D03-89E9-CCB29D414603}"/>
    <cellStyle name="Merknad 2 3 3 2" xfId="25051" xr:uid="{0D45A0A4-E8C8-4BC7-8C21-3BFE7389D66A}"/>
    <cellStyle name="Merknad 2 3 3 2 2" xfId="49681" xr:uid="{BC23F1CD-303C-4967-A629-E925533111F4}"/>
    <cellStyle name="Merknad 2 3 3 2 2 2" xfId="49682" xr:uid="{07804ABB-4DA6-4E81-98B3-7B94E3BCAD28}"/>
    <cellStyle name="Merknad 2 3 3 2 3" xfId="49683" xr:uid="{345FE5F0-CC51-45D7-9FD3-96D736C9195B}"/>
    <cellStyle name="Merknad 2 3 3 2 3 2" xfId="49684" xr:uid="{25D8BE05-CB51-49E8-A34E-4E6806C47D65}"/>
    <cellStyle name="Merknad 2 3 3 2 4" xfId="49685" xr:uid="{CDED0839-1B37-4D0F-B0E7-DB01BDB081B1}"/>
    <cellStyle name="Merknad 2 3 3 2_3. Chng in credit spreads" xfId="49686" xr:uid="{2FA45119-082F-4CE7-8C13-03B3CDCD2D0B}"/>
    <cellStyle name="Merknad 2 3 3 3" xfId="25052" xr:uid="{C30356AE-3010-4924-8038-1D1F245D5C8F}"/>
    <cellStyle name="Merknad 2 3 3 3 2" xfId="49687" xr:uid="{17615CAF-69A9-40DF-89DD-5B126D2CABA7}"/>
    <cellStyle name="Merknad 2 3 3 4" xfId="49688" xr:uid="{5A6D4DEF-FF07-4700-ADB1-31984D7A7F2E}"/>
    <cellStyle name="Merknad 2 3 3 4 2" xfId="49689" xr:uid="{5BFA34A5-800B-4BDE-8100-E3BDFAA2107C}"/>
    <cellStyle name="Merknad 2 3 3 5" xfId="49690" xr:uid="{E499DB54-5028-4498-ADD3-B0E3190ECA78}"/>
    <cellStyle name="Merknad 2 3 3 5 2" xfId="49691" xr:uid="{CD4A5826-DBF2-44AC-9DD5-54B85F5B5129}"/>
    <cellStyle name="Merknad 2 3 3 6" xfId="49692" xr:uid="{27674B84-7D47-44CF-B75C-ABE931B87446}"/>
    <cellStyle name="Merknad 2 3 3 6 2" xfId="49693" xr:uid="{AC1237CE-8C6E-40B9-B192-13F0BE102BBE}"/>
    <cellStyle name="Merknad 2 3 3 7" xfId="49694" xr:uid="{E9A91B1E-E7EF-48CE-89B9-2831838EA3FD}"/>
    <cellStyle name="Merknad 2 3 3_3. Chng in credit spreads" xfId="49695" xr:uid="{5088BB6C-E34E-444A-8DA3-324503F70182}"/>
    <cellStyle name="Merknad 2 3 4" xfId="25053" xr:uid="{C658DB05-F826-4E4A-A3DA-302A704E7021}"/>
    <cellStyle name="Merknad 2 3 4 2" xfId="25054" xr:uid="{A69D8B42-191A-493B-BF23-EADF439C9D97}"/>
    <cellStyle name="Merknad 2 3 4 2 2" xfId="49696" xr:uid="{28F5A328-7958-44A6-B388-F8DDED411580}"/>
    <cellStyle name="Merknad 2 3 4 3" xfId="25055" xr:uid="{E06BCFCD-D9D8-4346-9707-CCCADA6D72A3}"/>
    <cellStyle name="Merknad 2 3 4 3 2" xfId="49697" xr:uid="{5022C6AA-7749-4D91-92BD-105915909F0A}"/>
    <cellStyle name="Merknad 2 3 4 4" xfId="49698" xr:uid="{5441E5A9-AAF1-41BE-A042-C96BE2890E4A}"/>
    <cellStyle name="Merknad 2 3 4 5" xfId="49699" xr:uid="{F467C6E3-C8BF-41EF-8152-B16DF39A2C6F}"/>
    <cellStyle name="Merknad 2 3 4 6" xfId="49700" xr:uid="{AADAE6D1-5BB6-4683-8403-095831869D88}"/>
    <cellStyle name="Merknad 2 3 4_3. Chng in credit spreads" xfId="49701" xr:uid="{387D6E1E-16C7-4454-A2D8-4193F7745187}"/>
    <cellStyle name="Merknad 2 3 5" xfId="25056" xr:uid="{998CFDC7-EB5A-43E2-86E5-2C1A13F56342}"/>
    <cellStyle name="Merknad 2 3 5 2" xfId="25057" xr:uid="{A32C4EFF-4177-4454-AC7D-D6735ADE876F}"/>
    <cellStyle name="Merknad 2 3 5 3" xfId="25058" xr:uid="{E294E593-2D12-4293-9729-4856D9EAA226}"/>
    <cellStyle name="Merknad 2 3 5 4" xfId="49702" xr:uid="{0F17AEF9-8486-47E1-9C3D-4198364256CE}"/>
    <cellStyle name="Merknad 2 3 5 5" xfId="49703" xr:uid="{270E6C18-E6A7-4005-A5D7-15F6C3114B8A}"/>
    <cellStyle name="Merknad 2 3 5 6" xfId="49704" xr:uid="{FE9C72C7-0CE3-43FB-AFCF-FC678FDEB9DA}"/>
    <cellStyle name="Merknad 2 3 5_AVA DVA EL" xfId="25059" xr:uid="{CF79500E-5C3B-43BD-9A22-65C1261BA317}"/>
    <cellStyle name="Merknad 2 3 6" xfId="25060" xr:uid="{1D5C99D9-5B4F-4CC1-A3E0-FA765F6C0CDB}"/>
    <cellStyle name="Merknad 2 3 6 2" xfId="25061" xr:uid="{CAA82716-9B46-46E8-B9A1-64D95B29C52C}"/>
    <cellStyle name="Merknad 2 3 6 3" xfId="25062" xr:uid="{C9D45588-E2AD-4498-BB64-D46827FCDF4C}"/>
    <cellStyle name="Merknad 2 3 6 4" xfId="49705" xr:uid="{77C3961B-E869-4C69-A9D7-835A9B14FB1E}"/>
    <cellStyle name="Merknad 2 3 6 5" xfId="49706" xr:uid="{600C61F9-7627-4E8F-8C76-D22996B8D3DA}"/>
    <cellStyle name="Merknad 2 3 6 6" xfId="49707" xr:uid="{A97B7691-4829-471F-B31E-32D408B49FA7}"/>
    <cellStyle name="Merknad 2 3 6_AVA DVA EL" xfId="25063" xr:uid="{891E1E89-AB77-40F4-BB9F-9158E526ACE6}"/>
    <cellStyle name="Merknad 2 3 7" xfId="25064" xr:uid="{069137C4-A02E-4F59-BC25-F9C6B0FCAA1C}"/>
    <cellStyle name="Merknad 2 3 7 2" xfId="49708" xr:uid="{0AFF2CEF-DF5A-4B2C-89AB-2C7C703EB4B4}"/>
    <cellStyle name="Merknad 2 3 8" xfId="40081" xr:uid="{23EA7FEC-6C7D-46FF-93D2-1D6A5DC87344}"/>
    <cellStyle name="Merknad 2 3 8 2" xfId="49709" xr:uid="{673E83D5-8E3F-4E63-BACF-921CE1DB8ACA}"/>
    <cellStyle name="Merknad 2 3 8 2 2" xfId="49710" xr:uid="{DE3042C5-59CB-4FC6-8A57-01FBE1A228DD}"/>
    <cellStyle name="Merknad 2 3 8 3" xfId="49711" xr:uid="{F7B5CB76-77C6-4EFE-AB10-7EBCEF696CFB}"/>
    <cellStyle name="Merknad 2 3 8_3. Chng in credit spreads" xfId="49712" xr:uid="{68D8D145-AEEB-4BFB-BC01-2BF98986E1F1}"/>
    <cellStyle name="Merknad 2 3 9" xfId="49713" xr:uid="{F056BCE9-7993-415D-BD4A-154F0EB802B6}"/>
    <cellStyle name="Merknad 2 3 9 2" xfId="49714" xr:uid="{F29F9E35-1674-414D-AC99-1B7B8E4F4C3F}"/>
    <cellStyle name="Merknad 2 3_3. Chng in credit spreads" xfId="49715" xr:uid="{360B768A-F75D-4F86-B1D2-D044B0CB8FE6}"/>
    <cellStyle name="Merknad 2 30" xfId="25065" xr:uid="{8E13FC83-625A-477C-A911-875E1F5E2668}"/>
    <cellStyle name="Merknad 2 31" xfId="25066" xr:uid="{BBF7D665-D24C-4E03-A453-819458A0E731}"/>
    <cellStyle name="Merknad 2 32" xfId="36435" xr:uid="{37F40CEA-C878-4EC7-982C-88999DEB3B4B}"/>
    <cellStyle name="Merknad 2 33" xfId="36827" xr:uid="{9D23EE80-48DA-4CC8-A91B-A323F1066A6B}"/>
    <cellStyle name="Merknad 2 34" xfId="49716" xr:uid="{B28C0F97-C06D-4F83-B2C6-F5E278E043E5}"/>
    <cellStyle name="Merknad 2 4" xfId="7626" xr:uid="{5611B84C-7D25-4F2A-8881-F752FA05CFC0}"/>
    <cellStyle name="Merknad 2 4 10" xfId="49717" xr:uid="{C1F6F6F5-D8E1-45C8-B50C-1F09DFB896B2}"/>
    <cellStyle name="Merknad 2 4 2" xfId="25067" xr:uid="{CA22B20E-727D-45A4-8B74-7CE3C259E738}"/>
    <cellStyle name="Merknad 2 4 2 2" xfId="25068" xr:uid="{5B886BC4-9AC4-4E8B-A9E8-29BFDC501968}"/>
    <cellStyle name="Merknad 2 4 2 2 2" xfId="49718" xr:uid="{EFE552ED-C536-4E2E-AD51-18A03D850A00}"/>
    <cellStyle name="Merknad 2 4 2 3" xfId="25069" xr:uid="{2B404527-85E7-4137-B987-A1FD0B61C501}"/>
    <cellStyle name="Merknad 2 4 2 3 2" xfId="49719" xr:uid="{491B1A92-BA11-4E36-8DA3-51D521DDFF65}"/>
    <cellStyle name="Merknad 2 4 2 4" xfId="49720" xr:uid="{EB8E13B1-7B77-43DB-B8A0-49E4894876B1}"/>
    <cellStyle name="Merknad 2 4 2 5" xfId="49721" xr:uid="{8F15B470-FE03-41FC-8321-90E84F099479}"/>
    <cellStyle name="Merknad 2 4 2 6" xfId="49722" xr:uid="{23A1B2D4-ACD4-449B-8817-C79AE4A1B6B9}"/>
    <cellStyle name="Merknad 2 4 2_3. Chng in credit spreads" xfId="49723" xr:uid="{68F7788A-4CF2-4D1F-AB70-1A2FDEACCA96}"/>
    <cellStyle name="Merknad 2 4 3" xfId="25070" xr:uid="{44C1051F-92E8-426C-819F-3B30A1E50731}"/>
    <cellStyle name="Merknad 2 4 3 2" xfId="25071" xr:uid="{5827FD52-C73B-4FDC-8B57-6EEDB48AA660}"/>
    <cellStyle name="Merknad 2 4 3 3" xfId="25072" xr:uid="{12975332-3B0A-470F-9687-824B91AA499B}"/>
    <cellStyle name="Merknad 2 4 3 4" xfId="49724" xr:uid="{FA39391C-6AE3-4861-AB94-E6FA76C57126}"/>
    <cellStyle name="Merknad 2 4 3 5" xfId="49725" xr:uid="{89FF0652-4E46-49C7-9A12-C9231A61D168}"/>
    <cellStyle name="Merknad 2 4 3 6" xfId="49726" xr:uid="{3A2EC881-EA74-46E3-BAEA-1E524EB8CE6D}"/>
    <cellStyle name="Merknad 2 4 3_AVA DVA EL" xfId="25073" xr:uid="{5E6C01DB-AA37-4AF2-9808-850E8763DBD2}"/>
    <cellStyle name="Merknad 2 4 4" xfId="25074" xr:uid="{E6F2DAE6-91D3-4FF5-A340-47EFA73CCF4F}"/>
    <cellStyle name="Merknad 2 4 4 2" xfId="25075" xr:uid="{5C67B802-6673-4CD7-9E48-E80CAF3565CB}"/>
    <cellStyle name="Merknad 2 4 4 3" xfId="25076" xr:uid="{AAF4E326-8978-481A-B94F-0A4E1997B179}"/>
    <cellStyle name="Merknad 2 4 4 4" xfId="49727" xr:uid="{3C6A216B-7981-4D8E-9ADA-9B662DE9F4B4}"/>
    <cellStyle name="Merknad 2 4 4 5" xfId="49728" xr:uid="{1042C9CF-56A3-4797-AB8C-01C2C997AD4F}"/>
    <cellStyle name="Merknad 2 4 4 6" xfId="49729" xr:uid="{1DF4C184-DA6C-4F41-B62B-24325AA1B9C1}"/>
    <cellStyle name="Merknad 2 4 4_AVA DVA EL" xfId="25077" xr:uid="{E47E1AE4-F8CE-4319-BA24-D37C8282A81F}"/>
    <cellStyle name="Merknad 2 4 5" xfId="25078" xr:uid="{F0C98A20-8425-4CD2-B93E-2964FB183FB5}"/>
    <cellStyle name="Merknad 2 4 5 2" xfId="25079" xr:uid="{2BF38366-C01C-4873-9992-8F8E1A412FA0}"/>
    <cellStyle name="Merknad 2 4 5 3" xfId="25080" xr:uid="{EA4983D0-8F12-464B-A49D-A1FA44F87CFB}"/>
    <cellStyle name="Merknad 2 4 5 4" xfId="49730" xr:uid="{F84967EE-5698-41E6-A17B-51D1DAF1ABA4}"/>
    <cellStyle name="Merknad 2 4 5 5" xfId="49731" xr:uid="{DD163570-AB92-4CCF-9945-550A36CBE8E5}"/>
    <cellStyle name="Merknad 2 4 5 6" xfId="49732" xr:uid="{9899A006-86C5-457E-8E08-24E4027D7700}"/>
    <cellStyle name="Merknad 2 4 5_AVA DVA EL" xfId="25081" xr:uid="{8FA03DCA-8A31-462A-B6DD-71C94167726F}"/>
    <cellStyle name="Merknad 2 4 6" xfId="25082" xr:uid="{1853A3C0-E6C0-4881-BD19-E4634FA641F7}"/>
    <cellStyle name="Merknad 2 4 6 2" xfId="25083" xr:uid="{AD2A1A58-6EEA-4E36-B7D6-840D28F0D1DE}"/>
    <cellStyle name="Merknad 2 4 6 3" xfId="49733" xr:uid="{7F4FD29C-CB5F-4254-B574-F38B34F3697A}"/>
    <cellStyle name="Merknad 2 4 6_AVA DVA EL" xfId="25084" xr:uid="{A849658E-A98B-4880-A5F8-6EA5583CBC58}"/>
    <cellStyle name="Merknad 2 4 7" xfId="25085" xr:uid="{080210D4-E257-4E5B-AE7C-162601C77051}"/>
    <cellStyle name="Merknad 2 4 8" xfId="49734" xr:uid="{279B2F01-94CE-447D-A722-F42D3C17A9F2}"/>
    <cellStyle name="Merknad 2 4 9" xfId="49735" xr:uid="{7888A47B-C588-4064-83A4-5AD0953695ED}"/>
    <cellStyle name="Merknad 2 4_3. Chng in credit spreads" xfId="49736" xr:uid="{14C18243-125B-461A-9B38-0B1186A2E60A}"/>
    <cellStyle name="Merknad 2 5" xfId="7627" xr:uid="{8B355E5D-2B56-4F36-91CF-0C0D5CD64C90}"/>
    <cellStyle name="Merknad 2 5 2" xfId="25086" xr:uid="{42090D2B-0564-4D66-8028-0C4E3E9E5936}"/>
    <cellStyle name="Merknad 2 5 2 2" xfId="25087" xr:uid="{37801207-3378-45C0-9F66-2EF9E50F210D}"/>
    <cellStyle name="Merknad 2 5 2 2 2" xfId="49737" xr:uid="{13F26044-2DEF-495E-8DB2-16DED109C36F}"/>
    <cellStyle name="Merknad 2 5 2 3" xfId="49738" xr:uid="{07F20A46-BCF5-4F56-90F8-60E1849A2CEA}"/>
    <cellStyle name="Merknad 2 5 2 3 2" xfId="49739" xr:uid="{4C8E4D02-C701-44EB-9331-B7363B45FED9}"/>
    <cellStyle name="Merknad 2 5 2 4" xfId="49740" xr:uid="{E837FE30-C64D-487E-B53C-FE1E6A73A509}"/>
    <cellStyle name="Merknad 2 5 2_3. Chng in credit spreads" xfId="49741" xr:uid="{64AA8D13-3A80-4C94-B9DF-E0069E7142BB}"/>
    <cellStyle name="Merknad 2 5 3" xfId="25088" xr:uid="{2E270212-3D0C-459E-BE69-45D02966C363}"/>
    <cellStyle name="Merknad 2 5 3 2" xfId="49742" xr:uid="{A487E788-04DA-4C94-B692-D334203D7F18}"/>
    <cellStyle name="Merknad 2 5 4" xfId="49743" xr:uid="{B25C9FC4-56BF-43EE-ACEC-0E2A36AD5F7C}"/>
    <cellStyle name="Merknad 2 5 4 2" xfId="49744" xr:uid="{D497C804-93E1-4BF4-9117-3747E1696070}"/>
    <cellStyle name="Merknad 2 5 5" xfId="49745" xr:uid="{6A21B4F4-0EDB-4D07-8917-6B6853F1176A}"/>
    <cellStyle name="Merknad 2 5 5 2" xfId="49746" xr:uid="{FE2D1794-1677-44D8-90D8-A06BA33B50B2}"/>
    <cellStyle name="Merknad 2 5 6" xfId="49747" xr:uid="{949178CB-F85C-48AA-BA05-E0D88B0A102B}"/>
    <cellStyle name="Merknad 2 5 6 2" xfId="49748" xr:uid="{C6BBC0AB-1168-4444-95FD-AE30EA07B130}"/>
    <cellStyle name="Merknad 2 5 7" xfId="49749" xr:uid="{D439B08F-9158-4B13-8B33-C291C519F6B1}"/>
    <cellStyle name="Merknad 2 5 8" xfId="49750" xr:uid="{4DFB4E66-14F6-4DF0-8EFE-D165BCF717CE}"/>
    <cellStyle name="Merknad 2 5_3. Chng in credit spreads" xfId="49751" xr:uid="{64B3F90A-D73F-41B8-9F39-F0878419A1D2}"/>
    <cellStyle name="Merknad 2 6" xfId="7628" xr:uid="{A9AB5404-4D38-4C62-86CF-316DB324B0E7}"/>
    <cellStyle name="Merknad 2 6 2" xfId="25089" xr:uid="{24FA4346-F05F-4765-9821-62A247BFFF0E}"/>
    <cellStyle name="Merknad 2 6 2 2" xfId="25090" xr:uid="{90C25FDE-4827-4D79-81A6-4035324298E4}"/>
    <cellStyle name="Merknad 2 6 2 3" xfId="49752" xr:uid="{6B57477F-2A4A-44C0-B2CA-599C83390496}"/>
    <cellStyle name="Merknad 2 6 2_AVA DVA EL" xfId="25091" xr:uid="{516C3639-D439-4398-92DA-EB810243ABDC}"/>
    <cellStyle name="Merknad 2 6 3" xfId="25092" xr:uid="{C3571102-1AF0-41DE-80DF-D876886FD99B}"/>
    <cellStyle name="Merknad 2 6 3 2" xfId="49753" xr:uid="{D5F352C5-70ED-4E52-9E9A-381FD6BB2FC2}"/>
    <cellStyle name="Merknad 2 6 4" xfId="49754" xr:uid="{D3790E8D-216B-457A-A559-0E36499CF67D}"/>
    <cellStyle name="Merknad 2 6 4 2" xfId="49755" xr:uid="{9D3778C5-B4EA-4A2F-920C-6503EFB56C66}"/>
    <cellStyle name="Merknad 2 6 5" xfId="49756" xr:uid="{11CC9E87-F137-45FB-8D37-C3606303970F}"/>
    <cellStyle name="Merknad 2 6 5 2" xfId="49757" xr:uid="{FF796804-DA60-4254-9FFB-5626219F9A4E}"/>
    <cellStyle name="Merknad 2 6 6" xfId="49758" xr:uid="{F4948B1F-F184-49C9-B50F-A2E1D3C26242}"/>
    <cellStyle name="Merknad 2 6 7" xfId="49759" xr:uid="{31FC11DC-D1A7-4564-8989-479C15368718}"/>
    <cellStyle name="Merknad 2 6 8" xfId="49760" xr:uid="{5BF4E381-489E-4EB4-88CC-2381ADCCF822}"/>
    <cellStyle name="Merknad 2 6_3. Chng in credit spreads" xfId="49761" xr:uid="{17526998-8C26-449C-9607-D65A9214816A}"/>
    <cellStyle name="Merknad 2 7" xfId="7629" xr:uid="{9C07A16F-C047-47D1-8979-C74305543690}"/>
    <cellStyle name="Merknad 2 7 2" xfId="25093" xr:uid="{A607DAB2-14DF-4EAF-A364-A3F554508A5B}"/>
    <cellStyle name="Merknad 2 7 2 2" xfId="25094" xr:uid="{89FF15D2-F21A-4CCC-AB0F-09865C1ACE40}"/>
    <cellStyle name="Merknad 2 7 2_AVA DVA EL" xfId="25095" xr:uid="{2A763DE4-9851-44A3-94B3-F4054B82B9EE}"/>
    <cellStyle name="Merknad 2 7 3" xfId="25096" xr:uid="{96C7FAE0-3E92-4256-8A68-DFAD745BDF27}"/>
    <cellStyle name="Merknad 2 7 4" xfId="49762" xr:uid="{058A7AD7-DE2D-432B-93FA-2E843CDD5EF6}"/>
    <cellStyle name="Merknad 2 7 5" xfId="49763" xr:uid="{3384D0C9-F77D-4FDE-868D-01ED7A0AF8E3}"/>
    <cellStyle name="Merknad 2 7 6" xfId="49764" xr:uid="{F71DA7E8-12B0-42B7-9007-BFDB19CE0FCD}"/>
    <cellStyle name="Merknad 2 7 7" xfId="49765" xr:uid="{B5FE41BA-473E-4413-95DB-8CCDB2B53856}"/>
    <cellStyle name="Merknad 2 7_A01" xfId="35907" xr:uid="{5617FC98-A3CF-436B-A921-AC72A74CE8E1}"/>
    <cellStyle name="Merknad 2 8" xfId="7630" xr:uid="{592C5B58-A864-4740-A341-704B2027F7B7}"/>
    <cellStyle name="Merknad 2 8 2" xfId="25097" xr:uid="{A41F1E90-9487-4CF9-A07F-4B723329F3F0}"/>
    <cellStyle name="Merknad 2 8 2 2" xfId="25098" xr:uid="{FAD18F72-3D40-4135-9C40-8AFAA21CE38B}"/>
    <cellStyle name="Merknad 2 8 2_AVA DVA EL" xfId="25099" xr:uid="{40BE890A-22AE-40DF-9630-129B3A102183}"/>
    <cellStyle name="Merknad 2 8 3" xfId="25100" xr:uid="{46AF9DFA-BBC4-4B57-9DD8-D30E81385251}"/>
    <cellStyle name="Merknad 2 8 4" xfId="49766" xr:uid="{251923FE-EEE3-4722-A147-3F5F5F2938FD}"/>
    <cellStyle name="Merknad 2 8 5" xfId="49767" xr:uid="{8541C100-C532-4823-AE9F-CC1EF0B8027A}"/>
    <cellStyle name="Merknad 2 8 6" xfId="49768" xr:uid="{AF6F06A5-6706-4817-AF91-0886DD23D2AD}"/>
    <cellStyle name="Merknad 2 8 7" xfId="49769" xr:uid="{C789D581-5D34-4041-9F2A-B55265D19AC4}"/>
    <cellStyle name="Merknad 2 8_A01" xfId="35908" xr:uid="{B3C0CF92-44A3-4E82-B826-13A400431111}"/>
    <cellStyle name="Merknad 2 9" xfId="7631" xr:uid="{9F64C5E2-7633-48BB-B668-25003DE774FB}"/>
    <cellStyle name="Merknad 2 9 2" xfId="25101" xr:uid="{98B63256-4F77-416E-812A-8939D6B34F53}"/>
    <cellStyle name="Merknad 2 9 3" xfId="49770" xr:uid="{B12EA719-C658-414D-9AEA-5882DAA7A432}"/>
    <cellStyle name="Merknad 2 9 4" xfId="49771" xr:uid="{44052446-0AAB-482B-A9D6-0AC3D30DF331}"/>
    <cellStyle name="Merknad 2 9_A01" xfId="35909" xr:uid="{FE908363-8988-4C4A-B31F-53A7C21A36E5}"/>
    <cellStyle name="Merknad 2_11" xfId="7632" xr:uid="{67D57D11-AA26-49DD-971E-DAAA8B0AD814}"/>
    <cellStyle name="Merknad 3" xfId="12533" xr:uid="{742297CF-8195-4D7C-9DE2-111045460D3C}"/>
    <cellStyle name="Merknad 3 2" xfId="25102" xr:uid="{3FDB1B53-57CF-4D12-AB37-0A93C4C672CB}"/>
    <cellStyle name="Merknad 3 2 2" xfId="25103" xr:uid="{D99C57DD-6381-44E0-8B8E-B61EE259BCA9}"/>
    <cellStyle name="Merknad 3 2 3" xfId="25104" xr:uid="{2A4139F7-B283-43C8-9FD0-C1E423135E5D}"/>
    <cellStyle name="Merknad 3 2 4" xfId="36588" xr:uid="{CDA61546-3131-46E7-B326-C80CCC5CFC07}"/>
    <cellStyle name="Merknad 3 2_AVA DVA EL" xfId="25105" xr:uid="{40A77295-95B4-4DA8-AAED-4B05046E1C56}"/>
    <cellStyle name="Merknad 3 3" xfId="25106" xr:uid="{860612DF-8684-471E-B365-24DA2AC8DB9E}"/>
    <cellStyle name="Merknad 3 4" xfId="36352" xr:uid="{F21CE6DF-F211-4FEC-A809-190814880CE9}"/>
    <cellStyle name="Merknad 3 5" xfId="40082" xr:uid="{035E9175-B2D9-493F-AC5E-CBCFEE62EE69}"/>
    <cellStyle name="Merknad 3_7. Other MTM adjustments" xfId="49772" xr:uid="{35A69340-F3A3-4DA0-AE46-4C7377CEEE4C}"/>
    <cellStyle name="Merknad 4" xfId="12534" xr:uid="{18286F70-577E-4058-8F64-D14C3845C901}"/>
    <cellStyle name="Merknad 4 2" xfId="25107" xr:uid="{123BE8E3-86AA-4FA0-BF08-1A4F61A959FF}"/>
    <cellStyle name="Merknad 4 2 2" xfId="36610" xr:uid="{E7D1D257-D47D-402C-A01F-86D2B4579349}"/>
    <cellStyle name="Merknad 4 3" xfId="36379" xr:uid="{B43F6901-C3A3-4AFD-B629-9A36B6274019}"/>
    <cellStyle name="Merknad 4 4" xfId="40083" xr:uid="{54505EC5-4853-43BE-8FC1-7AC2BF94306C}"/>
    <cellStyle name="Merknad 4_A02" xfId="55577" xr:uid="{63B388DB-6389-4FEE-BCAD-6E7D15F12A97}"/>
    <cellStyle name="Merknad 5" xfId="25108" xr:uid="{6A701E00-0F83-4E47-B728-88DC73E9AEB8}"/>
    <cellStyle name="Merknad 5 2" xfId="25109" xr:uid="{B5083EAD-9396-4E3E-B65E-129256E40F26}"/>
    <cellStyle name="Merknad 5 2 2" xfId="36609" xr:uid="{C2CC21A0-1882-4B44-9160-317945F21B6C}"/>
    <cellStyle name="Merknad 5 3" xfId="25110" xr:uid="{0915E968-3DBA-4D57-B266-BC7A571F3D58}"/>
    <cellStyle name="Merknad 5 4" xfId="36378" xr:uid="{D9A02A5D-D568-4874-8CB4-5A23A46AE259}"/>
    <cellStyle name="Merknad 5 5" xfId="40084" xr:uid="{79FFD70C-E67B-43DC-AFC2-F8E468F371D8}"/>
    <cellStyle name="Merknad 5_AVA DVA EL" xfId="25111" xr:uid="{DD07A18E-3317-43A4-8C4E-5BB367DB2468}"/>
    <cellStyle name="Merknad 6" xfId="25112" xr:uid="{9EDDF390-EFBD-4E96-999D-AB00F42841EA}"/>
    <cellStyle name="Merknad 6 2" xfId="25113" xr:uid="{A936CD2F-4C72-4772-BC68-4D574A5C0589}"/>
    <cellStyle name="Merknad 6 3" xfId="25114" xr:uid="{0EF79ACE-D1E4-4267-8946-0E8D72202BD6}"/>
    <cellStyle name="Merknad 6 4" xfId="36564" xr:uid="{1849A0CA-0EA8-48CA-A42C-0DD8F301FD78}"/>
    <cellStyle name="Merknad 6 5" xfId="40085" xr:uid="{8D92ED9F-BC5C-44DF-A5BC-A8270138597F}"/>
    <cellStyle name="Merknad 6_AVA DVA EL" xfId="25115" xr:uid="{4D4F20BA-0E1C-4CA1-B79A-3CCBE9DAC920}"/>
    <cellStyle name="Merknad 7" xfId="25116" xr:uid="{04620A55-A6DF-4C4F-AF57-2C6F9E33EBF7}"/>
    <cellStyle name="Merknad 7 2" xfId="36641" xr:uid="{AFE1EFA0-52E1-4F67-82F9-FD9214B75466}"/>
    <cellStyle name="Merknad 8" xfId="25117" xr:uid="{9001B920-4785-445E-932C-294AFA419FD7}"/>
    <cellStyle name="Merknad 8 2" xfId="36532" xr:uid="{6216FF04-9DA5-48A5-8F42-926A2116E798}"/>
    <cellStyle name="Merknad 9" xfId="36627" xr:uid="{F025B3EF-43AC-4CB1-8F9C-E272A7B4F38A}"/>
    <cellStyle name="Merknad_7. Other MTM adjustments" xfId="49773" xr:uid="{155479DE-0E1A-49D9-B851-E70FC23B8876}"/>
    <cellStyle name="Migliaia (0)_Costi" xfId="25118" xr:uid="{7BA5692B-945A-4DA3-8299-23F8B73E15D1}"/>
    <cellStyle name="Migliaia [0]_INV2" xfId="25119" xr:uid="{48652C5E-2060-4831-B7AD-3CB477CF7D56}"/>
    <cellStyle name="Millares [0]_10 AVERIAS MASIVAS + ANT" xfId="7633" xr:uid="{DE995CB7-ED4E-4BE4-9783-55ACBA8B30FB}"/>
    <cellStyle name="Millares 2" xfId="7634" xr:uid="{7F4F2A82-469B-4676-B669-7E0E8870A03C}"/>
    <cellStyle name="Millares 2 2" xfId="7635" xr:uid="{FF9105BD-8F61-478F-B2D6-1725BCF71717}"/>
    <cellStyle name="Millares 2 2 2" xfId="25120" xr:uid="{116304BC-315F-47FE-94F5-72C835E5D1A1}"/>
    <cellStyle name="Millares 2 2_AVA DVA EL" xfId="25121" xr:uid="{F8919E59-EB90-49F7-BC86-F8EEAA657FBB}"/>
    <cellStyle name="Millares 2 3" xfId="25122" xr:uid="{CA0B03DC-81AE-4018-96E1-89A7BC3A5979}"/>
    <cellStyle name="Millares 2_AVA DVA EL" xfId="25123" xr:uid="{12568450-AD2A-4A49-8766-7CB25D26327D}"/>
    <cellStyle name="Millares 3" xfId="7636" xr:uid="{38AC5B76-FCED-4F27-93CA-2A34384FE734}"/>
    <cellStyle name="Millares 3 2" xfId="7637" xr:uid="{0A8F8052-454D-4560-A161-72BB052B4E1F}"/>
    <cellStyle name="Millares 3 2 2" xfId="25124" xr:uid="{BFBBF4D0-0CC3-4F70-AF0A-32038FABFB23}"/>
    <cellStyle name="Millares 3 2_AVA DVA EL" xfId="25125" xr:uid="{C68B4FC2-B221-40CE-9016-9D347A74B5A8}"/>
    <cellStyle name="Millares 3 3" xfId="25126" xr:uid="{E14B8A1D-A51A-4ED6-9DC3-0E1B4F0D93F0}"/>
    <cellStyle name="Millares 3_AVA DVA EL" xfId="25127" xr:uid="{D22AFB27-08A8-484B-9204-64FD6CF0439A}"/>
    <cellStyle name="Milliers [0]_3A_NumeratorReport_Option1_040611" xfId="7638" xr:uid="{028F8641-D009-4F41-9CD5-09FEBC039940}"/>
    <cellStyle name="Milliers_3A_NumeratorReport_Option1_040611" xfId="7639" xr:uid="{F3AE14C8-E98F-49E4-A050-3CA59C6F31D4}"/>
    <cellStyle name="MLComma0" xfId="25128" xr:uid="{E88353B3-2A34-4011-989D-ACCA0EF44917}"/>
    <cellStyle name="MLComma0 2" xfId="25129" xr:uid="{A492EEAD-4F3A-4F72-A025-3D4A29797FAD}"/>
    <cellStyle name="MLComma0 2 2" xfId="25130" xr:uid="{9B6F154D-2B93-4591-BDDD-6DF54D2E05BB}"/>
    <cellStyle name="MLComma0 2 3" xfId="25131" xr:uid="{14840E42-D0CF-47A3-98F9-29D48D68458E}"/>
    <cellStyle name="MLComma0 2_AVA DVA EL" xfId="25132" xr:uid="{67BACCAB-862A-4101-BD43-36C642D8D87E}"/>
    <cellStyle name="MLComma0 3" xfId="25133" xr:uid="{E1DAB2D1-3D99-412B-BA8F-180C4516F3A0}"/>
    <cellStyle name="MLComma0 4" xfId="25134" xr:uid="{75EFF7B0-FE6C-4AA0-9285-E312389301C5}"/>
    <cellStyle name="MLComma0_7. Other MTM adjustments" xfId="49774" xr:uid="{236D02ED-567D-459A-A1FF-1DC1FC1F4D0C}"/>
    <cellStyle name="MLPercent0" xfId="25135" xr:uid="{592C5A23-0FE9-4C99-AF03-412EECD6B62F}"/>
    <cellStyle name="MLPercent0 2" xfId="25136" xr:uid="{C87E5117-705A-45B8-8950-9BBF3DE04560}"/>
    <cellStyle name="MLPercent0 2 2" xfId="25137" xr:uid="{9A17C772-202F-452F-8600-A2B37AB99B6C}"/>
    <cellStyle name="MLPercent0 2 3" xfId="25138" xr:uid="{10297064-B72F-4504-B127-D7D550E9588D}"/>
    <cellStyle name="MLPercent0 2_AVA DVA EL" xfId="25139" xr:uid="{E7E4F228-3FD7-49D7-AFC1-964CE6D723FB}"/>
    <cellStyle name="MLPercent0 3" xfId="25140" xr:uid="{4631054C-23CC-4072-ADA5-CC6BBE8B32C8}"/>
    <cellStyle name="MLPercent0 4" xfId="25141" xr:uid="{73665AD2-824E-4E6A-8249-0F126EA1075A}"/>
    <cellStyle name="MLPercent0_7. Other MTM adjustments" xfId="49775" xr:uid="{77E1BDAB-E602-48B6-BBFD-68EC8CBAB0B9}"/>
    <cellStyle name="Monétaire [0]_3A_NumeratorReport_Option1_040611" xfId="7640" xr:uid="{EB3A5269-356A-43EC-8CA4-C087B123FAD4}"/>
    <cellStyle name="Monétaire_3A_NumeratorReport_Option1_040611" xfId="7641" xr:uid="{1E02AEE8-7992-4CC8-9DD0-C28C75B346E1}"/>
    <cellStyle name="multiple" xfId="7642" xr:uid="{13529819-9D12-4626-86D3-DD728FE73FDB}"/>
    <cellStyle name="Multiple [1]" xfId="25142" xr:uid="{9D36959E-1CAC-45E6-AC71-9F8E39E45164}"/>
    <cellStyle name="Multiple [1] 2" xfId="25143" xr:uid="{A576F2B3-8EC0-4AED-80DD-C015C1ACF334}"/>
    <cellStyle name="Multiple [1] 3" xfId="25144" xr:uid="{EEB6CC10-DE64-402D-B537-79B098E5DDBE}"/>
    <cellStyle name="Multiple [1]_AVA DVA EL" xfId="25145" xr:uid="{1896CDCB-D4B1-411D-95D7-EF81E436616F}"/>
    <cellStyle name="multiple 10" xfId="25146" xr:uid="{D81746CC-72CF-4017-B7A3-2460DBFABB4D}"/>
    <cellStyle name="multiple 10 2" xfId="25147" xr:uid="{E6183533-69AC-4FFA-96E4-2C0D0BC564C6}"/>
    <cellStyle name="multiple 10 2 2" xfId="49776" xr:uid="{8DA0592D-BFB5-4B27-984C-D0D13EC0AAE5}"/>
    <cellStyle name="multiple 10 3" xfId="25148" xr:uid="{68C863F3-955E-46D9-B015-27547C2AD823}"/>
    <cellStyle name="multiple 10 3 2" xfId="49777" xr:uid="{8AAF25F4-FB24-442D-9922-CFA9802DFAE9}"/>
    <cellStyle name="multiple 10_7. Other MTM adjustments" xfId="49778" xr:uid="{87489D71-E7F0-4FF7-BBB8-B2A775A49287}"/>
    <cellStyle name="multiple 11" xfId="25149" xr:uid="{43EA1858-1A23-479A-8D0E-5FEA416BC2C9}"/>
    <cellStyle name="multiple 11 2" xfId="25150" xr:uid="{252FBA75-59E6-48DB-BE08-DB510A001E17}"/>
    <cellStyle name="multiple 11 2 2" xfId="49779" xr:uid="{1A1B07FE-E790-46C0-A176-518919EBFCDB}"/>
    <cellStyle name="multiple 11 3" xfId="25151" xr:uid="{9D432839-A700-4A63-81C5-45FE18C73B28}"/>
    <cellStyle name="multiple 11 3 2" xfId="49780" xr:uid="{8BBA64C0-8624-4C79-B48A-EDC9D5C414B3}"/>
    <cellStyle name="multiple 11_7. Other MTM adjustments" xfId="49781" xr:uid="{F0F3FF97-3880-4B05-BE2A-7767CF090BE8}"/>
    <cellStyle name="multiple 12" xfId="25152" xr:uid="{0E9D62AD-B625-46E4-A06F-5604E80C7A04}"/>
    <cellStyle name="multiple 12 2" xfId="25153" xr:uid="{EC7E6ABC-9614-4894-91A8-682463981850}"/>
    <cellStyle name="multiple 12 2 2" xfId="49782" xr:uid="{B490B411-FA7A-486B-A6F2-AFB94DE17A4B}"/>
    <cellStyle name="multiple 12 3" xfId="25154" xr:uid="{9F645352-7CFD-4D63-B0BD-05311E09A4FD}"/>
    <cellStyle name="multiple 12 3 2" xfId="49783" xr:uid="{450B2BAE-9522-4462-B12E-04BFDA9116A4}"/>
    <cellStyle name="multiple 12_7. Other MTM adjustments" xfId="49784" xr:uid="{95042579-F196-445D-993D-315531E0C157}"/>
    <cellStyle name="multiple 13" xfId="25155" xr:uid="{9E15D0B6-A03B-4BF4-A84E-E31F50C68D8F}"/>
    <cellStyle name="multiple 13 2" xfId="25156" xr:uid="{3BB9D2CA-9E16-493F-8C8E-C343430B6AEC}"/>
    <cellStyle name="multiple 13 2 2" xfId="49785" xr:uid="{08A4B075-F22C-4898-96A5-941C22A6C67A}"/>
    <cellStyle name="multiple 13 3" xfId="25157" xr:uid="{67C3DCCB-D2EE-4BB3-AE03-1357C3A08031}"/>
    <cellStyle name="multiple 13 3 2" xfId="49786" xr:uid="{49F3D540-C37A-4399-8657-F42766206432}"/>
    <cellStyle name="multiple 13_7. Other MTM adjustments" xfId="49787" xr:uid="{157EDD69-B107-416B-9CE7-55488F271634}"/>
    <cellStyle name="multiple 14" xfId="25158" xr:uid="{F4CCE9D5-FED4-49FF-8E7B-5741425FF5A7}"/>
    <cellStyle name="multiple 14 2" xfId="25159" xr:uid="{6A0CBCCC-BCE6-4400-BD2A-B650D006C1B2}"/>
    <cellStyle name="multiple 14 2 2" xfId="49788" xr:uid="{FFA1F22E-6BEC-4A94-81A0-7A12D1FFD1E9}"/>
    <cellStyle name="multiple 14 3" xfId="25160" xr:uid="{0AE6EBB6-816E-4973-93A7-F10FA1B5BCA1}"/>
    <cellStyle name="multiple 14 3 2" xfId="49789" xr:uid="{DD15400F-B1AB-4366-B4AF-AC2FAC9C46D4}"/>
    <cellStyle name="multiple 14_7. Other MTM adjustments" xfId="49790" xr:uid="{71DC92DF-0823-4BB0-A822-13774CA2984D}"/>
    <cellStyle name="multiple 15" xfId="25161" xr:uid="{09DB0F86-BC26-4D19-9EC2-EA5348E1A6E7}"/>
    <cellStyle name="multiple 15 2" xfId="25162" xr:uid="{A3957754-F44B-4E4D-B1F3-42CDCFA5AED7}"/>
    <cellStyle name="multiple 15 2 2" xfId="49791" xr:uid="{E95E3E5E-D67A-48F1-B5C7-7C6D376924D7}"/>
    <cellStyle name="multiple 15 3" xfId="25163" xr:uid="{39D6578A-7CC0-4204-8461-135B5E90143B}"/>
    <cellStyle name="multiple 15 3 2" xfId="49792" xr:uid="{B9C8F6B7-C5BD-4744-AFBA-DC582A5C6AAC}"/>
    <cellStyle name="multiple 15_7. Other MTM adjustments" xfId="49793" xr:uid="{62CFD13C-0058-45EA-B61A-A577F292BF12}"/>
    <cellStyle name="multiple 16" xfId="25164" xr:uid="{868E8F63-03EF-4EFE-9D61-525410B86CD3}"/>
    <cellStyle name="multiple 16 2" xfId="49794" xr:uid="{E95F9F13-2534-4433-85BC-EE5C03818B5F}"/>
    <cellStyle name="multiple 17" xfId="25165" xr:uid="{38BDE8A0-75B0-41DE-8243-48E26639173A}"/>
    <cellStyle name="multiple 17 2" xfId="49795" xr:uid="{C2ECFD8D-84BA-42B5-A909-C75C455834D4}"/>
    <cellStyle name="multiple 18" xfId="25166" xr:uid="{EF06DEB7-B30A-42CA-9BB1-9116747BA878}"/>
    <cellStyle name="Multiple 19" xfId="49796" xr:uid="{2C153AB8-7AAB-407C-9775-64EAD0CA81D9}"/>
    <cellStyle name="multiple 2" xfId="7643" xr:uid="{33893BD4-51EF-4D62-B5F8-195167D7DF1A}"/>
    <cellStyle name="multiple 2 2" xfId="25167" xr:uid="{6D9CAD80-70E5-44DC-9141-93F92D403C2A}"/>
    <cellStyle name="multiple 2 2 2" xfId="49797" xr:uid="{283F9C26-13B7-4BA0-82EB-BFD594E547F8}"/>
    <cellStyle name="multiple 2 2 2 2" xfId="49798" xr:uid="{0C81FFFC-1F6F-46A7-ABA0-405C1193D8FD}"/>
    <cellStyle name="multiple 2 2 3" xfId="49799" xr:uid="{D9298DCE-6381-4D27-87C9-379E3E1B6B6F}"/>
    <cellStyle name="multiple 2 2_7. Other MTM adjustments" xfId="49800" xr:uid="{CE485B08-18FA-4DD0-9D5C-95B917B3040B}"/>
    <cellStyle name="multiple 2 3" xfId="49801" xr:uid="{777CE753-3F5B-45F9-9642-3D96BA25E9DE}"/>
    <cellStyle name="multiple 2 3 2" xfId="49802" xr:uid="{B9B15F5C-30DA-42E5-BA8F-F93065578576}"/>
    <cellStyle name="multiple 2_7. Other MTM adjustments" xfId="49803" xr:uid="{4494C562-64DB-4D95-B8A1-97C24797373E}"/>
    <cellStyle name="Multiple 20" xfId="49804" xr:uid="{DCEED886-BBC0-46DC-A6FC-C99B1E59664D}"/>
    <cellStyle name="multiple 21" xfId="49805" xr:uid="{092C3EAF-90DB-4197-8EE2-B7A15617D2A5}"/>
    <cellStyle name="multiple 3" xfId="25168" xr:uid="{AD76B832-96B7-41E9-9C51-1FE8C1A0DE49}"/>
    <cellStyle name="multiple 3 2" xfId="25169" xr:uid="{30B090C0-1B04-46E6-B277-D3F74DCF30D0}"/>
    <cellStyle name="multiple 3 2 2" xfId="25170" xr:uid="{5A86A3E1-E394-4A39-A3CF-183CD8607912}"/>
    <cellStyle name="multiple 3 2 2 2" xfId="49806" xr:uid="{9A2C7499-40D9-4F85-93DD-BFA130DD4742}"/>
    <cellStyle name="multiple 3 2 3" xfId="25171" xr:uid="{BF7E462F-B339-4F43-8D6C-5FC0B3043A6D}"/>
    <cellStyle name="multiple 3 2 3 2" xfId="49807" xr:uid="{D2AAE1D1-00BF-4872-9CD6-185D74E11C36}"/>
    <cellStyle name="multiple 3 2_7. Other MTM adjustments" xfId="49808" xr:uid="{255A317F-4D0F-4099-AB28-83652F17CE51}"/>
    <cellStyle name="multiple 3 3" xfId="25172" xr:uid="{732845CA-D350-43E3-8759-ABB5B2117B87}"/>
    <cellStyle name="multiple 3 3 2" xfId="49809" xr:uid="{E92F14C9-1EB2-464A-8A98-1C95EA71CE0D}"/>
    <cellStyle name="multiple 3 3 2 2" xfId="49810" xr:uid="{826B4C38-1AE8-4D68-A316-86BC8BAE511E}"/>
    <cellStyle name="multiple 3 3 3" xfId="49811" xr:uid="{0887F2BA-5A8E-4334-9F3D-200FF42725D7}"/>
    <cellStyle name="multiple 3 3 3 2" xfId="49812" xr:uid="{9A8235D4-4267-46AA-A546-B12921618B72}"/>
    <cellStyle name="multiple 3 3 4" xfId="49813" xr:uid="{9C326243-253D-41E9-B988-55B447FF768D}"/>
    <cellStyle name="multiple 3 3 4 2" xfId="49814" xr:uid="{5B57C9C9-0A0D-4F50-A349-AF31D10F03C5}"/>
    <cellStyle name="multiple 3 3 5" xfId="49815" xr:uid="{F58B792C-77AF-4717-BF28-85D659F1794E}"/>
    <cellStyle name="multiple 3 3_7. Other MTM adjustments" xfId="49816" xr:uid="{543C2FDE-60B5-4B81-9FFC-63EA9C6ED601}"/>
    <cellStyle name="multiple 3 4" xfId="25173" xr:uid="{FD340452-A5C8-4653-9544-8A99041927C4}"/>
    <cellStyle name="multiple 3 4 2" xfId="49817" xr:uid="{928F86C5-8F8D-4332-8366-CD60065A30B2}"/>
    <cellStyle name="multiple 3_7. Other MTM adjustments" xfId="49818" xr:uid="{0650D19F-A447-4251-9EBC-10343BDBF448}"/>
    <cellStyle name="multiple 4" xfId="25174" xr:uid="{D6A2BB6C-92A7-405B-9D3D-30C2E1BA0621}"/>
    <cellStyle name="multiple 4 2" xfId="25175" xr:uid="{BBA08383-AFD8-4002-94F0-E23D787822C8}"/>
    <cellStyle name="multiple 4 2 2" xfId="49819" xr:uid="{9656773F-DEBB-4BA9-A24E-58A16E0D21EC}"/>
    <cellStyle name="multiple 4 2 2 2" xfId="49820" xr:uid="{B03A777D-E136-464F-9B3D-E7B5B82512DA}"/>
    <cellStyle name="multiple 4 2 3" xfId="49821" xr:uid="{6A730A8D-48D5-4589-A86F-AB2363D9E48E}"/>
    <cellStyle name="multiple 4 2_7. Other MTM adjustments" xfId="49822" xr:uid="{80A3A0FF-48D8-4076-9ECF-BB5EF893016D}"/>
    <cellStyle name="multiple 4 3" xfId="25176" xr:uid="{CDEB1A6E-A96A-4BA5-98D4-20B1D0AEEE77}"/>
    <cellStyle name="multiple 4 3 2" xfId="49823" xr:uid="{A0E37CCA-140F-419E-A47F-20415AFE60F4}"/>
    <cellStyle name="multiple 4_7. Other MTM adjustments" xfId="49824" xr:uid="{EF86FED1-CDD6-46DF-86D0-99FAED042734}"/>
    <cellStyle name="multiple 5" xfId="25177" xr:uid="{BC4CEA73-74F5-493D-BADD-6AF1A07D019B}"/>
    <cellStyle name="multiple 5 2" xfId="25178" xr:uid="{03803884-8BFE-4207-97DE-64540C1F4311}"/>
    <cellStyle name="multiple 5 2 2" xfId="49825" xr:uid="{75044B4A-CA42-4A3A-9AAB-05457072D1B1}"/>
    <cellStyle name="multiple 5 2 2 2" xfId="49826" xr:uid="{154C3BC6-19E3-49EC-B1F8-8766F2BC9F3B}"/>
    <cellStyle name="multiple 5 2 3" xfId="49827" xr:uid="{AD2F0E34-3463-46C2-9ADC-AA0976D5CC7B}"/>
    <cellStyle name="multiple 5 2_7. Other MTM adjustments" xfId="49828" xr:uid="{DE9232B1-4DA7-4F07-8ED0-0A40FABA8D6F}"/>
    <cellStyle name="multiple 5 3" xfId="25179" xr:uid="{0A2BD919-2C26-4FCE-92F9-DA30BF7F5BB8}"/>
    <cellStyle name="multiple 5 3 2" xfId="49829" xr:uid="{37DF6CF1-BCDE-402F-8B39-79CCD3173F7D}"/>
    <cellStyle name="multiple 5 4" xfId="49830" xr:uid="{D4B4764D-A8F9-4E09-8398-853F6514F6EB}"/>
    <cellStyle name="multiple 5 4 2" xfId="49831" xr:uid="{81DC4239-47A7-4AD6-A995-0908FA898114}"/>
    <cellStyle name="multiple 5 5" xfId="49832" xr:uid="{4265FB32-A7B3-4EC4-BCC3-1B967D49A4B3}"/>
    <cellStyle name="multiple 5 5 2" xfId="49833" xr:uid="{8787BEE7-F282-4CCF-8EB1-81E99FEC1B96}"/>
    <cellStyle name="multiple 5_7. Other MTM adjustments" xfId="49834" xr:uid="{7B201CE4-D34F-47A8-83FA-9DFDC3264FB9}"/>
    <cellStyle name="multiple 6" xfId="25180" xr:uid="{0F157DCB-2BFE-4FEA-87E6-36450FD29F18}"/>
    <cellStyle name="multiple 6 2" xfId="25181" xr:uid="{7588EE13-EA38-4D40-B3FA-16771CE32A8F}"/>
    <cellStyle name="multiple 6 2 2" xfId="49835" xr:uid="{560D113F-DAE2-471F-889B-B98794DFC69C}"/>
    <cellStyle name="multiple 6 2 2 2" xfId="49836" xr:uid="{D3ADC6AC-6CA5-4E57-9F1A-DAAB1E9A54DA}"/>
    <cellStyle name="multiple 6 2 3" xfId="49837" xr:uid="{D87F5F32-B19D-4C49-8CF7-D88EB362782A}"/>
    <cellStyle name="multiple 6 2_7. Other MTM adjustments" xfId="49838" xr:uid="{23210388-B26C-4E67-B780-889D0199E588}"/>
    <cellStyle name="multiple 6 3" xfId="25182" xr:uid="{968CA9EB-41E3-4CA0-8788-7C7AC1250877}"/>
    <cellStyle name="multiple 6 3 2" xfId="49839" xr:uid="{C3C8D0F9-B50C-4E51-9027-FB42DF49B894}"/>
    <cellStyle name="multiple 6_7. Other MTM adjustments" xfId="49840" xr:uid="{876B6AA0-8CAF-4FD3-AFCA-2CEDF0CFA37C}"/>
    <cellStyle name="multiple 7" xfId="25183" xr:uid="{9BA4ACC7-E5A2-4F1F-8456-151ECC5B6F0B}"/>
    <cellStyle name="multiple 7 2" xfId="25184" xr:uid="{69BE7CCC-9229-48BC-90D4-8A4852E2E5EB}"/>
    <cellStyle name="multiple 7 2 2" xfId="49841" xr:uid="{23146A93-08CE-475F-BF6C-0BBFC3562E43}"/>
    <cellStyle name="multiple 7 3" xfId="25185" xr:uid="{1DAA2EF5-E65B-450D-A4A1-EEA28119B47D}"/>
    <cellStyle name="multiple 7 3 2" xfId="49842" xr:uid="{B333BFE6-039E-459A-B6D5-A9A324314E41}"/>
    <cellStyle name="multiple 7_7. Other MTM adjustments" xfId="49843" xr:uid="{BCA414AB-F05A-4775-81EE-C05FAF812E79}"/>
    <cellStyle name="multiple 8" xfId="25186" xr:uid="{FA614468-A557-4306-94C7-62C6AD90E3BD}"/>
    <cellStyle name="multiple 8 2" xfId="25187" xr:uid="{3A4C9F1F-595A-48C5-89C6-0553C33E6AA6}"/>
    <cellStyle name="multiple 8 2 2" xfId="49844" xr:uid="{4205CA9C-E19C-4897-80BA-C950D782F42F}"/>
    <cellStyle name="multiple 8 3" xfId="25188" xr:uid="{8100A7D6-1BD0-4930-BF14-7240D72224C5}"/>
    <cellStyle name="multiple 8 3 2" xfId="49845" xr:uid="{43A41595-8BCB-49DB-8F8C-4292EA035862}"/>
    <cellStyle name="multiple 8_7. Other MTM adjustments" xfId="49846" xr:uid="{A1A968DA-1691-49C2-A8C5-CB6A85D9E6AB}"/>
    <cellStyle name="multiple 9" xfId="25189" xr:uid="{15D908A6-1CD2-49CE-AFE3-DA165C8912E2}"/>
    <cellStyle name="multiple 9 2" xfId="25190" xr:uid="{5998AB19-26DD-4BCE-854A-733CD2887AC5}"/>
    <cellStyle name="multiple 9 2 2" xfId="49847" xr:uid="{4EBE6920-B307-4797-966D-4A39E481066A}"/>
    <cellStyle name="multiple 9 3" xfId="25191" xr:uid="{61B98883-6BBE-4853-8F62-DA798245D8D7}"/>
    <cellStyle name="multiple 9 3 2" xfId="49848" xr:uid="{FC442D8B-10A0-4F5E-A51D-84CDCF978BF2}"/>
    <cellStyle name="multiple 9_7. Other MTM adjustments" xfId="49849" xr:uid="{7ADC39B2-2BE8-427C-BE23-4884C5B85F86}"/>
    <cellStyle name="Multiple_03-Egne aksjer 1002" xfId="25192" xr:uid="{F90C4BDA-9C20-4A97-9292-4E8C66F729BA}"/>
    <cellStyle name="MultipleBelow" xfId="25193" xr:uid="{D0CE32B1-B83E-4DCF-BB3A-72B1606BA8AE}"/>
    <cellStyle name="MultipleBelow 2" xfId="25194" xr:uid="{F1A99284-5880-4058-A603-F31C2059B134}"/>
    <cellStyle name="MultipleBelow 3" xfId="25195" xr:uid="{0AA0BC16-EFBE-4CFD-8CEB-B920AEDDEFDA}"/>
    <cellStyle name="MultipleBelow_AVA DVA EL" xfId="25196" xr:uid="{B7715D2B-9879-4294-8E72-6852289A6751}"/>
    <cellStyle name="Nagłówek 1" xfId="25197" xr:uid="{B820FEDB-A0E0-4A53-8269-19CEBD8CB83D}"/>
    <cellStyle name="Nagłówek 1 2" xfId="25198" xr:uid="{675CFA0F-D964-4A20-AF7F-826B0F3D0155}"/>
    <cellStyle name="Nagłówek 1 3" xfId="25199" xr:uid="{D1F1FE7C-73B0-45BE-B0BE-BD7F7835FE3E}"/>
    <cellStyle name="Nagłówek 1_AVA DVA EL" xfId="25200" xr:uid="{FED02EE3-3898-4239-BBB8-220B34252E8F}"/>
    <cellStyle name="Nagłówek 2" xfId="25201" xr:uid="{462C9D8D-A72E-440E-B5C6-BB8FD1E033E1}"/>
    <cellStyle name="Nagłówek 2 2" xfId="25202" xr:uid="{4F69289E-C922-49C5-B9C1-74BAEF57B0D3}"/>
    <cellStyle name="Nagłówek 2 3" xfId="25203" xr:uid="{15C4A7EE-0C48-4D42-88BF-E9118532CADA}"/>
    <cellStyle name="Nagłówek 2_AVA DVA EL" xfId="25204" xr:uid="{38D66A7F-F5FD-4E80-9CEE-D342FB74F100}"/>
    <cellStyle name="Nagłówek 3" xfId="25205" xr:uid="{552CB077-E255-45B5-A48A-F0E5D3F674BE}"/>
    <cellStyle name="Nagłówek 3 2" xfId="25206" xr:uid="{02C9484B-5781-4426-9DD8-437EFB16B531}"/>
    <cellStyle name="Nagłówek 3 3" xfId="25207" xr:uid="{AD9828B2-AA62-4CB0-9EB2-860781DA8DDB}"/>
    <cellStyle name="Nagłówek 3_AVA DVA EL" xfId="25208" xr:uid="{BE979779-A75F-4B9A-ABE1-33B97871773D}"/>
    <cellStyle name="Nagłówek 4" xfId="25209" xr:uid="{7A655CAB-BAAC-4DF0-BB0A-949D6C951922}"/>
    <cellStyle name="Nagłówek 4 2" xfId="25210" xr:uid="{946C122A-BA97-462D-8ACE-E826259AA554}"/>
    <cellStyle name="Nagłówek 4 3" xfId="25211" xr:uid="{385F24FD-7D57-4420-8609-4DE7BD4EAE8D}"/>
    <cellStyle name="Nagłówek 4_AVA DVA EL" xfId="25212" xr:uid="{3B47B6AA-9C9C-48CE-B1BA-909090BCE4C2}"/>
    <cellStyle name="Navadno_List1" xfId="7644" xr:uid="{8280F5F2-26FA-4B2A-81A1-7BDE193C1D19}"/>
    <cellStyle name="Neutral 10" xfId="7646" xr:uid="{444BD9DB-A8D0-4D6A-81FB-A04A9CBE326B}"/>
    <cellStyle name="Neutral 10 2" xfId="25213" xr:uid="{D738331E-3216-44BB-A940-D0D791782B2A}"/>
    <cellStyle name="Neutral 10 3" xfId="25214" xr:uid="{82499F23-2930-436A-B631-851B2ACE921F}"/>
    <cellStyle name="Neutral 10_AVA DVA EL" xfId="25215" xr:uid="{12B48124-C469-47D3-8E07-8E192A47B9E0}"/>
    <cellStyle name="Neutral 11" xfId="7647" xr:uid="{521AA19B-1E4A-44BA-AB9A-7593489D2F3A}"/>
    <cellStyle name="Neutral 11 2" xfId="25216" xr:uid="{BAF23440-97EC-4D20-AA5D-F6128992A27B}"/>
    <cellStyle name="Neutral 11 3" xfId="25217" xr:uid="{6551799E-7004-4DED-B40F-A81D7B344FFC}"/>
    <cellStyle name="Neutral 11_AVA DVA EL" xfId="25218" xr:uid="{9136F2D9-3EF2-407B-90BC-0C0B9EF24A80}"/>
    <cellStyle name="Neutral 12" xfId="25219" xr:uid="{9F0D8117-8D4C-436B-B0A1-374DB85C96F6}"/>
    <cellStyle name="Neutral 12 2" xfId="25220" xr:uid="{672E00F2-011B-4EC3-8154-4CFF29CBE050}"/>
    <cellStyle name="Neutral 12 3" xfId="25221" xr:uid="{51A56538-D298-47A6-BA8E-09B8B4FF17E9}"/>
    <cellStyle name="Neutral 12_AVA DVA EL" xfId="25222" xr:uid="{89775C7C-A05D-4966-A18A-14555AEE9FC1}"/>
    <cellStyle name="Neutral 13" xfId="25223" xr:uid="{3DD5D035-1449-4882-9931-A2A006AF4B6D}"/>
    <cellStyle name="Neutral 13 2" xfId="25224" xr:uid="{7E455DB5-F59B-4BD0-894F-16D63BE0DBF8}"/>
    <cellStyle name="Neutral 13 3" xfId="25225" xr:uid="{CF1DD331-AC61-4A27-BD4A-FDF3DB31302C}"/>
    <cellStyle name="Neutral 13_AVA DVA EL" xfId="25226" xr:uid="{5FEB27F7-102E-4233-8691-2FA823CDA321}"/>
    <cellStyle name="Neutral 14" xfId="49850" xr:uid="{66C4C3EC-40B9-4DAC-AAB8-0FBC80FD2DB2}"/>
    <cellStyle name="Neutral 15" xfId="49851" xr:uid="{1A91D3EA-9AF5-4E44-A4BB-9A4DBCF17E3D}"/>
    <cellStyle name="Neutral 16" xfId="49852" xr:uid="{E8C6F258-88E7-44DC-A9FD-005DC2DDE443}"/>
    <cellStyle name="Neutral 17" xfId="7645" xr:uid="{8CE909C4-A073-4E26-939F-6B6CE199452D}"/>
    <cellStyle name="Neutral 2" xfId="7648" xr:uid="{9C25C78E-C9E2-4EE4-B787-DA61DA50BF85}"/>
    <cellStyle name="Neutral 2 2" xfId="7649" xr:uid="{9C49FA05-5EC9-45E8-9979-02E116D07FF1}"/>
    <cellStyle name="Neutral 2 2 2" xfId="25227" xr:uid="{F475B414-5C11-48EE-BDE0-E5F554A12D58}"/>
    <cellStyle name="Neutral 2 2 2 2" xfId="25228" xr:uid="{C5E61E18-3488-4ABA-91F1-03BF1C87C6AD}"/>
    <cellStyle name="Neutral 2 2 2 3" xfId="25229" xr:uid="{CAC7416F-CDB8-4156-8C62-9D19003B125D}"/>
    <cellStyle name="Neutral 2 2 2_AVA DVA EL" xfId="25230" xr:uid="{82E2D179-D2C5-4495-978F-3F13C532A5E0}"/>
    <cellStyle name="Neutral 2 2 3" xfId="25231" xr:uid="{E2DD8524-4942-44CC-8DAB-8088F61AF6E9}"/>
    <cellStyle name="Neutral 2 2 3 2" xfId="25232" xr:uid="{8DB3D57A-09B2-477F-9B49-BE8BB6E1E323}"/>
    <cellStyle name="Neutral 2 2 3 3" xfId="25233" xr:uid="{B4D345DA-2CCA-42AC-B31F-9B25A47AD6A3}"/>
    <cellStyle name="Neutral 2 2 3_AVA DVA EL" xfId="25234" xr:uid="{CE46721F-B16F-42A1-8062-C8E02EFA4DB5}"/>
    <cellStyle name="Neutral 2 2 4" xfId="25235" xr:uid="{DBEE0ECB-A832-4019-81A8-32C086677122}"/>
    <cellStyle name="Neutral 2 2 4 2" xfId="25236" xr:uid="{3575324A-5CE9-4BD2-AFE1-8217B2A5C708}"/>
    <cellStyle name="Neutral 2 2 4 3" xfId="25237" xr:uid="{262F1712-297D-4D8D-965E-0C329C00CDBD}"/>
    <cellStyle name="Neutral 2 2 4_AVA DVA EL" xfId="25238" xr:uid="{BF007F4A-5FE0-457D-9671-68EC40FD8110}"/>
    <cellStyle name="Neutral 2 2 5" xfId="25239" xr:uid="{301B6B58-84F0-44B2-8342-ECE774D29878}"/>
    <cellStyle name="Neutral 2 2 5 2" xfId="25240" xr:uid="{1BCCA69D-BB61-47D1-B1D0-737A4B30CCB8}"/>
    <cellStyle name="Neutral 2 2 5 3" xfId="25241" xr:uid="{C9B197CA-6411-4991-9374-8FCD36E20FDC}"/>
    <cellStyle name="Neutral 2 2 5_AVA DVA EL" xfId="25242" xr:uid="{B18A663F-809B-436F-A7B5-407172DA0D67}"/>
    <cellStyle name="Neutral 2 2 6" xfId="25243" xr:uid="{8E26C16F-0769-45A1-A574-4E3CD775B381}"/>
    <cellStyle name="Neutral 2 2 6 2" xfId="25244" xr:uid="{10DF9A0A-C5A9-419C-8F71-CDE2A1CDD500}"/>
    <cellStyle name="Neutral 2 2 6 3" xfId="25245" xr:uid="{089E3433-DDC2-46DB-8CF1-33715DD293A4}"/>
    <cellStyle name="Neutral 2 2 6_AVA DVA EL" xfId="25246" xr:uid="{39AC5B40-1DD2-43F4-93F1-DB9C6C8D28AB}"/>
    <cellStyle name="Neutral 2 2 7" xfId="25247" xr:uid="{C0A61EF0-1B18-4800-BE18-ACCF089C08A8}"/>
    <cellStyle name="Neutral 2 2_A01" xfId="35910" xr:uid="{D5AA5F33-391F-49DF-9672-262C36A63A6C}"/>
    <cellStyle name="Neutral 2 3" xfId="25248" xr:uid="{7FCC0417-EEB7-458F-9DBE-ACE744AEBD60}"/>
    <cellStyle name="Neutral 2 3 2" xfId="25249" xr:uid="{7B91D10E-CA05-4681-9703-C90B31AE3BD4}"/>
    <cellStyle name="Neutral 2 3 3" xfId="25250" xr:uid="{7C3DB985-17EE-4149-BCD5-8010CF0C9AD8}"/>
    <cellStyle name="Neutral 2 3_AVA DVA EL" xfId="25251" xr:uid="{1F8B8584-E695-48A4-A32E-F1D61A3F9516}"/>
    <cellStyle name="Neutral 2 4" xfId="25252" xr:uid="{1C6B3F4E-D292-4355-8124-52618FB63849}"/>
    <cellStyle name="Neutral 2 4 2" xfId="25253" xr:uid="{37888E4B-74A0-4D2F-B05E-6E77632A1DB7}"/>
    <cellStyle name="Neutral 2 4 3" xfId="25254" xr:uid="{BDE6168A-5A43-42CE-9139-E09D84275CC1}"/>
    <cellStyle name="Neutral 2 4_AVA DVA EL" xfId="25255" xr:uid="{D6770E53-3231-4CD8-9C02-9B75EFA7EB68}"/>
    <cellStyle name="Neutral 2 5" xfId="25256" xr:uid="{C1C8C3DE-0C05-4578-8F5F-2D4F9BCB8FB8}"/>
    <cellStyle name="Neutral 2 5 2" xfId="25257" xr:uid="{28154B57-9E1A-4CBD-9957-408FA656D784}"/>
    <cellStyle name="Neutral 2 5 3" xfId="25258" xr:uid="{2C505097-D94D-489B-9ECA-6515E50B8F71}"/>
    <cellStyle name="Neutral 2 5_AVA DVA EL" xfId="25259" xr:uid="{684E840B-50E1-4A8E-B4E4-82553BC927B8}"/>
    <cellStyle name="Neutral 2 6" xfId="25260" xr:uid="{025A9E47-FB4C-4FC8-A0ED-E890B1B4F4E3}"/>
    <cellStyle name="Neutral 2 6 2" xfId="25261" xr:uid="{72A7FB44-BF87-4C71-B3BA-4ECE68B6C004}"/>
    <cellStyle name="Neutral 2 6 3" xfId="25262" xr:uid="{DC34CBAA-147A-4638-A36D-C45D815527A7}"/>
    <cellStyle name="Neutral 2 6_AVA DVA EL" xfId="25263" xr:uid="{E840767D-8271-480B-B2D6-E53D4701FDB6}"/>
    <cellStyle name="Neutral 2 7" xfId="25264" xr:uid="{7CEAFDD7-4D8B-4F54-97A6-01A92DDAB41B}"/>
    <cellStyle name="Neutral 2 7 2" xfId="25265" xr:uid="{D02F25F5-6104-4621-BC9C-47EA533DD800}"/>
    <cellStyle name="Neutral 2 7 3" xfId="25266" xr:uid="{C8815C8C-00F7-4179-87E1-24FEAD91DFEF}"/>
    <cellStyle name="Neutral 2 7_AVA DVA EL" xfId="25267" xr:uid="{8421998D-631B-42C6-AF31-C9AC149638AF}"/>
    <cellStyle name="Neutral 2 8" xfId="25268" xr:uid="{AC1872E8-DE57-407F-9A6C-F63D53105358}"/>
    <cellStyle name="Neutral 2 9" xfId="49853" xr:uid="{742660B5-8931-44A7-B956-7AD234C21EB4}"/>
    <cellStyle name="Neutral 2_4Q16" xfId="25269" xr:uid="{FD6B73C5-43A4-4B43-9381-56648D460D4E}"/>
    <cellStyle name="Neutral 3" xfId="7650" xr:uid="{E510127B-AF42-465D-AE65-34BF92E23D7C}"/>
    <cellStyle name="Neutral 3 2" xfId="25270" xr:uid="{48DF2925-9766-4CDB-BC1B-B6A46EA17BFE}"/>
    <cellStyle name="Neutral 3 2 2" xfId="25271" xr:uid="{6CD1F374-C8D9-441E-ADE5-3FBAF7DF7DE7}"/>
    <cellStyle name="Neutral 3 2 3" xfId="25272" xr:uid="{E4853A42-A79E-40D9-A836-1E577A0EC730}"/>
    <cellStyle name="Neutral 3 2_AVA DVA EL" xfId="25273" xr:uid="{FD6FD861-5277-4B74-B223-13437F024D85}"/>
    <cellStyle name="Neutral 3 3" xfId="25274" xr:uid="{0370C769-7CE5-493C-A7A7-5FE194501517}"/>
    <cellStyle name="Neutral 3_A01" xfId="35911" xr:uid="{8CA7EB57-DDDD-4EA0-AEFB-2A3E97B3F3DD}"/>
    <cellStyle name="Neutral 4" xfId="7651" xr:uid="{14E075EF-CA1F-499D-A46B-48425A0FA944}"/>
    <cellStyle name="Neutral 4 2" xfId="25275" xr:uid="{382A71F5-D2E2-4074-8DF0-1AEE29A63D7A}"/>
    <cellStyle name="Neutral 4 2 2" xfId="25276" xr:uid="{939960A6-5F3B-405B-A9E7-4F867955DEE4}"/>
    <cellStyle name="Neutral 4 2 3" xfId="25277" xr:uid="{AE9E9C71-F0DF-4568-A964-04A138A068BB}"/>
    <cellStyle name="Neutral 4 2_AVA DVA EL" xfId="25278" xr:uid="{7A499533-0D04-4CD4-8DB9-D6F6D02B61C1}"/>
    <cellStyle name="Neutral 4 3" xfId="25279" xr:uid="{20E3227C-6EF6-4B27-AF27-55BB7E029644}"/>
    <cellStyle name="Neutral 4 3 2" xfId="25280" xr:uid="{8BA9CE3B-9DC3-4264-8213-E7B39335CA35}"/>
    <cellStyle name="Neutral 4 3 3" xfId="25281" xr:uid="{6DD012A2-D4DE-49D2-ACF9-3445A5F56E06}"/>
    <cellStyle name="Neutral 4 3_AVA DVA EL" xfId="25282" xr:uid="{708B19A6-1E77-425B-9C46-C26529B2E452}"/>
    <cellStyle name="Neutral 4 4" xfId="25283" xr:uid="{84A4153B-02B9-4388-83CE-4EE19D05F26B}"/>
    <cellStyle name="Neutral 4 4 2" xfId="25284" xr:uid="{1C61E320-0927-44DB-8797-F866DCF152E0}"/>
    <cellStyle name="Neutral 4 4 3" xfId="25285" xr:uid="{A6A92528-BF69-4D7D-A878-C2751F1D74B5}"/>
    <cellStyle name="Neutral 4 4_AVA DVA EL" xfId="25286" xr:uid="{5632AD3C-D5A1-40A9-9958-78F38F25FC68}"/>
    <cellStyle name="Neutral 4 5" xfId="25287" xr:uid="{592F0FAC-24CD-42CD-9DD6-C09AD58A1422}"/>
    <cellStyle name="Neutral 4_A01" xfId="35912" xr:uid="{E8713CAD-16C7-4308-8708-142D9BEE8F71}"/>
    <cellStyle name="Neutral 5" xfId="7652" xr:uid="{21ED63D8-54BE-483B-83A0-E5593919ABDB}"/>
    <cellStyle name="Neutral 5 2" xfId="25288" xr:uid="{FC123C9A-A5B2-4153-BC14-0A38708DBEFD}"/>
    <cellStyle name="Neutral 5 2 2" xfId="25289" xr:uid="{4E4ECD28-6BCC-44BC-A57C-6CA26545D8A6}"/>
    <cellStyle name="Neutral 5 2 3" xfId="25290" xr:uid="{6A9EB7F6-19CF-47F0-9F64-50EEC7F3E528}"/>
    <cellStyle name="Neutral 5 2_AVA DVA EL" xfId="25291" xr:uid="{E1EA1125-4804-4401-AB32-EFBBBF95D61D}"/>
    <cellStyle name="Neutral 5 3" xfId="25292" xr:uid="{53DB1034-9CB6-45C4-8FC5-EFB487FD4A97}"/>
    <cellStyle name="Neutral 5_A01" xfId="35913" xr:uid="{9B536DE4-FBE3-4E86-BB00-B010D1E8CCF5}"/>
    <cellStyle name="Neutral 6" xfId="7653" xr:uid="{05D15677-7577-47D5-883B-850D7F986834}"/>
    <cellStyle name="Neutral 6 2" xfId="25293" xr:uid="{43E1F537-79DA-4DCB-B2CC-B3A26AA9DC4A}"/>
    <cellStyle name="Neutral 6 2 2" xfId="25294" xr:uid="{19BD418D-AD2C-43F6-B764-967C125135A9}"/>
    <cellStyle name="Neutral 6 2 3" xfId="25295" xr:uid="{D64B800F-FC67-4939-9CE8-553859064F35}"/>
    <cellStyle name="Neutral 6 2_AVA DVA EL" xfId="25296" xr:uid="{23E2FC8F-9D6B-4D93-8D68-FB8C1BE3AC4D}"/>
    <cellStyle name="Neutral 6 3" xfId="25297" xr:uid="{E39B7BFF-BAAE-41D9-97ED-2F248386A658}"/>
    <cellStyle name="Neutral 6_A01" xfId="35914" xr:uid="{E7B1A703-3AB2-482E-AC65-D36A49B905E4}"/>
    <cellStyle name="Neutral 7" xfId="7654" xr:uid="{868E796E-09D0-4F33-A119-B5290C3D6954}"/>
    <cellStyle name="Neutral 7 2" xfId="25298" xr:uid="{4A6848D0-C708-4384-93B4-107B11776461}"/>
    <cellStyle name="Neutral 7 2 2" xfId="25299" xr:uid="{4D56E904-D585-4803-9B6B-AD140237EC46}"/>
    <cellStyle name="Neutral 7 2 3" xfId="25300" xr:uid="{7BFAF01B-BDA2-492C-90B0-A517E7AE2673}"/>
    <cellStyle name="Neutral 7 2_AVA DVA EL" xfId="25301" xr:uid="{9D710AD4-266E-465B-A79D-127F11C88495}"/>
    <cellStyle name="Neutral 7 3" xfId="25302" xr:uid="{628D4BBB-9823-4B08-BC0F-7E80309FC834}"/>
    <cellStyle name="Neutral 7_A01" xfId="35915" xr:uid="{7F6CEFAF-BFFE-472C-9579-BD7C74B1DC65}"/>
    <cellStyle name="Neutral 8" xfId="7655" xr:uid="{423B9F03-45A3-4061-A4BA-5F5962426618}"/>
    <cellStyle name="Neutral 8 2" xfId="25303" xr:uid="{A3B18FD5-7EAC-4357-8CDC-40DD09F902C1}"/>
    <cellStyle name="Neutral 8 2 2" xfId="25304" xr:uid="{EDD74C8D-18AD-4586-80D2-8CCD32978017}"/>
    <cellStyle name="Neutral 8 2 3" xfId="25305" xr:uid="{F1B05881-F001-4DBF-A5CF-A437B2330DE5}"/>
    <cellStyle name="Neutral 8 2_AVA DVA EL" xfId="25306" xr:uid="{EB5CF444-FF37-447F-98E4-7F196C0557AC}"/>
    <cellStyle name="Neutral 8 3" xfId="25307" xr:uid="{4DABA408-3481-404F-9E7C-628F22F2104C}"/>
    <cellStyle name="Neutral 8_A01" xfId="35916" xr:uid="{0A64E10D-D2AA-447F-A870-CD8525EABDD3}"/>
    <cellStyle name="Neutral 9" xfId="7656" xr:uid="{B80A698F-7D75-4CB3-A5C2-4F051CE349EF}"/>
    <cellStyle name="Neutral 9 2" xfId="25308" xr:uid="{2A71DDA2-4ABB-4CA6-8005-DD81A11EE193}"/>
    <cellStyle name="Neutral 9 2 2" xfId="25309" xr:uid="{59077F6A-691B-453F-A4FC-C9805DFB609A}"/>
    <cellStyle name="Neutral 9 2 3" xfId="25310" xr:uid="{85F62037-02D1-46A2-95E9-C0AABEE9E1A5}"/>
    <cellStyle name="Neutral 9 2_AVA DVA EL" xfId="25311" xr:uid="{5A1828AE-3E25-4A3B-A5BD-5F53686A6B93}"/>
    <cellStyle name="Neutral 9 3" xfId="25312" xr:uid="{C96D2627-8E51-4D16-AC24-5B24AAA174CF}"/>
    <cellStyle name="Neutral 9_A01" xfId="35917" xr:uid="{2FF70FDA-64BF-4BA3-9110-7CBEA14B7140}"/>
    <cellStyle name="Neutralne" xfId="25313" xr:uid="{BA8628AB-E970-4D23-AE1A-FB833D4DE033}"/>
    <cellStyle name="Neutralne 2" xfId="25314" xr:uid="{FA2A7802-EEC3-45B4-9023-71E647C430B1}"/>
    <cellStyle name="Neutralne 3" xfId="25315" xr:uid="{CCA3462E-0740-4528-94B6-20217B5466A3}"/>
    <cellStyle name="Neutralne_AVA DVA EL" xfId="25316" xr:uid="{65202FC7-7B93-4F17-8CBB-37A158C5DCE2}"/>
    <cellStyle name="Neutralus" xfId="7657" xr:uid="{DF11BF65-BEE3-46B5-B910-EAFB5BB700B5}"/>
    <cellStyle name="Neutralus 2" xfId="25317" xr:uid="{B7CE0A4A-A952-4D13-9BDB-968DC93C16A9}"/>
    <cellStyle name="Neutralus_A01" xfId="35918" xr:uid="{5733212D-A047-47C6-8A8A-68E9BF62CCA8}"/>
    <cellStyle name="New" xfId="7658" xr:uid="{A3AC1619-735C-4DCF-BC27-20BF194FEB4A}"/>
    <cellStyle name="New 2" xfId="7659" xr:uid="{323CE674-72D4-4B80-AA87-7ACF94136D4B}"/>
    <cellStyle name="New 2 2" xfId="7660" xr:uid="{3A0BDFBB-E3ED-4C0A-BACD-969835C5D90D}"/>
    <cellStyle name="New 2 3" xfId="7661" xr:uid="{88B549FD-6A57-479B-A659-1EF8CBFDED13}"/>
    <cellStyle name="New 2 4" xfId="7662" xr:uid="{AA022EE6-0609-465F-B714-18AC93FE8F38}"/>
    <cellStyle name="New 2 5" xfId="7663" xr:uid="{E71430D0-EFDB-4309-B285-4D59CD218B21}"/>
    <cellStyle name="New 2 6" xfId="7664" xr:uid="{626F48F2-44FD-442A-A2CF-7C75C32147A3}"/>
    <cellStyle name="New 2 7" xfId="7665" xr:uid="{C417A527-7C91-49B0-B2AA-85D227235C2D}"/>
    <cellStyle name="New 2 8" xfId="36702" xr:uid="{5216162D-06EB-4422-870A-5DBFD8F2F2C9}"/>
    <cellStyle name="New 2_CR4_19" xfId="7666" xr:uid="{31D7B1CD-CB91-4A80-9390-49CB12ABFA20}"/>
    <cellStyle name="New 3" xfId="7667" xr:uid="{6C7D5464-1A83-4FF2-9824-1963EC279055}"/>
    <cellStyle name="New 3 2" xfId="7668" xr:uid="{46A6D7BF-203E-4ABC-8E71-E5CF9C5D6826}"/>
    <cellStyle name="New 3 3" xfId="7669" xr:uid="{4FF82498-FB54-4911-91CB-78A952D1C077}"/>
    <cellStyle name="New 3 4" xfId="7670" xr:uid="{078665EA-B545-4DA9-911D-C67D206900C4}"/>
    <cellStyle name="New 3 5" xfId="7671" xr:uid="{7CA82F21-FF86-41B8-B001-020E2DCDCD35}"/>
    <cellStyle name="New 3 6" xfId="7672" xr:uid="{B297A115-A20E-4F10-B819-94334A2FA982}"/>
    <cellStyle name="New 3 7" xfId="7673" xr:uid="{574130B9-2CA7-4B8A-A1CB-3A835537F876}"/>
    <cellStyle name="New 3 8" xfId="36473" xr:uid="{CB6597CD-565F-4BCE-B269-1F2FDE0040E6}"/>
    <cellStyle name="New 3 9" xfId="36690" xr:uid="{73150CAE-DA2D-4524-89AE-A59815E74A19}"/>
    <cellStyle name="New 3_CR4_19" xfId="7674" xr:uid="{1336ED43-166D-46B8-966E-D142C6067FBF}"/>
    <cellStyle name="New 4" xfId="7675" xr:uid="{C7A4E43A-33D6-4EEE-AB20-6A9C771F8D53}"/>
    <cellStyle name="New 4 2" xfId="7676" xr:uid="{0CF404CC-C26C-498E-B5A0-11CE13B1A44C}"/>
    <cellStyle name="New 4 3" xfId="7677" xr:uid="{FF1A9E42-7F3B-4932-8EB7-D4FC29284411}"/>
    <cellStyle name="New 4 4" xfId="7678" xr:uid="{57961BDB-7980-4CEF-9C6C-D2EE62DC0F51}"/>
    <cellStyle name="New 4 5" xfId="7679" xr:uid="{A6454D90-7A7D-4D66-85A0-D0400E34CF04}"/>
    <cellStyle name="New 4 6" xfId="7680" xr:uid="{3BD750C9-2B4F-49E3-8A6B-49C6EB25F412}"/>
    <cellStyle name="New 4 7" xfId="7681" xr:uid="{EF6CB1F9-B32B-4219-948C-1A74FC3CB8B0}"/>
    <cellStyle name="New 4_CR4_19" xfId="7682" xr:uid="{123A1B9A-45D0-4582-98D8-DFAB4FD0E507}"/>
    <cellStyle name="New 5" xfId="7683" xr:uid="{18434EA7-F8F3-4E65-961D-821E1BEF9AE5}"/>
    <cellStyle name="New 5 2" xfId="7684" xr:uid="{9273E508-A479-4C82-A3A5-C79525BDC9AE}"/>
    <cellStyle name="New 5 3" xfId="7685" xr:uid="{664EA135-6AF1-45F4-A51D-7EF9C5EA5EB7}"/>
    <cellStyle name="New 5 4" xfId="7686" xr:uid="{137D041A-0496-4A21-82D5-6025F3B36DF6}"/>
    <cellStyle name="New 5 5" xfId="7687" xr:uid="{9E3C130B-8E23-40A9-A879-0CC14B134F93}"/>
    <cellStyle name="New 5 6" xfId="7688" xr:uid="{BB6890A2-1CE9-4741-9A78-AD96FC90E6EB}"/>
    <cellStyle name="New 5 7" xfId="7689" xr:uid="{E6018383-6A17-4027-B0BB-8AC24FD21670}"/>
    <cellStyle name="New 5_CR4_19" xfId="7690" xr:uid="{273E53FD-8800-411F-8D06-380D4DF4C980}"/>
    <cellStyle name="New 6" xfId="7691" xr:uid="{A133039B-43F0-4C1C-99F0-B322A4489345}"/>
    <cellStyle name="New 6 2" xfId="7692" xr:uid="{84CDC25D-23D0-45F0-BB32-9EFBB57AB215}"/>
    <cellStyle name="New 6 3" xfId="7693" xr:uid="{9656F201-1895-4E8A-BEE8-07EBA2D709CE}"/>
    <cellStyle name="New 6 4" xfId="7694" xr:uid="{925780E4-1935-44BB-B09D-2CC418CBCAB5}"/>
    <cellStyle name="New 6 5" xfId="7695" xr:uid="{7E1DF604-CA73-490D-BD30-531F812D76EC}"/>
    <cellStyle name="New 6 6" xfId="7696" xr:uid="{AFBC2F71-97C7-4C21-8520-854519E0DE12}"/>
    <cellStyle name="New 6 7" xfId="7697" xr:uid="{1803D1B0-1B24-45A1-A01D-A3456C1C91CB}"/>
    <cellStyle name="New 6_CR4_19" xfId="7698" xr:uid="{53C7D3D8-21E9-460F-AB61-CBA0AD1C05DA}"/>
    <cellStyle name="New 7" xfId="7699" xr:uid="{464719C0-CBE6-4C74-A2E4-EA512AEA2339}"/>
    <cellStyle name="New 7 2" xfId="7700" xr:uid="{F7283B80-5130-4D36-8B15-B2B606EDBD3E}"/>
    <cellStyle name="New 7 3" xfId="7701" xr:uid="{3005D11B-C65A-49C0-B61B-F3773E92B422}"/>
    <cellStyle name="New 7 4" xfId="7702" xr:uid="{60FF142A-1D05-403A-9EE8-16F5C37020BE}"/>
    <cellStyle name="New 7 5" xfId="7703" xr:uid="{5450003B-50A8-4602-B872-181821EBBB6E}"/>
    <cellStyle name="New 7 6" xfId="7704" xr:uid="{B09F56D3-9E87-4BE9-A65F-4C367F4064A3}"/>
    <cellStyle name="New 7_CR4_19" xfId="7705" xr:uid="{864E0F4D-0282-4764-99AB-32A13CF60C89}"/>
    <cellStyle name="New 8" xfId="36014" xr:uid="{6439BDF4-6870-4AC6-AFC1-A8ED36A0E362}"/>
    <cellStyle name="New_A01" xfId="7706" xr:uid="{84F6F069-2430-4695-965E-CEA6F1E4BFE2}"/>
    <cellStyle name="Nil" xfId="25318" xr:uid="{D369415B-3C95-49DD-8F78-A0D22C7D6190}"/>
    <cellStyle name="Nil 2" xfId="25319" xr:uid="{5CF211EA-CF96-44CD-88D3-4721AAC261B9}"/>
    <cellStyle name="Nil 3" xfId="25320" xr:uid="{D574A357-A8F2-420D-9AC6-B7A46569D2D5}"/>
    <cellStyle name="Nil_AVA DVA EL" xfId="25321" xr:uid="{7F30E246-BE61-43E7-80A2-A70B0D38AC08}"/>
    <cellStyle name="Non_definito" xfId="25322" xr:uid="{550C61A3-1CB0-443C-A3D2-D76B04D5A9EC}"/>
    <cellStyle name="nonmultiple" xfId="7707" xr:uid="{53475DC0-1DEC-4514-BD2E-2135DBFACDE4}"/>
    <cellStyle name="nonmultiple 10" xfId="49854" xr:uid="{1840CFF3-6B5C-49F9-B871-073C02C9A381}"/>
    <cellStyle name="nonmultiple 10 2" xfId="49855" xr:uid="{220AB4AF-4CB4-4D4A-80AD-2C9A7D35BCEF}"/>
    <cellStyle name="nonmultiple 11" xfId="49856" xr:uid="{BF0A1B0B-9A37-4738-943A-A5DED5FCF5B7}"/>
    <cellStyle name="nonmultiple 11 2" xfId="49857" xr:uid="{F8A3648E-C046-4B36-8B14-7D2BF14E1F12}"/>
    <cellStyle name="nonmultiple 12" xfId="49858" xr:uid="{8BC31C32-7094-4687-854A-2D7F7B2C3829}"/>
    <cellStyle name="nonmultiple 12 2" xfId="49859" xr:uid="{3E6A7979-8202-4F08-8569-FF3AF32C0734}"/>
    <cellStyle name="nonmultiple 13" xfId="49860" xr:uid="{563FC31C-CCEF-4800-A72B-DC29329CE907}"/>
    <cellStyle name="nonmultiple 13 2" xfId="49861" xr:uid="{704F8B48-A482-431B-A73F-400C8034D592}"/>
    <cellStyle name="nonmultiple 2" xfId="7708" xr:uid="{FB249BAB-08B8-46AB-A449-47198B8F37FA}"/>
    <cellStyle name="nonmultiple 2 2" xfId="25323" xr:uid="{3D79FF16-67C3-4DA2-B607-2F5F2D01A469}"/>
    <cellStyle name="nonmultiple 2 2 2" xfId="49862" xr:uid="{49617C37-6165-45F6-89C5-85AD59E3128C}"/>
    <cellStyle name="nonmultiple 2 2 2 2" xfId="49863" xr:uid="{36B591C6-C26F-4F8C-9AB2-87269EB4DF08}"/>
    <cellStyle name="nonmultiple 2 2 3" xfId="49864" xr:uid="{11D42A01-1468-4FBE-908B-36DFCC054A32}"/>
    <cellStyle name="nonmultiple 2 2_7. Other MTM adjustments" xfId="49865" xr:uid="{3CD4AA2E-9305-4B64-A51F-42B3AE1674F7}"/>
    <cellStyle name="nonmultiple 2 3" xfId="49866" xr:uid="{84B4C418-1444-4B0B-A750-8071E71C9EED}"/>
    <cellStyle name="nonmultiple 2 3 2" xfId="49867" xr:uid="{B9F1E6B6-3B53-484B-B49C-9D2FB60845EB}"/>
    <cellStyle name="nonmultiple 2_7. Other MTM adjustments" xfId="49868" xr:uid="{6A1C2401-D661-451B-8587-F03589266EC4}"/>
    <cellStyle name="nonmultiple 3" xfId="25324" xr:uid="{786EEA58-ED45-451B-BC08-FC6DB8E37342}"/>
    <cellStyle name="nonmultiple 3 2" xfId="25325" xr:uid="{60EBC6A8-BF41-497B-962F-A03633710014}"/>
    <cellStyle name="nonmultiple 3 2 2" xfId="25326" xr:uid="{94BAD533-5D64-4533-8C9E-802AFBB48630}"/>
    <cellStyle name="nonmultiple 3 2 2 2" xfId="49869" xr:uid="{44776E0A-89B3-44B0-AA22-DCF52B518A22}"/>
    <cellStyle name="nonmultiple 3 2 3" xfId="25327" xr:uid="{F6C1386F-AA25-473B-BD2D-10E928FE12A6}"/>
    <cellStyle name="nonmultiple 3 2 3 2" xfId="49870" xr:uid="{B0087A3A-5E40-4356-B19F-EC0744CD2E90}"/>
    <cellStyle name="nonmultiple 3 2_7. Other MTM adjustments" xfId="49871" xr:uid="{05B9F961-6A7C-4163-A2EB-0CD85F83BA15}"/>
    <cellStyle name="nonmultiple 3 3" xfId="25328" xr:uid="{3479DE33-6079-4FEA-86DA-4F518350093F}"/>
    <cellStyle name="nonmultiple 3 3 2" xfId="49872" xr:uid="{B4E60DBC-76A9-4B14-847F-E0CFC234D22F}"/>
    <cellStyle name="nonmultiple 3 3 2 2" xfId="49873" xr:uid="{8E058854-6BD6-4DF6-B7EE-01210D69F726}"/>
    <cellStyle name="nonmultiple 3 3 3" xfId="49874" xr:uid="{EC454A25-2B24-4C98-A81F-763F6E32C3A9}"/>
    <cellStyle name="nonmultiple 3 3 3 2" xfId="49875" xr:uid="{23E95F84-3B92-4464-8CD7-5A7951AD4085}"/>
    <cellStyle name="nonmultiple 3 3 4" xfId="49876" xr:uid="{688BA7C4-4159-430E-9418-7CC8A96C712E}"/>
    <cellStyle name="nonmultiple 3 3 4 2" xfId="49877" xr:uid="{D45608E9-830F-48C2-AD9C-A93D70E8C7EC}"/>
    <cellStyle name="nonmultiple 3 3 5" xfId="49878" xr:uid="{EBA7A394-8949-452E-B492-79CA0CA2E9A6}"/>
    <cellStyle name="nonmultiple 3 3_7. Other MTM adjustments" xfId="49879" xr:uid="{567E2288-E354-4BA4-B20C-D4A75E1241D1}"/>
    <cellStyle name="nonmultiple 3 4" xfId="25329" xr:uid="{A5EFEAE9-B3EE-4E5E-8142-C23A04A3AAFB}"/>
    <cellStyle name="nonmultiple 3 4 2" xfId="49880" xr:uid="{420F13CB-A13D-4C13-9EF4-99C2E38BE59B}"/>
    <cellStyle name="nonmultiple 3_7. Other MTM adjustments" xfId="49881" xr:uid="{95825F60-8064-4824-B9AA-1BC35D73BD7E}"/>
    <cellStyle name="nonmultiple 4" xfId="25330" xr:uid="{17E85BBB-FB9E-492C-A3D5-8C3677F50F25}"/>
    <cellStyle name="nonmultiple 4 2" xfId="25331" xr:uid="{0E4673E0-0096-47E2-B9F1-8025BE9E64A8}"/>
    <cellStyle name="nonmultiple 4 2 2" xfId="49882" xr:uid="{4886D8A4-8103-4A70-A8C8-FA526F67CABD}"/>
    <cellStyle name="nonmultiple 4 2 2 2" xfId="49883" xr:uid="{6D8AAB0A-16FF-4D46-A18C-9E2627811D89}"/>
    <cellStyle name="nonmultiple 4 2 3" xfId="49884" xr:uid="{89B10E2E-69D7-494D-8BB9-EFCDDA15676F}"/>
    <cellStyle name="nonmultiple 4 2_7. Other MTM adjustments" xfId="49885" xr:uid="{593E50E7-43DA-48F5-B278-F1D91970DC9D}"/>
    <cellStyle name="nonmultiple 4 3" xfId="25332" xr:uid="{79F03CD0-0769-4070-9B1D-5C93EF856B26}"/>
    <cellStyle name="nonmultiple 4 3 2" xfId="49886" xr:uid="{2D566D65-A3E2-4BF1-AC40-946B8F5BA8E2}"/>
    <cellStyle name="nonmultiple 4_7. Other MTM adjustments" xfId="49887" xr:uid="{53B99D19-7193-47DF-9F0F-9178D526C2A3}"/>
    <cellStyle name="nonmultiple 5" xfId="25333" xr:uid="{83351E2F-DEC3-467B-A10E-1C6C6AB17618}"/>
    <cellStyle name="nonmultiple 5 2" xfId="49888" xr:uid="{8A2F673F-242B-4671-80D0-6701646637F0}"/>
    <cellStyle name="nonmultiple 5 2 2" xfId="49889" xr:uid="{4F2E4250-067C-460F-8418-B3754EBD6A76}"/>
    <cellStyle name="nonmultiple 5 2 2 2" xfId="49890" xr:uid="{A47CB6B6-EE73-4D1F-8DBA-A7EC9D4DF270}"/>
    <cellStyle name="nonmultiple 5 2 3" xfId="49891" xr:uid="{37A464EB-4ABF-4A8A-9DFE-F691D295AD6B}"/>
    <cellStyle name="nonmultiple 5 2_7. Other MTM adjustments" xfId="49892" xr:uid="{302D1883-D738-4FD8-90A4-52498BFC2F2A}"/>
    <cellStyle name="nonmultiple 5 3" xfId="49893" xr:uid="{B6F9374C-7C1B-43CF-9D15-50963BE16FD4}"/>
    <cellStyle name="nonmultiple 5 3 2" xfId="49894" xr:uid="{3C01CA87-0688-4389-9909-D8045719B243}"/>
    <cellStyle name="nonmultiple 5 4" xfId="49895" xr:uid="{A9762358-3907-4FBF-82AB-91DAF66573D9}"/>
    <cellStyle name="nonmultiple 5 4 2" xfId="49896" xr:uid="{50CFC4E0-A83D-427E-B535-E491E3DEE01E}"/>
    <cellStyle name="nonmultiple 5 5" xfId="49897" xr:uid="{7013CA90-1F1D-419F-B5D1-6F58700070BC}"/>
    <cellStyle name="nonmultiple 5 5 2" xfId="49898" xr:uid="{BC7CE4D3-7993-45F0-B7C6-CBCB91128D0E}"/>
    <cellStyle name="nonmultiple 5 6" xfId="49899" xr:uid="{79DA4374-A7C7-46E7-9260-CFAD11CB057E}"/>
    <cellStyle name="nonmultiple 5_7. Other MTM adjustments" xfId="49900" xr:uid="{5288B3CF-8F4F-4014-8F5B-17CE9DBC38F8}"/>
    <cellStyle name="nonmultiple 6" xfId="49901" xr:uid="{43B0B992-08AC-479D-8F38-24C369F018E6}"/>
    <cellStyle name="nonmultiple 6 2" xfId="49902" xr:uid="{ACF7A020-6900-41EB-AF07-03CC1FE00A22}"/>
    <cellStyle name="nonmultiple 6 2 2" xfId="49903" xr:uid="{A951D2EE-887E-4FBA-8805-2104D5CC7ADB}"/>
    <cellStyle name="nonmultiple 6 2 2 2" xfId="49904" xr:uid="{50A9F379-3EB4-43F2-BB2C-00A038886B58}"/>
    <cellStyle name="nonmultiple 6 2 3" xfId="49905" xr:uid="{3E4FF992-5920-4821-98A5-AE9B12F9ABF6}"/>
    <cellStyle name="nonmultiple 6 2_7. Other MTM adjustments" xfId="49906" xr:uid="{8AB7CDFF-1160-40B5-95E1-89959BC00351}"/>
    <cellStyle name="nonmultiple 6 3" xfId="49907" xr:uid="{1AB6F27A-D2E8-4865-8955-BCF31BEB0B64}"/>
    <cellStyle name="nonmultiple 6 3 2" xfId="49908" xr:uid="{A1A125B7-AC84-4621-9E07-ACC841AE78F0}"/>
    <cellStyle name="nonmultiple 6 4" xfId="49909" xr:uid="{83A83C0F-B643-4327-900D-43B00F7D5C65}"/>
    <cellStyle name="nonmultiple 6_7. Other MTM adjustments" xfId="49910" xr:uid="{FC7819E6-678B-4D69-A3B5-F6EA0DBCFED9}"/>
    <cellStyle name="nonmultiple 7" xfId="49911" xr:uid="{1812F528-13F1-4299-9791-AD1909B3933F}"/>
    <cellStyle name="nonmultiple 7 2" xfId="49912" xr:uid="{B1911CC1-4834-4BF9-8373-223A18C53A04}"/>
    <cellStyle name="nonmultiple 7 2 2" xfId="49913" xr:uid="{249CED0C-E2C7-4B0B-B213-C5109A70CD5B}"/>
    <cellStyle name="nonmultiple 7 3" xfId="49914" xr:uid="{FD232F0A-F481-4FC7-A004-9914F2A1C4DF}"/>
    <cellStyle name="nonmultiple 7 3 2" xfId="49915" xr:uid="{3C394973-8DA8-417A-A517-78C97C2A796D}"/>
    <cellStyle name="nonmultiple 7 4" xfId="49916" xr:uid="{711A6C4C-BF43-4E35-A272-38697425F719}"/>
    <cellStyle name="nonmultiple 7_7. Other MTM adjustments" xfId="49917" xr:uid="{2E4990B4-B27F-43D3-97FF-8DF5A47A0388}"/>
    <cellStyle name="nonmultiple 8" xfId="49918" xr:uid="{29E3FA8C-2967-4C67-A0EF-57566B04E121}"/>
    <cellStyle name="nonmultiple 8 2" xfId="49919" xr:uid="{E5907413-1EDC-408C-855D-419EBEAFE14B}"/>
    <cellStyle name="nonmultiple 9" xfId="49920" xr:uid="{E2EBBC2D-E57C-43F8-8E0E-F227B50C8B58}"/>
    <cellStyle name="nonmultiple 9 2" xfId="49921" xr:uid="{ADBA1EE8-B036-4ADF-ACD0-FDE957FB02CB}"/>
    <cellStyle name="nonmultiple_1" xfId="49922" xr:uid="{4675CDB8-15B7-4C5E-901E-3F9DD407BA0D}"/>
    <cellStyle name="NonPrintingArea" xfId="25334" xr:uid="{2228BE34-0BB0-49AA-965E-F3399595DF90}"/>
    <cellStyle name="NonPrintingArea 2" xfId="25335" xr:uid="{74E800B6-E2C4-4947-A876-63BC2E43A692}"/>
    <cellStyle name="NonPrintingArea 3" xfId="25336" xr:uid="{53A9EA10-7E9C-45DF-816A-AEB7DAD6DDC1}"/>
    <cellStyle name="NonPrintingArea_AVA DVA EL" xfId="25337" xr:uid="{0F37D5F4-BB4F-4AC2-A711-211CA77A6A26}"/>
    <cellStyle name="Normal" xfId="0" builtinId="0" customBuiltin="1"/>
    <cellStyle name="Normal 10" xfId="7709" xr:uid="{8214EBDA-0F0D-49E0-B8B7-1F8009397CA9}"/>
    <cellStyle name="Normal 10 10" xfId="25338" xr:uid="{3E4379C5-83C7-43A5-B20F-A61404C25982}"/>
    <cellStyle name="Normal 10 10 2" xfId="25339" xr:uid="{9043276D-0439-4829-ACC6-A8BA235C724D}"/>
    <cellStyle name="Normal 10 10 3" xfId="25340" xr:uid="{94E6E81B-28DE-42E2-9A40-B6BE199AAEBC}"/>
    <cellStyle name="Normal 10 10 4" xfId="36384" xr:uid="{EC2C8152-5C6A-4557-BF32-5145D85F9121}"/>
    <cellStyle name="Normal 10 10_AVA DVA EL" xfId="25341" xr:uid="{D0B8F771-8005-40E0-BB89-C16856B662BF}"/>
    <cellStyle name="Normal 10 11" xfId="25342" xr:uid="{DAA6DDD8-92C0-4EC6-9301-131321A01098}"/>
    <cellStyle name="Normal 10 12" xfId="25343" xr:uid="{59965636-F1E5-4BF4-9807-4710948D529A}"/>
    <cellStyle name="Normal 10 13" xfId="25344" xr:uid="{48C09199-008C-45AA-9BE3-7F1476C16F8F}"/>
    <cellStyle name="Normal 10 14" xfId="35955" xr:uid="{B63C66B8-6512-4729-B4CF-BD905237F8EF}"/>
    <cellStyle name="Normal 10 2" xfId="7710" xr:uid="{948ACA90-424A-4FE3-8BF7-CA765D9D0D72}"/>
    <cellStyle name="Normal 10 2 10" xfId="25345" xr:uid="{062A1B99-C1FB-4655-86F5-34F49CB6F03E}"/>
    <cellStyle name="Normal 10 2 10 2" xfId="25346" xr:uid="{00A9A39B-422B-443D-A239-65FE255D43C5}"/>
    <cellStyle name="Normal 10 2 10 3" xfId="25347" xr:uid="{D34AAAB2-A2CA-48B1-B045-2131F4880BB4}"/>
    <cellStyle name="Normal 10 2 10_AVA DVA EL" xfId="25348" xr:uid="{09289C7F-8F6F-430A-A0CE-C2F4A0EE9D50}"/>
    <cellStyle name="Normal 10 2 11" xfId="25349" xr:uid="{31FA6151-D0D8-47C5-AB2D-8CAADD7C1DDA}"/>
    <cellStyle name="Normal 10 2 12" xfId="25350" xr:uid="{831E83CA-D592-40E3-8676-68D7BD3C80BC}"/>
    <cellStyle name="Normal 10 2 13" xfId="36828" xr:uid="{EC08E871-D286-4B9B-8E51-233B53BD6352}"/>
    <cellStyle name="Normal 10 2 14" xfId="49923" xr:uid="{C1182095-C042-4D6A-9902-AD1914C9BE65}"/>
    <cellStyle name="Normal 10 2 15" xfId="49924" xr:uid="{BAEDF877-638C-4C1F-8556-12F6DE28AE76}"/>
    <cellStyle name="Normal 10 2 2" xfId="7711" xr:uid="{85A4FBFD-1A17-4284-BCF3-51DD14210B8D}"/>
    <cellStyle name="Normal 10 2 2 10" xfId="49925" xr:uid="{8330084C-4FF5-469E-A2D8-D8E8469B284D}"/>
    <cellStyle name="Normal 10 2 2 11" xfId="49926" xr:uid="{1310BAB6-9469-4E8D-A093-85D1CC9E71DD}"/>
    <cellStyle name="Normal 10 2 2 2" xfId="12535" xr:uid="{1DE49ADC-E96A-41C4-B964-C06FB1E083FF}"/>
    <cellStyle name="Normal 10 2 2 2 10" xfId="49927" xr:uid="{0736158E-961D-47DD-B2FF-561835DB2386}"/>
    <cellStyle name="Normal 10 2 2 2 2" xfId="25351" xr:uid="{10F09754-A46D-469B-8F7F-856455B7FA15}"/>
    <cellStyle name="Normal 10 2 2 2 2 2" xfId="25352" xr:uid="{95EF26EF-8796-488C-8D35-36A0D4D0A49B}"/>
    <cellStyle name="Normal 10 2 2 2 2 3" xfId="25353" xr:uid="{98551CEB-7888-4E2E-8367-9BDFB91BBD78}"/>
    <cellStyle name="Normal 10 2 2 2 2 4" xfId="49928" xr:uid="{01C193A5-023D-4FC3-ACE9-33E36AF48F3B}"/>
    <cellStyle name="Normal 10 2 2 2 2 5" xfId="49929" xr:uid="{CE64FB51-9A71-41E9-BE1D-59C383196BB5}"/>
    <cellStyle name="Normal 10 2 2 2 2_AVA DVA EL" xfId="25354" xr:uid="{7470D1A0-F5D5-4C0F-AFF5-2FED71E2677C}"/>
    <cellStyle name="Normal 10 2 2 2 3" xfId="25355" xr:uid="{15CC61FC-8FA3-4B8A-8DEA-B395DA57835E}"/>
    <cellStyle name="Normal 10 2 2 2 3 2" xfId="25356" xr:uid="{FC332043-48F4-47E6-BD59-6FC02CF43A0C}"/>
    <cellStyle name="Normal 10 2 2 2 3 3" xfId="25357" xr:uid="{C2AD5CB8-DF86-47B3-9C01-1E2AA0174146}"/>
    <cellStyle name="Normal 10 2 2 2 3 4" xfId="49930" xr:uid="{C89C5C98-A0F7-4E1A-AD21-46363858D31E}"/>
    <cellStyle name="Normal 10 2 2 2 3 5" xfId="49931" xr:uid="{5F179A3D-7791-4E37-BB82-CD10DCC911CC}"/>
    <cellStyle name="Normal 10 2 2 2 3_AVA DVA EL" xfId="25358" xr:uid="{4B263D8D-3297-47E7-AAA5-92DDF9B3C068}"/>
    <cellStyle name="Normal 10 2 2 2 4" xfId="25359" xr:uid="{CFA69FA9-B58E-4D0D-A7EA-C42A3E7C4744}"/>
    <cellStyle name="Normal 10 2 2 2 4 2" xfId="25360" xr:uid="{70DA699A-1D6C-4066-8444-B9604C6C213E}"/>
    <cellStyle name="Normal 10 2 2 2 4 3" xfId="25361" xr:uid="{2ABAB621-8F1F-47FC-8DE4-38C0F93DF150}"/>
    <cellStyle name="Normal 10 2 2 2 4 4" xfId="49932" xr:uid="{A447F110-05CB-4EAF-9D14-3C90EEBB97CE}"/>
    <cellStyle name="Normal 10 2 2 2 4 5" xfId="49933" xr:uid="{D2C4826F-2844-4B84-8BB0-170E005280C8}"/>
    <cellStyle name="Normal 10 2 2 2 4_AVA DVA EL" xfId="25362" xr:uid="{F89FF8F6-9E85-4CF1-89A6-F08F9FF2A899}"/>
    <cellStyle name="Normal 10 2 2 2 5" xfId="25363" xr:uid="{B4FDEB98-E6EE-4161-8149-C5342B11EEE7}"/>
    <cellStyle name="Normal 10 2 2 2 5 2" xfId="25364" xr:uid="{982F7E75-0657-4337-B83C-67DF79B1915C}"/>
    <cellStyle name="Normal 10 2 2 2 5 3" xfId="25365" xr:uid="{7F662C7F-C286-4114-88F2-9919E01DACD3}"/>
    <cellStyle name="Normal 10 2 2 2 5 4" xfId="49934" xr:uid="{79B5B11F-C41D-4D84-AA1A-21EF9837FA93}"/>
    <cellStyle name="Normal 10 2 2 2 5 5" xfId="49935" xr:uid="{95B0F741-3EC4-4953-BA02-8DF6F2313A33}"/>
    <cellStyle name="Normal 10 2 2 2 5_AVA DVA EL" xfId="25366" xr:uid="{613A2683-EAB5-4060-9E79-F7DBF748455B}"/>
    <cellStyle name="Normal 10 2 2 2 6" xfId="25367" xr:uid="{C8A380C4-71C6-46EB-BBD4-24AFA1DC3620}"/>
    <cellStyle name="Normal 10 2 2 2 7" xfId="25368" xr:uid="{B7D652E3-1035-4B0B-A6AB-64142AD1E798}"/>
    <cellStyle name="Normal 10 2 2 2 8" xfId="49936" xr:uid="{27CFF780-7251-4401-89C4-4B6604863A77}"/>
    <cellStyle name="Normal 10 2 2 2 9" xfId="49937" xr:uid="{62761792-B057-4970-8EF6-FF097AE4E629}"/>
    <cellStyle name="Normal 10 2 2 2_A02" xfId="55578" xr:uid="{79012783-909F-493C-87D0-034249CC5213}"/>
    <cellStyle name="Normal 10 2 2 3" xfId="25369" xr:uid="{3ACC2631-1267-4D7C-B869-17C2A858F408}"/>
    <cellStyle name="Normal 10 2 2 3 2" xfId="25370" xr:uid="{1FA9BE15-02FD-464B-A068-6C6AE01A36E2}"/>
    <cellStyle name="Normal 10 2 2 3 2 2" xfId="25371" xr:uid="{3BC517FC-75EE-4782-82A3-D53A6D4120FB}"/>
    <cellStyle name="Normal 10 2 2 3 2_AVA DVA EL" xfId="25372" xr:uid="{EDDA0D9E-CE1D-45DA-B26B-E33160766684}"/>
    <cellStyle name="Normal 10 2 2 3 3" xfId="25373" xr:uid="{5AA6E7CC-B0C5-4174-9FD3-79EB53A83F7A}"/>
    <cellStyle name="Normal 10 2 2 3 4" xfId="25374" xr:uid="{817877EC-CE40-4A88-8696-52C3043433A3}"/>
    <cellStyle name="Normal 10 2 2 3 5" xfId="49938" xr:uid="{4F36DEEE-C9C4-4655-BFD7-9EC059B65639}"/>
    <cellStyle name="Normal 10 2 2 3 6" xfId="49939" xr:uid="{679EC124-D994-4CEE-9EB1-CA8181A68EEF}"/>
    <cellStyle name="Normal 10 2 2 3_AVA DVA EL" xfId="25375" xr:uid="{59049E0B-D4A9-46B6-BC05-31FD6A8588FE}"/>
    <cellStyle name="Normal 10 2 2 4" xfId="25376" xr:uid="{7C10AE5F-9C75-406A-B8F2-96C0FDFB4AB6}"/>
    <cellStyle name="Normal 10 2 2 4 2" xfId="25377" xr:uid="{599DAA5D-20E9-4782-B94B-D4C59B15520F}"/>
    <cellStyle name="Normal 10 2 2 4 2 2" xfId="25378" xr:uid="{E866C875-6BBF-4852-A8E6-6BAF78916B8F}"/>
    <cellStyle name="Normal 10 2 2 4 2_AVA DVA EL" xfId="25379" xr:uid="{5FB94698-FB13-4F48-816C-FCFC02629ACB}"/>
    <cellStyle name="Normal 10 2 2 4 3" xfId="25380" xr:uid="{43AF939A-0062-4F1F-9E70-7DB7C9667D9E}"/>
    <cellStyle name="Normal 10 2 2 4 4" xfId="25381" xr:uid="{7C4C3F8B-4510-4F64-A7B2-BA6C060C535E}"/>
    <cellStyle name="Normal 10 2 2 4 5" xfId="49940" xr:uid="{646FE6D3-C0F9-4B26-8F94-8639EBB6FDFF}"/>
    <cellStyle name="Normal 10 2 2 4_AVA DVA EL" xfId="25382" xr:uid="{65F1B954-B143-4FB6-8FD3-CB8FB75E7D22}"/>
    <cellStyle name="Normal 10 2 2 5" xfId="25383" xr:uid="{E4DE1215-AFE2-4696-BF72-E2751192CD80}"/>
    <cellStyle name="Normal 10 2 2 5 2" xfId="25384" xr:uid="{A9CA4915-3ED5-48C3-85E7-9A080F1E1D06}"/>
    <cellStyle name="Normal 10 2 2 5 3" xfId="25385" xr:uid="{E8AA11C7-7A8A-4B03-B19B-F0839CD92014}"/>
    <cellStyle name="Normal 10 2 2 5 4" xfId="49941" xr:uid="{3FD0FB2E-0855-4412-B421-8E643043DBFD}"/>
    <cellStyle name="Normal 10 2 2 5 5" xfId="49942" xr:uid="{11F8569A-2DC4-4E72-B838-146E57339C5E}"/>
    <cellStyle name="Normal 10 2 2 5_AVA DVA EL" xfId="25386" xr:uid="{27EE4D8C-FB22-46FC-8271-FEAD6A18F3E7}"/>
    <cellStyle name="Normal 10 2 2 6" xfId="25387" xr:uid="{381F3EF2-3445-46FD-B4F6-887D888CBDE4}"/>
    <cellStyle name="Normal 10 2 2 6 2" xfId="25388" xr:uid="{52AC47F9-391A-4FA9-9D9F-C814C19B230E}"/>
    <cellStyle name="Normal 10 2 2 6 3" xfId="25389" xr:uid="{449A8AD1-F611-4D3D-A1E3-FED647D7DD65}"/>
    <cellStyle name="Normal 10 2 2 6 4" xfId="49943" xr:uid="{3E4BF370-553C-40DA-AA2A-2B6D83358AAA}"/>
    <cellStyle name="Normal 10 2 2 6_AVA DVA EL" xfId="25390" xr:uid="{7CBB8E07-F176-4D01-9449-CCD8EAE10DE7}"/>
    <cellStyle name="Normal 10 2 2 7" xfId="25391" xr:uid="{CE9F61D6-FB23-4FE0-BDDC-39E4D46DFF99}"/>
    <cellStyle name="Normal 10 2 2 8" xfId="49944" xr:uid="{4580082D-250C-4128-B2A5-207D9B690B1C}"/>
    <cellStyle name="Normal 10 2 2 9" xfId="49945" xr:uid="{CE86D84B-1D71-46EF-820A-755E1120009C}"/>
    <cellStyle name="Normal 10 2 2_3. Chng in credit spreads" xfId="49946" xr:uid="{A3250326-097B-49E0-BD95-78BD101D8F2F}"/>
    <cellStyle name="Normal 10 2 3" xfId="7712" xr:uid="{0CE78F98-CC73-4F35-A115-B50E1AAB616F}"/>
    <cellStyle name="Normal 10 2 3 10" xfId="49947" xr:uid="{D84D2E87-097D-4B0C-96A5-7E0992FE2C2D}"/>
    <cellStyle name="Normal 10 2 3 2" xfId="25392" xr:uid="{06F5298D-94DE-462B-8744-729F9B779285}"/>
    <cellStyle name="Normal 10 2 3 2 2" xfId="25393" xr:uid="{DF7CB1B4-F384-472C-B89E-1D24B6C73165}"/>
    <cellStyle name="Normal 10 2 3 2 2 2" xfId="25394" xr:uid="{6E711BFD-5DE8-4D1E-981E-B319580F44F2}"/>
    <cellStyle name="Normal 10 2 3 2 2_AVA DVA EL" xfId="25395" xr:uid="{13872553-9D18-4AA9-BC1A-8DB0BDA90AAE}"/>
    <cellStyle name="Normal 10 2 3 2 3" xfId="25396" xr:uid="{F21690C6-285F-4355-B315-7C8867E34EFA}"/>
    <cellStyle name="Normal 10 2 3 2 4" xfId="25397" xr:uid="{3CDA7006-E049-4E9C-802F-BE858CA79FC7}"/>
    <cellStyle name="Normal 10 2 3 2 5" xfId="49948" xr:uid="{E29C8212-345A-4AA5-BE4D-DBBA7EDC4EA6}"/>
    <cellStyle name="Normal 10 2 3 2 6" xfId="49949" xr:uid="{41148BA8-23D3-44DF-A395-CD66A80D090F}"/>
    <cellStyle name="Normal 10 2 3 2_AVA DVA EL" xfId="25398" xr:uid="{AC5239EF-B59F-4655-B347-A2B0AD7CE70A}"/>
    <cellStyle name="Normal 10 2 3 3" xfId="25399" xr:uid="{20626656-CC20-478E-886C-CBFAC28EF5F9}"/>
    <cellStyle name="Normal 10 2 3 3 2" xfId="25400" xr:uid="{B4F961C6-5D60-42B4-8887-84F9E4617806}"/>
    <cellStyle name="Normal 10 2 3 3 3" xfId="25401" xr:uid="{0264E49C-07EC-4D38-8B96-BDC834BAC6FA}"/>
    <cellStyle name="Normal 10 2 3 3 4" xfId="49950" xr:uid="{6DDEB7A2-BA8D-4441-A783-42E01595DD6B}"/>
    <cellStyle name="Normal 10 2 3 3 5" xfId="49951" xr:uid="{E379F4FC-FAB0-4317-A84E-28796586D9D7}"/>
    <cellStyle name="Normal 10 2 3 3_AVA DVA EL" xfId="25402" xr:uid="{228B56E7-CFBA-402A-AA9D-6B30BB7112C3}"/>
    <cellStyle name="Normal 10 2 3 4" xfId="25403" xr:uid="{D9161E90-5223-400E-8073-062CB5F87802}"/>
    <cellStyle name="Normal 10 2 3 4 2" xfId="25404" xr:uid="{8754E680-3AB7-4B2E-B77C-7560B6809323}"/>
    <cellStyle name="Normal 10 2 3 4 3" xfId="25405" xr:uid="{A92B859E-8717-4DCE-A61A-021762996836}"/>
    <cellStyle name="Normal 10 2 3 4 4" xfId="49952" xr:uid="{59695437-67F4-4298-AC87-A142B537868B}"/>
    <cellStyle name="Normal 10 2 3 4 5" xfId="49953" xr:uid="{F85F543D-F49E-4C70-8615-7A53471AEC2A}"/>
    <cellStyle name="Normal 10 2 3 4_AVA DVA EL" xfId="25406" xr:uid="{C7A2B8CB-0D85-4C5F-9A4B-5A81520B87D3}"/>
    <cellStyle name="Normal 10 2 3 5" xfId="25407" xr:uid="{5B662B73-4B2B-4ECE-8EB1-4F6CB259EDC1}"/>
    <cellStyle name="Normal 10 2 3 5 2" xfId="25408" xr:uid="{9392898C-9A03-4425-BA0E-4D288436E848}"/>
    <cellStyle name="Normal 10 2 3 5 3" xfId="25409" xr:uid="{5FBE7E8E-9627-4E33-9F98-82573C138956}"/>
    <cellStyle name="Normal 10 2 3 5 4" xfId="49954" xr:uid="{EAAC29FB-4E04-4D0D-8A37-49FC7BE160BC}"/>
    <cellStyle name="Normal 10 2 3 5_AVA DVA EL" xfId="25410" xr:uid="{B27A68D9-50E7-4F22-ACE2-1BB71D4B0E4F}"/>
    <cellStyle name="Normal 10 2 3 6" xfId="25411" xr:uid="{A3A71F93-D6E9-492F-8763-7E0A967845F7}"/>
    <cellStyle name="Normal 10 2 3 6 2" xfId="25412" xr:uid="{FE38D848-22AC-4D1F-870A-F65670774CA6}"/>
    <cellStyle name="Normal 10 2 3 6_AVA DVA EL" xfId="25413" xr:uid="{34ACAB5A-54F3-46AB-9179-44C78E8A5E86}"/>
    <cellStyle name="Normal 10 2 3 7" xfId="25414" xr:uid="{A88B094D-AADB-402D-BAFD-34DBD8E4C6EA}"/>
    <cellStyle name="Normal 10 2 3 8" xfId="49955" xr:uid="{C6D2693F-286A-4F58-AF62-AA69E85FEAD7}"/>
    <cellStyle name="Normal 10 2 3 9" xfId="49956" xr:uid="{A435186A-CFF8-471D-8509-159A1856F03C}"/>
    <cellStyle name="Normal 10 2 3_3. Chng in credit spreads" xfId="49957" xr:uid="{85C6B25E-E5A8-4A3A-A452-1101E3EAE714}"/>
    <cellStyle name="Normal 10 2 4" xfId="7713" xr:uid="{CF4FAA26-AB5D-4A51-B0E9-52E669D15D12}"/>
    <cellStyle name="Normal 10 2 4 2" xfId="25415" xr:uid="{12466631-9FAC-434F-8A24-0E2FD7CC8316}"/>
    <cellStyle name="Normal 10 2 4 2 2" xfId="25416" xr:uid="{3268CBDA-1493-4A5B-B55C-9C2F7FE9D8E4}"/>
    <cellStyle name="Normal 10 2 4 2 3" xfId="25417" xr:uid="{C2F1B785-9D6E-4A34-BA64-9E34AE5B1B59}"/>
    <cellStyle name="Normal 10 2 4 2_AVA DVA EL" xfId="25418" xr:uid="{6DEE18DB-81DB-4806-8621-402110E5626F}"/>
    <cellStyle name="Normal 10 2 4 3" xfId="25419" xr:uid="{436BE44F-6898-4390-8029-02A7E66A7DCC}"/>
    <cellStyle name="Normal 10 2 4 3 2" xfId="25420" xr:uid="{9099DB18-434F-4806-B90A-86B51889A9EB}"/>
    <cellStyle name="Normal 10 2 4 3_AVA DVA EL" xfId="25421" xr:uid="{39CC7538-E945-450A-BC74-C11FEBA80DBE}"/>
    <cellStyle name="Normal 10 2 4 4" xfId="25422" xr:uid="{EBA17A35-4367-4F86-9A54-C0DAECFFA5E7}"/>
    <cellStyle name="Normal 10 2 4 5" xfId="25423" xr:uid="{64E5878D-589C-45B3-8F30-7A29168C54A8}"/>
    <cellStyle name="Normal 10 2 4 6" xfId="49958" xr:uid="{ACDD767F-5033-495F-8F49-24100351AE5D}"/>
    <cellStyle name="Normal 10 2 4_AVA DVA EL" xfId="25424" xr:uid="{E98627A9-093B-4248-B554-C9EE957710B0}"/>
    <cellStyle name="Normal 10 2 5" xfId="7714" xr:uid="{F43D3D8C-CA8D-4594-AC7F-CB84BF7821C4}"/>
    <cellStyle name="Normal 10 2 5 2" xfId="25425" xr:uid="{08FA2855-0D06-4562-9C58-9D80671A6523}"/>
    <cellStyle name="Normal 10 2 5 2 2" xfId="25426" xr:uid="{686BF5BB-9666-4458-A785-24E146D96FCD}"/>
    <cellStyle name="Normal 10 2 5 2 3" xfId="25427" xr:uid="{3BCE88B6-F5C0-42DB-898C-27C87EF4A491}"/>
    <cellStyle name="Normal 10 2 5 2_AVA DVA EL" xfId="25428" xr:uid="{321D17A3-8C8F-49C3-A9FB-01DAE9EDADE5}"/>
    <cellStyle name="Normal 10 2 5 3" xfId="25429" xr:uid="{58EDA934-4823-4CD4-BF9B-19770BE11FCA}"/>
    <cellStyle name="Normal 10 2 5 3 2" xfId="25430" xr:uid="{666D6A9B-3674-4643-95B5-073C00C2C263}"/>
    <cellStyle name="Normal 10 2 5 3_AVA DVA EL" xfId="25431" xr:uid="{64111380-A0FA-48C0-9CD2-464A893927BE}"/>
    <cellStyle name="Normal 10 2 5 4" xfId="25432" xr:uid="{3A23B349-5136-46DD-BCB2-3034849AA5F2}"/>
    <cellStyle name="Normal 10 2 5 5" xfId="25433" xr:uid="{7EFD4BC5-6BD6-42A4-A1B9-37E1AAA97B1B}"/>
    <cellStyle name="Normal 10 2 5 6" xfId="49959" xr:uid="{E5301E0C-E69E-4DE8-A74C-511F4B0BFD01}"/>
    <cellStyle name="Normal 10 2 5_AVA DVA EL" xfId="25434" xr:uid="{21722DB1-7E06-437D-AE54-E0D9A8071F2B}"/>
    <cellStyle name="Normal 10 2 6" xfId="7715" xr:uid="{BF14DA3E-D7B5-4E61-8AA8-2B206AFB8826}"/>
    <cellStyle name="Normal 10 2 6 2" xfId="25435" xr:uid="{CF297A01-ABFE-4CAA-AB3A-A8CC0D98A8E0}"/>
    <cellStyle name="Normal 10 2 6 2 2" xfId="25436" xr:uid="{47C7E307-684D-4228-9047-035289F64FB0}"/>
    <cellStyle name="Normal 10 2 6 2 3" xfId="25437" xr:uid="{09F9B6F4-393C-4D43-ACFB-966172D17AD2}"/>
    <cellStyle name="Normal 10 2 6 2_AVA DVA EL" xfId="25438" xr:uid="{92F05AA6-5C13-41B2-B5EB-5B3882AE651F}"/>
    <cellStyle name="Normal 10 2 6 3" xfId="25439" xr:uid="{8364F1B2-BFE9-4D3F-9920-F471BD234820}"/>
    <cellStyle name="Normal 10 2 6 3 2" xfId="25440" xr:uid="{0A38839C-98A5-4260-BDED-07D574152330}"/>
    <cellStyle name="Normal 10 2 6 3_AVA DVA EL" xfId="25441" xr:uid="{8577F622-539F-4C34-94CE-2172F6F0E404}"/>
    <cellStyle name="Normal 10 2 6 4" xfId="25442" xr:uid="{A5BABC08-5342-46C6-90A3-9932767FE521}"/>
    <cellStyle name="Normal 10 2 6 5" xfId="25443" xr:uid="{04B017D3-A53C-46EB-9FAA-087C176DE5C3}"/>
    <cellStyle name="Normal 10 2 6 6" xfId="49960" xr:uid="{20C29034-59C7-488E-8A31-12BBF832F96A}"/>
    <cellStyle name="Normal 10 2 6_AVA DVA EL" xfId="25444" xr:uid="{F9888DF0-2394-41C8-9AA2-92D31209D995}"/>
    <cellStyle name="Normal 10 2 7" xfId="7716" xr:uid="{7D6A78A0-33B5-4700-80BA-550FA5A67767}"/>
    <cellStyle name="Normal 10 2 7 2" xfId="25445" xr:uid="{42A5FAC1-4D5B-4D1D-9D75-80283038F49A}"/>
    <cellStyle name="Normal 10 2 7 2 2" xfId="25446" xr:uid="{5DE8F125-4724-4DF7-9FAC-C553870A66B9}"/>
    <cellStyle name="Normal 10 2 7 2 3" xfId="25447" xr:uid="{29DDF9AC-B1B0-43E2-9357-52923679187B}"/>
    <cellStyle name="Normal 10 2 7 2_AVA DVA EL" xfId="25448" xr:uid="{D3DE3ECB-2144-4E84-A972-B8740E9C597B}"/>
    <cellStyle name="Normal 10 2 7 3" xfId="25449" xr:uid="{DE2635EE-31EA-4C95-B5B1-3007CB513F5C}"/>
    <cellStyle name="Normal 10 2 7 3 2" xfId="25450" xr:uid="{8BCEDDCC-D797-45A6-8D48-D1196E1A461C}"/>
    <cellStyle name="Normal 10 2 7 3_AVA DVA EL" xfId="25451" xr:uid="{906516BF-CFE9-4053-91A5-F7356F20B580}"/>
    <cellStyle name="Normal 10 2 7 4" xfId="25452" xr:uid="{43400122-9A3F-4F30-A0BE-A20EA35DBA16}"/>
    <cellStyle name="Normal 10 2 7 5" xfId="25453" xr:uid="{463ECE7A-BC21-40B8-9B64-844521F7D9B8}"/>
    <cellStyle name="Normal 10 2 7 6" xfId="49961" xr:uid="{3AE31401-D681-4070-BE7C-C67067925CC2}"/>
    <cellStyle name="Normal 10 2 7_AVA DVA EL" xfId="25454" xr:uid="{AC9E7B0A-E8E8-4707-A855-4A48E6D3F0BA}"/>
    <cellStyle name="Normal 10 2 8" xfId="25455" xr:uid="{35FC6251-BACD-48CE-8440-7F8505AA4D8B}"/>
    <cellStyle name="Normal 10 2 8 2" xfId="25456" xr:uid="{8C709F0D-9BC1-456D-95F1-C26444F7C722}"/>
    <cellStyle name="Normal 10 2 8 2 2" xfId="25457" xr:uid="{88C2A226-1377-4F8F-9D7C-CAB4F4771AEE}"/>
    <cellStyle name="Normal 10 2 8 2 3" xfId="25458" xr:uid="{B009A6B1-1B95-4224-AE07-53884EB5E9CA}"/>
    <cellStyle name="Normal 10 2 8 2_AVA DVA EL" xfId="25459" xr:uid="{74D6C3DD-ABA0-4710-9FE6-EBB234605A00}"/>
    <cellStyle name="Normal 10 2 8 3" xfId="25460" xr:uid="{89CBE308-F54E-408D-A3D8-F9CDD583EF53}"/>
    <cellStyle name="Normal 10 2 8 4" xfId="25461" xr:uid="{87E58F67-6CEA-44CE-A481-41D649C764BC}"/>
    <cellStyle name="Normal 10 2 8 5" xfId="36118" xr:uid="{5F47B967-47F5-46DC-8C1B-7978976289B1}"/>
    <cellStyle name="Normal 10 2 8 6" xfId="36414" xr:uid="{64FB806E-EBED-4209-B51E-5204AEA80588}"/>
    <cellStyle name="Normal 10 2 8_AVA DVA EL" xfId="25462" xr:uid="{6E602379-8395-4A9D-AC17-9F93673C4FCD}"/>
    <cellStyle name="Normal 10 2 9" xfId="25463" xr:uid="{3B8F0E3B-4B8B-4971-B068-8FA310805F74}"/>
    <cellStyle name="Normal 10 2 9 2" xfId="25464" xr:uid="{3E0439C0-7EF7-4C2B-9D2E-1440F84B5FCA}"/>
    <cellStyle name="Normal 10 2 9 2 2" xfId="25465" xr:uid="{8B1A436B-D0BD-4983-B82E-BE3B5F058505}"/>
    <cellStyle name="Normal 10 2 9 2 3" xfId="25466" xr:uid="{9FA036E3-517E-4F1F-B493-FEBDE718BBF1}"/>
    <cellStyle name="Normal 10 2 9 2_AVA DVA EL" xfId="25467" xr:uid="{40E93940-CB7F-4EBC-BCB3-B9C841811CFF}"/>
    <cellStyle name="Normal 10 2 9 3" xfId="25468" xr:uid="{A922217D-5F0E-4F21-8575-498485551AD4}"/>
    <cellStyle name="Normal 10 2 9 4" xfId="25469" xr:uid="{BD1DEA0B-4EFD-4BA4-87D8-F5174ACF45AC}"/>
    <cellStyle name="Normal 10 2 9_AVA DVA EL" xfId="25470" xr:uid="{4395B039-7C83-46E9-8338-D4816C2A2A36}"/>
    <cellStyle name="Normal 10 2_7. Other MTM adjustments" xfId="49962" xr:uid="{3C8A74F2-897E-4792-B89A-4F0E402B3AC1}"/>
    <cellStyle name="Normal 10 3" xfId="7717" xr:uid="{D2D69115-2484-406D-AEFB-784B46BAC2AC}"/>
    <cellStyle name="Normal 10 3 10" xfId="49963" xr:uid="{F4D2BB8E-A806-4039-8357-2458E3518CD2}"/>
    <cellStyle name="Normal 10 3 11" xfId="49964" xr:uid="{7127B170-2331-4805-BA2B-E5CEA2F305AC}"/>
    <cellStyle name="Normal 10 3 2" xfId="12536" xr:uid="{2EDF4E2E-54F6-4592-A11F-A407A781682C}"/>
    <cellStyle name="Normal 10 3 2 2" xfId="25471" xr:uid="{74063668-D5DD-4038-AD7B-734BD7F1BEB3}"/>
    <cellStyle name="Normal 10 3 2 2 2" xfId="25472" xr:uid="{D2FFD29C-B343-4CC1-80E8-81022AC31953}"/>
    <cellStyle name="Normal 10 3 2 2 3" xfId="25473" xr:uid="{2313B1B9-3D8C-4019-8D39-BCDDBEF80898}"/>
    <cellStyle name="Normal 10 3 2 2 4" xfId="49965" xr:uid="{E1A97396-4B6D-4424-8041-8C867EFBED7F}"/>
    <cellStyle name="Normal 10 3 2 2 5" xfId="49966" xr:uid="{84B91ACB-E271-461C-BECA-221F9A002762}"/>
    <cellStyle name="Normal 10 3 2 2_AVA DVA EL" xfId="25474" xr:uid="{127D63DD-21A2-4830-97BE-B2574A7A4530}"/>
    <cellStyle name="Normal 10 3 2 3" xfId="25475" xr:uid="{3C80DB38-8EC4-4E2F-9C7D-A25A7C77F693}"/>
    <cellStyle name="Normal 10 3 2 3 2" xfId="25476" xr:uid="{6A898008-2C3F-4BD1-B26E-B0F27F686C8D}"/>
    <cellStyle name="Normal 10 3 2 3 3" xfId="25477" xr:uid="{3BA97E26-61B6-482D-B0A1-E7859961689D}"/>
    <cellStyle name="Normal 10 3 2 3 4" xfId="49967" xr:uid="{8CD62B07-B782-4B6D-A02A-392609B43F5C}"/>
    <cellStyle name="Normal 10 3 2 3 5" xfId="49968" xr:uid="{FFA28C20-CEFB-447A-91F5-F24914C9A582}"/>
    <cellStyle name="Normal 10 3 2 3_AVA DVA EL" xfId="25478" xr:uid="{C3E06F76-704E-457D-839F-1A02597964BF}"/>
    <cellStyle name="Normal 10 3 2 4" xfId="25479" xr:uid="{A0681355-F1AD-4867-8372-9833AD9A230D}"/>
    <cellStyle name="Normal 10 3 2 4 2" xfId="25480" xr:uid="{74EEEDA3-0326-4A0D-BABF-E18873732068}"/>
    <cellStyle name="Normal 10 3 2 4 3" xfId="25481" xr:uid="{244C4E3A-6E27-4C73-AB85-A638B7EA57CB}"/>
    <cellStyle name="Normal 10 3 2 4 4" xfId="49969" xr:uid="{6C14C710-2D67-4106-8878-FF15593FA5ED}"/>
    <cellStyle name="Normal 10 3 2 4 5" xfId="49970" xr:uid="{7EAEEF39-612F-4AC5-B992-03791B45D8E4}"/>
    <cellStyle name="Normal 10 3 2 4_AVA DVA EL" xfId="25482" xr:uid="{507A85ED-31E7-4883-93F9-4E8953134E24}"/>
    <cellStyle name="Normal 10 3 2 5" xfId="25483" xr:uid="{EC437890-98AA-42B6-9813-A259C293F4F2}"/>
    <cellStyle name="Normal 10 3 2 5 2" xfId="25484" xr:uid="{EA4B7FD8-B8C0-4A14-A8BD-B0BD36BC59E7}"/>
    <cellStyle name="Normal 10 3 2 5 3" xfId="25485" xr:uid="{00609AB4-ED84-4184-907A-7B442BB7EB07}"/>
    <cellStyle name="Normal 10 3 2 5 4" xfId="49971" xr:uid="{21B413A6-F3F9-4C80-A433-E02957C5F54A}"/>
    <cellStyle name="Normal 10 3 2 5 5" xfId="49972" xr:uid="{06272537-972C-4FD8-AB4B-73F95F654655}"/>
    <cellStyle name="Normal 10 3 2 5_AVA DVA EL" xfId="25486" xr:uid="{EC385558-518D-4CFD-965D-F946013E2733}"/>
    <cellStyle name="Normal 10 3 2 6" xfId="25487" xr:uid="{BD819991-3EC7-4BAB-B771-536D10D8E674}"/>
    <cellStyle name="Normal 10 3 2 7" xfId="25488" xr:uid="{A37936E9-390D-48AE-95C2-7FF1340922D0}"/>
    <cellStyle name="Normal 10 3 2 8" xfId="36148" xr:uid="{2B8CEB65-1430-41F3-8E85-2346707A57A2}"/>
    <cellStyle name="Normal 10 3 2 9" xfId="35984" xr:uid="{D71FDFE9-635F-4DBB-9FF8-F0597D18362D}"/>
    <cellStyle name="Normal 10 3 2_A02" xfId="55579" xr:uid="{18523274-819C-4439-9E25-4A8E1263D3A5}"/>
    <cellStyle name="Normal 10 3 3" xfId="25489" xr:uid="{5D148EF2-C7DF-4994-BE5A-C344BEFF7C6C}"/>
    <cellStyle name="Normal 10 3 3 2" xfId="25490" xr:uid="{73B19579-CCFC-41C4-B6E7-821FB5230C26}"/>
    <cellStyle name="Normal 10 3 3 2 2" xfId="25491" xr:uid="{FDD0988D-9F82-43CD-8EDE-60D180267952}"/>
    <cellStyle name="Normal 10 3 3 2_AVA DVA EL" xfId="25492" xr:uid="{B3C9D508-3498-479F-874D-D70C2C23D24B}"/>
    <cellStyle name="Normal 10 3 3 3" xfId="25493" xr:uid="{415F0E0D-5428-40CC-ADCE-7F46BFFC547E}"/>
    <cellStyle name="Normal 10 3 3 4" xfId="25494" xr:uid="{FDF44F8B-0DED-43C8-B208-FB09996958CF}"/>
    <cellStyle name="Normal 10 3 3 5" xfId="49973" xr:uid="{BD899239-D440-484E-8C26-90FB706745AB}"/>
    <cellStyle name="Normal 10 3 3 6" xfId="49974" xr:uid="{2CB4B553-C333-4D78-BF45-7643DB95A303}"/>
    <cellStyle name="Normal 10 3 3_AVA DVA EL" xfId="25495" xr:uid="{32260859-3871-4DAF-AC52-63A192A6AF1F}"/>
    <cellStyle name="Normal 10 3 4" xfId="25496" xr:uid="{3721E0B0-17BF-4453-8263-A6ABC79583B3}"/>
    <cellStyle name="Normal 10 3 4 2" xfId="25497" xr:uid="{836F200A-E748-4781-9ACF-99B89DF04B64}"/>
    <cellStyle name="Normal 10 3 4 2 2" xfId="25498" xr:uid="{444C6887-37A0-4B2A-B15C-AB3F406D2F7A}"/>
    <cellStyle name="Normal 10 3 4 2_AVA DVA EL" xfId="25499" xr:uid="{D1D30B05-0BE5-4E9C-B95B-7CC78AB10569}"/>
    <cellStyle name="Normal 10 3 4 3" xfId="25500" xr:uid="{830D0F62-AB2B-4BC2-A7F3-64CFA988EB84}"/>
    <cellStyle name="Normal 10 3 4 4" xfId="25501" xr:uid="{F46AD251-462B-45DC-9C82-C537E585F2E3}"/>
    <cellStyle name="Normal 10 3 4 5" xfId="49975" xr:uid="{11C9CA0C-0D09-45F3-BF31-0BB5E354B44A}"/>
    <cellStyle name="Normal 10 3 4_AVA DVA EL" xfId="25502" xr:uid="{5537B670-49A6-4426-AF7C-78F6B1259521}"/>
    <cellStyle name="Normal 10 3 5" xfId="25503" xr:uid="{7E8213D6-132D-444A-8D64-7F7EF2ECC739}"/>
    <cellStyle name="Normal 10 3 5 2" xfId="25504" xr:uid="{0B96C01A-CF23-4E6E-9995-32C4BC34EC1B}"/>
    <cellStyle name="Normal 10 3 5 3" xfId="25505" xr:uid="{F7F43E4C-D97A-4A10-A6F6-3A3CF0437DC6}"/>
    <cellStyle name="Normal 10 3 5 4" xfId="49976" xr:uid="{6A315BAD-81A0-4CB7-B650-5EA00CFB44C4}"/>
    <cellStyle name="Normal 10 3 5 5" xfId="49977" xr:uid="{454F4F91-CC49-455F-A30B-D4E6754A7DB2}"/>
    <cellStyle name="Normal 10 3 5_AVA DVA EL" xfId="25506" xr:uid="{184AA19F-80D4-4EED-9FA0-77AC020C26AF}"/>
    <cellStyle name="Normal 10 3 6" xfId="25507" xr:uid="{B3A15F02-EABD-4894-93A4-83A4C544B70B}"/>
    <cellStyle name="Normal 10 3 6 2" xfId="25508" xr:uid="{84DCBFDE-9ED4-442E-B92B-22546980385F}"/>
    <cellStyle name="Normal 10 3 6 3" xfId="25509" xr:uid="{EAB7F73F-BA75-4EB1-A88B-174131BA41AE}"/>
    <cellStyle name="Normal 10 3 6 4" xfId="49978" xr:uid="{F90CB79F-705D-4FA2-943B-F5801583E0DD}"/>
    <cellStyle name="Normal 10 3 6_AVA DVA EL" xfId="25510" xr:uid="{84A2D3C9-7B4E-4E39-9AFA-955785C38620}"/>
    <cellStyle name="Normal 10 3 7" xfId="25511" xr:uid="{D3D828D6-B027-4B1B-8C69-5BCCC968D791}"/>
    <cellStyle name="Normal 10 3 8" xfId="49979" xr:uid="{327B7266-D30C-42E6-AEB7-13E8981916DB}"/>
    <cellStyle name="Normal 10 3 9" xfId="49980" xr:uid="{2E69C169-B0CE-48EE-93FF-622E595DDEF1}"/>
    <cellStyle name="Normal 10 3_Ark1" xfId="49981" xr:uid="{FDD7A204-EBC2-48F6-8E14-541CF3E5B0A5}"/>
    <cellStyle name="Normal 10 4" xfId="7718" xr:uid="{6E4F6FB7-6F88-4A02-A1D7-5229F6502C28}"/>
    <cellStyle name="Normal 10 4 10" xfId="49982" xr:uid="{D91AEF36-EB53-46AC-824C-FD41E7985F23}"/>
    <cellStyle name="Normal 10 4 2" xfId="25512" xr:uid="{E1389742-EDD1-483F-8E64-630CA4D22787}"/>
    <cellStyle name="Normal 10 4 2 2" xfId="25513" xr:uid="{13751399-891D-4564-8EAC-0E6F42D448A5}"/>
    <cellStyle name="Normal 10 4 2 2 2" xfId="25514" xr:uid="{086CFCE0-37D1-4FD3-9EF8-92D22A7C3157}"/>
    <cellStyle name="Normal 10 4 2 2_AVA DVA EL" xfId="25515" xr:uid="{7357201F-2053-4EFF-A81B-7867C1AAA51F}"/>
    <cellStyle name="Normal 10 4 2 3" xfId="25516" xr:uid="{5581C2CB-5267-4A74-B401-3130CEC00010}"/>
    <cellStyle name="Normal 10 4 2 4" xfId="25517" xr:uid="{80284ABB-68C1-4BF6-BB6A-C623E67044F5}"/>
    <cellStyle name="Normal 10 4 2 5" xfId="36302" xr:uid="{D1A692B2-5288-49A7-A659-1405B7EF4E33}"/>
    <cellStyle name="Normal 10 4 2 6" xfId="35979" xr:uid="{20761FE8-AA3B-4CE5-9B8A-50EB2A6AE460}"/>
    <cellStyle name="Normal 10 4 2_AVA DVA EL" xfId="25518" xr:uid="{B752E396-628B-481F-B3C7-6AC55041E86C}"/>
    <cellStyle name="Normal 10 4 3" xfId="25519" xr:uid="{FF34A865-23C2-4DE7-A40B-D43D68736D40}"/>
    <cellStyle name="Normal 10 4 3 2" xfId="25520" xr:uid="{92206754-B00C-4A53-ADA9-B84B73A10C1C}"/>
    <cellStyle name="Normal 10 4 3 3" xfId="25521" xr:uid="{9F47412F-093C-4168-A964-24C60BCEB46E}"/>
    <cellStyle name="Normal 10 4 3 4" xfId="49983" xr:uid="{A3CBBA95-3B0F-47C9-8844-9B934FD38672}"/>
    <cellStyle name="Normal 10 4 3 5" xfId="49984" xr:uid="{1D114F0A-8379-4A87-9420-607A1556B561}"/>
    <cellStyle name="Normal 10 4 3_AVA DVA EL" xfId="25522" xr:uid="{7104C5A2-C56F-4821-A284-AF3568DCB7E2}"/>
    <cellStyle name="Normal 10 4 4" xfId="25523" xr:uid="{ED2C668C-680D-4BC4-AA51-3D07533DC596}"/>
    <cellStyle name="Normal 10 4 4 2" xfId="25524" xr:uid="{7622EDCB-8495-4ADB-95EB-D2D902639053}"/>
    <cellStyle name="Normal 10 4 4 3" xfId="25525" xr:uid="{8D125E63-348A-4DFD-9683-E293E0F71FDD}"/>
    <cellStyle name="Normal 10 4 4 4" xfId="49985" xr:uid="{5DAA83E9-878A-4F79-9744-F96D9F6D0A87}"/>
    <cellStyle name="Normal 10 4 4 5" xfId="49986" xr:uid="{1556BE1B-7F25-49A0-A27C-6FAF3FD45316}"/>
    <cellStyle name="Normal 10 4 4_AVA DVA EL" xfId="25526" xr:uid="{17E203D6-D2F4-4536-A6A9-9EBA445A0D51}"/>
    <cellStyle name="Normal 10 4 5" xfId="25527" xr:uid="{1C302D4B-21FE-4794-A05D-A73D46D53277}"/>
    <cellStyle name="Normal 10 4 5 2" xfId="25528" xr:uid="{ED5737DE-D7BC-4ED5-926D-90CC75149534}"/>
    <cellStyle name="Normal 10 4 5 3" xfId="25529" xr:uid="{C9471B7A-6103-453E-AA13-A9288227448B}"/>
    <cellStyle name="Normal 10 4 5 4" xfId="49987" xr:uid="{85870D49-1E45-4983-8F61-1B4BDB7CD22F}"/>
    <cellStyle name="Normal 10 4 5_AVA DVA EL" xfId="25530" xr:uid="{F11780D8-8701-4D36-93B6-9EC3A58F646F}"/>
    <cellStyle name="Normal 10 4 6" xfId="25531" xr:uid="{99D585D5-E028-434F-B444-6774AFA60B16}"/>
    <cellStyle name="Normal 10 4 6 2" xfId="25532" xr:uid="{F33E4430-0CE1-4A23-BD4E-14B3FDB368E3}"/>
    <cellStyle name="Normal 10 4 6_AVA DVA EL" xfId="25533" xr:uid="{F8F2EFFB-B636-474D-B839-018F2EFB45DC}"/>
    <cellStyle name="Normal 10 4 7" xfId="25534" xr:uid="{98B3CD7C-5789-4BBB-BA42-E07D4AB8B719}"/>
    <cellStyle name="Normal 10 4 8" xfId="49988" xr:uid="{3E7B3369-5A43-4C39-8F07-4E35035C3D21}"/>
    <cellStyle name="Normal 10 4 9" xfId="49989" xr:uid="{94CE58C9-F8D9-492E-8370-AF9DB50AD6EA}"/>
    <cellStyle name="Normal 10 4_3. Chng in credit spreads" xfId="49990" xr:uid="{884F62C6-D2C7-448C-85AD-B0E8769E2027}"/>
    <cellStyle name="Normal 10 5" xfId="7719" xr:uid="{AE646E83-3354-4D82-899F-AC4FC1BE5F60}"/>
    <cellStyle name="Normal 10 5 2" xfId="25535" xr:uid="{22DECEB0-EF82-47E0-BFE5-C007B4CECFE4}"/>
    <cellStyle name="Normal 10 5 2 2" xfId="25536" xr:uid="{14356DF7-3380-4EAB-8F98-5D5C05F1B632}"/>
    <cellStyle name="Normal 10 5 2 3" xfId="25537" xr:uid="{57F5D7B2-0BD2-47E6-B8CB-3FFC44B5272C}"/>
    <cellStyle name="Normal 10 5 2 4" xfId="49991" xr:uid="{9DD45263-891F-4506-BF35-658B9D9A41E7}"/>
    <cellStyle name="Normal 10 5 2_AVA DVA EL" xfId="25538" xr:uid="{D29EA96F-3A44-4F92-897B-392E38F48B37}"/>
    <cellStyle name="Normal 10 5 3" xfId="25539" xr:uid="{3FD73FF4-BAD4-439E-802B-3BE0B3972B22}"/>
    <cellStyle name="Normal 10 5 3 2" xfId="25540" xr:uid="{F43BBB13-7E4F-4356-A7DF-8B2A20E3E7D2}"/>
    <cellStyle name="Normal 10 5 3_AVA DVA EL" xfId="25541" xr:uid="{D166FB3B-A173-4EE0-A469-850FB07EAD89}"/>
    <cellStyle name="Normal 10 5 4" xfId="25542" xr:uid="{FA1988ED-FC3F-44A1-9C30-4391B0D94C8B}"/>
    <cellStyle name="Normal 10 5 5" xfId="25543" xr:uid="{AF0A5C8C-7E43-45F1-AF33-0B4A2909D78B}"/>
    <cellStyle name="Normal 10 5 6" xfId="49992" xr:uid="{C13306C7-2FCD-40E6-B4A4-02B784B6300F}"/>
    <cellStyle name="Normal 10 5 7" xfId="49993" xr:uid="{CDC77B83-26BD-4B51-89D6-CFE4DDEE612A}"/>
    <cellStyle name="Normal 10 5_3. Chng in credit spreads" xfId="49994" xr:uid="{C858227B-0914-4658-8D4A-91A0AE5F28F6}"/>
    <cellStyle name="Normal 10 6" xfId="7720" xr:uid="{B90E87B1-0E08-4C3F-908B-A84F62F8D701}"/>
    <cellStyle name="Normal 10 6 2" xfId="25544" xr:uid="{35FF7F03-63EE-4A18-BC6F-13571E8E425B}"/>
    <cellStyle name="Normal 10 6 2 2" xfId="25545" xr:uid="{61279164-D30A-45B2-BE1F-06C254052804}"/>
    <cellStyle name="Normal 10 6 2 3" xfId="25546" xr:uid="{B33904E4-C41D-4E0F-88C6-BAD38B08AC36}"/>
    <cellStyle name="Normal 10 6 2_AVA DVA EL" xfId="25547" xr:uid="{76F5C48E-8BDA-49F9-B928-65666BB5B3A5}"/>
    <cellStyle name="Normal 10 6 3" xfId="25548" xr:uid="{7ABB536B-10AB-4783-AE46-3E39DBA8149D}"/>
    <cellStyle name="Normal 10 6 3 2" xfId="25549" xr:uid="{CCFB764C-2846-4268-AD35-E726BE958625}"/>
    <cellStyle name="Normal 10 6 3_AVA DVA EL" xfId="25550" xr:uid="{C5134B44-45FF-45AB-81AA-2BE61BA9543E}"/>
    <cellStyle name="Normal 10 6 4" xfId="25551" xr:uid="{E9407CAD-8629-4BCF-AD9A-838EF54F366E}"/>
    <cellStyle name="Normal 10 6 5" xfId="25552" xr:uid="{1083D3D7-1FF1-4721-A8DE-76EC2FB597FB}"/>
    <cellStyle name="Normal 10 6 6" xfId="49995" xr:uid="{D8E15312-C690-4DC2-8337-737BF7C09787}"/>
    <cellStyle name="Normal 10 6_AVA DVA EL" xfId="49996" xr:uid="{D8594901-80E9-4A0D-9367-49FADBC3E2B7}"/>
    <cellStyle name="Normal 10 7" xfId="7721" xr:uid="{8B9AFF99-45AA-420C-8402-E40BABF95552}"/>
    <cellStyle name="Normal 10 7 2" xfId="25553" xr:uid="{5D9AD312-F36D-403F-875B-1250C058DB8D}"/>
    <cellStyle name="Normal 10 7 2 2" xfId="25554" xr:uid="{B588BFB0-968A-4519-AC7E-154422BB6653}"/>
    <cellStyle name="Normal 10 7 2 3" xfId="25555" xr:uid="{7A1A7FE8-1669-49E7-A004-7A5F1997E504}"/>
    <cellStyle name="Normal 10 7 2_AVA DVA EL" xfId="25556" xr:uid="{C2860F25-B2F2-4778-AD1B-952A06325731}"/>
    <cellStyle name="Normal 10 7 3" xfId="25557" xr:uid="{7EA3ACB6-AC52-4BCF-B92F-101689B1434C}"/>
    <cellStyle name="Normal 10 7 3 2" xfId="25558" xr:uid="{F25C6BE1-75EC-468C-9D72-395C8AC6A9E4}"/>
    <cellStyle name="Normal 10 7 3_AVA DVA EL" xfId="25559" xr:uid="{F4BE7C02-42A6-4B33-9196-17CD25914FE0}"/>
    <cellStyle name="Normal 10 7 4" xfId="25560" xr:uid="{8F760C79-7A0B-4544-AEC0-4D524E700176}"/>
    <cellStyle name="Normal 10 7 5" xfId="25561" xr:uid="{3779CD5D-5D82-463F-8B8C-9B0C242F6B43}"/>
    <cellStyle name="Normal 10 7 6" xfId="49997" xr:uid="{CA4581DC-C1AF-44EF-8578-0FBFCFC79BE2}"/>
    <cellStyle name="Normal 10 7_AVA DVA EL" xfId="25562" xr:uid="{106070A3-B192-42F1-91B0-62774EEFDE2C}"/>
    <cellStyle name="Normal 10 8" xfId="25563" xr:uid="{62EEA91B-08AC-4C1D-A490-3B0DF627BAA4}"/>
    <cellStyle name="Normal 10 8 2" xfId="25564" xr:uid="{5367C894-71F0-4739-81D4-9EBCDB82BECB}"/>
    <cellStyle name="Normal 10 8 2 2" xfId="25565" xr:uid="{56C4C5C4-9F58-427D-8FA9-C50254005AD1}"/>
    <cellStyle name="Normal 10 8 2_AVA DVA EL" xfId="25566" xr:uid="{6A55261C-F494-46FA-A2CD-96932CFD78E5}"/>
    <cellStyle name="Normal 10 8 3" xfId="25567" xr:uid="{DE79C6EE-1251-485A-9667-CA3873A837F8}"/>
    <cellStyle name="Normal 10 8 4" xfId="25568" xr:uid="{3D480EA3-199A-420A-8E2B-3702DB4A46E2}"/>
    <cellStyle name="Normal 10 8 5" xfId="36033" xr:uid="{A2569AE5-5595-4501-A7E6-701524CB444D}"/>
    <cellStyle name="Normal 10 8 6" xfId="36013" xr:uid="{EED2AACF-FCB0-4704-84E8-2EC52BA1DD92}"/>
    <cellStyle name="Normal 10 8_AVA DVA EL" xfId="25569" xr:uid="{9EEAE62C-C3EA-4AAF-9F26-7C5515C63043}"/>
    <cellStyle name="Normal 10 9" xfId="25570" xr:uid="{82F5B3EF-4E6E-4943-8DCC-E9365184DE8A}"/>
    <cellStyle name="Normal 10 9 2" xfId="25571" xr:uid="{B49B579F-044E-44C4-AF36-CAF88F8E1CBE}"/>
    <cellStyle name="Normal 10 9 2 2" xfId="25572" xr:uid="{559AEBFE-92B4-4A1C-AA98-B50305002DD4}"/>
    <cellStyle name="Normal 10 9 2 3" xfId="25573" xr:uid="{BE580BBA-E96B-4984-815D-9BAD8F438E0F}"/>
    <cellStyle name="Normal 10 9 2_AVA DVA EL" xfId="25574" xr:uid="{0806B143-AFB7-433F-B2A6-4E01B7F1C5B6}"/>
    <cellStyle name="Normal 10 9 3" xfId="25575" xr:uid="{5F03F8D0-E5A0-4930-B8B4-C612FE4A11AC}"/>
    <cellStyle name="Normal 10 9 4" xfId="25576" xr:uid="{4FC02917-72D2-4C6B-BB41-77F2279193C3}"/>
    <cellStyle name="Normal 10 9 5" xfId="36089" xr:uid="{5DFDE9CD-CA36-4B64-ACFF-2AAC5DC26AAB}"/>
    <cellStyle name="Normal 10 9 6" xfId="36415" xr:uid="{E9BE5AE7-A3AB-4F04-8278-4CFE47AFD545}"/>
    <cellStyle name="Normal 10 9_AVA DVA EL" xfId="25577" xr:uid="{D88A8661-A8A9-436C-B5F2-D1CE9D7162C1}"/>
    <cellStyle name="Normal 10_11" xfId="7722" xr:uid="{BF13C6B5-AD1E-4292-B64F-B65B55DB84CC}"/>
    <cellStyle name="Normal 100" xfId="7723" xr:uid="{257EB220-5FCF-45D6-9F7F-84BFA33A3E8A}"/>
    <cellStyle name="Normal 100 2" xfId="25578" xr:uid="{0FAF2C67-E939-4316-A06C-6EF5C06D913E}"/>
    <cellStyle name="Normal 100 2 2" xfId="25579" xr:uid="{C192C971-5606-49ED-A4F6-2940FCE8E717}"/>
    <cellStyle name="Normal 100 2 3" xfId="25580" xr:uid="{5DF20214-98AF-4080-91A6-9F4C095DF007}"/>
    <cellStyle name="Normal 100 2_AVA DVA EL" xfId="25581" xr:uid="{C6563E2B-7ADF-4A1A-B9FC-07A796C85FC2}"/>
    <cellStyle name="Normal 100 3" xfId="25582" xr:uid="{C231FB57-212D-4607-99E9-4F41A7E61C11}"/>
    <cellStyle name="Normal 100 4" xfId="25583" xr:uid="{D27BBE59-BFD3-42F7-87AC-9E7EC533EF8B}"/>
    <cellStyle name="Normal 100 5" xfId="36381" xr:uid="{CDE7FDB0-0BFD-4CF9-9F91-DF9BB628DF1F}"/>
    <cellStyle name="Normal 100 6" xfId="36395" xr:uid="{DE934F42-4CBC-4387-89D2-77916E83044C}"/>
    <cellStyle name="Normal 100_AVA DVA EL" xfId="25584" xr:uid="{FEB83052-998B-4441-86C5-0720C7248232}"/>
    <cellStyle name="Normal 101" xfId="7724" xr:uid="{75FA27E1-881B-43E3-8289-8F7DB7AAEB19}"/>
    <cellStyle name="Normal 101 2" xfId="25585" xr:uid="{0B243FFE-DCE3-4BF5-B27F-0707991E0A74}"/>
    <cellStyle name="Normal 101 2 2" xfId="25586" xr:uid="{C11A7220-493C-4394-A8F2-96C1795D19D6}"/>
    <cellStyle name="Normal 101 2 3" xfId="25587" xr:uid="{C3DD9404-F238-4CFB-BE94-1B95EBAD4983}"/>
    <cellStyle name="Normal 101 2_AVA DVA EL" xfId="25588" xr:uid="{07C0448B-4577-43F7-8F25-D1B20B9F4BE4}"/>
    <cellStyle name="Normal 101 3" xfId="25589" xr:uid="{91036E07-F316-4BBA-BC75-03FFE47FFDCC}"/>
    <cellStyle name="Normal 101 4" xfId="25590" xr:uid="{F1ECB97D-8BF3-40E1-A128-17E19577A497}"/>
    <cellStyle name="Normal 101_AVA DVA EL" xfId="25591" xr:uid="{16E09757-F473-435A-9B49-33B3F5D2DC0B}"/>
    <cellStyle name="Normal 102" xfId="7725" xr:uid="{FE0F6D9F-8E7E-4712-9677-A0104F1B4142}"/>
    <cellStyle name="Normal 102 2" xfId="25592" xr:uid="{F8D9B039-BC90-429E-9D42-9BC513D375F2}"/>
    <cellStyle name="Normal 102 3" xfId="25593" xr:uid="{C8D092B5-A3A4-4BB9-9C3E-015464BFCA12}"/>
    <cellStyle name="Normal 102 4" xfId="36257" xr:uid="{2EADB85A-AA89-46D9-98BE-AE91D3371DE7}"/>
    <cellStyle name="Normal 102_AVA DVA EL" xfId="25594" xr:uid="{C71566BA-D05B-4319-AA0A-6E6BEA0A33DD}"/>
    <cellStyle name="Normal 103" xfId="7726" xr:uid="{687D3CD2-82A8-43E4-936F-5A00D6369963}"/>
    <cellStyle name="Normal 103 2" xfId="25595" xr:uid="{E882732F-9762-4809-8565-B42B2045A41E}"/>
    <cellStyle name="Normal 103 3" xfId="25596" xr:uid="{8532623B-AE90-4F62-9E4C-6A60E320C801}"/>
    <cellStyle name="Normal 103_AVA DVA EL" xfId="25597" xr:uid="{2288F670-85D0-4A69-BF66-79BD62C3632B}"/>
    <cellStyle name="Normal 104" xfId="7727" xr:uid="{DFB0A489-53FF-4727-B774-D8DBF84CBA4A}"/>
    <cellStyle name="Normal 104 2" xfId="25598" xr:uid="{2C7FE92F-846A-4296-A4AE-378EF09C556F}"/>
    <cellStyle name="Normal 104 3" xfId="25599" xr:uid="{5EC7D3E3-2B77-4C31-A933-F10199C173A1}"/>
    <cellStyle name="Normal 104_AVA DVA EL" xfId="25600" xr:uid="{405AD687-95D5-4E99-A342-CD98ECFA95F7}"/>
    <cellStyle name="Normal 105" xfId="7728" xr:uid="{8D68FDD0-A90F-4D70-AF57-B77C0BB12B80}"/>
    <cellStyle name="Normal 105 2" xfId="25601" xr:uid="{01E61B2D-AD7D-414A-B832-6BC0E8BDF555}"/>
    <cellStyle name="Normal 105 3" xfId="25602" xr:uid="{2EAE2400-8A3B-49EB-B35A-E7F1F83C281E}"/>
    <cellStyle name="Normal 105_AVA DVA EL" xfId="25603" xr:uid="{C30DFC46-032F-4D0C-B633-C362A530B948}"/>
    <cellStyle name="Normal 106" xfId="7729" xr:uid="{67896163-4E7C-43B8-A1E4-AE6A7C5A4AF6}"/>
    <cellStyle name="Normal 106 2" xfId="25604" xr:uid="{8B217C64-6BAE-4EF1-9534-E2E560904ACF}"/>
    <cellStyle name="Normal 106 3" xfId="25605" xr:uid="{FBFD1452-2762-44AD-965D-4B9789E19B58}"/>
    <cellStyle name="Normal 106_AVA DVA EL" xfId="25606" xr:uid="{E9A02432-E103-4763-AB27-90E134CEB0F0}"/>
    <cellStyle name="Normal 107" xfId="25607" xr:uid="{7F406E5B-7EED-48A0-84F2-DB46922BBE18}"/>
    <cellStyle name="Normal 107 2" xfId="25608" xr:uid="{B778159E-D733-485F-BAFF-DD67736DF845}"/>
    <cellStyle name="Normal 107 3" xfId="25609" xr:uid="{B9AEC9F2-8849-4D1C-965B-BC8DA73860B8}"/>
    <cellStyle name="Normal 107_AVA DVA EL" xfId="25610" xr:uid="{CE1FC857-B5D7-4FEB-A59D-5F68533829F9}"/>
    <cellStyle name="Normal 108" xfId="25611" xr:uid="{EAB5A629-3272-468B-8B97-871BB3A238F0}"/>
    <cellStyle name="Normal 108 2" xfId="25612" xr:uid="{77F3110F-7179-470A-9E8D-4968A279742D}"/>
    <cellStyle name="Normal 108 3" xfId="25613" xr:uid="{9E013B5D-F0D1-4755-9929-E56EBFF06B25}"/>
    <cellStyle name="Normal 108_AVA DVA EL" xfId="25614" xr:uid="{0CC85233-CE7D-4A73-9437-4A8E0DD61670}"/>
    <cellStyle name="Normal 109" xfId="25615" xr:uid="{0138AD82-EF46-4BDA-83A7-68193919B49D}"/>
    <cellStyle name="Normal 109 2" xfId="25616" xr:uid="{42A31EED-43D6-4E26-8162-13F9FD50FEDF}"/>
    <cellStyle name="Normal 109 3" xfId="25617" xr:uid="{BC66F89E-3E56-4F19-9EE3-910AC450F63C}"/>
    <cellStyle name="Normal 109_AVA DVA EL" xfId="25618" xr:uid="{D4B43C40-B62F-48E7-9A86-B0754910B1BD}"/>
    <cellStyle name="Normal 11" xfId="7730" xr:uid="{C1DBAAF3-0803-4485-8558-53604ADE85FC}"/>
    <cellStyle name="Normal 11 10" xfId="7731" xr:uid="{F416CE16-210D-4D45-9655-331E75821FF7}"/>
    <cellStyle name="Normal 11 10 2" xfId="25619" xr:uid="{F35361A0-C0FA-4CA3-8E26-0E449001DCAF}"/>
    <cellStyle name="Normal 11 10_AVA DVA EL" xfId="25620" xr:uid="{C8DE0F11-F8B2-4979-AA92-65F67FBB5416}"/>
    <cellStyle name="Normal 11 11" xfId="7732" xr:uid="{303CACEC-6F32-4D64-A18A-9F900D2409DE}"/>
    <cellStyle name="Normal 11 11 2" xfId="25621" xr:uid="{7C302221-3837-42CB-BE15-E87B31317270}"/>
    <cellStyle name="Normal 11 11_AVA DVA EL" xfId="25622" xr:uid="{F8761771-6C23-4067-B72B-320C9E1E0411}"/>
    <cellStyle name="Normal 11 12" xfId="7733" xr:uid="{14B004BA-7021-47C6-A86F-2C6B65FA35AB}"/>
    <cellStyle name="Normal 11 12 2" xfId="7734" xr:uid="{BFB360A8-D8D3-44D3-B458-70355272DB08}"/>
    <cellStyle name="Normal 11 12 2 2" xfId="25623" xr:uid="{5BB3BA2E-0F13-467D-A153-A49DF1E95163}"/>
    <cellStyle name="Normal 11 12 2_A01" xfId="35919" xr:uid="{5E57DDF3-FEC1-4016-9318-8E8DB4E32282}"/>
    <cellStyle name="Normal 11 12 3" xfId="7735" xr:uid="{F1D6BBD6-BFA9-4527-BF49-A22CFC8659E4}"/>
    <cellStyle name="Normal 11 12 4" xfId="36830" xr:uid="{4A66CC63-F174-4FB1-8326-64C16C8FDF9C}"/>
    <cellStyle name="Normal 11 12_4Q16" xfId="25624" xr:uid="{DE5AFEEA-9AD9-470F-80F4-1A2E91C2A3F0}"/>
    <cellStyle name="Normal 11 13" xfId="7736" xr:uid="{9C2B317E-9619-4423-BF9D-BED64BAD030F}"/>
    <cellStyle name="Normal 11 13 2" xfId="7737" xr:uid="{224BAD26-0154-4C08-8224-B46DEF51CC89}"/>
    <cellStyle name="Normal 11 13 2 2" xfId="25625" xr:uid="{925D0B13-4AE1-4BAA-B312-B98096B86696}"/>
    <cellStyle name="Normal 11 13 2_A01" xfId="35920" xr:uid="{64B45B9C-F02E-491D-982D-8B2196C99054}"/>
    <cellStyle name="Normal 11 13 3" xfId="25626" xr:uid="{E686B18B-AED3-4618-A7EA-2886A963ACC1}"/>
    <cellStyle name="Normal 11 13 4" xfId="36831" xr:uid="{AE038DA6-7301-4C7E-9833-4A810EEDFC93}"/>
    <cellStyle name="Normal 11 13_4Q16" xfId="25627" xr:uid="{01648440-7E88-4432-8FF3-5FE96822850D}"/>
    <cellStyle name="Normal 11 14" xfId="7738" xr:uid="{A868C5BA-E0E5-47A9-B744-317422DFC71D}"/>
    <cellStyle name="Normal 11 14 2" xfId="7739" xr:uid="{0DAA0AF2-2964-4462-AE48-31020A6688D8}"/>
    <cellStyle name="Normal 11 14 2 2" xfId="25628" xr:uid="{A000D236-67B6-43F8-95AB-C6D993C70F34}"/>
    <cellStyle name="Normal 11 14 2_A01" xfId="35921" xr:uid="{E9ED07D1-3061-4383-AA20-99467142E7FD}"/>
    <cellStyle name="Normal 11 14 3" xfId="25629" xr:uid="{83D66EE7-1F87-47B9-83C2-82D5609FD3C0}"/>
    <cellStyle name="Normal 11 14 4" xfId="36832" xr:uid="{2640B0CE-A5CD-4B43-A8AB-C7B3605E8333}"/>
    <cellStyle name="Normal 11 14_4Q16" xfId="25630" xr:uid="{6D2ED466-B263-4588-8695-A600409F5900}"/>
    <cellStyle name="Normal 11 15" xfId="7740" xr:uid="{9ED89578-8784-4365-B82F-AF81ED5789DF}"/>
    <cellStyle name="Normal 11 15 2" xfId="25631" xr:uid="{D745A061-4E49-4D51-BC16-D82DD1558F0A}"/>
    <cellStyle name="Normal 11 15_A01" xfId="35922" xr:uid="{97EBEC72-4E63-40A1-ADEC-2EAFB3078603}"/>
    <cellStyle name="Normal 11 16" xfId="7741" xr:uid="{09BF69C0-9553-4EBE-B7C8-55A3028F5233}"/>
    <cellStyle name="Normal 11 16 2" xfId="25632" xr:uid="{11F1FBA9-88B0-4A30-8934-EE216E8AB5DD}"/>
    <cellStyle name="Normal 11 16_A01" xfId="35923" xr:uid="{71CA4735-E4E9-43B1-BFE1-67E8B7602CAB}"/>
    <cellStyle name="Normal 11 17" xfId="7742" xr:uid="{B17B53EA-A059-40A6-8E21-F81C99B21CFA}"/>
    <cellStyle name="Normal 11 17 2" xfId="7743" xr:uid="{1009C846-A9E2-47B2-8D99-B7111EDEE003}"/>
    <cellStyle name="Normal 11 17 2 2" xfId="7744" xr:uid="{A4EBA6F8-1451-4CBB-8942-B859954A1C31}"/>
    <cellStyle name="Normal 11 17 2_CR4_19" xfId="7745" xr:uid="{8C7A1A65-3544-42BC-A0F0-8BEB41AF5FFA}"/>
    <cellStyle name="Normal 11 17 3" xfId="7746" xr:uid="{44EDCB3A-8DC8-421D-BD26-BC9A5A160BFE}"/>
    <cellStyle name="Normal 11 17_AVA DVA EL" xfId="25633" xr:uid="{B6E19560-F4EF-4708-A466-FAADD1150A53}"/>
    <cellStyle name="Normal 11 18" xfId="25634" xr:uid="{01775417-6AD0-465B-BCDA-A393C3AE0A90}"/>
    <cellStyle name="Normal 11 18 2" xfId="25635" xr:uid="{091BD2D0-A132-4910-8ACC-FAFAFD24D728}"/>
    <cellStyle name="Normal 11 18 3" xfId="25636" xr:uid="{8651DCE6-FCF4-4B6F-9F24-A22B5A381A70}"/>
    <cellStyle name="Normal 11 18 4" xfId="36034" xr:uid="{9C586421-79CA-412C-9C5C-9F14F193EE5D}"/>
    <cellStyle name="Normal 11 18_AVA DVA EL" xfId="25637" xr:uid="{EC84A073-8BAC-4506-AE1C-0B69890FCD68}"/>
    <cellStyle name="Normal 11 19" xfId="25638" xr:uid="{5C855C0B-59C7-4163-BF34-B2E1864E4712}"/>
    <cellStyle name="Normal 11 19 2" xfId="25639" xr:uid="{0F97B405-7ED6-4519-A19F-9946BF1A3FC1}"/>
    <cellStyle name="Normal 11 19 2 2" xfId="36545" xr:uid="{C3009F38-32B8-4628-A020-6219AEC04727}"/>
    <cellStyle name="Normal 11 19 3" xfId="36204" xr:uid="{F3B04CBB-8D51-4FE0-9827-E5C33DA5697A}"/>
    <cellStyle name="Normal 11 19_AVA DVA EL" xfId="25640" xr:uid="{5B94425C-8A09-445A-8B47-09D762C260CE}"/>
    <cellStyle name="Normal 11 2" xfId="7747" xr:uid="{6DDF0A9E-3225-4075-ABBB-7A3FD5E44181}"/>
    <cellStyle name="Normal 11 2 10" xfId="25641" xr:uid="{16158949-9136-444C-A77B-E9FA8064DC25}"/>
    <cellStyle name="Normal 11 2 2" xfId="25642" xr:uid="{C7FB020A-7638-408B-9A0C-338B1056E1CA}"/>
    <cellStyle name="Normal 11 2 2 2" xfId="25643" xr:uid="{7771BE8C-3378-4B52-A3E4-A5E5EA3D405F}"/>
    <cellStyle name="Normal 11 2 2 3" xfId="25644" xr:uid="{0857E156-0DB6-434B-85DD-AA7F2607015D}"/>
    <cellStyle name="Normal 11 2 2_AVA DVA EL" xfId="25645" xr:uid="{6454A2FB-EF13-4F4F-AFC4-ACED635B8806}"/>
    <cellStyle name="Normal 11 2 3" xfId="25646" xr:uid="{AD5EA221-E140-4E9A-B9FF-0442F0D49AB6}"/>
    <cellStyle name="Normal 11 2 3 2" xfId="25647" xr:uid="{1EA7FABF-443D-4753-BB0E-78265DBA92F3}"/>
    <cellStyle name="Normal 11 2 3 3" xfId="25648" xr:uid="{D6C3F1C5-5199-417B-B885-CF0AF94368BC}"/>
    <cellStyle name="Normal 11 2 3_AVA DVA EL" xfId="25649" xr:uid="{1D538735-C56C-4F83-B369-93FC594C4A24}"/>
    <cellStyle name="Normal 11 2 4" xfId="25650" xr:uid="{F21B5BC8-8AEA-4CF2-928F-1D6F455F2BBE}"/>
    <cellStyle name="Normal 11 2 4 2" xfId="25651" xr:uid="{75FA42EA-B290-4EE4-8F1A-3376A409060C}"/>
    <cellStyle name="Normal 11 2 4 3" xfId="25652" xr:uid="{CF3661CE-3E5D-4E22-A516-179629B8BC4F}"/>
    <cellStyle name="Normal 11 2 4_AVA DVA EL" xfId="25653" xr:uid="{BF8E3ADC-3492-4CA9-B77A-A8B2ABAB89CC}"/>
    <cellStyle name="Normal 11 2 5" xfId="25654" xr:uid="{096BEBAF-9F3F-4982-A57D-0881A72DD1B0}"/>
    <cellStyle name="Normal 11 2 5 2" xfId="25655" xr:uid="{3E9E51D3-3A32-4A88-84E4-B7051B0C01C5}"/>
    <cellStyle name="Normal 11 2 5 3" xfId="25656" xr:uid="{4B157553-5225-4FF0-B07E-145D4067E621}"/>
    <cellStyle name="Normal 11 2 5_AVA DVA EL" xfId="25657" xr:uid="{7F909E4F-4BFE-4BCE-B58F-4E09B91A071E}"/>
    <cellStyle name="Normal 11 2 6" xfId="25658" xr:uid="{D31253EF-150A-4E4E-843F-2A0723D3967B}"/>
    <cellStyle name="Normal 11 2 6 2" xfId="25659" xr:uid="{12F5B6EF-2BB9-45E0-AEA6-7A01D818E80A}"/>
    <cellStyle name="Normal 11 2 6 3" xfId="25660" xr:uid="{C85C24C8-7F2D-471A-A9D9-84F396C37BF7}"/>
    <cellStyle name="Normal 11 2 6_AVA DVA EL" xfId="25661" xr:uid="{1742ED1B-47C2-4C18-91A2-2A76F7C8E1A7}"/>
    <cellStyle name="Normal 11 2 7" xfId="25662" xr:uid="{71F53F53-E876-46DE-A3B2-7381B6FC9823}"/>
    <cellStyle name="Normal 11 2 7 2" xfId="25663" xr:uid="{978CE93F-EF93-4F2E-AB2C-DC1A61E88CDC}"/>
    <cellStyle name="Normal 11 2 7 3" xfId="25664" xr:uid="{4EA4F75C-1C25-477E-BEC2-CD046729CB37}"/>
    <cellStyle name="Normal 11 2 7_AVA DVA EL" xfId="25665" xr:uid="{368AD316-CBA8-47DE-936C-2B67273E24B2}"/>
    <cellStyle name="Normal 11 2 8" xfId="25666" xr:uid="{F0D66F71-F95D-4813-8AD0-AFA0578F598D}"/>
    <cellStyle name="Normal 11 2 8 2" xfId="25667" xr:uid="{95AE3DDD-3F33-4385-8473-C0C660C20650}"/>
    <cellStyle name="Normal 11 2 8 3" xfId="25668" xr:uid="{6B1EA3CC-D046-49CE-8829-FBC82212148E}"/>
    <cellStyle name="Normal 11 2 8_AVA DVA EL" xfId="25669" xr:uid="{9C57EF32-744F-4D61-9FE4-02609B15E42B}"/>
    <cellStyle name="Normal 11 2 9" xfId="25670" xr:uid="{1B2BD0DD-E1A3-4685-9460-919E3C9C5C4C}"/>
    <cellStyle name="Normal 11 2 9 2" xfId="25671" xr:uid="{A7558FFB-0A9D-4042-9FB6-47A623414405}"/>
    <cellStyle name="Normal 11 2 9 3" xfId="25672" xr:uid="{CE9DDADC-5E52-4147-8CCA-98C21EF29E95}"/>
    <cellStyle name="Normal 11 2 9_AVA DVA EL" xfId="25673" xr:uid="{1EE4818B-2181-4CCD-8F89-7F1B72C5D766}"/>
    <cellStyle name="Normal 11 2_AVA DVA EL" xfId="25674" xr:uid="{3D2E2948-E81D-45FD-BA76-532CA0670A69}"/>
    <cellStyle name="Normal 11 20" xfId="25675" xr:uid="{9147CB45-4D6E-4D8F-990C-CD1B948A34A2}"/>
    <cellStyle name="Normal 11 20 2" xfId="36568" xr:uid="{DF15F403-D8CE-43AD-9F78-DD17AB00BB5A}"/>
    <cellStyle name="Normal 11 20 3" xfId="36269" xr:uid="{3382CC45-640B-4B3C-870E-52745134BCEE}"/>
    <cellStyle name="Normal 11 21" xfId="25676" xr:uid="{C0D46DAC-8718-4C23-BD64-FD12C1DB5F6E}"/>
    <cellStyle name="Normal 11 21 2" xfId="36391" xr:uid="{1ABECFBB-6EE1-4295-BA4B-441D15CE1520}"/>
    <cellStyle name="Normal 11 22" xfId="35972" xr:uid="{E9AEB12C-EDF4-43D5-94BB-525924A320BE}"/>
    <cellStyle name="Normal 11 23" xfId="36054" xr:uid="{16F64D74-FD88-433F-991D-9745CAABF9E9}"/>
    <cellStyle name="Normal 11 24" xfId="36829" xr:uid="{81A2CB78-789C-47A1-9726-016CD525E96D}"/>
    <cellStyle name="Normal 11 3" xfId="7748" xr:uid="{E7DD5D07-7AED-43E0-B806-0F6DF9735636}"/>
    <cellStyle name="Normal 11 3 2" xfId="25677" xr:uid="{D39ED7D1-268C-4334-A0DB-0BC6B17C5AA2}"/>
    <cellStyle name="Normal 11 3 2 2" xfId="25678" xr:uid="{CFA28386-0EAD-4597-9A93-0774FC50855E}"/>
    <cellStyle name="Normal 11 3 2 3" xfId="25679" xr:uid="{B3ACA1E7-AF51-4E25-B8E9-83C6E4B10C7F}"/>
    <cellStyle name="Normal 11 3 2_AVA DVA EL" xfId="25680" xr:uid="{9D074A77-45DC-4092-A866-8BE7B5406B5D}"/>
    <cellStyle name="Normal 11 3 3" xfId="25681" xr:uid="{4CF65BE0-8560-4320-84F5-2133F2E7E798}"/>
    <cellStyle name="Normal 11 3 4" xfId="49998" xr:uid="{F2321CAA-E7FC-4F3E-9519-BEAE4C807E3D}"/>
    <cellStyle name="Normal 11 3_AVA DVA EL" xfId="25682" xr:uid="{58CBE82E-E244-434C-984C-48C186780DDA}"/>
    <cellStyle name="Normal 11 4" xfId="7749" xr:uid="{40890557-3C9F-45CF-83DD-D7CD53D68637}"/>
    <cellStyle name="Normal 11 4 2" xfId="25683" xr:uid="{B6872297-E3E8-43B7-B1E2-6A3901BC1498}"/>
    <cellStyle name="Normal 11 4 2 2" xfId="25684" xr:uid="{0C83311F-A0A5-4067-9476-1006768A0285}"/>
    <cellStyle name="Normal 11 4 2 3" xfId="25685" xr:uid="{36BEFA53-E630-43F4-9C9F-A39C97033448}"/>
    <cellStyle name="Normal 11 4 2_AVA DVA EL" xfId="25686" xr:uid="{09D63587-531D-47E5-8665-40CBCD1087C3}"/>
    <cellStyle name="Normal 11 4 3" xfId="25687" xr:uid="{ADD89DD1-43EF-419B-93B3-9A8D1DFB9CDF}"/>
    <cellStyle name="Normal 11 4 4" xfId="49999" xr:uid="{EBBF222C-6375-402F-AC42-588A91A7078F}"/>
    <cellStyle name="Normal 11 4_AVA DVA EL" xfId="25688" xr:uid="{CE54D41A-19A3-455A-9B3B-A998E99A7331}"/>
    <cellStyle name="Normal 11 5" xfId="7750" xr:uid="{7E954227-E308-4E8C-A88A-15AE5017C031}"/>
    <cellStyle name="Normal 11 5 2" xfId="25689" xr:uid="{F21B906C-C060-4D08-973F-9B54BBD4606D}"/>
    <cellStyle name="Normal 11 5 2 2" xfId="25690" xr:uid="{4D5936A1-CCE1-4C99-88AB-D0E867CA7340}"/>
    <cellStyle name="Normal 11 5 2 3" xfId="25691" xr:uid="{484F5B44-AACB-44F3-8753-229BF5D2B8F0}"/>
    <cellStyle name="Normal 11 5 2_AVA DVA EL" xfId="25692" xr:uid="{1C0037A5-FB9A-43B7-9E5B-455E2DFD6394}"/>
    <cellStyle name="Normal 11 5 3" xfId="25693" xr:uid="{48ECBD3F-4A4B-4669-A1C2-F8324DDBF235}"/>
    <cellStyle name="Normal 11 5_AVA DVA EL" xfId="25694" xr:uid="{24F82888-4D57-421F-BA0E-44504D658EBD}"/>
    <cellStyle name="Normal 11 6" xfId="7751" xr:uid="{AB99AB11-94DC-48D2-AD2B-A7D3C1F65BB3}"/>
    <cellStyle name="Normal 11 6 2" xfId="25695" xr:uid="{4D97BE5D-3F86-4418-8A03-DF52A367AC23}"/>
    <cellStyle name="Normal 11 6 2 2" xfId="25696" xr:uid="{4816A8A3-AFC2-47D6-80EC-91E56F005696}"/>
    <cellStyle name="Normal 11 6 2 3" xfId="25697" xr:uid="{FC89C9DC-C4D3-42E6-877D-19B456307ABD}"/>
    <cellStyle name="Normal 11 6 2_AVA DVA EL" xfId="25698" xr:uid="{923FA1FE-2091-463D-8938-64155F73D007}"/>
    <cellStyle name="Normal 11 6 3" xfId="25699" xr:uid="{966AA77A-B6E6-4D6E-BAAB-5EC504F6F376}"/>
    <cellStyle name="Normal 11 6_AVA DVA EL" xfId="25700" xr:uid="{00B1E349-2C19-48E3-A0BC-C837BB0ABDF7}"/>
    <cellStyle name="Normal 11 7" xfId="7752" xr:uid="{7FD08568-199A-47A6-9A01-19C2395FD2B4}"/>
    <cellStyle name="Normal 11 7 2" xfId="25701" xr:uid="{AC927917-CA25-4B74-8D6C-9F5390090729}"/>
    <cellStyle name="Normal 11 7 2 2" xfId="25702" xr:uid="{1C94870A-BF24-4467-8838-BED899C6B956}"/>
    <cellStyle name="Normal 11 7 2 3" xfId="25703" xr:uid="{D2502967-A228-453A-A3F5-5800E41B29BF}"/>
    <cellStyle name="Normal 11 7 2_AVA DVA EL" xfId="25704" xr:uid="{4A7CFEFF-F149-4805-9899-D9E3DDC59C26}"/>
    <cellStyle name="Normal 11 7 3" xfId="25705" xr:uid="{E4185738-9562-4BED-8ED5-C52023B84032}"/>
    <cellStyle name="Normal 11 7_AVA DVA EL" xfId="25706" xr:uid="{69CEB579-D64B-4837-BC5A-6B460446DBB1}"/>
    <cellStyle name="Normal 11 8" xfId="7753" xr:uid="{2627618D-4E27-441E-AB98-93180F0CE9CB}"/>
    <cellStyle name="Normal 11 8 2" xfId="25707" xr:uid="{22CA99F2-AD16-4C37-B54E-6BE3DB824648}"/>
    <cellStyle name="Normal 11 8 2 2" xfId="25708" xr:uid="{53C924AF-E0A3-4656-9C38-4B4F4CF1E6CE}"/>
    <cellStyle name="Normal 11 8 2 3" xfId="25709" xr:uid="{438D88ED-3083-46A9-825D-8DC7E42D8686}"/>
    <cellStyle name="Normal 11 8 2_AVA DVA EL" xfId="25710" xr:uid="{2E1F133C-EE4C-4029-B63B-56A2D0D9C6BD}"/>
    <cellStyle name="Normal 11 8 3" xfId="25711" xr:uid="{DC719D53-A18B-43B2-BAD2-719F41B6A2EC}"/>
    <cellStyle name="Normal 11 8_AVA DVA EL" xfId="25712" xr:uid="{E9C7D1B0-E8A1-4BD1-9903-64D304860C19}"/>
    <cellStyle name="Normal 11 9" xfId="7754" xr:uid="{86C6F492-8BBA-4AD1-8226-67DB3663AE7F}"/>
    <cellStyle name="Normal 11 9 2" xfId="25713" xr:uid="{B8555CCF-BA75-4931-941B-6B9321D3E560}"/>
    <cellStyle name="Normal 11 9 2 2" xfId="25714" xr:uid="{10A92152-7577-4D89-8756-2696A3F03507}"/>
    <cellStyle name="Normal 11 9 2 3" xfId="25715" xr:uid="{67393810-B4C8-4887-839C-736EB283A5F0}"/>
    <cellStyle name="Normal 11 9 2_AVA DVA EL" xfId="25716" xr:uid="{04AD7322-CDD9-44DB-91A2-A6DE89C3442F}"/>
    <cellStyle name="Normal 11 9 3" xfId="25717" xr:uid="{DA2A5DD5-BBF6-4A6C-91C9-5BA4B3C042EE}"/>
    <cellStyle name="Normal 11 9 3 2" xfId="25718" xr:uid="{E0E4F13A-C105-468D-A8AD-5DD60AD631C0}"/>
    <cellStyle name="Normal 11 9 3 3" xfId="25719" xr:uid="{6F6F5CED-48E3-4370-8FB0-28768CD92AF1}"/>
    <cellStyle name="Normal 11 9 3_AVA DVA EL" xfId="25720" xr:uid="{ACF8EF74-6C4A-4646-8224-172175EF4500}"/>
    <cellStyle name="Normal 11 9 4" xfId="25721" xr:uid="{7222FBC8-7AC6-4E03-9DD7-D5011907FB3E}"/>
    <cellStyle name="Normal 11 9_AVA DVA EL" xfId="25722" xr:uid="{EAAF8BE8-FBFB-42AF-9AAE-37856C24D0B8}"/>
    <cellStyle name="Normal 11_7. Other MTM adjustments" xfId="50000" xr:uid="{8A602940-E2D3-48EB-9A87-B34319A3DE47}"/>
    <cellStyle name="Normal 110" xfId="25723" xr:uid="{256620D0-E49D-4116-B80B-93B92BC8C501}"/>
    <cellStyle name="Normal 111" xfId="25724" xr:uid="{A8059F4A-B622-4FDE-A712-79C190E388AA}"/>
    <cellStyle name="Normal 112" xfId="25725" xr:uid="{DA067336-CCF6-4E3F-915D-B5C1E2D7652C}"/>
    <cellStyle name="Normal 113" xfId="25726" xr:uid="{4BEE4026-49BD-4955-9F66-8F12CA7F4AF4}"/>
    <cellStyle name="Normal 114" xfId="25727" xr:uid="{4BF006AA-2947-4264-A091-ED58139A81E4}"/>
    <cellStyle name="Normal 115" xfId="25728" xr:uid="{0A54FF34-31F5-4866-8765-20F3F297B8B8}"/>
    <cellStyle name="Normal 116" xfId="35948" xr:uid="{B7C16CC0-32C3-441A-B704-9D49FECBF293}"/>
    <cellStyle name="Normal 117" xfId="36539" xr:uid="{3615F608-F0DB-413E-9C18-3C0E8FD78905}"/>
    <cellStyle name="Normal 118" xfId="36771" xr:uid="{D7C2CBEF-82E8-42D9-8964-EE3F19A2BB6D}"/>
    <cellStyle name="Normal 119" xfId="7755" xr:uid="{C9C26479-B4EE-4094-8C98-3FE81DFE7FAF}"/>
    <cellStyle name="Normal 12" xfId="7756" xr:uid="{05F7BE7A-2F9C-4CA4-ADCD-52350DCED2D8}"/>
    <cellStyle name="Normal 12 10" xfId="50001" xr:uid="{9B030CED-FA72-4A15-91C8-CA217A0D32EF}"/>
    <cellStyle name="Normal 12 2" xfId="7757" xr:uid="{56BD0303-CBD6-4543-85C4-3431B8D37B1F}"/>
    <cellStyle name="Normal 12 2 2" xfId="25729" xr:uid="{70B2E39E-385E-4684-B5A8-E62D45F57E0C}"/>
    <cellStyle name="Normal 12 2 2 2" xfId="25730" xr:uid="{1C820583-497D-431D-9B69-C1A40ABBE0A8}"/>
    <cellStyle name="Normal 12 2 2 2 2" xfId="25731" xr:uid="{265070BE-99AF-4BF3-911E-A3F79D89F3D0}"/>
    <cellStyle name="Normal 12 2 2 2 3" xfId="25732" xr:uid="{1496C08C-6C8A-4F81-8B1E-ABC9A8572013}"/>
    <cellStyle name="Normal 12 2 2 2_AVA DVA EL" xfId="25733" xr:uid="{A8AD58BC-BFFC-46FF-B789-1F3BB5F7CEC7}"/>
    <cellStyle name="Normal 12 2 2 3" xfId="25734" xr:uid="{2EF929A6-AFB7-42E9-B925-A30D99CC5A05}"/>
    <cellStyle name="Normal 12 2 2 4" xfId="25735" xr:uid="{6CD7BED2-F3DB-45FD-86DB-52DE3EE6D7D7}"/>
    <cellStyle name="Normal 12 2 2 5" xfId="36121" xr:uid="{A4E2CB8B-932F-424E-A70C-12A9947851F3}"/>
    <cellStyle name="Normal 12 2 2 6" xfId="36413" xr:uid="{51EC95A7-CCC5-4265-89EE-65098507CFDD}"/>
    <cellStyle name="Normal 12 2 2_AVA DVA EL" xfId="25736" xr:uid="{8BCB780B-2B54-40F5-A518-598611CD906B}"/>
    <cellStyle name="Normal 12 2 3" xfId="25737" xr:uid="{520D2C81-0D4D-4C2E-AD66-F8796F2DC9D9}"/>
    <cellStyle name="Normal 12 2 3 2" xfId="25738" xr:uid="{18ACC344-085E-4803-B7A6-0BCD4B0AD2BF}"/>
    <cellStyle name="Normal 12 2 3 3" xfId="25739" xr:uid="{43BE4AD5-A8C1-44FE-A777-39B2E9C2CE10}"/>
    <cellStyle name="Normal 12 2 3_AVA DVA EL" xfId="25740" xr:uid="{136F46DC-DB8B-4C5C-AC83-E9E3049E1A5C}"/>
    <cellStyle name="Normal 12 2 4" xfId="25741" xr:uid="{4ABA3C9B-8818-4F8E-B18A-5B2FD0EE5E4E}"/>
    <cellStyle name="Normal 12 2 4 2" xfId="25742" xr:uid="{23B3ED5B-8418-4C80-A30C-857E6A8A924D}"/>
    <cellStyle name="Normal 12 2 4_AVA DVA EL" xfId="25743" xr:uid="{53CF9C20-B1E5-40AF-BF23-795BABE2419C}"/>
    <cellStyle name="Normal 12 2 5" xfId="50002" xr:uid="{EDF41547-105A-4DBE-B368-894ED5FB0907}"/>
    <cellStyle name="Normal 12 2_AVA DVA EL" xfId="25744" xr:uid="{C19FBCBF-F7D0-4776-9584-8B30A6AD4986}"/>
    <cellStyle name="Normal 12 3" xfId="7758" xr:uid="{8C01DABD-05A5-4217-842A-E6621CE363E2}"/>
    <cellStyle name="Normal 12 3 2" xfId="25745" xr:uid="{4E4CCC3E-A952-4E98-8BFD-8A531AE0EADF}"/>
    <cellStyle name="Normal 12 3 2 2" xfId="25746" xr:uid="{9FA51AAB-2AA8-4997-AA13-B0B136660019}"/>
    <cellStyle name="Normal 12 3 2 3" xfId="25747" xr:uid="{9DC18043-C99F-481F-AAAE-7445DEBC7845}"/>
    <cellStyle name="Normal 12 3 2 4" xfId="36151" xr:uid="{DD231907-146F-4C9A-9C4B-60777C2919D1}"/>
    <cellStyle name="Normal 12 3 2_AVA DVA EL" xfId="25748" xr:uid="{6BD62234-727F-45F4-B387-125F8DE39674}"/>
    <cellStyle name="Normal 12 3 3" xfId="25749" xr:uid="{7843144A-CFDD-408F-9C4A-DD589BA853C9}"/>
    <cellStyle name="Normal 12 3 3 2" xfId="25750" xr:uid="{4E275678-9198-4CEB-BB47-709A0524CEC3}"/>
    <cellStyle name="Normal 12 3 3 3" xfId="25751" xr:uid="{285B7CDC-6CE6-4438-B7FA-B241F10D626E}"/>
    <cellStyle name="Normal 12 3 3_AVA DVA EL" xfId="25752" xr:uid="{AA69F68D-5E2B-4A41-B23D-09ACA860CD27}"/>
    <cellStyle name="Normal 12 3 4" xfId="25753" xr:uid="{4CAC5527-E568-4C3D-A11F-26B517F5C60A}"/>
    <cellStyle name="Normal 12 3 5" xfId="50003" xr:uid="{72B718B2-EDC7-4DF5-8DFC-31AC60E4C113}"/>
    <cellStyle name="Normal 12 3_AVA DVA EL" xfId="25754" xr:uid="{BD166BE4-8361-492E-9274-A43070B2EA87}"/>
    <cellStyle name="Normal 12 4" xfId="7759" xr:uid="{EDC8D8F6-349A-4774-8D59-0C9A3ED6407B}"/>
    <cellStyle name="Normal 12 4 2" xfId="25755" xr:uid="{FFBDA148-440C-4CDF-86C8-23D0DD820A89}"/>
    <cellStyle name="Normal 12 4 2 2" xfId="25756" xr:uid="{AA3ACF38-B847-467A-A41E-7785D8E7647D}"/>
    <cellStyle name="Normal 12 4 2 3" xfId="25757" xr:uid="{73F1E1AE-44C9-4382-9473-8450D266A3EC}"/>
    <cellStyle name="Normal 12 4 2 4" xfId="36304" xr:uid="{991D3695-21B9-4E45-970D-10E01F7B7284}"/>
    <cellStyle name="Normal 12 4 2_AVA DVA EL" xfId="25758" xr:uid="{EE02BCB5-72CD-4DB8-8399-B8A42556691F}"/>
    <cellStyle name="Normal 12 4 3" xfId="25759" xr:uid="{A4DCC156-EEC8-4F3D-93F6-D23F7C38AEBF}"/>
    <cellStyle name="Normal 12 4 3 2" xfId="25760" xr:uid="{D87D1D47-1BFA-4356-9CA6-34FD3B241A2B}"/>
    <cellStyle name="Normal 12 4 3 3" xfId="25761" xr:uid="{3338366A-4D54-416F-AFDE-FBB323C3F592}"/>
    <cellStyle name="Normal 12 4 3_AVA DVA EL" xfId="25762" xr:uid="{3B4AEA62-8DB4-453E-8780-6E58EE6589D3}"/>
    <cellStyle name="Normal 12 4 4" xfId="25763" xr:uid="{9C0D5E21-B264-4443-8797-0B05D22C886C}"/>
    <cellStyle name="Normal 12 4 5" xfId="50004" xr:uid="{09585120-C5F1-448D-954B-5025E58EF5B4}"/>
    <cellStyle name="Normal 12 4_AVA DVA EL" xfId="25764" xr:uid="{26A7FADA-9D39-4313-B384-2363897CD227}"/>
    <cellStyle name="Normal 12 5" xfId="7760" xr:uid="{A78D31C8-D360-44B4-B629-989D71EAA290}"/>
    <cellStyle name="Normal 12 5 2" xfId="25765" xr:uid="{B1EE9775-F7C9-43AA-90A8-FD8345B3D36D}"/>
    <cellStyle name="Normal 12 5 2 2" xfId="25766" xr:uid="{7FDD7F2D-E473-4E2C-9787-BC2BB006C98F}"/>
    <cellStyle name="Normal 12 5 2 3" xfId="25767" xr:uid="{8146E256-11F9-41EF-ACA2-E71DB4B9BBCE}"/>
    <cellStyle name="Normal 12 5 2_AVA DVA EL" xfId="25768" xr:uid="{053CA155-E0AC-41B4-9AFC-9697340A6B40}"/>
    <cellStyle name="Normal 12 5 3" xfId="25769" xr:uid="{D83A87B4-EE21-450F-BDC4-99598C68C11E}"/>
    <cellStyle name="Normal 12 5 3 2" xfId="25770" xr:uid="{A990B278-E190-4CDC-BA6A-D78626B0F4C3}"/>
    <cellStyle name="Normal 12 5 3 3" xfId="25771" xr:uid="{E5142944-EC46-4581-A3A0-00618CE832D2}"/>
    <cellStyle name="Normal 12 5 3_AVA DVA EL" xfId="25772" xr:uid="{656EE091-CB40-4595-89E9-0D0DA4B23BAE}"/>
    <cellStyle name="Normal 12 5 4" xfId="25773" xr:uid="{E7C57246-51ED-4C27-8D22-532FE4C395BB}"/>
    <cellStyle name="Normal 12 5_AVA DVA EL" xfId="25774" xr:uid="{78877009-7DB8-452D-AF35-6C4F4750B0A3}"/>
    <cellStyle name="Normal 12 6" xfId="7761" xr:uid="{881FEAB6-EA04-431C-8EBD-6BC06E6D519F}"/>
    <cellStyle name="Normal 12 6 2" xfId="25775" xr:uid="{A6101B29-55D5-4659-B847-7CD40013C96A}"/>
    <cellStyle name="Normal 12 6 2 2" xfId="25776" xr:uid="{9F31311D-04AE-4FA4-A5BD-D5FFC7D65F1A}"/>
    <cellStyle name="Normal 12 6 2 3" xfId="25777" xr:uid="{2AF00C54-06A1-4F09-BE38-298448DF4C2D}"/>
    <cellStyle name="Normal 12 6 2_AVA DVA EL" xfId="25778" xr:uid="{1DD72518-D7CF-4F1D-82ED-5EFBB0D6B79C}"/>
    <cellStyle name="Normal 12 6 3" xfId="25779" xr:uid="{E8133033-FA8E-4849-BF2F-F5A3BFCF2FF6}"/>
    <cellStyle name="Normal 12 6_AVA DVA EL" xfId="25780" xr:uid="{7C11D92D-C52E-433A-BE3E-B0D0DFF1726E}"/>
    <cellStyle name="Normal 12 7" xfId="25781" xr:uid="{040D56A4-CF5B-47D9-97B4-7AD5C4AFC862}"/>
    <cellStyle name="Normal 12 7 2" xfId="25782" xr:uid="{F0642F35-C310-4840-8CED-A85143C7CC55}"/>
    <cellStyle name="Normal 12 7 3" xfId="25783" xr:uid="{AF31EED2-3709-488A-BAF3-C8412B03C554}"/>
    <cellStyle name="Normal 12 7 4" xfId="36093" xr:uid="{D7AA2042-4C2D-40A5-BB33-9F7EBC80E850}"/>
    <cellStyle name="Normal 12 7_AVA DVA EL" xfId="25784" xr:uid="{0C09D17D-8502-464E-A96B-722488DB09CF}"/>
    <cellStyle name="Normal 12 8" xfId="25785" xr:uid="{24F552E7-DEB2-42FD-81F5-EEB8BA14EC22}"/>
    <cellStyle name="Normal 12 8 2" xfId="25786" xr:uid="{C84A106E-CB4E-4C65-B130-24E64D8FE879}"/>
    <cellStyle name="Normal 12 8 3" xfId="25787" xr:uid="{F207F641-D09E-4E51-A59C-DAEFE2314EFC}"/>
    <cellStyle name="Normal 12 8_AVA DVA EL" xfId="25788" xr:uid="{A39243B0-AE47-40CF-AE1E-041AFD855311}"/>
    <cellStyle name="Normal 12 9" xfId="50005" xr:uid="{FFD4EDAC-6EDB-435A-A98F-C11D936BC56E}"/>
    <cellStyle name="Normal 12_7. Other MTM adjustments" xfId="50006" xr:uid="{550FA4DF-84D0-427D-A4C3-351F48F927CD}"/>
    <cellStyle name="Normal 120" xfId="7762" xr:uid="{FFC0F28D-17BA-4E1A-AAC5-CDB9EC846E43}"/>
    <cellStyle name="Normal 121" xfId="7763" xr:uid="{572526B2-2043-4DBE-96EE-6C46B9F2CEA0}"/>
    <cellStyle name="Normal 122" xfId="36772" xr:uid="{62E6BDDF-AD3C-4DCE-B2F7-42375523036B}"/>
    <cellStyle name="Normal 123" xfId="50007" xr:uid="{77AFE2E2-991C-48C4-A5C1-627FCEA1A618}"/>
    <cellStyle name="Normal 124" xfId="50008" xr:uid="{F502C35C-B7F2-40D5-A3F3-F434CF746959}"/>
    <cellStyle name="Normal 125" xfId="50009" xr:uid="{9AC34A9D-DDA7-400D-A4FC-B7CF9B1BCE26}"/>
    <cellStyle name="Normal 126" xfId="50010" xr:uid="{C5A43E5D-E916-4754-B9CD-50F6BD250E11}"/>
    <cellStyle name="Normal 127" xfId="50011" xr:uid="{DD485026-87E8-42BD-8DAC-98DF41074452}"/>
    <cellStyle name="Normal 128" xfId="50012" xr:uid="{25A3A16A-9E13-4527-BA8B-A1AF6CC053C5}"/>
    <cellStyle name="Normal 129" xfId="50013" xr:uid="{FEBDAE79-9A9F-48A0-A6B7-019166509F91}"/>
    <cellStyle name="Normal 13" xfId="7764" xr:uid="{7EB84E74-9488-45BB-94A4-3747CB11F286}"/>
    <cellStyle name="Normal 13 10" xfId="25789" xr:uid="{33E14D4A-88AA-406E-AFE6-B64F77EF6823}"/>
    <cellStyle name="Normal 13 10 2" xfId="25790" xr:uid="{00BC553D-7D18-4C6F-B80A-B96388033BF0}"/>
    <cellStyle name="Normal 13 10_AVA DVA EL" xfId="25791" xr:uid="{591E3342-E313-4CBB-A88B-1952DF672627}"/>
    <cellStyle name="Normal 13 11" xfId="25792" xr:uid="{EAE1967F-5E53-4686-BC3C-0B811A1A1534}"/>
    <cellStyle name="Normal 13 12" xfId="50014" xr:uid="{6D6F101A-85CE-457B-94CD-5292FA286AA5}"/>
    <cellStyle name="Normal 13 13" xfId="50015" xr:uid="{A2A83A91-1C30-4CE4-BF90-016DE62B4038}"/>
    <cellStyle name="Normal 13 2" xfId="7765" xr:uid="{C6DCA1EE-22D6-45FC-997E-62815F80F7F8}"/>
    <cellStyle name="Normal 13 2 10" xfId="50016" xr:uid="{4800391F-E905-43D8-BB0E-5487763F06DA}"/>
    <cellStyle name="Normal 13 2 2" xfId="7766" xr:uid="{95DAFB4B-B5E1-4E56-BE1B-4B2E66761018}"/>
    <cellStyle name="Normal 13 2 2 2" xfId="25793" xr:uid="{CF7FF7EA-6849-4DFA-A3C8-AE9650D099C9}"/>
    <cellStyle name="Normal 13 2 2 2 2" xfId="25794" xr:uid="{670A5ECD-4893-46FB-B3E4-1ECF6EDE083D}"/>
    <cellStyle name="Normal 13 2 2 2 3" xfId="25795" xr:uid="{F263D045-3F43-44E2-ABE0-B08CBC641E9D}"/>
    <cellStyle name="Normal 13 2 2 2 4" xfId="36321" xr:uid="{1F01EA2E-1701-4698-8332-FD226311AB1F}"/>
    <cellStyle name="Normal 13 2 2 2_AVA DVA EL" xfId="25796" xr:uid="{FC9A2ADA-5AEF-4383-9B7C-07B5EC4277D7}"/>
    <cellStyle name="Normal 13 2 2 3" xfId="25797" xr:uid="{45B31E84-E578-47E9-9AD7-BC44EF2E4444}"/>
    <cellStyle name="Normal 13 2 2 3 2" xfId="25798" xr:uid="{A8D9E092-378E-4496-912B-D66230FA9551}"/>
    <cellStyle name="Normal 13 2 2 3_AVA DVA EL" xfId="25799" xr:uid="{4CDEFAEC-E415-46F7-A95A-17CB2704886F}"/>
    <cellStyle name="Normal 13 2 2 4" xfId="25800" xr:uid="{708229EC-38AB-4E06-AF1F-5FA41A0F1A95}"/>
    <cellStyle name="Normal 13 2 2 5" xfId="25801" xr:uid="{81473159-4C85-4412-9BEE-7F759F3CBEEA}"/>
    <cellStyle name="Normal 13 2 2 6" xfId="50017" xr:uid="{CACA25DF-F5FC-47FD-A101-31AC6A0672A9}"/>
    <cellStyle name="Normal 13 2 2_AVA DVA EL" xfId="25802" xr:uid="{E62784D9-E5AB-412E-81F9-8EE050D9B8A7}"/>
    <cellStyle name="Normal 13 2 3" xfId="25803" xr:uid="{B8A0A211-228D-4C33-9637-1CD64CF8D6E9}"/>
    <cellStyle name="Normal 13 2 3 2" xfId="25804" xr:uid="{2873A3DD-1CEC-4E45-AAFA-C9B6FC638577}"/>
    <cellStyle name="Normal 13 2 3 2 2" xfId="25805" xr:uid="{73724027-1C02-46DB-9B4A-4977C0E76BA4}"/>
    <cellStyle name="Normal 13 2 3 2_AVA DVA EL" xfId="25806" xr:uid="{F9CEF744-97FB-4DA0-B179-41E6955B20E0}"/>
    <cellStyle name="Normal 13 2 3 3" xfId="25807" xr:uid="{F580C681-AA72-44BE-B659-A9895F56F559}"/>
    <cellStyle name="Normal 13 2 3 4" xfId="25808" xr:uid="{40D74DF1-D6CE-484B-BA4F-3B5A47C5894A}"/>
    <cellStyle name="Normal 13 2 3 5" xfId="36124" xr:uid="{0189CCA1-597E-4802-82A5-A34E4BA16B27}"/>
    <cellStyle name="Normal 13 2 3 6" xfId="35987" xr:uid="{AD500305-1809-4572-9137-29AEAA31C8DC}"/>
    <cellStyle name="Normal 13 2 3_AVA DVA EL" xfId="25809" xr:uid="{20906036-2499-4684-ABD5-D87160B9BEE8}"/>
    <cellStyle name="Normal 13 2 4" xfId="25810" xr:uid="{EAE4CFAA-84D0-4890-895F-159B3AC6ADFA}"/>
    <cellStyle name="Normal 13 2 4 2" xfId="25811" xr:uid="{54D0C324-63FE-4810-B1EA-B48F56C61C0A}"/>
    <cellStyle name="Normal 13 2 4 2 2" xfId="25812" xr:uid="{38C873C4-568E-4143-B81B-5BC8D22766D9}"/>
    <cellStyle name="Normal 13 2 4 2_AVA DVA EL" xfId="25813" xr:uid="{F3F835D4-4E85-4DCA-A32D-39BD90441815}"/>
    <cellStyle name="Normal 13 2 4 3" xfId="25814" xr:uid="{299F5749-1E68-49EA-9D56-7C8DBB3296C9}"/>
    <cellStyle name="Normal 13 2 4 4" xfId="25815" xr:uid="{05D715C7-F4F4-4A53-8316-D28C20166804}"/>
    <cellStyle name="Normal 13 2 4 5" xfId="50018" xr:uid="{AC76F364-5931-4A63-B288-23BA35841479}"/>
    <cellStyle name="Normal 13 2 4_AVA DVA EL" xfId="25816" xr:uid="{5F317147-2289-4864-AB22-087C8A2C9E1D}"/>
    <cellStyle name="Normal 13 2 5" xfId="25817" xr:uid="{794A6C4E-1D75-4415-A94F-582D4796D9D0}"/>
    <cellStyle name="Normal 13 2 5 2" xfId="25818" xr:uid="{99041B6A-E965-4D96-B50C-74FF55D32FC7}"/>
    <cellStyle name="Normal 13 2 5 3" xfId="25819" xr:uid="{75BED939-4761-4991-8561-6DA193991675}"/>
    <cellStyle name="Normal 13 2 5 4" xfId="50019" xr:uid="{9B19E6CD-2CBA-451A-99EB-E9ED73265598}"/>
    <cellStyle name="Normal 13 2 5_AVA DVA EL" xfId="25820" xr:uid="{22411D6A-896B-418B-A44E-8B8FEBF4E761}"/>
    <cellStyle name="Normal 13 2 6" xfId="25821" xr:uid="{D3D8EAF2-D166-4DF8-BD8A-8490E947DA2A}"/>
    <cellStyle name="Normal 13 2 6 2" xfId="25822" xr:uid="{E4ADA22D-6DEE-4A52-9EE4-F36FB9D3554D}"/>
    <cellStyle name="Normal 13 2 6_AVA DVA EL" xfId="25823" xr:uid="{ABF56584-886B-4B9A-83BA-4D888F8581A8}"/>
    <cellStyle name="Normal 13 2 7" xfId="25824" xr:uid="{71C89E59-7995-48AC-82DA-5A6BA39A5265}"/>
    <cellStyle name="Normal 13 2 8" xfId="25825" xr:uid="{12C6CAC0-358E-4A8C-9F85-16FDCD1DFE43}"/>
    <cellStyle name="Normal 13 2 9" xfId="50020" xr:uid="{32466D9F-AAE4-4D59-A75D-972D1A50B764}"/>
    <cellStyle name="Normal 13 2_Ark1" xfId="50021" xr:uid="{6473222A-475D-4148-8851-C5F98625372B}"/>
    <cellStyle name="Normal 13 3" xfId="7767" xr:uid="{22FEEB02-3CDF-4075-8D2A-392E5F740FA7}"/>
    <cellStyle name="Normal 13 3 2" xfId="25826" xr:uid="{8FB6DB19-3CA7-4029-9CD4-3DFFEA758084}"/>
    <cellStyle name="Normal 13 3 2 2" xfId="25827" xr:uid="{9F38436C-096E-44FB-BFC8-50A4F7800FBF}"/>
    <cellStyle name="Normal 13 3 2 3" xfId="25828" xr:uid="{1795E148-8E1C-4F15-AD12-072170DA3257}"/>
    <cellStyle name="Normal 13 3 2 4" xfId="36154" xr:uid="{2026C152-5BC0-4F85-BA20-4E99960B71A0}"/>
    <cellStyle name="Normal 13 3 2_AVA DVA EL" xfId="25829" xr:uid="{441ECD3A-B542-46F4-A068-7A19C4CF6B81}"/>
    <cellStyle name="Normal 13 3 3" xfId="25830" xr:uid="{F37CF3CD-B3BF-4486-9AD2-46D7256A9584}"/>
    <cellStyle name="Normal 13 3 3 2" xfId="25831" xr:uid="{E5208311-AADD-4139-BDA8-771DA940E686}"/>
    <cellStyle name="Normal 13 3 3_AVA DVA EL" xfId="25832" xr:uid="{AA282183-1EEB-4BEA-ABB1-936ACB59779D}"/>
    <cellStyle name="Normal 13 3 4" xfId="25833" xr:uid="{58C18EED-D26C-4498-8207-31D83153B920}"/>
    <cellStyle name="Normal 13 3 5" xfId="25834" xr:uid="{0B59CC53-50D9-4880-B803-4E5D29173839}"/>
    <cellStyle name="Normal 13 3 6" xfId="50022" xr:uid="{E5EFECD4-1DD3-4F84-B1B2-C249B20523F0}"/>
    <cellStyle name="Normal 13 3 7" xfId="50023" xr:uid="{FFC614C1-ACDA-4F10-8C34-594E58F38B60}"/>
    <cellStyle name="Normal 13 3_AVA DVA EL" xfId="25835" xr:uid="{6B8DABE8-9970-4538-9254-4A9B06243429}"/>
    <cellStyle name="Normal 13 4" xfId="7768" xr:uid="{88533743-50ED-44BD-9573-2FB2090C0141}"/>
    <cellStyle name="Normal 13 4 2" xfId="25836" xr:uid="{C378264A-133A-4CFA-9B20-60912DFEF422}"/>
    <cellStyle name="Normal 13 4 2 2" xfId="25837" xr:uid="{D91FBBFB-2FF7-47DA-B89A-4B17C1B01011}"/>
    <cellStyle name="Normal 13 4 2 3" xfId="25838" xr:uid="{0AB46191-71ED-4A1C-BF02-9454AB20E53E}"/>
    <cellStyle name="Normal 13 4 2 4" xfId="36307" xr:uid="{A58C0389-7771-4533-9E60-1295C7A2EB61}"/>
    <cellStyle name="Normal 13 4 2_AVA DVA EL" xfId="25839" xr:uid="{B29F0A59-0998-4C53-A20A-2A5063ECF7E6}"/>
    <cellStyle name="Normal 13 4 3" xfId="25840" xr:uid="{DE812FEA-384A-40A7-A487-86ED0310D80E}"/>
    <cellStyle name="Normal 13 4 3 2" xfId="25841" xr:uid="{F2178F3A-158B-4BD4-AEEE-0CE9FC926206}"/>
    <cellStyle name="Normal 13 4 3_AVA DVA EL" xfId="25842" xr:uid="{524B2596-2CF5-4F0A-87DA-218C31E0106B}"/>
    <cellStyle name="Normal 13 4 4" xfId="25843" xr:uid="{F2F8F599-8E6E-4ED1-AE30-F12BB594D122}"/>
    <cellStyle name="Normal 13 4 5" xfId="25844" xr:uid="{BA437DEE-3CBC-407B-BEAD-5C4BB1DEEF5D}"/>
    <cellStyle name="Normal 13 4 6" xfId="50024" xr:uid="{BD53D548-D19B-42D7-9918-A0B8A37FE466}"/>
    <cellStyle name="Normal 13 4 7" xfId="50025" xr:uid="{C2362A7B-9BDB-4021-AA98-613E0D2D258D}"/>
    <cellStyle name="Normal 13 4_AVA DVA EL" xfId="25845" xr:uid="{67B0D13E-3E58-4335-BC85-DF449128A22D}"/>
    <cellStyle name="Normal 13 5" xfId="7769" xr:uid="{F9F45470-47DE-4E88-B526-A76F4FC0D179}"/>
    <cellStyle name="Normal 13 5 2" xfId="25846" xr:uid="{FF886E7E-FD45-4B08-99EC-90F21C21CAA2}"/>
    <cellStyle name="Normal 13 5 2 2" xfId="25847" xr:uid="{771F4AAF-353A-4270-9AF7-312ED3E033E8}"/>
    <cellStyle name="Normal 13 5 2 3" xfId="25848" xr:uid="{4E3480C3-0CB8-4EFC-B9D0-D32526ADED8C}"/>
    <cellStyle name="Normal 13 5 2_AVA DVA EL" xfId="25849" xr:uid="{7641C6DC-CA22-4622-A556-9FC2D977D28A}"/>
    <cellStyle name="Normal 13 5 3" xfId="25850" xr:uid="{616E4C90-8E20-4DF6-8237-5718FB0C5ED3}"/>
    <cellStyle name="Normal 13 5 3 2" xfId="25851" xr:uid="{A5706176-F141-49BA-A7BB-DAC26A27AEEA}"/>
    <cellStyle name="Normal 13 5 3_AVA DVA EL" xfId="25852" xr:uid="{85149A94-8DFE-462A-ACB9-119DA636EBDC}"/>
    <cellStyle name="Normal 13 5 4" xfId="25853" xr:uid="{D7BE1E35-1135-4956-872F-59D9CD295EEC}"/>
    <cellStyle name="Normal 13 5 5" xfId="25854" xr:uid="{F0E9A93A-F88B-4F64-8020-D9E917AAE061}"/>
    <cellStyle name="Normal 13 5 6" xfId="50026" xr:uid="{4864A250-5C31-452B-BAEC-5F9553DCE07A}"/>
    <cellStyle name="Normal 13 5_AVA DVA EL" xfId="25855" xr:uid="{BB392997-624B-4D03-9089-2CE04C8C6001}"/>
    <cellStyle name="Normal 13 6" xfId="7770" xr:uid="{C19CB2FE-D7FA-4397-AF9C-F98DF3DFC4DA}"/>
    <cellStyle name="Normal 13 6 2" xfId="25856" xr:uid="{3219F994-7CB0-4191-9D9D-62D1569B8491}"/>
    <cellStyle name="Normal 13 6 2 2" xfId="25857" xr:uid="{8AC8E083-EB85-4402-8939-C52236067F73}"/>
    <cellStyle name="Normal 13 6 2 3" xfId="25858" xr:uid="{E3151CEE-FB89-4379-B718-5C2E8E6722EC}"/>
    <cellStyle name="Normal 13 6 2_AVA DVA EL" xfId="25859" xr:uid="{B61B37C9-05AC-4EE3-BC80-B291D5EE1475}"/>
    <cellStyle name="Normal 13 6 3" xfId="25860" xr:uid="{22C292D6-F2A1-4A70-A267-577D8C00C3CE}"/>
    <cellStyle name="Normal 13 6 3 2" xfId="25861" xr:uid="{F8351D0F-AA9D-422F-8400-9EFA82C17A2B}"/>
    <cellStyle name="Normal 13 6 3_AVA DVA EL" xfId="25862" xr:uid="{9185D2A4-CCC0-4716-A4FF-8E861F0D6A35}"/>
    <cellStyle name="Normal 13 6 4" xfId="25863" xr:uid="{AD3120E0-9E9C-41C0-B311-13B007E941C3}"/>
    <cellStyle name="Normal 13 6 5" xfId="25864" xr:uid="{6AFAC0ED-9336-4419-A4A0-2BDE5D74C457}"/>
    <cellStyle name="Normal 13 6 6" xfId="50027" xr:uid="{5325250D-2F90-440F-8760-82E55D0A199E}"/>
    <cellStyle name="Normal 13 6_AVA DVA EL" xfId="25865" xr:uid="{70D151E7-B4CE-46A4-807E-AB1EB4048F3F}"/>
    <cellStyle name="Normal 13 7" xfId="25866" xr:uid="{583B2D0D-12DD-426F-A022-D1A6CE50F84B}"/>
    <cellStyle name="Normal 13 7 2" xfId="25867" xr:uid="{04AD9F9F-8394-4999-A809-14FCEF2899F6}"/>
    <cellStyle name="Normal 13 7 3" xfId="25868" xr:uid="{889D4D23-9E77-4061-85DF-39A7BF94E417}"/>
    <cellStyle name="Normal 13 7 4" xfId="36097" xr:uid="{268766A9-7C6A-4DE8-BC8E-1D06FDF173DA}"/>
    <cellStyle name="Normal 13 7_AVA DVA EL" xfId="25869" xr:uid="{E39C6158-240C-4A78-87AF-99132AD1E03A}"/>
    <cellStyle name="Normal 13 8" xfId="25870" xr:uid="{2BD9241D-F051-4D9B-A4FB-A5FC1768F75E}"/>
    <cellStyle name="Normal 13 8 2" xfId="25871" xr:uid="{FA7A17B4-8770-4F3B-8666-94C8B8D288FE}"/>
    <cellStyle name="Normal 13 8 3" xfId="25872" xr:uid="{7DF26D47-DFA0-42DC-B226-7261665213E4}"/>
    <cellStyle name="Normal 13 8_AVA DVA EL" xfId="25873" xr:uid="{CF4E1A14-3146-4DFC-B36C-B22254983D7B}"/>
    <cellStyle name="Normal 13 9" xfId="25874" xr:uid="{7A117230-A4DB-44AD-A791-FDE993EE8844}"/>
    <cellStyle name="Normal 13 9 2" xfId="25875" xr:uid="{F5C1CB7A-D25A-4100-8524-6DFF7C985623}"/>
    <cellStyle name="Normal 13 9 3" xfId="25876" xr:uid="{C687499B-F565-4A12-BAC4-9AF54EE27467}"/>
    <cellStyle name="Normal 13 9_AVA DVA EL" xfId="25877" xr:uid="{C57F395D-8BBB-4D96-A3D6-234C8EF7344D}"/>
    <cellStyle name="Normal 13_3. Chng in credit spreads" xfId="50028" xr:uid="{71375B9B-6BCA-46FB-9EAA-35F45E96D12E}"/>
    <cellStyle name="Normal 130" xfId="50029" xr:uid="{C0893611-CDC3-4DA3-AD95-6D48873BDA93}"/>
    <cellStyle name="Normal 131" xfId="50030" xr:uid="{D0CAA3FB-4D24-4EB3-80DB-3D6BF7C34F35}"/>
    <cellStyle name="Normal 132" xfId="50031" xr:uid="{DFDC2C6E-E5C5-495C-B51D-6CBCBDA2D4A1}"/>
    <cellStyle name="Normal 14" xfId="7771" xr:uid="{4E769FFA-6E0F-4773-BA75-88FC94D753C5}"/>
    <cellStyle name="Normal 14 2" xfId="7772" xr:uid="{4147E277-E698-40F8-9F61-C6A6EAB9198B}"/>
    <cellStyle name="Normal 14 2 2" xfId="36127" xr:uid="{DD7DFD3E-BA16-4381-9D21-F4F24ACBF2B9}"/>
    <cellStyle name="Normal 14 2 2 2" xfId="40086" xr:uid="{7D8A557F-E311-4D03-A2E3-AFE34187B143}"/>
    <cellStyle name="Normal 14 2_LR2" xfId="53179" xr:uid="{FD345FC1-33D3-4F8D-BF89-2CF646070794}"/>
    <cellStyle name="Normal 14 3" xfId="7773" xr:uid="{D9E5E7B5-4CAF-4F84-A836-C777E48C336D}"/>
    <cellStyle name="Normal 14 3 2" xfId="25878" xr:uid="{C98C81D3-FE63-454E-8FEE-7973D8B7BDF1}"/>
    <cellStyle name="Normal 14 3 2 2" xfId="36157" xr:uid="{ACDD18F2-8E50-445C-BED6-15292122A219}"/>
    <cellStyle name="Normal 14 3 2 3" xfId="40087" xr:uid="{9ED6823C-73AC-41AD-AE35-D8D2AD705C19}"/>
    <cellStyle name="Normal 14 3 3" xfId="40088" xr:uid="{65513EF0-B2D6-4776-9724-BBD537E2B23B}"/>
    <cellStyle name="Normal 14 3_AVA DVA EL" xfId="25879" xr:uid="{1064D7D9-3B54-4279-B6EB-F6974C7B1575}"/>
    <cellStyle name="Normal 14 4" xfId="25880" xr:uid="{AD9A0257-4769-46A0-A162-00FC9278A37D}"/>
    <cellStyle name="Normal 14 4 2" xfId="25881" xr:uid="{DE430B68-E73F-4646-805D-364809786F3F}"/>
    <cellStyle name="Normal 14 4 3" xfId="25882" xr:uid="{2A967317-E2A0-40AA-A01B-33BC6C4DD4D3}"/>
    <cellStyle name="Normal 14 4 4" xfId="36072" xr:uid="{7511CB1F-904E-4930-B6B7-F5993BAD674C}"/>
    <cellStyle name="Normal 14 4 5" xfId="40089" xr:uid="{80E18DF3-A476-4D74-B5A2-E53BA64A47D7}"/>
    <cellStyle name="Normal 14 4_AVA DVA EL" xfId="25883" xr:uid="{8092F54F-5B1D-419F-BA18-02D1BC19D66A}"/>
    <cellStyle name="Normal 14 5" xfId="25884" xr:uid="{2EC5E357-83CD-498F-99A3-72AB8BF81FDB}"/>
    <cellStyle name="Normal 14 5 2" xfId="25885" xr:uid="{35AE326D-743D-44F8-8CE8-4DCDD8EF764F}"/>
    <cellStyle name="Normal 14 5 3" xfId="25886" xr:uid="{141EC5A8-9094-4103-8B92-867761229EC2}"/>
    <cellStyle name="Normal 14 5_AVA DVA EL" xfId="25887" xr:uid="{74ED92BC-FE51-446F-8600-CA7864FC5D5D}"/>
    <cellStyle name="Normal 14 6" xfId="50032" xr:uid="{029FE1AB-977E-4C34-8CB9-168E2A8E639D}"/>
    <cellStyle name="Normal 14_7. Other MTM adjustments" xfId="50033" xr:uid="{FE21D839-2E8B-4B9E-946D-22FFFB57F932}"/>
    <cellStyle name="Normal 15" xfId="7774" xr:uid="{4BD6E789-7E51-48C3-AD10-CA81D65262A5}"/>
    <cellStyle name="Normal 15 10" xfId="25888" xr:uid="{0FB623E1-AA85-4F1B-9072-927CAEE74874}"/>
    <cellStyle name="Normal 15 2" xfId="25889" xr:uid="{B75583AE-5772-4FAA-B5CD-293F49FE991E}"/>
    <cellStyle name="Normal 15 2 2" xfId="25890" xr:uid="{7ABD486D-7A11-451F-A698-022F833C802D}"/>
    <cellStyle name="Normal 15 2 2 2" xfId="25891" xr:uid="{D2D73C10-2136-4E76-964F-DE26F236D5CF}"/>
    <cellStyle name="Normal 15 2 2 3" xfId="25892" xr:uid="{19990F7D-2757-450D-98F7-8F46ED55DCC7}"/>
    <cellStyle name="Normal 15 2 2_AVA DVA EL" xfId="25893" xr:uid="{A6AF685F-A416-433D-906A-EDFCC994ADD0}"/>
    <cellStyle name="Normal 15 2 3" xfId="25894" xr:uid="{13509027-EFBB-4E37-BCFC-C7DD28BAC9F2}"/>
    <cellStyle name="Normal 15 2 4" xfId="25895" xr:uid="{D6037C56-CBA6-4610-9FE2-FF3BA0E5FB37}"/>
    <cellStyle name="Normal 15 2 5" xfId="36158" xr:uid="{D34A4E19-8386-4F99-9CAF-2997848C8B4B}"/>
    <cellStyle name="Normal 15 2 6" xfId="36409" xr:uid="{EB6C039D-419F-4E1B-A66D-2917183CE738}"/>
    <cellStyle name="Normal 15 2_AVA DVA EL" xfId="25896" xr:uid="{0A415C62-8695-4C0E-877C-9FCC483FE6B1}"/>
    <cellStyle name="Normal 15 3" xfId="25897" xr:uid="{51C96F64-68EC-4857-A654-ED50EAC2C0A4}"/>
    <cellStyle name="Normal 15 3 2" xfId="25898" xr:uid="{6172A248-B85D-4C60-803D-1947BB33D15F}"/>
    <cellStyle name="Normal 15 3 2 2" xfId="50034" xr:uid="{CA04E2FC-38F6-45B5-8277-D6082557BE89}"/>
    <cellStyle name="Normal 15 3 3" xfId="25899" xr:uid="{FEBC2E5E-E172-4C60-ADF9-DB929D87FCF6}"/>
    <cellStyle name="Normal 15 3 4" xfId="40090" xr:uid="{70843720-95B9-4108-9455-6EF4C4FD7FA1}"/>
    <cellStyle name="Normal 15 3_3. Chng in credit spreads" xfId="50035" xr:uid="{642730F9-7728-486B-B4C5-A3ED2AF8C128}"/>
    <cellStyle name="Normal 15 4" xfId="25900" xr:uid="{4BDF4219-EFE4-4837-8BE3-15AD81D21323}"/>
    <cellStyle name="Normal 15 4 2" xfId="25901" xr:uid="{B43DEB3F-962B-4192-86AA-3BAB63F615BB}"/>
    <cellStyle name="Normal 15 4 3" xfId="25902" xr:uid="{91BB76EC-AE2F-47CA-9351-8FC71E8E369B}"/>
    <cellStyle name="Normal 15 4 4" xfId="50036" xr:uid="{1F04C18B-02E3-4BB1-A92F-951353BC9B13}"/>
    <cellStyle name="Normal 15 4_AVA DVA EL" xfId="25903" xr:uid="{A3A9FB78-EDA6-4768-99ED-1168CC6DCC4B}"/>
    <cellStyle name="Normal 15 5" xfId="25904" xr:uid="{38FB70E5-9271-4FF2-838B-3AE6E074FBFD}"/>
    <cellStyle name="Normal 15 5 2" xfId="25905" xr:uid="{83366846-E015-4FB8-A1FF-965D9443FBBB}"/>
    <cellStyle name="Normal 15 5 3" xfId="25906" xr:uid="{B46CF48D-BAFE-4903-B9E3-A5CBF872B17F}"/>
    <cellStyle name="Normal 15 5_AVA DVA EL" xfId="25907" xr:uid="{31BF2A9A-9764-4059-A410-8061CAA9B921}"/>
    <cellStyle name="Normal 15 6" xfId="25908" xr:uid="{978D7F8F-55D1-48CB-B011-4385E4568D65}"/>
    <cellStyle name="Normal 15 6 2" xfId="25909" xr:uid="{DB613728-3706-4804-A037-0C997EF131F2}"/>
    <cellStyle name="Normal 15 6 3" xfId="25910" xr:uid="{EAAB4476-EB8F-4E7A-BFD2-4E224BCF72AC}"/>
    <cellStyle name="Normal 15 6_AVA DVA EL" xfId="25911" xr:uid="{77E9DBD3-BC11-40EA-AF30-23C8DA40497F}"/>
    <cellStyle name="Normal 15 7" xfId="25912" xr:uid="{32807732-7F8C-4729-B6C4-9E8BEEA011D6}"/>
    <cellStyle name="Normal 15 7 2" xfId="25913" xr:uid="{4D0671C1-C86C-4D37-973F-5908F8A0BD1C}"/>
    <cellStyle name="Normal 15 7 3" xfId="25914" xr:uid="{9C0AC92C-A954-4369-BCFC-6845E655155E}"/>
    <cellStyle name="Normal 15 7_AVA DVA EL" xfId="25915" xr:uid="{97E2E870-87FE-484F-927C-BAA2E964B44E}"/>
    <cellStyle name="Normal 15 8" xfId="25916" xr:uid="{0A29B055-211A-4742-9915-FFB8128BA34D}"/>
    <cellStyle name="Normal 15 8 2" xfId="25917" xr:uid="{05BD1749-B865-466E-B122-CAB95717E231}"/>
    <cellStyle name="Normal 15 8 3" xfId="25918" xr:uid="{1E4B1DCB-5689-4152-9011-5553B8790BD5}"/>
    <cellStyle name="Normal 15 8_AVA DVA EL" xfId="25919" xr:uid="{6E9CD6FC-CB9F-4A04-B8D3-8ACF8ADCF247}"/>
    <cellStyle name="Normal 15 9" xfId="25920" xr:uid="{879BACCD-4D11-47C0-98D6-5051132FEFEA}"/>
    <cellStyle name="Normal 15 9 2" xfId="25921" xr:uid="{D35480C1-908D-4641-A92A-4FECB8C1CD96}"/>
    <cellStyle name="Normal 15 9 3" xfId="25922" xr:uid="{4C710E18-B492-416B-9CD6-781B1C38F2F7}"/>
    <cellStyle name="Normal 15 9_AVA DVA EL" xfId="25923" xr:uid="{557EC62A-8B63-4A61-82E8-80B6E3704F68}"/>
    <cellStyle name="Normal 15_7. Other MTM adjustments" xfId="50037" xr:uid="{0C781A9D-A0BF-444A-8C45-E8E0C2E8502C}"/>
    <cellStyle name="Normal 16" xfId="7775" xr:uid="{46E4727D-1A29-4BB7-98BA-8606BDF5A78F}"/>
    <cellStyle name="Normal 16 2" xfId="25924" xr:uid="{1A58CCE2-7E80-44B8-AD52-73A373D953B2}"/>
    <cellStyle name="Normal 16 2 2" xfId="25925" xr:uid="{E5B4E8C6-7D49-4B1A-9EE4-23BF191D402E}"/>
    <cellStyle name="Normal 16 2 3" xfId="25926" xr:uid="{2ABF6AC9-603D-4305-92A0-C7BFAD22B9F4}"/>
    <cellStyle name="Normal 16 2 4" xfId="36161" xr:uid="{AA94842F-835D-433B-AA7B-E1DD9AB031F9}"/>
    <cellStyle name="Normal 16 2_AVA DVA EL" xfId="25927" xr:uid="{2126FF4A-098A-4CFB-88C0-3BDD1B6A7C1B}"/>
    <cellStyle name="Normal 16 3" xfId="25928" xr:uid="{586E645C-F421-462C-9CCB-8701C82D3168}"/>
    <cellStyle name="Normal 16 3 2" xfId="25929" xr:uid="{BF23D14A-4725-4EC4-970D-47F656E385EC}"/>
    <cellStyle name="Normal 16 3 3" xfId="25930" xr:uid="{5BCC4085-DB2B-465E-B633-5692232967E1}"/>
    <cellStyle name="Normal 16 3 4" xfId="40091" xr:uid="{32AF0E00-546F-4CC8-BEFF-6CC41540F212}"/>
    <cellStyle name="Normal 16 3_AVA DVA EL" xfId="25931" xr:uid="{37BF8C6A-05F7-4B26-9A70-63B4BD4E6E98}"/>
    <cellStyle name="Normal 16 4" xfId="25932" xr:uid="{ED186690-7D04-4F41-BCCF-D3917F52C97F}"/>
    <cellStyle name="Normal 16 4 2" xfId="25933" xr:uid="{2CDE6790-839F-45B1-B966-0D371B2618C8}"/>
    <cellStyle name="Normal 16 4 3" xfId="25934" xr:uid="{44ACD5BA-4E63-4038-A87D-F4B5EEB8A30A}"/>
    <cellStyle name="Normal 16 4 4" xfId="50038" xr:uid="{5843B519-C03E-4701-B4C4-65D544A9EBC1}"/>
    <cellStyle name="Normal 16 4_AVA DVA EL" xfId="25935" xr:uid="{57E50AA1-D85F-4DC3-861D-7EAAEA922401}"/>
    <cellStyle name="Normal 16 5" xfId="25936" xr:uid="{815479D2-72E0-429D-87DC-2709F2128FEB}"/>
    <cellStyle name="Normal 16 5 2" xfId="25937" xr:uid="{97CF6D17-CDFA-4D3F-B8B7-8A046A9BC002}"/>
    <cellStyle name="Normal 16 5 3" xfId="25938" xr:uid="{92D55527-FF4E-4168-BF25-897C478F58D5}"/>
    <cellStyle name="Normal 16 5_AVA DVA EL" xfId="25939" xr:uid="{C0E0CBA0-BF8B-439B-8CFB-9DD7C2C25E85}"/>
    <cellStyle name="Normal 16 6" xfId="25940" xr:uid="{FB0E4799-F132-4558-B04D-E8CEE034D091}"/>
    <cellStyle name="Normal 16 6 2" xfId="25941" xr:uid="{14CB3FAC-024A-4C9B-A5CA-DA052FF25D77}"/>
    <cellStyle name="Normal 16 6 3" xfId="25942" xr:uid="{4ECAACB3-E5C2-45A0-B55A-21AB90078834}"/>
    <cellStyle name="Normal 16 6_AVA DVA EL" xfId="25943" xr:uid="{FE4C4580-F424-44D8-B77E-25213E0590C4}"/>
    <cellStyle name="Normal 16 7" xfId="25944" xr:uid="{95B00EF1-94D1-4203-AFF2-1F2465C0D603}"/>
    <cellStyle name="Normal 16 7 2" xfId="25945" xr:uid="{9099EDD2-194D-4313-AD92-0377CD482DB0}"/>
    <cellStyle name="Normal 16 7 3" xfId="25946" xr:uid="{B1AF0283-01DC-46B0-BD72-1CAE5051DF27}"/>
    <cellStyle name="Normal 16 7_AVA DVA EL" xfId="25947" xr:uid="{3B5229B0-72AA-4F7E-9AD0-9F1FC8F1BF81}"/>
    <cellStyle name="Normal 16 8" xfId="25948" xr:uid="{64FABFE8-BCBB-4FB8-9DFC-FA1EE141A601}"/>
    <cellStyle name="Normal 16 8 2" xfId="25949" xr:uid="{8C169603-2BBC-4755-BB5B-3D3A181F107D}"/>
    <cellStyle name="Normal 16 8 3" xfId="25950" xr:uid="{914A0363-F575-4E74-8045-AC727A6262A0}"/>
    <cellStyle name="Normal 16 8_AVA DVA EL" xfId="25951" xr:uid="{64C2EE0F-B2C6-4681-B298-E069CF1BA3C9}"/>
    <cellStyle name="Normal 16 9" xfId="25952" xr:uid="{C7F21C0A-897C-4067-9D76-E45B07F4E625}"/>
    <cellStyle name="Normal 16_3. Chng in credit spreads" xfId="50039" xr:uid="{F8CD925F-CEEA-4296-8A0C-DB30E7BB738C}"/>
    <cellStyle name="Normal 17" xfId="7776" xr:uid="{62C91A77-9C03-43AD-BC3E-6DC2EEEBA40B}"/>
    <cellStyle name="Normal 17 10" xfId="50040" xr:uid="{FBCA8CD6-FB28-41A9-B701-E8357972D5D0}"/>
    <cellStyle name="Normal 17 11" xfId="50041" xr:uid="{1B094137-A782-4FC1-BA97-B46197123B51}"/>
    <cellStyle name="Normal 17 2" xfId="7777" xr:uid="{B47B88F7-2317-4EE1-8B7B-E9DF29690F08}"/>
    <cellStyle name="Normal 17 2 2" xfId="25953" xr:uid="{1D1DD4E7-FB2B-494C-A6B7-0CBA0317DAD6}"/>
    <cellStyle name="Normal 17 2 2 2" xfId="25954" xr:uid="{B98E66D1-F3BD-404C-91CE-2A8B28BE70DF}"/>
    <cellStyle name="Normal 17 2 2 3" xfId="25955" xr:uid="{6CE6E14F-058F-4A42-9752-F23AD98D3CD2}"/>
    <cellStyle name="Normal 17 2 2_AVA DVA EL" xfId="25956" xr:uid="{14C42901-D7E2-4081-88DA-E07F271A4333}"/>
    <cellStyle name="Normal 17 2 3" xfId="25957" xr:uid="{0DF5F32D-AA74-4903-8C12-CCA6239C7ED2}"/>
    <cellStyle name="Normal 17 2 4" xfId="50042" xr:uid="{229924BE-98EA-4FC6-BB29-3661CF384739}"/>
    <cellStyle name="Normal 17 2_AVA DVA EL" xfId="25958" xr:uid="{3FE46876-830F-465F-8FD0-1DE79257D570}"/>
    <cellStyle name="Normal 17 3" xfId="7778" xr:uid="{AF671802-8AF1-4A7C-8BEA-D04710AF81F8}"/>
    <cellStyle name="Normal 17 3 2" xfId="25959" xr:uid="{C30C4F3D-E42B-4015-B78F-6E58D45C7885}"/>
    <cellStyle name="Normal 17 3 2 2" xfId="25960" xr:uid="{DC82852B-1B99-4512-ADEF-E923FA7C8AB6}"/>
    <cellStyle name="Normal 17 3 2 3" xfId="25961" xr:uid="{B1A46175-2BD3-40C8-930D-FC7426C040F5}"/>
    <cellStyle name="Normal 17 3 2_AVA DVA EL" xfId="25962" xr:uid="{76C697F8-9612-4936-937B-B8C28EBB341D}"/>
    <cellStyle name="Normal 17 3 3" xfId="25963" xr:uid="{A0775C12-0048-4445-B408-78D97B8E7F34}"/>
    <cellStyle name="Normal 17 3 4" xfId="50043" xr:uid="{08AADF40-AE64-4A13-B722-7905CE7058DE}"/>
    <cellStyle name="Normal 17 3_AVA DVA EL" xfId="25964" xr:uid="{51621F96-8C6D-4EDF-A6F7-A598272DE2C9}"/>
    <cellStyle name="Normal 17 4" xfId="25965" xr:uid="{69759F9E-D4F1-4336-A566-4B411BD54325}"/>
    <cellStyle name="Normal 17 4 2" xfId="25966" xr:uid="{475CF292-9C54-4EAB-84C6-F53535C10294}"/>
    <cellStyle name="Normal 17 4 2 2" xfId="25967" xr:uid="{1EEBB890-B1A4-42A2-ACAB-5F891AE7F05D}"/>
    <cellStyle name="Normal 17 4 2 3" xfId="25968" xr:uid="{747BA92B-239C-4906-B6B7-FB9337C0F6D3}"/>
    <cellStyle name="Normal 17 4 2_AVA DVA EL" xfId="25969" xr:uid="{3894257D-9E6C-47C8-94B7-B8CBDA351885}"/>
    <cellStyle name="Normal 17 4 3" xfId="25970" xr:uid="{244FEE66-454C-49B9-A759-628EF47CAA89}"/>
    <cellStyle name="Normal 17 4 4" xfId="25971" xr:uid="{1A977B64-8D4C-483E-80BF-23356AE8C74B}"/>
    <cellStyle name="Normal 17 4_AVA DVA EL" xfId="25972" xr:uid="{36D9B273-EBCC-4D62-9E0C-E9D9CBA34932}"/>
    <cellStyle name="Normal 17 5" xfId="25973" xr:uid="{B8DF6D40-4511-4938-B437-30C97D3A6439}"/>
    <cellStyle name="Normal 17 5 2" xfId="25974" xr:uid="{17691237-7FA0-45A2-A92D-03D4BD98B7E8}"/>
    <cellStyle name="Normal 17 5 3" xfId="25975" xr:uid="{D0D7AEA3-4B9B-4F1C-8316-A3F554F1DC3C}"/>
    <cellStyle name="Normal 17 5_AVA DVA EL" xfId="25976" xr:uid="{70F90C3B-1ECD-49DD-BA6F-FB7F73782263}"/>
    <cellStyle name="Normal 17 6" xfId="25977" xr:uid="{F842079E-40AC-439D-91A5-E9F0A9C20C9F}"/>
    <cellStyle name="Normal 17 6 2" xfId="25978" xr:uid="{CB99E7D1-BD37-4654-A79E-2DE3A1E953EE}"/>
    <cellStyle name="Normal 17 6 3" xfId="25979" xr:uid="{BE56DC6C-DF93-433B-BDCA-41FE9A3EBE95}"/>
    <cellStyle name="Normal 17 6_AVA DVA EL" xfId="25980" xr:uid="{04D03BDA-52A5-48D1-A6E3-4400D2B593A7}"/>
    <cellStyle name="Normal 17 7" xfId="25981" xr:uid="{D90592E4-923F-4DFA-9E16-8118F66E1A0A}"/>
    <cellStyle name="Normal 17 7 2" xfId="25982" xr:uid="{7A9C5092-1087-4826-BDA2-5F3846660BAA}"/>
    <cellStyle name="Normal 17 7 3" xfId="25983" xr:uid="{79C98CCD-2177-4B78-88CE-C269594F15F8}"/>
    <cellStyle name="Normal 17 7_AVA DVA EL" xfId="25984" xr:uid="{5616B2BB-7B8A-47A4-8CF9-EBABD43533AA}"/>
    <cellStyle name="Normal 17 8" xfId="25985" xr:uid="{8C634E47-089D-40A7-B8A0-2BB51CCC62D2}"/>
    <cellStyle name="Normal 17 8 2" xfId="25986" xr:uid="{FACF9A06-7CAE-42B8-AA3E-6C86B606CDEA}"/>
    <cellStyle name="Normal 17 8 3" xfId="25987" xr:uid="{AD2FE5E2-8B90-467F-B262-183F58014443}"/>
    <cellStyle name="Normal 17 8_AVA DVA EL" xfId="25988" xr:uid="{695096E9-B8B3-4B91-B0F9-FAAFC3CF70B1}"/>
    <cellStyle name="Normal 17 9" xfId="25989" xr:uid="{2BA01F5D-7E7B-4CB6-964F-ADC9F6B08B05}"/>
    <cellStyle name="Normal 17_7. Other MTM adjustments" xfId="50044" xr:uid="{37E67788-26F8-4C76-8D1F-4F5BC82CEE0F}"/>
    <cellStyle name="Normal 18" xfId="7779" xr:uid="{4D0F0E4A-32F8-4BC6-8B5C-5404C33CB6C2}"/>
    <cellStyle name="Normal 18 2" xfId="7780" xr:uid="{F8030805-035D-4327-ADEF-4276BFA994DE}"/>
    <cellStyle name="Normal 18 2 2" xfId="25990" xr:uid="{C59B411A-BCAE-4A16-BD50-D960E11997D8}"/>
    <cellStyle name="Normal 18 2 2 2" xfId="25991" xr:uid="{4C51D87E-B6AA-49A8-ACD2-FB74C774D4E4}"/>
    <cellStyle name="Normal 18 2 2 3" xfId="25992" xr:uid="{ED7B881A-70E3-4E4B-B0D2-EDA5E521E902}"/>
    <cellStyle name="Normal 18 2 2_AVA DVA EL" xfId="25993" xr:uid="{EF145172-2CD3-4CF7-B150-43A83E40C340}"/>
    <cellStyle name="Normal 18 2 3" xfId="25994" xr:uid="{181CA992-2D6C-4D39-94CB-A8DE71467CB9}"/>
    <cellStyle name="Normal 18 2 4" xfId="40092" xr:uid="{B02821DB-E5FF-4D25-AA22-68C6C2437819}"/>
    <cellStyle name="Normal 18 2_AVA DVA EL" xfId="25995" xr:uid="{0B65EA15-A0B2-4DBB-B73F-40B82F07DFF3}"/>
    <cellStyle name="Normal 18 3" xfId="25996" xr:uid="{56277C64-EB8C-448D-B75C-0EA999DF8D6E}"/>
    <cellStyle name="Normal 18 3 2" xfId="25997" xr:uid="{A9EB4950-2B73-4CBA-9EF9-47ED8277A91A}"/>
    <cellStyle name="Normal 18 3 3" xfId="25998" xr:uid="{53F6C08A-B12F-41A7-8500-4F04BBE09220}"/>
    <cellStyle name="Normal 18 3_AVA DVA EL" xfId="25999" xr:uid="{EDCF78FF-07BF-41FD-B689-9A678A4412B7}"/>
    <cellStyle name="Normal 18 4" xfId="26000" xr:uid="{499A5336-D590-4463-A61C-66036C864ED4}"/>
    <cellStyle name="Normal 18 4 2" xfId="26001" xr:uid="{DB20FF56-3F4C-47E7-AD6B-1631A6BBFBBE}"/>
    <cellStyle name="Normal 18 4 3" xfId="26002" xr:uid="{4854D7EA-3A33-4B8D-AB20-2F46DFA0E651}"/>
    <cellStyle name="Normal 18 4_AVA DVA EL" xfId="26003" xr:uid="{63D067AB-2A9F-4399-92E5-94383CB5E299}"/>
    <cellStyle name="Normal 18 5" xfId="26004" xr:uid="{A23E87FE-B675-4E72-BB16-F1DD205CF428}"/>
    <cellStyle name="Normal 18 5 2" xfId="26005" xr:uid="{A863BEB1-57F7-4134-9BA1-E8B5CD0B9DC0}"/>
    <cellStyle name="Normal 18 5 3" xfId="26006" xr:uid="{FD343B51-DEE9-4B80-975F-81ADE0B742D8}"/>
    <cellStyle name="Normal 18 5_AVA DVA EL" xfId="26007" xr:uid="{278A669F-F6BE-4AA0-85A6-05D6E319041A}"/>
    <cellStyle name="Normal 18 6" xfId="26008" xr:uid="{BCD62D03-F41A-4395-8B77-4934B89B31C6}"/>
    <cellStyle name="Normal 18 6 2" xfId="26009" xr:uid="{BD526A2B-D7CD-45C6-9966-F5FCD8FB2D63}"/>
    <cellStyle name="Normal 18 6 3" xfId="26010" xr:uid="{9281126F-82DD-4350-860E-951009B6E9CB}"/>
    <cellStyle name="Normal 18 6_AVA DVA EL" xfId="26011" xr:uid="{FBAD5BB3-4713-4612-8A93-843EA1704A4D}"/>
    <cellStyle name="Normal 18 7" xfId="26012" xr:uid="{58875BDD-F11F-42FF-91D6-B9A16F07F177}"/>
    <cellStyle name="Normal 18 7 2" xfId="26013" xr:uid="{80E16B58-6407-49CC-986C-31D0C1767F43}"/>
    <cellStyle name="Normal 18 7 3" xfId="26014" xr:uid="{7E1446F0-D223-4032-8D41-05CAF2B56C05}"/>
    <cellStyle name="Normal 18 7_AVA DVA EL" xfId="26015" xr:uid="{DD6A1D4D-5BAD-48DC-A3A3-37D1947DFB5B}"/>
    <cellStyle name="Normal 18 8" xfId="26016" xr:uid="{5ABD6533-DD03-4540-BD2D-ADF163805D78}"/>
    <cellStyle name="Normal 18 8 2" xfId="26017" xr:uid="{74BC1720-8D53-4044-9180-C835EAAFDCA7}"/>
    <cellStyle name="Normal 18 8 3" xfId="26018" xr:uid="{D59BEE29-3099-41EA-877D-851A59F5B888}"/>
    <cellStyle name="Normal 18 8_AVA DVA EL" xfId="26019" xr:uid="{3CD4574D-A2A9-4696-8BBA-9A6AD5B72851}"/>
    <cellStyle name="Normal 18 9" xfId="50045" xr:uid="{56EA6CC8-9090-44B0-A39E-E78A8220260D}"/>
    <cellStyle name="Normal 18_4Q16" xfId="26020" xr:uid="{14FE6F6A-AA08-416D-9C30-9880043EBB51}"/>
    <cellStyle name="Normal 19" xfId="7781" xr:uid="{04D00874-F3C2-48C0-8075-C9FE6AD8B5CE}"/>
    <cellStyle name="Normal 19 2" xfId="7782" xr:uid="{451338BA-E499-4A8F-9A1D-0660C3C3F4C5}"/>
    <cellStyle name="Normal 19 2 2" xfId="26021" xr:uid="{D0ED4673-3A7D-498A-B354-DBCEBC03A3A7}"/>
    <cellStyle name="Normal 19 2 2 2" xfId="26022" xr:uid="{7C4EFDD0-8AF8-47EC-B433-48FC11D46316}"/>
    <cellStyle name="Normal 19 2 2 3" xfId="26023" xr:uid="{BA74CB3B-531B-4B39-9A7E-A979318FF2BA}"/>
    <cellStyle name="Normal 19 2 2_AVA DVA EL" xfId="26024" xr:uid="{7C9C8529-A1D0-409A-91C8-F033A768B77F}"/>
    <cellStyle name="Normal 19 2 3" xfId="26025" xr:uid="{EB5A60A5-4A24-4DA1-B887-18984C1500AA}"/>
    <cellStyle name="Normal 19 2 3 2" xfId="26026" xr:uid="{67A29279-1CC5-4D89-BE8E-A66291C28C85}"/>
    <cellStyle name="Normal 19 2 3 3" xfId="26027" xr:uid="{815774AC-F3D9-4249-ABAB-5340A7F6B237}"/>
    <cellStyle name="Normal 19 2 3_AVA DVA EL" xfId="26028" xr:uid="{02534C7F-3F94-40A6-B7E1-0D5276ED8761}"/>
    <cellStyle name="Normal 19 2 4" xfId="26029" xr:uid="{A991FE03-9245-4FED-95BE-7E06C84E1826}"/>
    <cellStyle name="Normal 19 2_AVA DVA EL" xfId="26030" xr:uid="{3BFC2C19-CE6F-4C91-B7CA-EE38CA657866}"/>
    <cellStyle name="Normal 19 3" xfId="7783" xr:uid="{F6C986E8-1564-40B5-A990-966104231167}"/>
    <cellStyle name="Normal 19 3 2" xfId="26031" xr:uid="{4ED4F9A4-3CCA-4F88-80DF-B5AA86F7F23B}"/>
    <cellStyle name="Normal 19 3 2 2" xfId="26032" xr:uid="{B513B9DB-D390-4376-B8B1-6266038497BE}"/>
    <cellStyle name="Normal 19 3 2 3" xfId="26033" xr:uid="{A371556A-A81B-434A-9CEE-900FABDEC74C}"/>
    <cellStyle name="Normal 19 3 2_AVA DVA EL" xfId="26034" xr:uid="{1713F731-15B6-4829-9DC7-467E448DD0B5}"/>
    <cellStyle name="Normal 19 3 3" xfId="26035" xr:uid="{EB43342C-1EF2-469E-8681-EEFE65706DF0}"/>
    <cellStyle name="Normal 19 3 3 2" xfId="26036" xr:uid="{54E252EC-BC76-4E2B-83CB-4F08F3DDA905}"/>
    <cellStyle name="Normal 19 3 3 3" xfId="26037" xr:uid="{A59965E6-ADF7-4952-A5CB-90190F98E847}"/>
    <cellStyle name="Normal 19 3 3_AVA DVA EL" xfId="26038" xr:uid="{50068637-013D-41EF-9968-39935193EC39}"/>
    <cellStyle name="Normal 19 3 4" xfId="26039" xr:uid="{B4FD4180-7376-4313-8B0A-E366737403F7}"/>
    <cellStyle name="Normal 19 3 5" xfId="50046" xr:uid="{209D15C3-9C0D-4B5E-85C8-38A92FE7A64D}"/>
    <cellStyle name="Normal 19 3_AVA DVA EL" xfId="26040" xr:uid="{DC63ED46-9222-41F4-91C5-FE12FDBCA776}"/>
    <cellStyle name="Normal 19 4" xfId="7784" xr:uid="{D6532DBD-E01D-4B40-80B5-001BF5AA0DBF}"/>
    <cellStyle name="Normal 19 4 2" xfId="26041" xr:uid="{6BD0B393-2846-480E-9AA6-FBEC8EED8554}"/>
    <cellStyle name="Normal 19 4 2 2" xfId="26042" xr:uid="{DC91446C-6C3B-4BE9-B6F2-5D869007962C}"/>
    <cellStyle name="Normal 19 4 2 3" xfId="26043" xr:uid="{E9DBFF36-2BAC-48C8-88FB-64579A7E1AF2}"/>
    <cellStyle name="Normal 19 4 2_AVA DVA EL" xfId="26044" xr:uid="{A2B5068B-F209-4FF8-A954-E7AC03B58A60}"/>
    <cellStyle name="Normal 19 4 3" xfId="26045" xr:uid="{5AF74418-A3F8-4DA4-9F4D-30E596FDEB9A}"/>
    <cellStyle name="Normal 19 4 3 2" xfId="26046" xr:uid="{E975B398-1FED-4992-834F-44FC2B6E35DE}"/>
    <cellStyle name="Normal 19 4 3 3" xfId="26047" xr:uid="{470BDCEF-7B4D-46EA-89CC-046D937B5D6C}"/>
    <cellStyle name="Normal 19 4 3_AVA DVA EL" xfId="26048" xr:uid="{DA30FBA3-47FB-4D6B-9BC9-5C6D3F1CE03B}"/>
    <cellStyle name="Normal 19 4 4" xfId="26049" xr:uid="{BFAF1B67-2189-4169-90F0-28678829BAB6}"/>
    <cellStyle name="Normal 19 4 5" xfId="50047" xr:uid="{A83B01C8-9AD9-4E52-938D-B1D1DFFD2105}"/>
    <cellStyle name="Normal 19 4_AVA DVA EL" xfId="26050" xr:uid="{C9C2FB86-FA11-43BB-A826-C964BEB32450}"/>
    <cellStyle name="Normal 19 5" xfId="7785" xr:uid="{5226224C-5AE8-46AA-9431-E0F3C3808215}"/>
    <cellStyle name="Normal 19 5 2" xfId="26051" xr:uid="{E9CDD9B3-49DD-4D6E-B0CB-A1E9164CEB62}"/>
    <cellStyle name="Normal 19 5 2 2" xfId="26052" xr:uid="{B93F3785-9895-4F8C-8F03-EA6192E2AD3F}"/>
    <cellStyle name="Normal 19 5 2 3" xfId="26053" xr:uid="{1E749E82-4413-4CEF-BD18-85769A2E2D3E}"/>
    <cellStyle name="Normal 19 5 2_AVA DVA EL" xfId="26054" xr:uid="{CC4C656A-253A-4419-8B28-FEDB9B7C7EFE}"/>
    <cellStyle name="Normal 19 5 3" xfId="26055" xr:uid="{D0FB0F47-7E59-4C43-BC8A-D117CBCECA22}"/>
    <cellStyle name="Normal 19 5 3 2" xfId="26056" xr:uid="{E416E3A5-6D1E-4736-9CAF-97B84081590D}"/>
    <cellStyle name="Normal 19 5 3 3" xfId="26057" xr:uid="{09B957AA-C52D-4A22-B2DD-A0FD9F2A2EA3}"/>
    <cellStyle name="Normal 19 5 3_AVA DVA EL" xfId="26058" xr:uid="{03B6F9AB-6AFB-4B5F-9690-32843DCD1129}"/>
    <cellStyle name="Normal 19 5 4" xfId="26059" xr:uid="{56C43464-BA93-4C18-B892-F55EDF989D5C}"/>
    <cellStyle name="Normal 19 5_AVA DVA EL" xfId="26060" xr:uid="{33E4AD00-BE22-4AA9-A118-F5F207E7B9A1}"/>
    <cellStyle name="Normal 19 6" xfId="7786" xr:uid="{D303D23B-1078-4199-8798-29EA55156DE1}"/>
    <cellStyle name="Normal 19 6 2" xfId="26061" xr:uid="{2CADBAE6-C5FC-4251-ABAC-5658ABCDED1D}"/>
    <cellStyle name="Normal 19 6 2 2" xfId="26062" xr:uid="{5111682E-2AF1-47ED-828A-98F5FD617AF1}"/>
    <cellStyle name="Normal 19 6 2 3" xfId="26063" xr:uid="{3BC2432D-C931-4A3C-9545-5C6B5431B737}"/>
    <cellStyle name="Normal 19 6 2_AVA DVA EL" xfId="26064" xr:uid="{E69D0817-3DC6-46D7-9764-D3C6F7083B85}"/>
    <cellStyle name="Normal 19 6 3" xfId="26065" xr:uid="{1D7D7B91-E277-42A6-85EC-9FA74A5208F6}"/>
    <cellStyle name="Normal 19 6 3 2" xfId="26066" xr:uid="{08A6B62F-2F84-49E2-81CA-F08CEB6CF44D}"/>
    <cellStyle name="Normal 19 6 3 3" xfId="26067" xr:uid="{F87AE9A6-CFC9-4115-9912-3D5EEFF23AE9}"/>
    <cellStyle name="Normal 19 6 3_AVA DVA EL" xfId="26068" xr:uid="{33095845-F4DE-4C2F-B088-720BFBE25A50}"/>
    <cellStyle name="Normal 19 6 4" xfId="26069" xr:uid="{FC875836-A1E1-415A-A38A-A3F6B6630A8E}"/>
    <cellStyle name="Normal 19 6_AVA DVA EL" xfId="26070" xr:uid="{F9864CEE-CA7A-4F2B-B476-14467C8A503E}"/>
    <cellStyle name="Normal 19 7" xfId="7787" xr:uid="{4AF7750F-74D8-450B-BFDE-AFC88EEEEBD6}"/>
    <cellStyle name="Normal 19 7 2" xfId="26071" xr:uid="{ED027DC6-DD55-493F-8C3F-65ED12154738}"/>
    <cellStyle name="Normal 19 7 2 2" xfId="26072" xr:uid="{A481173C-B3CC-4122-B679-224E0D20E720}"/>
    <cellStyle name="Normal 19 7 2 3" xfId="26073" xr:uid="{AA270FFF-D3C3-4FA3-945D-CE1ABF149271}"/>
    <cellStyle name="Normal 19 7 2_AVA DVA EL" xfId="26074" xr:uid="{8ED9A160-0CDA-4722-8A4C-AF33F2BE65CE}"/>
    <cellStyle name="Normal 19 7 3" xfId="26075" xr:uid="{CB57F8E1-1C24-4099-B863-A250063B238F}"/>
    <cellStyle name="Normal 19 7 3 2" xfId="26076" xr:uid="{60B9D561-A2D3-4645-8A39-1B25A07AA9C6}"/>
    <cellStyle name="Normal 19 7 3 3" xfId="26077" xr:uid="{795854C0-E3C1-4206-A3A5-C24B1ACEEC9B}"/>
    <cellStyle name="Normal 19 7 3_AVA DVA EL" xfId="26078" xr:uid="{EA4722AD-D63A-40AD-A84B-EADFE063C1AE}"/>
    <cellStyle name="Normal 19 7 4" xfId="26079" xr:uid="{805988B3-E115-43CB-AE2B-27FA2D58753E}"/>
    <cellStyle name="Normal 19 7_AVA DVA EL" xfId="26080" xr:uid="{7FE453AB-7070-4B49-A127-A77FC7BAD884}"/>
    <cellStyle name="Normal 19 8" xfId="7788" xr:uid="{4AF8D737-A67A-4FD8-931A-9CB818599F20}"/>
    <cellStyle name="Normal 19 8 2" xfId="7789" xr:uid="{1BEFF919-CC6E-4555-832C-4F28782B557A}"/>
    <cellStyle name="Normal 19 8 2 2" xfId="7790" xr:uid="{C9B06D33-F44D-4030-907D-AAD6A8BECE42}"/>
    <cellStyle name="Normal 19 8 2_CR4_19" xfId="7791" xr:uid="{8049BBE7-9E4B-46F9-BF86-98CB791F8AC6}"/>
    <cellStyle name="Normal 19 8 3" xfId="7792" xr:uid="{9AAD736B-C5AD-46A6-9357-AA20F2380D61}"/>
    <cellStyle name="Normal 19 8_AVA DVA EL" xfId="26081" xr:uid="{E4913407-F8DA-4B5B-B1A0-82FC721AED5B}"/>
    <cellStyle name="Normal 19 9" xfId="26082" xr:uid="{9B713C14-9D8D-448E-B77A-80FB976DCD9E}"/>
    <cellStyle name="Normal 19_7. Other MTM adjustments" xfId="50048" xr:uid="{50C73887-6E87-4E88-AC64-19A804C8DD0B}"/>
    <cellStyle name="Normal 194" xfId="7793" xr:uid="{6FCA3016-873A-4BB4-BC5A-89CFE7395DE1}"/>
    <cellStyle name="Normal 194 2" xfId="26083" xr:uid="{3AF2E167-2CCB-4FF4-8DB2-B1BA3E3EAA7D}"/>
    <cellStyle name="Normal 194 3" xfId="7794" xr:uid="{E44A4FC9-7DDD-417B-B868-AAA551B7F90A}"/>
    <cellStyle name="Normal 194 3 2" xfId="26084" xr:uid="{9D58BB66-7182-46BD-9E10-647D69FD0BFA}"/>
    <cellStyle name="Normal 194 3_AVA DVA EL" xfId="26085" xr:uid="{59113433-A9B2-4766-98A8-3ECAD68AF31C}"/>
    <cellStyle name="Normal 194_AVA DVA EL" xfId="26086" xr:uid="{12BA52CB-B763-45BF-AF4C-5F976D607AEA}"/>
    <cellStyle name="Normal 2" xfId="2" xr:uid="{00000000-0005-0000-0000-000007000000}"/>
    <cellStyle name="Normal 2 10" xfId="7795" xr:uid="{FAA45C3D-6F11-4F59-86FE-729ED23301E5}"/>
    <cellStyle name="Normal 2 10 10" xfId="26087" xr:uid="{813DA52C-A067-4029-9E5A-E6101DBACB13}"/>
    <cellStyle name="Normal 2 10 10 2" xfId="26088" xr:uid="{35596398-0F2F-47A0-9CBF-71162C0AB431}"/>
    <cellStyle name="Normal 2 10 10 3" xfId="26089" xr:uid="{6DCE9B44-9192-405F-8B24-1E93C2E3EA07}"/>
    <cellStyle name="Normal 2 10 10_AVA DVA EL" xfId="26090" xr:uid="{43F5B0F6-857A-4AF5-8678-F84D3ABAF2F2}"/>
    <cellStyle name="Normal 2 10 11" xfId="26091" xr:uid="{4B82394F-10DE-495D-A2BA-6091A305360C}"/>
    <cellStyle name="Normal 2 10 12" xfId="50049" xr:uid="{9FD5C55C-4904-4CA3-82BF-80060D517A39}"/>
    <cellStyle name="Normal 2 10 2" xfId="7796" xr:uid="{AFD1C048-D83C-403E-A5EE-53C6DE3B89B7}"/>
    <cellStyle name="Normal 2 10 2 2" xfId="7797" xr:uid="{25DEB9B3-3999-4E5A-B2C2-D47EBEDF64DC}"/>
    <cellStyle name="Normal 2 10 2 2 2" xfId="26092" xr:uid="{6E27A36B-F0B1-460E-99D5-5FB485F76910}"/>
    <cellStyle name="Normal 2 10 2 2 2 2" xfId="26093" xr:uid="{EFD446F6-E687-489A-B615-17080E5A2197}"/>
    <cellStyle name="Normal 2 10 2 2 2 3" xfId="26094" xr:uid="{3210AF7D-BBE0-41C2-8510-E497F16D1DE6}"/>
    <cellStyle name="Normal 2 10 2 2 2_AVA DVA EL" xfId="26095" xr:uid="{C365A6D4-9A42-4637-AAAD-23B63C732605}"/>
    <cellStyle name="Normal 2 10 2 2 3" xfId="26096" xr:uid="{26F6A95F-C871-4DAC-A711-55356311CA0F}"/>
    <cellStyle name="Normal 2 10 2 2 4" xfId="50050" xr:uid="{44F25C97-7ECF-4EA1-816F-B79154E702E2}"/>
    <cellStyle name="Normal 2 10 2 2_AVA DVA EL" xfId="26097" xr:uid="{3646F544-B088-48D6-B5DE-7755792EA66C}"/>
    <cellStyle name="Normal 2 10 2 3" xfId="7798" xr:uid="{36C8C383-9B09-43F1-A520-448E0F3DF6C2}"/>
    <cellStyle name="Normal 2 10 2 3 2" xfId="26098" xr:uid="{E16F5A59-33FF-46C9-8914-504062C57863}"/>
    <cellStyle name="Normal 2 10 2 3 2 2" xfId="26099" xr:uid="{08D54E53-8D8E-4C60-8873-6FCC500F26F4}"/>
    <cellStyle name="Normal 2 10 2 3 2 3" xfId="26100" xr:uid="{7679A91F-BDF4-443D-82B9-C6A469CFDA3E}"/>
    <cellStyle name="Normal 2 10 2 3 2_AVA DVA EL" xfId="26101" xr:uid="{396CBDF5-C704-4C0C-8ABC-F62DC5C58DC3}"/>
    <cellStyle name="Normal 2 10 2 3 3" xfId="26102" xr:uid="{78B18672-7CED-499B-BF8D-E18B63760074}"/>
    <cellStyle name="Normal 2 10 2 3_AVA DVA EL" xfId="26103" xr:uid="{BF848E19-C724-433F-92CB-FE02B6C4CD86}"/>
    <cellStyle name="Normal 2 10 2 4" xfId="7799" xr:uid="{EB92430F-E2D4-4AA8-9898-312FC8C93D06}"/>
    <cellStyle name="Normal 2 10 2 4 2" xfId="26104" xr:uid="{86B07550-34AF-4339-8B6C-591303C84B1D}"/>
    <cellStyle name="Normal 2 10 2 4_AVA DVA EL" xfId="26105" xr:uid="{4B58F349-CA7A-4EEE-9B7F-1881721572C1}"/>
    <cellStyle name="Normal 2 10 2 5" xfId="7800" xr:uid="{8FC2A499-E380-4E41-B3D3-31E6BE693A06}"/>
    <cellStyle name="Normal 2 10 2 5 2" xfId="26106" xr:uid="{D0B1C025-E70F-4524-AA46-2A3CBF9FB73B}"/>
    <cellStyle name="Normal 2 10 2 5_AVA DVA EL" xfId="26107" xr:uid="{B7D3ABB6-0B96-4CBC-95F5-56B10DA6CD6E}"/>
    <cellStyle name="Normal 2 10 2 6" xfId="7801" xr:uid="{C9BC9F32-8121-41C1-8ADA-D9EDE3A35118}"/>
    <cellStyle name="Normal 2 10 2 6 2" xfId="26108" xr:uid="{8985E19B-DD94-49FD-B245-B40E1AE47C06}"/>
    <cellStyle name="Normal 2 10 2 6_AVA DVA EL" xfId="26109" xr:uid="{3CEE0B14-AC28-46A6-93B8-279113948535}"/>
    <cellStyle name="Normal 2 10 2 7" xfId="26110" xr:uid="{5D14F332-2D25-4F81-82A7-47B80C24C292}"/>
    <cellStyle name="Normal 2 10 2 7 2" xfId="26111" xr:uid="{7CEC38E9-1666-412D-8AE6-44E3AD93C5AC}"/>
    <cellStyle name="Normal 2 10 2 7 3" xfId="26112" xr:uid="{40C2E8F4-741F-4819-8518-75AC84A261B6}"/>
    <cellStyle name="Normal 2 10 2 7_AVA DVA EL" xfId="26113" xr:uid="{02E96B3C-854B-4D04-A3FD-275C3FEAD80F}"/>
    <cellStyle name="Normal 2 10 2 8" xfId="26114" xr:uid="{66A1E4F9-E36D-4C67-B8CA-0057B6D190EC}"/>
    <cellStyle name="Normal 2 10 2 9" xfId="50051" xr:uid="{4DAE64EB-DD85-421E-8BD2-49F4220FC522}"/>
    <cellStyle name="Normal 2 10 2_3. Chng in credit spreads" xfId="50052" xr:uid="{3FA00FB6-AC6C-48B5-9CC7-3EC3DFC75FC6}"/>
    <cellStyle name="Normal 2 10 3" xfId="7802" xr:uid="{122D51D3-991B-4834-9460-9DEBD21D11EF}"/>
    <cellStyle name="Normal 2 10 3 2" xfId="26115" xr:uid="{C00B8A17-ADA2-4E1A-9559-2B0D6B61A25D}"/>
    <cellStyle name="Normal 2 10 3 2 2" xfId="26116" xr:uid="{9ED794AD-23E2-464B-9F41-41C3B2009AD1}"/>
    <cellStyle name="Normal 2 10 3 2 3" xfId="26117" xr:uid="{8A9AE5FA-BF5F-4497-BF1A-1663AE13B759}"/>
    <cellStyle name="Normal 2 10 3 2 4" xfId="50053" xr:uid="{95446D33-01C3-4EBB-A233-BD04870892A3}"/>
    <cellStyle name="Normal 2 10 3 2_AVA DVA EL" xfId="26118" xr:uid="{18C1D4A5-01E6-46D3-AC3B-893D6AE2005C}"/>
    <cellStyle name="Normal 2 10 3 3" xfId="26119" xr:uid="{DFB6697A-F5BB-4A1A-9117-557EBE21C225}"/>
    <cellStyle name="Normal 2 10 3 4" xfId="50054" xr:uid="{74CA530F-ABEE-40C9-BA3E-65B95D1B7CB0}"/>
    <cellStyle name="Normal 2 10 3_3. Chng in credit spreads" xfId="50055" xr:uid="{CB5C4CE5-525E-48C3-AA32-0965D2F0F68C}"/>
    <cellStyle name="Normal 2 10 4" xfId="7803" xr:uid="{BF60EA4A-F69D-411C-B01B-81EF95D187CD}"/>
    <cellStyle name="Normal 2 10 4 2" xfId="26120" xr:uid="{2C5E948E-3814-458C-BD4B-08F254136833}"/>
    <cellStyle name="Normal 2 10 4 2 2" xfId="26121" xr:uid="{18858673-964D-4A0F-B11A-A5BDDA2F3595}"/>
    <cellStyle name="Normal 2 10 4 2 3" xfId="26122" xr:uid="{931B655A-3EB9-4977-84EF-E81AF7A1188D}"/>
    <cellStyle name="Normal 2 10 4 2_AVA DVA EL" xfId="26123" xr:uid="{4F223378-C08F-4C1E-A9E2-0EE973FB04A1}"/>
    <cellStyle name="Normal 2 10 4 3" xfId="26124" xr:uid="{C82CB899-0C68-41CF-A8FD-A10AE48F8A2C}"/>
    <cellStyle name="Normal 2 10 4 4" xfId="50056" xr:uid="{BA96C643-FD1C-4FB9-8A3B-390D5BFAE414}"/>
    <cellStyle name="Normal 2 10 4_AVA DVA EL" xfId="26125" xr:uid="{FB57D879-982D-42DB-9160-25B2F664625F}"/>
    <cellStyle name="Normal 2 10 5" xfId="7804" xr:uid="{835AF788-970B-43F0-8538-61F80DA78489}"/>
    <cellStyle name="Normal 2 10 5 2" xfId="26126" xr:uid="{C886825E-5997-4F56-9018-356C9D3666A3}"/>
    <cellStyle name="Normal 2 10 5 2 2" xfId="26127" xr:uid="{FAA6CBC4-7F7C-46C2-9355-1F33880BD7CD}"/>
    <cellStyle name="Normal 2 10 5 2 3" xfId="26128" xr:uid="{E204C32D-A4C0-4B73-96F1-F573E40ABA64}"/>
    <cellStyle name="Normal 2 10 5 2_AVA DVA EL" xfId="26129" xr:uid="{AC1B3C78-19BC-4D93-8D67-84576C49CC54}"/>
    <cellStyle name="Normal 2 10 5 3" xfId="26130" xr:uid="{0CA1EDA8-FA83-41E1-A421-6E9B2374D79A}"/>
    <cellStyle name="Normal 2 10 5_AVA DVA EL" xfId="26131" xr:uid="{1C1DE566-93E9-4504-A4C5-35D471FFEAE7}"/>
    <cellStyle name="Normal 2 10 6" xfId="7805" xr:uid="{7816552D-FE0B-413F-8731-5B0A6D1C9AB9}"/>
    <cellStyle name="Normal 2 10 6 2" xfId="26132" xr:uid="{2AC4D1B8-8662-4E82-A34D-13BE9FAEEC32}"/>
    <cellStyle name="Normal 2 10 6 2 2" xfId="26133" xr:uid="{677F28D1-5BA9-47C4-9CD7-8E80DB0BC5B8}"/>
    <cellStyle name="Normal 2 10 6 2 3" xfId="26134" xr:uid="{4CCA10B0-C6DA-4818-A86A-AC0B0737AF76}"/>
    <cellStyle name="Normal 2 10 6 2_AVA DVA EL" xfId="26135" xr:uid="{9EF395C3-9026-402B-99CD-7408A10643A4}"/>
    <cellStyle name="Normal 2 10 6 3" xfId="26136" xr:uid="{956A10DB-6E87-4453-8CE7-058BC295FF63}"/>
    <cellStyle name="Normal 2 10 6_AVA DVA EL" xfId="26137" xr:uid="{B038DFFC-8C2F-4367-9959-5506C79680F5}"/>
    <cellStyle name="Normal 2 10 7" xfId="26138" xr:uid="{504DC5FE-6049-4A91-950D-5EC8C5E693E6}"/>
    <cellStyle name="Normal 2 10 7 2" xfId="26139" xr:uid="{501999BB-5AC5-4097-935F-503886ABD51B}"/>
    <cellStyle name="Normal 2 10 7 3" xfId="26140" xr:uid="{B20CB6D1-EB80-448E-B7AF-BC1A2C3A842C}"/>
    <cellStyle name="Normal 2 10 7_AVA DVA EL" xfId="26141" xr:uid="{10E3AE33-B643-471F-A65D-3B090EE208AA}"/>
    <cellStyle name="Normal 2 10 8" xfId="26142" xr:uid="{5C247DE8-08B6-4FE4-A9D3-163F11B45238}"/>
    <cellStyle name="Normal 2 10 8 2" xfId="26143" xr:uid="{87D990C0-7ED4-4FBC-BC9D-DF2B3B279341}"/>
    <cellStyle name="Normal 2 10 8 3" xfId="26144" xr:uid="{F9499444-87A2-4FB4-818C-DA801E7B6F25}"/>
    <cellStyle name="Normal 2 10 8_AVA DVA EL" xfId="26145" xr:uid="{A750E3C9-F251-4F39-8FCA-E2A7CCD4CB34}"/>
    <cellStyle name="Normal 2 10 9" xfId="26146" xr:uid="{DA0C32A5-2567-4485-A528-17799DD60E31}"/>
    <cellStyle name="Normal 2 10 9 2" xfId="26147" xr:uid="{09AE1759-9201-4565-86E6-A10D8BE21794}"/>
    <cellStyle name="Normal 2 10 9 3" xfId="26148" xr:uid="{4DAE6E30-FCCB-4030-A551-A27843F3E2AE}"/>
    <cellStyle name="Normal 2 10 9_AVA DVA EL" xfId="26149" xr:uid="{FA6BDF71-5A34-4168-990A-A58F6FFCCB14}"/>
    <cellStyle name="Normal 2 10_3. Chng in credit spreads" xfId="50057" xr:uid="{73110DCA-4A95-41B6-B0CB-8B39E53A4018}"/>
    <cellStyle name="Normal 2 11" xfId="7806" xr:uid="{D1BB0122-8410-4F31-AE8C-335E56293463}"/>
    <cellStyle name="Normal 2 11 10" xfId="26150" xr:uid="{5A19CA5E-D2FF-4D82-8AF2-4AD5EFC4224B}"/>
    <cellStyle name="Normal 2 11 10 2" xfId="26151" xr:uid="{7D20A1F0-A7E7-416D-B40D-AC49C5BC7A88}"/>
    <cellStyle name="Normal 2 11 10 3" xfId="26152" xr:uid="{934A8C03-4BC1-4853-87D5-14ACE34FCB27}"/>
    <cellStyle name="Normal 2 11 10_AVA DVA EL" xfId="26153" xr:uid="{92D35E85-2E7C-46A8-935A-D13D0203BB66}"/>
    <cellStyle name="Normal 2 11 11" xfId="26154" xr:uid="{9C82C579-8F96-46C7-9961-374A04D11CEC}"/>
    <cellStyle name="Normal 2 11 12" xfId="50058" xr:uid="{8C483D73-FA3B-4942-9E39-A89065135C6F}"/>
    <cellStyle name="Normal 2 11 2" xfId="7807" xr:uid="{C6BE097A-E89B-4EE1-960D-A33FBC9AABA5}"/>
    <cellStyle name="Normal 2 11 2 2" xfId="26155" xr:uid="{1AE103B8-105A-4DF6-86A7-FF67438A8BD0}"/>
    <cellStyle name="Normal 2 11 2 2 2" xfId="26156" xr:uid="{104B8BE3-DFE0-4E8C-8741-B02079D42009}"/>
    <cellStyle name="Normal 2 11 2 2 3" xfId="26157" xr:uid="{3D78944F-6B03-48BD-B457-F6C182B242A0}"/>
    <cellStyle name="Normal 2 11 2 2_AVA DVA EL" xfId="26158" xr:uid="{96265DE4-7E07-4644-8A7D-BF7A4F9ACE06}"/>
    <cellStyle name="Normal 2 11 2 3" xfId="26159" xr:uid="{5CA80DD4-EDAF-44CD-9367-DFDE9146A6A2}"/>
    <cellStyle name="Normal 2 11 2 3 2" xfId="26160" xr:uid="{E0D1DB7E-8826-4ADA-B91D-578620705408}"/>
    <cellStyle name="Normal 2 11 2 3 3" xfId="26161" xr:uid="{118DF23F-7AB1-4E76-9225-3C1EA06820FA}"/>
    <cellStyle name="Normal 2 11 2 3_AVA DVA EL" xfId="26162" xr:uid="{E99A31F8-B578-4EA6-849A-032A13F9028F}"/>
    <cellStyle name="Normal 2 11 2 4" xfId="26163" xr:uid="{FA64CA73-AD3B-453B-AC4C-4700A8267DB9}"/>
    <cellStyle name="Normal 2 11 2 4 2" xfId="26164" xr:uid="{A3282D31-C69C-41D8-A217-7DD4D08C235E}"/>
    <cellStyle name="Normal 2 11 2 4 3" xfId="26165" xr:uid="{C37254FE-1E02-4FB1-8ED4-0B6C6E6BEB27}"/>
    <cellStyle name="Normal 2 11 2 4_AVA DVA EL" xfId="26166" xr:uid="{0D0D0521-43A6-4788-AD99-B361BA5E7FF7}"/>
    <cellStyle name="Normal 2 11 2 5" xfId="26167" xr:uid="{67739C1E-CB8E-43C7-9B17-4DCF5E13FB77}"/>
    <cellStyle name="Normal 2 11 2 6" xfId="50059" xr:uid="{8036DA47-6EA7-4D30-9F39-4882E667B37B}"/>
    <cellStyle name="Normal 2 11 2_AVA DVA EL" xfId="26168" xr:uid="{91957A6A-C3EF-425B-B652-AF508422E986}"/>
    <cellStyle name="Normal 2 11 3" xfId="7808" xr:uid="{6E3A7D1F-4C80-41D5-9979-E4B4632D77D6}"/>
    <cellStyle name="Normal 2 11 3 2" xfId="26169" xr:uid="{D1549034-C270-45F3-8642-AD1D69E5DA9A}"/>
    <cellStyle name="Normal 2 11 3 2 2" xfId="26170" xr:uid="{9F217E07-3232-48E9-9FF7-ED18CFCE9B65}"/>
    <cellStyle name="Normal 2 11 3 2 3" xfId="26171" xr:uid="{7A5E1900-6FD2-441D-B185-3A4079CC25E5}"/>
    <cellStyle name="Normal 2 11 3 2_AVA DVA EL" xfId="26172" xr:uid="{83A93A3E-D43A-47B2-BAA8-16AE062F5404}"/>
    <cellStyle name="Normal 2 11 3 3" xfId="26173" xr:uid="{A052BB17-2BC8-4D0E-ACFB-4097163ED455}"/>
    <cellStyle name="Normal 2 11 3_AVA DVA EL" xfId="26174" xr:uid="{10461DFC-9451-48DB-B533-BFE030B71B69}"/>
    <cellStyle name="Normal 2 11 4" xfId="26175" xr:uid="{CD64335D-4122-47D0-8B93-AAFA8AAE3455}"/>
    <cellStyle name="Normal 2 11 4 2" xfId="26176" xr:uid="{AD4E749A-0665-4D0B-A715-830124BE4EFF}"/>
    <cellStyle name="Normal 2 11 4 3" xfId="26177" xr:uid="{823B7FBE-3B11-4661-8BEB-285577F17FD0}"/>
    <cellStyle name="Normal 2 11 4_AVA DVA EL" xfId="26178" xr:uid="{EB975C69-25B6-4ADA-B0FD-EC27F07FA2F1}"/>
    <cellStyle name="Normal 2 11 5" xfId="26179" xr:uid="{213EC98D-ADA4-4366-8567-DCFC2CBA3703}"/>
    <cellStyle name="Normal 2 11 5 2" xfId="26180" xr:uid="{37D534C0-430D-4D1F-B15F-B0A34A81A95C}"/>
    <cellStyle name="Normal 2 11 5 3" xfId="26181" xr:uid="{62E39960-4B48-4AAE-B569-0DED7FB5E318}"/>
    <cellStyle name="Normal 2 11 5_AVA DVA EL" xfId="26182" xr:uid="{D967BFE7-0B02-4B08-89DE-32D1FD764877}"/>
    <cellStyle name="Normal 2 11 6" xfId="26183" xr:uid="{1799C746-7426-42FE-9596-CDEFFDEA8A3F}"/>
    <cellStyle name="Normal 2 11 6 2" xfId="26184" xr:uid="{B1D298C1-3A9C-4002-8352-B2FAC1DD3FB6}"/>
    <cellStyle name="Normal 2 11 6 3" xfId="26185" xr:uid="{652F81E8-B069-4C6E-B103-93ED593FAEE3}"/>
    <cellStyle name="Normal 2 11 6_AVA DVA EL" xfId="26186" xr:uid="{AC0A683C-2333-4AF8-BA8C-F384541938BE}"/>
    <cellStyle name="Normal 2 11 7" xfId="26187" xr:uid="{147D31F1-69E9-4690-928C-E234E487CADE}"/>
    <cellStyle name="Normal 2 11 7 2" xfId="26188" xr:uid="{73F61D7E-581B-4F4C-A812-5C5065252A2B}"/>
    <cellStyle name="Normal 2 11 7 3" xfId="26189" xr:uid="{0EE20B41-382E-4CBC-9519-0D052DE12FEE}"/>
    <cellStyle name="Normal 2 11 7_AVA DVA EL" xfId="26190" xr:uid="{93F12331-7929-46CD-B837-529E36AC3618}"/>
    <cellStyle name="Normal 2 11 8" xfId="26191" xr:uid="{2DDCA34F-1BED-45F4-A005-B5D12F82AD4E}"/>
    <cellStyle name="Normal 2 11 8 2" xfId="26192" xr:uid="{89D7424F-6F11-4057-852F-9681C060652F}"/>
    <cellStyle name="Normal 2 11 8 3" xfId="26193" xr:uid="{B9A7E222-5260-4A8A-98AA-B0085C895F75}"/>
    <cellStyle name="Normal 2 11 8_AVA DVA EL" xfId="26194" xr:uid="{11BB7ECB-D657-47DF-BAAB-D4E41D9A80B3}"/>
    <cellStyle name="Normal 2 11 9" xfId="26195" xr:uid="{779869B9-4D0D-468E-BFD8-1832384F7E29}"/>
    <cellStyle name="Normal 2 11 9 2" xfId="26196" xr:uid="{6E853BA7-0A42-43D8-96DD-5816952EE805}"/>
    <cellStyle name="Normal 2 11 9 3" xfId="26197" xr:uid="{E31CA8AD-6B3B-4CEF-8868-5EB74FB670E9}"/>
    <cellStyle name="Normal 2 11 9_AVA DVA EL" xfId="26198" xr:uid="{7EC0740C-F78D-4964-BF42-6B5C8D060819}"/>
    <cellStyle name="Normal 2 11_3. Chng in credit spreads" xfId="50060" xr:uid="{8229F1AE-465F-46E0-9E12-861B7B8AA773}"/>
    <cellStyle name="Normal 2 12" xfId="7809" xr:uid="{AFCE4450-651A-4450-B954-0CBDC450B03F}"/>
    <cellStyle name="Normal 2 12 2" xfId="7810" xr:uid="{FA943176-EE91-415E-ADDC-5E6835239AB6}"/>
    <cellStyle name="Normal 2 12 2 2" xfId="26199" xr:uid="{3A578CEC-5D3A-4A28-9540-F93CB88C7E00}"/>
    <cellStyle name="Normal 2 12 2 3" xfId="50061" xr:uid="{B1FF789B-CF27-49EC-8EDA-4E010635DEDB}"/>
    <cellStyle name="Normal 2 12 2_AVA DVA EL" xfId="26200" xr:uid="{FDDAFEDD-DC66-4B20-BE10-AB7297C0C7A5}"/>
    <cellStyle name="Normal 2 12 3" xfId="7811" xr:uid="{453D171D-BB7D-4D32-B4CD-7D46CA209FF1}"/>
    <cellStyle name="Normal 2 12 3 2" xfId="26201" xr:uid="{961E0A50-7657-43B0-80FE-AD5E22E14B6F}"/>
    <cellStyle name="Normal 2 12 3_AVA DVA EL" xfId="26202" xr:uid="{38EEA343-58C4-4919-9D1E-B71CFB4CA433}"/>
    <cellStyle name="Normal 2 12 4" xfId="26203" xr:uid="{45A48951-0739-4A74-9B67-A724DDEDD457}"/>
    <cellStyle name="Normal 2 12 4 2" xfId="26204" xr:uid="{4A60F43C-80EF-48D2-BEAF-2E0D90E9C187}"/>
    <cellStyle name="Normal 2 12 4 3" xfId="26205" xr:uid="{EDE46409-71BD-4A1A-8188-FDEED172F85F}"/>
    <cellStyle name="Normal 2 12 4_AVA DVA EL" xfId="26206" xr:uid="{2AEE39A1-4A3B-4EFE-809B-880D36DCF112}"/>
    <cellStyle name="Normal 2 12 5" xfId="26207" xr:uid="{209E6C3A-A07D-4E5B-9F39-DEA0BDF58B74}"/>
    <cellStyle name="Normal 2 12 6" xfId="50062" xr:uid="{59BDD5B4-A329-40AE-A0FE-D17024B82DC0}"/>
    <cellStyle name="Normal 2 12_3. Chng in credit spreads" xfId="50063" xr:uid="{25C5C42C-C1C3-4E36-8A9F-57392DA09D44}"/>
    <cellStyle name="Normal 2 13" xfId="7812" xr:uid="{DD388A91-D97F-423F-AC6A-5A1984519AF2}"/>
    <cellStyle name="Normal 2 13 2" xfId="7813" xr:uid="{0CEC86D3-2F67-4677-9A1A-B0A33EA2BB16}"/>
    <cellStyle name="Normal 2 13 2 2" xfId="26208" xr:uid="{19B2B610-BA9D-49AB-A249-D4EB9E6633C9}"/>
    <cellStyle name="Normal 2 13 2 3" xfId="50064" xr:uid="{31D27BB4-2D48-4835-BD02-40FC92745932}"/>
    <cellStyle name="Normal 2 13 2_AVA DVA EL" xfId="26209" xr:uid="{478FA9E4-2245-4A5B-91EB-7E1E286BE307}"/>
    <cellStyle name="Normal 2 13 3" xfId="7814" xr:uid="{BA64E19B-8172-4C96-AD15-F30F71EF54C5}"/>
    <cellStyle name="Normal 2 13 3 2" xfId="26210" xr:uid="{7672A88C-795E-446E-82C5-5693AD0469E2}"/>
    <cellStyle name="Normal 2 13 3_AVA DVA EL" xfId="26211" xr:uid="{082B76A2-1E4F-42F5-B5C1-6F6DADE1D875}"/>
    <cellStyle name="Normal 2 13 4" xfId="7815" xr:uid="{8126F31D-E459-4BD5-8ECD-353444F4BDAD}"/>
    <cellStyle name="Normal 2 13 4 2" xfId="26212" xr:uid="{7CDDC474-5E37-437A-AEA8-5E47C03C65F3}"/>
    <cellStyle name="Normal 2 13 4_AVA DVA EL" xfId="26213" xr:uid="{34F1F684-A559-43A8-9F7B-38ED046F0D0A}"/>
    <cellStyle name="Normal 2 13 5" xfId="7816" xr:uid="{DF72C4B1-4266-4000-81DC-DFE0AE92A32E}"/>
    <cellStyle name="Normal 2 13 5 2" xfId="26214" xr:uid="{52F553E8-5461-475B-A175-214DCFC2F56C}"/>
    <cellStyle name="Normal 2 13 5_AVA DVA EL" xfId="26215" xr:uid="{3CF89CBE-0EE1-4642-860F-CC0585C530B8}"/>
    <cellStyle name="Normal 2 13 6" xfId="7817" xr:uid="{5ADC1B91-1CAD-442A-BBF3-91FC33F42DF4}"/>
    <cellStyle name="Normal 2 13 6 2" xfId="26216" xr:uid="{2F8F6483-09DD-4200-84DB-4DB8334CCCA1}"/>
    <cellStyle name="Normal 2 13 6_AVA DVA EL" xfId="26217" xr:uid="{7D5CDD69-EEF1-445F-B0F1-33CC156514A8}"/>
    <cellStyle name="Normal 2 13 7" xfId="26218" xr:uid="{974D6416-0E13-414D-8786-4ED3D6CF9A31}"/>
    <cellStyle name="Normal 2 13 7 2" xfId="26219" xr:uid="{C06E8E1F-98A6-4471-A2F3-05E3CC6F629E}"/>
    <cellStyle name="Normal 2 13 7 3" xfId="26220" xr:uid="{25CBAD62-23B6-4424-B4EE-C1FEFA08AB90}"/>
    <cellStyle name="Normal 2 13 7_AVA DVA EL" xfId="26221" xr:uid="{BD11CB49-1F87-42A0-966A-698576E2CC43}"/>
    <cellStyle name="Normal 2 13 8" xfId="26222" xr:uid="{95D3E9A2-5F7E-4A02-8594-C816E9CF7115}"/>
    <cellStyle name="Normal 2 13 9" xfId="50065" xr:uid="{E74265C3-8156-4CBA-9E1C-5EA6DBAE00E5}"/>
    <cellStyle name="Normal 2 13_3. Chng in credit spreads" xfId="50066" xr:uid="{875E61A3-4F9F-4D57-8761-942C8FB45025}"/>
    <cellStyle name="Normal 2 14" xfId="7818" xr:uid="{1E00CE59-B732-45F3-BF79-B16E31922BC6}"/>
    <cellStyle name="Normal 2 14 2" xfId="26223" xr:uid="{B4C6CE1D-ACF1-4B2C-8334-653597169C89}"/>
    <cellStyle name="Normal 2 14 2 2" xfId="26224" xr:uid="{F047D627-B6D5-4560-AA7C-D32D9BB5D596}"/>
    <cellStyle name="Normal 2 14 2 3" xfId="26225" xr:uid="{6047A8EE-8A3F-4BAE-80D9-FE7375E007BD}"/>
    <cellStyle name="Normal 2 14 2_AVA DVA EL" xfId="26226" xr:uid="{1D9204F3-31B9-409B-A003-E16FD9E6C601}"/>
    <cellStyle name="Normal 2 14 3" xfId="26227" xr:uid="{5A38ADCD-1465-4A99-8F2A-D6409792C0F5}"/>
    <cellStyle name="Normal 2 14_AVA DVA EL" xfId="26228" xr:uid="{C3B1E50D-716A-4CA7-919D-9C12FD88D89D}"/>
    <cellStyle name="Normal 2 15" xfId="7819" xr:uid="{8093E75B-C339-48D6-8A69-E9442FC5E4E7}"/>
    <cellStyle name="Normal 2 15 2" xfId="7820" xr:uid="{E98AAB2A-7EA7-4544-98DC-99B58F462E58}"/>
    <cellStyle name="Normal 2 15 2 2" xfId="26229" xr:uid="{932E39A6-A957-43EA-AEE6-786B28045251}"/>
    <cellStyle name="Normal 2 15 2_AVA DVA EL" xfId="26230" xr:uid="{34759D78-7A6F-45BD-9499-028B4C1E01FE}"/>
    <cellStyle name="Normal 2 15 3" xfId="7821" xr:uid="{E038A6B6-B58B-4179-82FC-9EA59B13D1EA}"/>
    <cellStyle name="Normal 2 15 3 2" xfId="26231" xr:uid="{7F30157F-5D31-408C-ABE7-73C0C89C7A70}"/>
    <cellStyle name="Normal 2 15 3_AVA DVA EL" xfId="26232" xr:uid="{5170B5BA-5905-4A31-ADEF-93FAD6EFC965}"/>
    <cellStyle name="Normal 2 15 4" xfId="7822" xr:uid="{1CDBE6FA-223F-4C19-B278-9E64390EE0F1}"/>
    <cellStyle name="Normal 2 15 4 2" xfId="26233" xr:uid="{B8711EB6-F696-4D4F-B6C4-9489E5349EC3}"/>
    <cellStyle name="Normal 2 15 4_AVA DVA EL" xfId="26234" xr:uid="{942720DE-5177-4065-9E33-3CC70F123E6C}"/>
    <cellStyle name="Normal 2 15 5" xfId="7823" xr:uid="{6010A057-7CB2-421D-8A3F-947D06C9865B}"/>
    <cellStyle name="Normal 2 15 5 2" xfId="26235" xr:uid="{21887F63-5671-4222-B60C-6D0C43A2A059}"/>
    <cellStyle name="Normal 2 15 5_AVA DVA EL" xfId="26236" xr:uid="{B205C8D4-FB4D-4267-9195-DD9AD6151AB5}"/>
    <cellStyle name="Normal 2 15 6" xfId="7824" xr:uid="{184EC747-6FE7-4278-B893-FE5034B0F190}"/>
    <cellStyle name="Normal 2 15 6 2" xfId="26237" xr:uid="{5F2956A7-D2E3-44A1-855D-38DEA667B579}"/>
    <cellStyle name="Normal 2 15 6_AVA DVA EL" xfId="26238" xr:uid="{C18A8C01-73E4-4EAF-B072-FF173C854741}"/>
    <cellStyle name="Normal 2 15 7" xfId="26239" xr:uid="{3FF82F36-7ACA-421C-BAC6-B85C6BBBED20}"/>
    <cellStyle name="Normal 2 15_AVA DVA EL" xfId="26240" xr:uid="{7E9F68D2-312E-4751-9203-61A1981161A2}"/>
    <cellStyle name="Normal 2 16" xfId="7825" xr:uid="{C2BDB162-96CF-438B-AE6B-60DECFC8CE87}"/>
    <cellStyle name="Normal 2 16 2" xfId="7826" xr:uid="{21C7F779-22A8-4D91-B3A3-34454493DB69}"/>
    <cellStyle name="Normal 2 16 2 2" xfId="26241" xr:uid="{A0971573-D0D0-4F39-A77C-AB59771D29AC}"/>
    <cellStyle name="Normal 2 16 2_AVA DVA EL" xfId="26242" xr:uid="{CA294F8E-456B-4F1E-92C6-0CCD442BC0AA}"/>
    <cellStyle name="Normal 2 16 3" xfId="26243" xr:uid="{E8BCCD41-3987-4BC2-86CE-5617F477A466}"/>
    <cellStyle name="Normal 2 16_AVA DVA EL" xfId="26244" xr:uid="{29ACC75A-4567-4BFF-8981-F3F0128E7A0F}"/>
    <cellStyle name="Normal 2 17" xfId="7827" xr:uid="{6D3CE51F-485D-463A-A15D-55015FC55454}"/>
    <cellStyle name="Normal 2 17 2" xfId="26245" xr:uid="{4D963143-5041-4627-85B3-8E4DED8683DF}"/>
    <cellStyle name="Normal 2 17_AVA DVA EL" xfId="26246" xr:uid="{D62D79A0-CD1A-44FA-AA0D-23AE2431BBD5}"/>
    <cellStyle name="Normal 2 18" xfId="7828" xr:uid="{6023E4C0-2CCC-41C3-BA9D-F58FEC2251AB}"/>
    <cellStyle name="Normal 2 18 2" xfId="7829" xr:uid="{91F764D4-943F-4EFB-8D2B-53E0D136614A}"/>
    <cellStyle name="Normal 2 18 2 2" xfId="26247" xr:uid="{91937D85-5057-4BD5-81CF-F298B13DD67E}"/>
    <cellStyle name="Normal 2 18 2_AVA DVA EL" xfId="26248" xr:uid="{2BE5869C-2BC1-4ACA-97DC-320BA340AAED}"/>
    <cellStyle name="Normal 2 18 3" xfId="7830" xr:uid="{5B785171-0B73-4B76-AC51-247565A9EA9E}"/>
    <cellStyle name="Normal 2 18 3 2" xfId="26249" xr:uid="{E0062E0D-689F-48C9-B14E-FA64CB4B7D59}"/>
    <cellStyle name="Normal 2 18 3_AVA DVA EL" xfId="26250" xr:uid="{9A88B99B-8F61-4D7B-A44B-D9E3F3D3477D}"/>
    <cellStyle name="Normal 2 18 4" xfId="7831" xr:uid="{729CE1CF-2977-47E6-A889-1FB21DBCC9E7}"/>
    <cellStyle name="Normal 2 18 4 2" xfId="26251" xr:uid="{9958D89A-B51F-416E-8663-B9EE6C10C691}"/>
    <cellStyle name="Normal 2 18 4_AVA DVA EL" xfId="26252" xr:uid="{D7505D64-374A-4290-A5F8-A49D2AAF1696}"/>
    <cellStyle name="Normal 2 18 5" xfId="7832" xr:uid="{1EB8F929-3893-45F8-A978-EC6FACAB3DA5}"/>
    <cellStyle name="Normal 2 18 5 2" xfId="26253" xr:uid="{C30E976F-0561-4A0B-A55A-6912E93CA55D}"/>
    <cellStyle name="Normal 2 18 5_AVA DVA EL" xfId="26254" xr:uid="{D51B206E-9793-492B-A6B5-3C6C48A2D829}"/>
    <cellStyle name="Normal 2 18 6" xfId="26255" xr:uid="{8FC36597-2B49-4043-A5EF-FF902868DBF4}"/>
    <cellStyle name="Normal 2 18_AVA DVA EL" xfId="26256" xr:uid="{05461119-1AF9-411D-BB38-423672FD6701}"/>
    <cellStyle name="Normal 2 19" xfId="7833" xr:uid="{8522B4CA-3BEC-495D-91D5-0C87B435BB97}"/>
    <cellStyle name="Normal 2 19 2" xfId="7834" xr:uid="{A5C013F8-552B-49C0-94A6-B6E141DE0E26}"/>
    <cellStyle name="Normal 2 19 2 2" xfId="26257" xr:uid="{22B167EB-E608-4E26-9A6E-3AFC9C209871}"/>
    <cellStyle name="Normal 2 19 2_AVA DVA EL" xfId="26258" xr:uid="{2DE3D8A0-BAAB-4D2C-8595-9089EC1A184C}"/>
    <cellStyle name="Normal 2 19 3" xfId="7835" xr:uid="{F113CCB3-660A-48E2-8A0F-2054DA13E9BD}"/>
    <cellStyle name="Normal 2 19 3 2" xfId="26259" xr:uid="{AE28ED1B-B584-47FB-A485-78CAFCEC70FD}"/>
    <cellStyle name="Normal 2 19 3_AVA DVA EL" xfId="26260" xr:uid="{652D8244-0A85-4F0F-BF8E-AB1C36931F85}"/>
    <cellStyle name="Normal 2 19 4" xfId="7836" xr:uid="{513411B0-C5F4-4734-8055-9D6926E11EF3}"/>
    <cellStyle name="Normal 2 19 4 2" xfId="26261" xr:uid="{3CB114DB-4E00-4D3D-B5DE-778204907EC9}"/>
    <cellStyle name="Normal 2 19 4_AVA DVA EL" xfId="26262" xr:uid="{D057CBC8-2D91-4B67-9104-D35962499B8E}"/>
    <cellStyle name="Normal 2 19 5" xfId="7837" xr:uid="{0656182F-AD64-410C-B38C-2177A8B1B34B}"/>
    <cellStyle name="Normal 2 19 5 2" xfId="26263" xr:uid="{ED0D302A-D480-455E-ADDD-55F9472837CD}"/>
    <cellStyle name="Normal 2 19 5_AVA DVA EL" xfId="26264" xr:uid="{DF9A996C-6D62-4FA7-A3AF-0F8523ACA7A7}"/>
    <cellStyle name="Normal 2 19 6" xfId="26265" xr:uid="{961B0FA6-06A0-4DA4-B9EC-86991D84F68D}"/>
    <cellStyle name="Normal 2 19_AVA DVA EL" xfId="26266" xr:uid="{2CD14D2F-08E3-493D-9789-C829DC7427C8}"/>
    <cellStyle name="Normal 2 192" xfId="26267" xr:uid="{8EBE4303-ADC4-42DC-9E94-F9EDD12501EA}"/>
    <cellStyle name="Normal 2 192 2" xfId="26268" xr:uid="{753243D1-9230-4E92-A1C5-6A0C5ECAD658}"/>
    <cellStyle name="Normal 2 192 3" xfId="26269" xr:uid="{D01C9037-FF31-424A-BC72-55A143183A22}"/>
    <cellStyle name="Normal 2 192_AVA DVA EL" xfId="26270" xr:uid="{3EFB8678-B429-40DE-ADB1-14FD9B538723}"/>
    <cellStyle name="Normal 2 2" xfId="11" xr:uid="{00000000-0005-0000-0000-000008000000}"/>
    <cellStyle name="Normal 2 2 10" xfId="7838" xr:uid="{DF5E4BF6-8F9E-45D6-A222-22F38FAF97CB}"/>
    <cellStyle name="Normal 2 2 10 2" xfId="7839" xr:uid="{6D1A9CE5-143C-45D3-B549-81E14213A2D7}"/>
    <cellStyle name="Normal 2 2 10 2 2" xfId="26271" xr:uid="{1046409B-D1F7-4E74-868D-829C424F1E79}"/>
    <cellStyle name="Normal 2 2 10 2_AVA DVA EL" xfId="26272" xr:uid="{4422EE29-32D5-4E81-BD6C-A2960551EDC7}"/>
    <cellStyle name="Normal 2 2 10 3" xfId="26273" xr:uid="{819A2C88-54A1-4B6A-B06F-8C0E9BEDC3CA}"/>
    <cellStyle name="Normal 2 2 10 3 2" xfId="26274" xr:uid="{9573085A-19F8-453F-A66A-E81C45974650}"/>
    <cellStyle name="Normal 2 2 10 3 3" xfId="26275" xr:uid="{F15271D4-D4B2-42D8-882C-60790CBC9AE8}"/>
    <cellStyle name="Normal 2 2 10 3_AVA DVA EL" xfId="26276" xr:uid="{4B3760DD-5319-40AA-9FDD-440BA79D15EB}"/>
    <cellStyle name="Normal 2 2 10 4" xfId="26277" xr:uid="{34CE8A0F-537E-42FD-A17D-E01F8443ACC8}"/>
    <cellStyle name="Normal 2 2 10_AVA DVA EL" xfId="26278" xr:uid="{3B30E785-4C1F-49AF-B365-50F1752DDAC0}"/>
    <cellStyle name="Normal 2 2 11" xfId="7840" xr:uid="{0B559229-96E1-418F-9531-255841DC1219}"/>
    <cellStyle name="Normal 2 2 11 2" xfId="26279" xr:uid="{B4F06608-16CC-4D3C-A936-AD99B18CF58E}"/>
    <cellStyle name="Normal 2 2 11 2 2" xfId="26280" xr:uid="{8BC8DBF0-7CD5-4CA5-8C68-0A25415F1E80}"/>
    <cellStyle name="Normal 2 2 11 2 3" xfId="26281" xr:uid="{4A154860-49B9-46C2-B23C-FE971084657C}"/>
    <cellStyle name="Normal 2 2 11 2_AVA DVA EL" xfId="26282" xr:uid="{D447948C-C60D-4FC5-923A-9ADA57BFD9B9}"/>
    <cellStyle name="Normal 2 2 11 3" xfId="26283" xr:uid="{6C5F962C-A6D5-4F5B-8D6A-36B9C7242444}"/>
    <cellStyle name="Normal 2 2 11_AVA DVA EL" xfId="26284" xr:uid="{553F5127-F349-4887-8A1C-72C0BBF2B325}"/>
    <cellStyle name="Normal 2 2 12" xfId="7841" xr:uid="{D7968DC9-AAA9-4695-9C0D-B37CF74C4CB6}"/>
    <cellStyle name="Normal 2 2 12 2" xfId="7842" xr:uid="{223E102C-ABA5-4072-9FFB-A016CB95CBB1}"/>
    <cellStyle name="Normal 2 2 12 2 2" xfId="26285" xr:uid="{EB730D95-6DF7-4BF1-BFB5-9B169623D419}"/>
    <cellStyle name="Normal 2 2 12 2_AVA DVA EL" xfId="26286" xr:uid="{54941F56-B5BF-43BA-A198-393844876ACA}"/>
    <cellStyle name="Normal 2 2 12 3" xfId="7843" xr:uid="{245ECC3D-1CF1-4687-ACFF-8E77C22CF835}"/>
    <cellStyle name="Normal 2 2 12 3 2" xfId="26287" xr:uid="{629ED670-2CF3-42D0-96EB-67B2925F6009}"/>
    <cellStyle name="Normal 2 2 12 3_AVA DVA EL" xfId="26288" xr:uid="{8EA08BD8-49C2-409D-937A-DFBEB9AF61ED}"/>
    <cellStyle name="Normal 2 2 12 4" xfId="7844" xr:uid="{F0C7146C-CEA9-4361-8786-5F10E55A64CC}"/>
    <cellStyle name="Normal 2 2 12 4 2" xfId="26289" xr:uid="{3B34433E-ADAD-44F2-9CB0-0497EF3F48F6}"/>
    <cellStyle name="Normal 2 2 12 4_AVA DVA EL" xfId="26290" xr:uid="{12B5C246-5C78-43E3-BA7E-E90BC0B0EA85}"/>
    <cellStyle name="Normal 2 2 12 5" xfId="7845" xr:uid="{051410AB-20B3-45C7-9AB4-0958B3DD89AD}"/>
    <cellStyle name="Normal 2 2 12 5 2" xfId="26291" xr:uid="{33592742-E176-47F1-9D56-C99238D65103}"/>
    <cellStyle name="Normal 2 2 12 5_AVA DVA EL" xfId="26292" xr:uid="{B9415241-5B1B-4614-8251-0E63592DC47B}"/>
    <cellStyle name="Normal 2 2 12 6" xfId="7846" xr:uid="{869F4B0F-3C72-47CA-B2A6-208B0AE749C5}"/>
    <cellStyle name="Normal 2 2 12 6 2" xfId="26293" xr:uid="{9AA4CBA1-52E9-445F-ADAD-6385F046A87F}"/>
    <cellStyle name="Normal 2 2 12 6_AVA DVA EL" xfId="26294" xr:uid="{F0729F11-A122-4FFE-B301-5C360EFE23D2}"/>
    <cellStyle name="Normal 2 2 12 7" xfId="26295" xr:uid="{1C98F343-2DE8-4A5D-96E0-08E8998E7CEB}"/>
    <cellStyle name="Normal 2 2 12 7 2" xfId="26296" xr:uid="{827F5ED3-722A-4685-B9D0-DDB25871720B}"/>
    <cellStyle name="Normal 2 2 12 7 3" xfId="26297" xr:uid="{B4555257-C6F4-4046-B854-537D038A18DE}"/>
    <cellStyle name="Normal 2 2 12 7_AVA DVA EL" xfId="26298" xr:uid="{2C9E14FD-0DF6-4591-BDA0-278F58EA007E}"/>
    <cellStyle name="Normal 2 2 12 8" xfId="26299" xr:uid="{6C0BB537-C037-4404-82F5-D4209B6F9F01}"/>
    <cellStyle name="Normal 2 2 12_AVA DVA EL" xfId="26300" xr:uid="{23C2D356-D307-4035-90F4-315C06B091B2}"/>
    <cellStyle name="Normal 2 2 13" xfId="7847" xr:uid="{2D1E857E-869E-4E48-AA67-DD4174C3984F}"/>
    <cellStyle name="Normal 2 2 13 2" xfId="26301" xr:uid="{7FC2E6BD-9A02-48E6-9947-852E6913D0B8}"/>
    <cellStyle name="Normal 2 2 13_AVA DVA EL" xfId="26302" xr:uid="{254DB93E-0174-4CF9-A3D3-C0F1FA665F95}"/>
    <cellStyle name="Normal 2 2 14" xfId="7848" xr:uid="{DA7DEF84-15A1-40D5-9C27-CBE261B577A4}"/>
    <cellStyle name="Normal 2 2 14 2" xfId="26303" xr:uid="{A1998871-B7A0-483A-BF9C-ECBEC175D3F0}"/>
    <cellStyle name="Normal 2 2 14_AVA DVA EL" xfId="26304" xr:uid="{0AB342B5-5416-4DD4-B46C-92066114B6F5}"/>
    <cellStyle name="Normal 2 2 15" xfId="7849" xr:uid="{C53A29FE-EB92-442C-BCE3-4F719B8F33B5}"/>
    <cellStyle name="Normal 2 2 15 2" xfId="26305" xr:uid="{A8EEE597-8A81-45B2-8DF5-2B1BC364D465}"/>
    <cellStyle name="Normal 2 2 15_AVA DVA EL" xfId="26306" xr:uid="{74A3F00B-E41D-4A87-A0DF-AEE955424463}"/>
    <cellStyle name="Normal 2 2 16" xfId="7850" xr:uid="{30406C8E-9612-4231-8B80-6CD74F468478}"/>
    <cellStyle name="Normal 2 2 16 2" xfId="26307" xr:uid="{5850B3A3-DF10-48F3-A5D6-DC14E2E3069A}"/>
    <cellStyle name="Normal 2 2 16_AVA DVA EL" xfId="26308" xr:uid="{2EA34005-56C8-4C54-AFF8-6A60E655D621}"/>
    <cellStyle name="Normal 2 2 17" xfId="7851" xr:uid="{CD361085-AC76-4CE2-988C-BE0E95116627}"/>
    <cellStyle name="Normal 2 2 17 2" xfId="26309" xr:uid="{D2760DB8-5D8F-4D82-BBE4-084A7FC5F9B6}"/>
    <cellStyle name="Normal 2 2 17_AVA DVA EL" xfId="26310" xr:uid="{5A2A8A26-EEE0-433B-8ACA-16603A86029A}"/>
    <cellStyle name="Normal 2 2 18" xfId="7852" xr:uid="{81756BC6-685F-4AC7-8497-AF98DB3B5E31}"/>
    <cellStyle name="Normal 2 2 18 2" xfId="26311" xr:uid="{342C1ABF-FB20-4300-8F0A-59F2D394F357}"/>
    <cellStyle name="Normal 2 2 18_AVA DVA EL" xfId="26312" xr:uid="{5DE3BD98-EB48-4C9F-9E24-FE8EDE8D7C3F}"/>
    <cellStyle name="Normal 2 2 19" xfId="7853" xr:uid="{0913E110-7791-40BD-879D-E511F5559D7B}"/>
    <cellStyle name="Normal 2 2 19 2" xfId="7854" xr:uid="{DC1E1AB9-6D66-4C42-984C-18C38D9F6C28}"/>
    <cellStyle name="Normal 2 2 19 2 2" xfId="26313" xr:uid="{B07963E8-57A5-4958-B039-63E7B0161CB6}"/>
    <cellStyle name="Normal 2 2 19 2_AVA DVA EL" xfId="26314" xr:uid="{7A6BB583-81C3-49EA-820B-61534F1D841E}"/>
    <cellStyle name="Normal 2 2 19 3" xfId="7855" xr:uid="{FAE8A496-A98F-49EE-989A-FD9952E3B9A6}"/>
    <cellStyle name="Normal 2 2 19 3 2" xfId="26315" xr:uid="{7D89E175-86C8-4B5B-91B2-4A31EF1987AD}"/>
    <cellStyle name="Normal 2 2 19 3_AVA DVA EL" xfId="26316" xr:uid="{CD8535EE-2242-4C0B-A730-51A2EFED8152}"/>
    <cellStyle name="Normal 2 2 19 4" xfId="26317" xr:uid="{76FAB1D4-5A81-4DA1-9920-6970BE30F025}"/>
    <cellStyle name="Normal 2 2 19_AVA DVA EL" xfId="26318" xr:uid="{16C28D75-873B-420B-8390-D50C14797A17}"/>
    <cellStyle name="Normal 2 2 2" xfId="8" xr:uid="{00000000-0005-0000-0000-000009000000}"/>
    <cellStyle name="Normal 2 2 2 10" xfId="7857" xr:uid="{1B03904B-28A1-4C1C-AD80-BFEE3F31D557}"/>
    <cellStyle name="Normal 2 2 2 10 2" xfId="7858" xr:uid="{DA2A7D5F-6DD9-4E42-BA5D-AAF127C4B69B}"/>
    <cellStyle name="Normal 2 2 2 10 2 2" xfId="7859" xr:uid="{BC1D4510-422D-442B-B22C-E3B57448FFB2}"/>
    <cellStyle name="Normal 2 2 2 10 2 3" xfId="7860" xr:uid="{35F7B3C0-3D0C-465A-85FF-1B7B59ADA80C}"/>
    <cellStyle name="Normal 2 2 2 10 2_AVA DVA EL" xfId="50067" xr:uid="{6A2FEEA4-63B2-4161-A428-5C11DA91217C}"/>
    <cellStyle name="Normal 2 2 2 10 3" xfId="7861" xr:uid="{C7EA6496-D5E2-4BE6-9454-932A1E5D44FC}"/>
    <cellStyle name="Normal 2 2 2 10 3 2" xfId="7862" xr:uid="{52822FC1-DF75-40B8-96C5-ADA69B47575E}"/>
    <cellStyle name="Normal 2 2 2 10 3 3" xfId="7863" xr:uid="{427965F0-2AD4-4B7F-8A58-17F2090B4508}"/>
    <cellStyle name="Normal 2 2 2 10 3_AVA DVA EL" xfId="50068" xr:uid="{3FEC5FE5-01AB-49D5-BEC8-2C660AB677E1}"/>
    <cellStyle name="Normal 2 2 2 10 4" xfId="7864" xr:uid="{262E4765-62FA-463E-A2C0-72C34C378CE6}"/>
    <cellStyle name="Normal 2 2 2 10 4 2" xfId="7865" xr:uid="{69DCDB3E-3D68-4285-8A25-C3854539EB86}"/>
    <cellStyle name="Normal 2 2 2 10 4 3" xfId="7866" xr:uid="{9B39146E-BBA4-44A4-B668-A3677C0CFE16}"/>
    <cellStyle name="Normal 2 2 2 10 4_AVA DVA EL" xfId="50069" xr:uid="{2F1670CF-AF86-4E96-9BCE-ACE800F60954}"/>
    <cellStyle name="Normal 2 2 2 10 5" xfId="7867" xr:uid="{AF5D6964-A9A5-4E55-8E57-92D3120F8006}"/>
    <cellStyle name="Normal 2 2 2 10 6" xfId="7868" xr:uid="{7A5876E7-3AEC-43DD-94AE-DC6CA6823C64}"/>
    <cellStyle name="Normal 2 2 2 10_AVA DVA EL" xfId="50070" xr:uid="{21EB4280-F356-41DD-B2C4-1F3D0A8FF159}"/>
    <cellStyle name="Normal 2 2 2 11" xfId="7869" xr:uid="{E1CB6B01-FBCB-4CD0-97A9-B56DFD75898F}"/>
    <cellStyle name="Normal 2 2 2 11 2" xfId="26319" xr:uid="{175D4527-27BF-4106-9A13-0DE71D409CB2}"/>
    <cellStyle name="Normal 2 2 2 11_AVA DVA EL" xfId="26320" xr:uid="{270C4377-17F1-47CE-94A8-A3ED24FC9BE8}"/>
    <cellStyle name="Normal 2 2 2 12" xfId="7870" xr:uid="{D99AFB8B-9F13-41BB-8A01-46C3F20B4896}"/>
    <cellStyle name="Normal 2 2 2 12 2" xfId="26321" xr:uid="{6FF24E3B-816F-4803-97DB-DFC11F529682}"/>
    <cellStyle name="Normal 2 2 2 12_AVA DVA EL" xfId="26322" xr:uid="{7072DA31-A702-41C4-ACF9-0911F2D79A36}"/>
    <cellStyle name="Normal 2 2 2 13" xfId="7871" xr:uid="{C0C0939B-2135-465B-9F51-BF8D6173B24D}"/>
    <cellStyle name="Normal 2 2 2 13 2" xfId="26323" xr:uid="{3F139472-0CA1-4D96-B638-28890F7DC0DF}"/>
    <cellStyle name="Normal 2 2 2 13_AVA DVA EL" xfId="26324" xr:uid="{A03C85FD-1930-43AB-BAB6-49F9FFDD053C}"/>
    <cellStyle name="Normal 2 2 2 14" xfId="7872" xr:uid="{27C4AAF0-EA63-4FBE-82B3-0E5E693ACB97}"/>
    <cellStyle name="Normal 2 2 2 14 2" xfId="26325" xr:uid="{A266DBE6-57CA-4A0F-8397-199A18AE7B29}"/>
    <cellStyle name="Normal 2 2 2 14_AVA DVA EL" xfId="26326" xr:uid="{484287EB-054B-46DD-9100-3F58F34CBA37}"/>
    <cellStyle name="Normal 2 2 2 15" xfId="7873" xr:uid="{D9929933-EDAF-4E4B-B8AF-E4E21B6A9C5F}"/>
    <cellStyle name="Normal 2 2 2 15 2" xfId="7874" xr:uid="{AB8F47FA-95CB-441F-8FD7-F5B23F121985}"/>
    <cellStyle name="Normal 2 2 2 15 3" xfId="7875" xr:uid="{5C6D5C1D-889E-4596-8FE3-F9A738D462A1}"/>
    <cellStyle name="Normal 2 2 2 15_AVA DVA EL" xfId="26327" xr:uid="{02EF05B1-72BF-4B65-8B5B-85AC1DB8712F}"/>
    <cellStyle name="Normal 2 2 2 16" xfId="7876" xr:uid="{9A2FB9A3-E68E-4F46-9BCA-5306B08A8370}"/>
    <cellStyle name="Normal 2 2 2 16 2" xfId="26328" xr:uid="{53073003-0DC6-41E9-9273-BAF72F369733}"/>
    <cellStyle name="Normal 2 2 2 16_AVA DVA EL" xfId="26329" xr:uid="{2A4470B9-7648-4CED-9695-78BAE354EA7A}"/>
    <cellStyle name="Normal 2 2 2 17" xfId="7877" xr:uid="{2C2E581A-400D-4A74-891F-C117AEB141F6}"/>
    <cellStyle name="Normal 2 2 2 17 2" xfId="26330" xr:uid="{FD26EB4E-7658-41B1-BE80-8DF931D2B355}"/>
    <cellStyle name="Normal 2 2 2 17_AVA DVA EL" xfId="26331" xr:uid="{F89EB965-0A9F-413C-9A7D-95931BF9C8FE}"/>
    <cellStyle name="Normal 2 2 2 18" xfId="7878" xr:uid="{0CC7FD64-1B07-4D11-B501-7A3AE746C9CE}"/>
    <cellStyle name="Normal 2 2 2 18 2" xfId="26332" xr:uid="{7EACDCC5-6980-4C02-8380-C928D55C3106}"/>
    <cellStyle name="Normal 2 2 2 18_AVA DVA EL" xfId="26333" xr:uid="{46E451BD-8325-454E-98B6-83EE1FD6A5CE}"/>
    <cellStyle name="Normal 2 2 2 19" xfId="7879" xr:uid="{DB1AE134-E191-4F04-A57B-8DCC5894BB62}"/>
    <cellStyle name="Normal 2 2 2 19 2" xfId="26334" xr:uid="{04F67DD3-6E92-492A-B13D-C2B0A4F6916F}"/>
    <cellStyle name="Normal 2 2 2 19_AVA DVA EL" xfId="26335" xr:uid="{2E4BB4D1-F946-4A95-8A38-927BA49CE3A3}"/>
    <cellStyle name="Normal 2 2 2 2" xfId="7880" xr:uid="{E7F5BE67-727B-4C84-8EDE-202CB663D8EC}"/>
    <cellStyle name="Normal 2 2 2 2 10" xfId="7881" xr:uid="{D076C0F8-9AFA-40F5-A1D7-269AF269A538}"/>
    <cellStyle name="Normal 2 2 2 2 11" xfId="7882" xr:uid="{AAC48D54-4F00-4BFF-A346-A00130EF7249}"/>
    <cellStyle name="Normal 2 2 2 2 12" xfId="7883" xr:uid="{FD716994-164E-4BE4-8BC0-9B2FD1316C97}"/>
    <cellStyle name="Normal 2 2 2 2 13" xfId="26336" xr:uid="{78DC113F-99CF-4F7C-8A68-2A1F92A26980}"/>
    <cellStyle name="Normal 2 2 2 2 13 2" xfId="26337" xr:uid="{C72C987D-28F8-4E4F-92E9-AD220C7473B0}"/>
    <cellStyle name="Normal 2 2 2 2 13 3" xfId="26338" xr:uid="{412331A8-6296-4A17-9F49-3AADE2601214}"/>
    <cellStyle name="Normal 2 2 2 2 13_AVA DVA EL" xfId="26339" xr:uid="{E2C872D8-758E-427D-9880-DD19E0660F4F}"/>
    <cellStyle name="Normal 2 2 2 2 2" xfId="7884" xr:uid="{F5518A8D-943E-4A37-B468-4C3B3602A8D5}"/>
    <cellStyle name="Normal 2 2 2 2 2 10" xfId="7885" xr:uid="{C5803611-A12E-4AAE-A50D-283F93522A4F}"/>
    <cellStyle name="Normal 2 2 2 2 2 10 2" xfId="26340" xr:uid="{D9E07B89-3993-419D-A359-E223DDAFB6A3}"/>
    <cellStyle name="Normal 2 2 2 2 2 10_AVA DVA EL" xfId="26341" xr:uid="{A86FBF09-1D90-4B3B-9D6F-EF122FE1C906}"/>
    <cellStyle name="Normal 2 2 2 2 2 11" xfId="26342" xr:uid="{CE38A844-607D-4872-A09B-3BE87AECDCC9}"/>
    <cellStyle name="Normal 2 2 2 2 2 11 2" xfId="26343" xr:uid="{1BDA69A5-2B24-4AC3-A781-5C9DFF13BF46}"/>
    <cellStyle name="Normal 2 2 2 2 2 11 3" xfId="26344" xr:uid="{020687BA-BB56-418D-B008-3FFA73F8240D}"/>
    <cellStyle name="Normal 2 2 2 2 2 11_AVA DVA EL" xfId="26345" xr:uid="{554AD17A-8D36-4E39-A563-993598233F40}"/>
    <cellStyle name="Normal 2 2 2 2 2 2" xfId="7886" xr:uid="{3BB356D5-2983-402C-A577-D0E6A3DAC656}"/>
    <cellStyle name="Normal 2 2 2 2 2 2 10" xfId="7887" xr:uid="{5909EA6B-CD64-47DF-9F3C-2AB6BC3D832B}"/>
    <cellStyle name="Normal 2 2 2 2 2 2 11" xfId="26346" xr:uid="{670A6A63-6771-4481-8CE5-8D9573093995}"/>
    <cellStyle name="Normal 2 2 2 2 2 2 11 2" xfId="26347" xr:uid="{93AB8F19-EA4A-46D6-9024-B26AB17469D8}"/>
    <cellStyle name="Normal 2 2 2 2 2 2 11 3" xfId="26348" xr:uid="{0506FB74-1049-4C31-BC4A-CE7AC1A003F8}"/>
    <cellStyle name="Normal 2 2 2 2 2 2 11_AVA DVA EL" xfId="26349" xr:uid="{046A385D-41E4-49A2-8795-A06E6169B6C8}"/>
    <cellStyle name="Normal 2 2 2 2 2 2 2" xfId="7888" xr:uid="{7CB14CAB-F335-4F17-8715-A585AD550EDF}"/>
    <cellStyle name="Normal 2 2 2 2 2 2 2 2" xfId="7889" xr:uid="{E4B55CCD-0D42-4EB7-9E76-864FE45E3C0F}"/>
    <cellStyle name="Normal 2 2 2 2 2 2 2 2 2" xfId="7890" xr:uid="{90D34BAF-943E-4B54-9923-D363167C1C9B}"/>
    <cellStyle name="Normal 2 2 2 2 2 2 2 2 2 2" xfId="7891" xr:uid="{60A819D5-21DA-423A-BC4B-5AA8C9D8393E}"/>
    <cellStyle name="Normal 2 2 2 2 2 2 2 2 2 2 2" xfId="7892" xr:uid="{A6070F28-B3A0-4F21-B4D1-5FA4811EBD21}"/>
    <cellStyle name="Normal 2 2 2 2 2 2 2 2 2 2 3" xfId="7893" xr:uid="{1BCC7930-A9D5-4409-A848-EEFFFBC05545}"/>
    <cellStyle name="Normal 2 2 2 2 2 2 2 2 2 2 4" xfId="7894" xr:uid="{40B53AEA-9063-4259-81FB-CD1296084C01}"/>
    <cellStyle name="Normal 2 2 2 2 2 2 2 2 2 2 5" xfId="7895" xr:uid="{B6B4D4A3-2FC5-459C-955A-B3D80B1FED12}"/>
    <cellStyle name="Normal 2 2 2 2 2 2 2 2 2 2_AVA DVA EL" xfId="26350" xr:uid="{787847B9-8F14-4907-8D0F-A4ADF0BE000C}"/>
    <cellStyle name="Normal 2 2 2 2 2 2 2 2 2 3" xfId="7896" xr:uid="{A12C3AD1-A30E-479E-B927-F49AD924C57F}"/>
    <cellStyle name="Normal 2 2 2 2 2 2 2 2 2 3 2" xfId="26351" xr:uid="{AA629D69-3F0F-40E5-A97A-B30C6BF15804}"/>
    <cellStyle name="Normal 2 2 2 2 2 2 2 2 2 3_AVA DVA EL" xfId="26352" xr:uid="{9D9013C2-F3B3-4E9F-B036-7D5967CF1CF8}"/>
    <cellStyle name="Normal 2 2 2 2 2 2 2 2 2 4" xfId="7897" xr:uid="{6BB4972C-B7CD-4963-83A1-AAEBA41FEACE}"/>
    <cellStyle name="Normal 2 2 2 2 2 2 2 2 2 4 2" xfId="26353" xr:uid="{7C97DB8E-BA82-4591-8B12-6D2C7A4EC4C7}"/>
    <cellStyle name="Normal 2 2 2 2 2 2 2 2 2 4_AVA DVA EL" xfId="26354" xr:uid="{BABD15E3-70BD-4074-9162-C34E30F456AD}"/>
    <cellStyle name="Normal 2 2 2 2 2 2 2 2 2 5" xfId="7898" xr:uid="{8A7E59C3-C58A-493E-AC10-26BD7FA40631}"/>
    <cellStyle name="Normal 2 2 2 2 2 2 2 2 2 5 2" xfId="26355" xr:uid="{A2256F6C-F1F3-4E2E-A60E-D123F082FC7D}"/>
    <cellStyle name="Normal 2 2 2 2 2 2 2 2 2 5_AVA DVA EL" xfId="26356" xr:uid="{32E97C4C-4C31-49AA-858A-4D7591684866}"/>
    <cellStyle name="Normal 2 2 2 2 2 2 2 2 2_AVA DVA EL" xfId="50071" xr:uid="{6E68F9B8-77D1-41DF-83DB-F0454E9B02EE}"/>
    <cellStyle name="Normal 2 2 2 2 2 2 2 2 3" xfId="7899" xr:uid="{1745F0C5-FC09-4C48-B177-28057F33B6A5}"/>
    <cellStyle name="Normal 2 2 2 2 2 2 2 2 4" xfId="7900" xr:uid="{CCF3A425-B995-4C08-AB08-9CC2ECED4D3A}"/>
    <cellStyle name="Normal 2 2 2 2 2 2 2 2 5" xfId="7901" xr:uid="{373F5A14-A328-4247-9070-D87F701BCD3A}"/>
    <cellStyle name="Normal 2 2 2 2 2 2 2 2 6" xfId="7902" xr:uid="{D7607810-C94A-4013-A214-C1748B355EE4}"/>
    <cellStyle name="Normal 2 2 2 2 2 2 2 2 7" xfId="7903" xr:uid="{7A401613-6DD5-46C8-B3EF-EB45257A1B24}"/>
    <cellStyle name="Normal 2 2 2 2 2 2 2 2_AVA DVA EL" xfId="26357" xr:uid="{BD516D5E-945C-4131-9695-DCC324282892}"/>
    <cellStyle name="Normal 2 2 2 2 2 2 2 3" xfId="7904" xr:uid="{9D31A882-87D8-418C-A6F1-6679DF9AAD7C}"/>
    <cellStyle name="Normal 2 2 2 2 2 2 2 4" xfId="7905" xr:uid="{1AF13F46-F8D2-497A-A537-6A5EEB6A620C}"/>
    <cellStyle name="Normal 2 2 2 2 2 2 2 4 2" xfId="26358" xr:uid="{4270791C-C9F6-431B-B5A3-CEF21C310A1C}"/>
    <cellStyle name="Normal 2 2 2 2 2 2 2 4_AVA DVA EL" xfId="26359" xr:uid="{CFDEDEA7-3434-4533-83ED-184AAD9265FE}"/>
    <cellStyle name="Normal 2 2 2 2 2 2 2 5" xfId="7906" xr:uid="{F95C7543-160B-424E-BD6C-41FA948E87CB}"/>
    <cellStyle name="Normal 2 2 2 2 2 2 2 5 2" xfId="26360" xr:uid="{FEF7A724-1706-49AD-83D4-2252B7FACDDA}"/>
    <cellStyle name="Normal 2 2 2 2 2 2 2 5_AVA DVA EL" xfId="26361" xr:uid="{353B17CA-A6CF-474E-9BB5-4408E865E162}"/>
    <cellStyle name="Normal 2 2 2 2 2 2 2 6" xfId="7907" xr:uid="{1D94D0A3-C409-427E-92B3-215B2E1A9447}"/>
    <cellStyle name="Normal 2 2 2 2 2 2 2 6 2" xfId="26362" xr:uid="{3A1DAF0A-DB29-4E72-BAAC-17CFB517A7AA}"/>
    <cellStyle name="Normal 2 2 2 2 2 2 2 6_AVA DVA EL" xfId="26363" xr:uid="{4089AF93-F1CF-46B3-B783-FD715D5DD4CF}"/>
    <cellStyle name="Normal 2 2 2 2 2 2 2 7" xfId="7908" xr:uid="{D8F19DED-5C6C-459F-8EC1-A64F0DF6FA92}"/>
    <cellStyle name="Normal 2 2 2 2 2 2 2 7 2" xfId="26364" xr:uid="{06E2D470-35EE-46E3-B33B-94EE93D8B39E}"/>
    <cellStyle name="Normal 2 2 2 2 2 2 2 7_AVA DVA EL" xfId="26365" xr:uid="{62408C45-F8A0-418C-AECB-CE23F4CA7F9E}"/>
    <cellStyle name="Normal 2 2 2 2 2 2 2 8" xfId="7909" xr:uid="{95AA0AA2-E988-495F-B6E8-8F31558BB271}"/>
    <cellStyle name="Normal 2 2 2 2 2 2 2 8 2" xfId="26366" xr:uid="{4FCC408D-4E32-4BA2-8882-426D6D5B33A1}"/>
    <cellStyle name="Normal 2 2 2 2 2 2 2 8_AVA DVA EL" xfId="26367" xr:uid="{5B4B04CC-2A99-4774-BBE5-70066080C7A5}"/>
    <cellStyle name="Normal 2 2 2 2 2 2 2_AVA DVA EL" xfId="50072" xr:uid="{69263E0A-7C61-45CF-A00D-3244A1870198}"/>
    <cellStyle name="Normal 2 2 2 2 2 2 3" xfId="7910" xr:uid="{295356D9-FE31-43CA-BB3B-F4E09C46A3A3}"/>
    <cellStyle name="Normal 2 2 2 2 2 2 3 2" xfId="7911" xr:uid="{12388984-96E1-49F1-9471-E4029FAEF5D1}"/>
    <cellStyle name="Normal 2 2 2 2 2 2 3 3" xfId="7912" xr:uid="{355C5B98-7D78-4F7F-8727-248DFCC9C461}"/>
    <cellStyle name="Normal 2 2 2 2 2 2 3_AVA DVA EL" xfId="50073" xr:uid="{1B7E9E5E-F5EC-4085-BF3A-49075C07FACE}"/>
    <cellStyle name="Normal 2 2 2 2 2 2 4" xfId="7913" xr:uid="{DC2C7040-2659-45B1-9B9D-BF7CCB7A1002}"/>
    <cellStyle name="Normal 2 2 2 2 2 2 4 2" xfId="7914" xr:uid="{EB26633E-7A63-4271-8670-627D2B5E3FCF}"/>
    <cellStyle name="Normal 2 2 2 2 2 2 4 3" xfId="7915" xr:uid="{DBB8C23F-19A9-4BFC-A717-751ED113514E}"/>
    <cellStyle name="Normal 2 2 2 2 2 2 4_AVA DVA EL" xfId="50074" xr:uid="{18321C07-E0E0-4EF6-903B-392A8D2FC01D}"/>
    <cellStyle name="Normal 2 2 2 2 2 2 5" xfId="7916" xr:uid="{A9EDDE7A-27C9-4F1F-910D-DE9C31262EC9}"/>
    <cellStyle name="Normal 2 2 2 2 2 2 5 2" xfId="7917" xr:uid="{4428B106-FAB3-43CD-8C39-3A1F08634EE1}"/>
    <cellStyle name="Normal 2 2 2 2 2 2 5 2 2" xfId="26368" xr:uid="{09085EA2-B729-4B68-9576-B6E81C8895D7}"/>
    <cellStyle name="Normal 2 2 2 2 2 2 5 2_AVA DVA EL" xfId="26369" xr:uid="{9183271E-C7DE-437C-B792-B74E9E2D8E0C}"/>
    <cellStyle name="Normal 2 2 2 2 2 2 5 3" xfId="7918" xr:uid="{D6884135-E44F-4248-8AD2-802460320469}"/>
    <cellStyle name="Normal 2 2 2 2 2 2 5 3 2" xfId="26370" xr:uid="{2D32749D-9511-4216-ACCB-F1C0277EB3FE}"/>
    <cellStyle name="Normal 2 2 2 2 2 2 5 3_AVA DVA EL" xfId="26371" xr:uid="{461CBD1B-5955-4348-8490-C68FB496DBB6}"/>
    <cellStyle name="Normal 2 2 2 2 2 2 5_AVA DVA EL" xfId="50075" xr:uid="{8A4AB804-FD26-4D23-9DE3-3242B1AFD2E0}"/>
    <cellStyle name="Normal 2 2 2 2 2 2 6" xfId="7919" xr:uid="{51811FF0-4770-4504-A743-A4B5064B329A}"/>
    <cellStyle name="Normal 2 2 2 2 2 2 7" xfId="7920" xr:uid="{030BDF70-9F95-4B67-BB41-D6238C944CCA}"/>
    <cellStyle name="Normal 2 2 2 2 2 2 8" xfId="7921" xr:uid="{7E87B3CC-3379-4FC8-8CC9-1452461BF79E}"/>
    <cellStyle name="Normal 2 2 2 2 2 2 9" xfId="7922" xr:uid="{BD48799F-FA1D-4D95-B856-7B96AF70A3A5}"/>
    <cellStyle name="Normal 2 2 2 2 2 2_AVA DVA EL" xfId="26372" xr:uid="{A5AE54E8-97AD-48A4-8A7E-79D58A438C99}"/>
    <cellStyle name="Normal 2 2 2 2 2 3" xfId="7923" xr:uid="{270751EA-4CAB-4A53-B2D5-573AD036B001}"/>
    <cellStyle name="Normal 2 2 2 2 2 3 2" xfId="26373" xr:uid="{C5A658C3-B4BB-4841-9D7F-2DAAF5734120}"/>
    <cellStyle name="Normal 2 2 2 2 2 3 2 2" xfId="26374" xr:uid="{33DB6CAF-622C-41A4-8A00-2391E30598A7}"/>
    <cellStyle name="Normal 2 2 2 2 2 3 2 3" xfId="26375" xr:uid="{2FBE6BB1-EA5E-49C8-90B7-3E9D86B112B5}"/>
    <cellStyle name="Normal 2 2 2 2 2 3 2_AVA DVA EL" xfId="26376" xr:uid="{43654566-F28A-4D2B-B6B5-7DC71F730790}"/>
    <cellStyle name="Normal 2 2 2 2 2 3 3" xfId="26377" xr:uid="{E445422A-E4D5-4731-9297-21F13F5857DE}"/>
    <cellStyle name="Normal 2 2 2 2 2 3_AVA DVA EL" xfId="26378" xr:uid="{FDF25999-EE85-4446-B465-20D4FB23DE2E}"/>
    <cellStyle name="Normal 2 2 2 2 2 4" xfId="7924" xr:uid="{00C01A41-C560-4C8C-B365-F4D191906EE8}"/>
    <cellStyle name="Normal 2 2 2 2 2 4 2" xfId="26379" xr:uid="{6837B79F-7865-49F3-9F2C-EDDE16B7CE0E}"/>
    <cellStyle name="Normal 2 2 2 2 2 4_AVA DVA EL" xfId="26380" xr:uid="{8FAC519D-9D41-4332-92B0-AF34F5607106}"/>
    <cellStyle name="Normal 2 2 2 2 2 5" xfId="7925" xr:uid="{26A2A0AB-93F9-4CB1-898D-4E7BC26736B9}"/>
    <cellStyle name="Normal 2 2 2 2 2 5 2" xfId="7926" xr:uid="{7336BFFC-7FED-4C04-B5D5-1B90DD53900A}"/>
    <cellStyle name="Normal 2 2 2 2 2 5 3" xfId="7927" xr:uid="{9B017C9F-5338-444E-BCDD-0076737CE222}"/>
    <cellStyle name="Normal 2 2 2 2 2 5_AVA DVA EL" xfId="26381" xr:uid="{836B0F13-DDC6-4699-AF4C-864E19B8ABF6}"/>
    <cellStyle name="Normal 2 2 2 2 2 6" xfId="7928" xr:uid="{FE3D5173-7358-4FF5-A12C-4E84461F51F1}"/>
    <cellStyle name="Normal 2 2 2 2 2 6 2" xfId="26382" xr:uid="{56AB9A71-DA02-46CC-9986-FC9B7EB12688}"/>
    <cellStyle name="Normal 2 2 2 2 2 6_AVA DVA EL" xfId="26383" xr:uid="{DB8C84C7-F2F3-4D49-802C-243B0B7CB08A}"/>
    <cellStyle name="Normal 2 2 2 2 2 7" xfId="7929" xr:uid="{C1CB41B8-328E-4D62-82AC-7BBDA4EADCB3}"/>
    <cellStyle name="Normal 2 2 2 2 2 7 2" xfId="26384" xr:uid="{76E79753-4BE9-487D-98E9-6C3918346D58}"/>
    <cellStyle name="Normal 2 2 2 2 2 7_AVA DVA EL" xfId="26385" xr:uid="{640E9D68-3D79-44A0-8A3A-919D1F06DC67}"/>
    <cellStyle name="Normal 2 2 2 2 2 8" xfId="7930" xr:uid="{7DBEC455-3CAE-4B37-87E0-55F9763C9A5F}"/>
    <cellStyle name="Normal 2 2 2 2 2 8 2" xfId="26386" xr:uid="{3A2B2776-37A0-457C-AB91-81ED05DEC8B2}"/>
    <cellStyle name="Normal 2 2 2 2 2 8_AVA DVA EL" xfId="26387" xr:uid="{DCBCB195-EBE0-42F7-9AD3-679152632B5D}"/>
    <cellStyle name="Normal 2 2 2 2 2 9" xfId="7931" xr:uid="{5B4C057F-DA2E-4F49-9431-D29C41F5FDB6}"/>
    <cellStyle name="Normal 2 2 2 2 2 9 2" xfId="26388" xr:uid="{F1EDB93F-3778-49F3-8C52-EE834CC6B205}"/>
    <cellStyle name="Normal 2 2 2 2 2 9_AVA DVA EL" xfId="26389" xr:uid="{168470F8-F137-40F5-B6BA-AE526D9F13A1}"/>
    <cellStyle name="Normal 2 2 2 2 2_AVA DVA EL" xfId="50076" xr:uid="{A37F1222-9AFD-463D-8C58-447892E698E6}"/>
    <cellStyle name="Normal 2 2 2 2 3" xfId="7932" xr:uid="{E6480217-E8C9-4BB8-949B-F872F3839C85}"/>
    <cellStyle name="Normal 2 2 2 2 3 2" xfId="7933" xr:uid="{3948EC08-8B74-43BE-8446-D0D45636C7CA}"/>
    <cellStyle name="Normal 2 2 2 2 3 2 2" xfId="7934" xr:uid="{F357D0E9-6487-41C0-AD7B-34EC28D59877}"/>
    <cellStyle name="Normal 2 2 2 2 3 2 3" xfId="7935" xr:uid="{BBB954CF-36A9-417F-B438-5B7310EB4058}"/>
    <cellStyle name="Normal 2 2 2 2 3 2_AVA DVA EL" xfId="50077" xr:uid="{11C60404-D41C-4C27-B64B-744FCB22596F}"/>
    <cellStyle name="Normal 2 2 2 2 3 3" xfId="7936" xr:uid="{B9F73E90-AAA5-4B07-A036-53521B38F33A}"/>
    <cellStyle name="Normal 2 2 2 2 3 3 2" xfId="7937" xr:uid="{B12061BD-8DFB-4E04-9E81-F04EC57360E2}"/>
    <cellStyle name="Normal 2 2 2 2 3 3 3" xfId="7938" xr:uid="{F49EC89E-59E7-4DB4-98E6-8D12EB2F60C6}"/>
    <cellStyle name="Normal 2 2 2 2 3 3_AVA DVA EL" xfId="50078" xr:uid="{D137305F-1251-43F9-AB6A-6B0E7BDF78DB}"/>
    <cellStyle name="Normal 2 2 2 2 3 4" xfId="7939" xr:uid="{F9CC27B0-B02A-4706-9100-CE15C7E5A0CD}"/>
    <cellStyle name="Normal 2 2 2 2 3 4 2" xfId="7940" xr:uid="{273491B4-A221-4727-9D33-C52C867C72B7}"/>
    <cellStyle name="Normal 2 2 2 2 3 4 3" xfId="7941" xr:uid="{B9D679BD-2284-4A6F-A230-1E2B9E70EE82}"/>
    <cellStyle name="Normal 2 2 2 2 3 4_AVA DVA EL" xfId="50079" xr:uid="{0A489CD1-3B57-4073-8E40-8D68B8AA6FAB}"/>
    <cellStyle name="Normal 2 2 2 2 3 5" xfId="7942" xr:uid="{E06C0D55-F775-4422-8D25-0711230F307D}"/>
    <cellStyle name="Normal 2 2 2 2 3 6" xfId="7943" xr:uid="{C819921F-0455-4478-B5D9-89A8D543508E}"/>
    <cellStyle name="Normal 2 2 2 2 3 7" xfId="26390" xr:uid="{AD2AADF6-18B7-40F9-8945-12486DF6792D}"/>
    <cellStyle name="Normal 2 2 2 2 3 7 2" xfId="26391" xr:uid="{322DFB04-D16C-444D-8381-0472D5E0E46A}"/>
    <cellStyle name="Normal 2 2 2 2 3 7 3" xfId="26392" xr:uid="{06634D52-F13D-4D17-AD54-991842A4771F}"/>
    <cellStyle name="Normal 2 2 2 2 3 7_AVA DVA EL" xfId="26393" xr:uid="{EC5A6B00-3135-4695-89DC-DDB8FEAA4E76}"/>
    <cellStyle name="Normal 2 2 2 2 3_AVA DVA EL" xfId="50080" xr:uid="{119438D8-E11A-4969-A1F3-DD0222A46593}"/>
    <cellStyle name="Normal 2 2 2 2 4" xfId="7944" xr:uid="{4836C1BD-E4AB-40FF-B6BF-B4CAD3FC54E4}"/>
    <cellStyle name="Normal 2 2 2 2 4 2" xfId="7945" xr:uid="{B8C39171-56FA-4B7E-8190-92F52CBA4497}"/>
    <cellStyle name="Normal 2 2 2 2 4 3" xfId="7946" xr:uid="{47FD24BB-E218-4BA5-B4CD-61D5C37FBD52}"/>
    <cellStyle name="Normal 2 2 2 2 4 4" xfId="26394" xr:uid="{759DE9A8-209C-4439-8E4E-E1281BFA4D4B}"/>
    <cellStyle name="Normal 2 2 2 2 4 4 2" xfId="26395" xr:uid="{DAC501F4-BB1F-431C-AA51-7E240F8698DC}"/>
    <cellStyle name="Normal 2 2 2 2 4 4 3" xfId="26396" xr:uid="{8697BE32-BDE9-4463-A832-90C5FC90171D}"/>
    <cellStyle name="Normal 2 2 2 2 4 4_AVA DVA EL" xfId="26397" xr:uid="{435D3138-D887-4D3D-BFE8-8209A2AB93E9}"/>
    <cellStyle name="Normal 2 2 2 2 4_AVA DVA EL" xfId="50081" xr:uid="{F954AC53-C3E7-4796-85FD-3B8E429187E8}"/>
    <cellStyle name="Normal 2 2 2 2 5" xfId="7947" xr:uid="{DF2A725B-49F7-44E9-8E4B-9D0A37328518}"/>
    <cellStyle name="Normal 2 2 2 2 5 2" xfId="7948" xr:uid="{A14EF5C9-41DE-47CD-B9BF-08DDF529AB30}"/>
    <cellStyle name="Normal 2 2 2 2 5 3" xfId="7949" xr:uid="{66259211-1BD1-4E70-A7B5-624B5000119C}"/>
    <cellStyle name="Normal 2 2 2 2 5 4" xfId="26398" xr:uid="{C3781E91-5D15-4237-AD35-59C133C7A358}"/>
    <cellStyle name="Normal 2 2 2 2 5 4 2" xfId="26399" xr:uid="{E05E0348-9A46-4F24-8A61-9CBB7D7E0B42}"/>
    <cellStyle name="Normal 2 2 2 2 5 4 3" xfId="26400" xr:uid="{09320D5F-1A76-482E-A2BC-81EEDEB51DBA}"/>
    <cellStyle name="Normal 2 2 2 2 5 4_AVA DVA EL" xfId="26401" xr:uid="{3328F068-86AC-4CAF-8A29-0ECDAF5521E9}"/>
    <cellStyle name="Normal 2 2 2 2 5_AVA DVA EL" xfId="50082" xr:uid="{EF52181B-5080-494B-AA87-FA1E9157BD4F}"/>
    <cellStyle name="Normal 2 2 2 2 6" xfId="7950" xr:uid="{432A1BCF-0569-43C7-BAE7-0208D838DC3C}"/>
    <cellStyle name="Normal 2 2 2 2 6 2" xfId="7951" xr:uid="{0DCB0982-14E5-42C3-B71F-3541C376745E}"/>
    <cellStyle name="Normal 2 2 2 2 6 3" xfId="7952" xr:uid="{2E573C13-7D6D-463E-9B17-EAD5132E066F}"/>
    <cellStyle name="Normal 2 2 2 2 6 4" xfId="7953" xr:uid="{46780E0C-47EB-4CC5-B5EF-6E9C02E0E1C8}"/>
    <cellStyle name="Normal 2 2 2 2 6 4 2" xfId="26402" xr:uid="{8688503D-25FD-4002-8290-B35149EC0BC9}"/>
    <cellStyle name="Normal 2 2 2 2 6 4_AVA DVA EL" xfId="26403" xr:uid="{EF268461-5D66-46CA-AE5F-30CCC8CE82A3}"/>
    <cellStyle name="Normal 2 2 2 2 6 5" xfId="7954" xr:uid="{1BCDB075-4F01-4693-8B4B-195E0A2A8099}"/>
    <cellStyle name="Normal 2 2 2 2 6 5 2" xfId="26404" xr:uid="{2B06F7DA-A1BA-4BE5-8C57-9C57A4048E0A}"/>
    <cellStyle name="Normal 2 2 2 2 6 5_AVA DVA EL" xfId="26405" xr:uid="{5244D5C1-2DBD-4DC8-AD50-51DCF5B933A4}"/>
    <cellStyle name="Normal 2 2 2 2 6 6" xfId="7955" xr:uid="{6C25FB2C-B81D-4C21-8B2A-20288208F74A}"/>
    <cellStyle name="Normal 2 2 2 2 6 6 2" xfId="26406" xr:uid="{FE6F5762-FD65-4810-AADA-C26419E71EF5}"/>
    <cellStyle name="Normal 2 2 2 2 6 6_AVA DVA EL" xfId="26407" xr:uid="{4AA847B1-AFAF-4946-AD6E-C5B7444D920E}"/>
    <cellStyle name="Normal 2 2 2 2 6 7" xfId="7956" xr:uid="{3BEFFDF2-A854-4CF1-8D91-253D17045FF3}"/>
    <cellStyle name="Normal 2 2 2 2 6 7 2" xfId="26408" xr:uid="{D9B857B3-B466-4F79-9F80-406FDAC2BA15}"/>
    <cellStyle name="Normal 2 2 2 2 6 7_AVA DVA EL" xfId="26409" xr:uid="{80F499C0-DB79-45EF-A980-3A05B103D5BB}"/>
    <cellStyle name="Normal 2 2 2 2 6 8" xfId="26410" xr:uid="{D50E48AB-08AA-4708-B43A-62C35F72163D}"/>
    <cellStyle name="Normal 2 2 2 2 6 8 2" xfId="26411" xr:uid="{97E251BB-C65A-4041-A34B-39B3C1FF56A8}"/>
    <cellStyle name="Normal 2 2 2 2 6 8 3" xfId="26412" xr:uid="{ED671115-F9EC-444D-80E7-0B4A312EE0F0}"/>
    <cellStyle name="Normal 2 2 2 2 6 8_AVA DVA EL" xfId="26413" xr:uid="{69FA7978-E7AA-4A8F-BD5E-6DE4BF2D47FA}"/>
    <cellStyle name="Normal 2 2 2 2 6_AVA DVA EL" xfId="50083" xr:uid="{02749AED-0166-420A-B6E2-5B2548F21AA1}"/>
    <cellStyle name="Normal 2 2 2 2 7" xfId="7957" xr:uid="{331910E5-F49E-4BDA-89F3-658921E0A0E6}"/>
    <cellStyle name="Normal 2 2 2 2 7 2" xfId="7958" xr:uid="{842921B4-2B87-4F67-8FD5-DDEA0B70E319}"/>
    <cellStyle name="Normal 2 2 2 2 7 2 2" xfId="26414" xr:uid="{C2A3ED0C-9850-4A57-9117-55E4E031383A}"/>
    <cellStyle name="Normal 2 2 2 2 7 2_AVA DVA EL" xfId="26415" xr:uid="{B3A85A5C-AF96-4092-9809-B9682F8AD3A8}"/>
    <cellStyle name="Normal 2 2 2 2 7 3" xfId="7959" xr:uid="{DD74FCAB-4C58-443E-985A-0A1E4E603E5E}"/>
    <cellStyle name="Normal 2 2 2 2 7 3 2" xfId="26416" xr:uid="{55583693-679F-4BB1-9510-D80DEB28F3CE}"/>
    <cellStyle name="Normal 2 2 2 2 7 3_AVA DVA EL" xfId="26417" xr:uid="{997B0AEF-B8FA-4944-9CB1-3F98A356A69B}"/>
    <cellStyle name="Normal 2 2 2 2 7 4" xfId="26418" xr:uid="{F76495E5-DB8A-4132-9D02-C13E3A166304}"/>
    <cellStyle name="Normal 2 2 2 2 7 4 2" xfId="26419" xr:uid="{6522B44B-8300-489C-B9AE-F064324DEF21}"/>
    <cellStyle name="Normal 2 2 2 2 7 4 3" xfId="26420" xr:uid="{9BA2AC1D-9B7D-4C2F-934D-555477411830}"/>
    <cellStyle name="Normal 2 2 2 2 7 4_AVA DVA EL" xfId="26421" xr:uid="{6A520F8F-5BF7-43A9-9C61-B8E68D8390DF}"/>
    <cellStyle name="Normal 2 2 2 2 7_AVA DVA EL" xfId="50084" xr:uid="{00C0E334-0EBE-430A-8C9F-4248237D9B0E}"/>
    <cellStyle name="Normal 2 2 2 2 8" xfId="7960" xr:uid="{DB3128B6-F4BD-4B97-A2F2-90C6A323B569}"/>
    <cellStyle name="Normal 2 2 2 2 8 2" xfId="26422" xr:uid="{91953CA7-4244-4977-B6EA-4FDF1F110FB6}"/>
    <cellStyle name="Normal 2 2 2 2 8 2 2" xfId="26423" xr:uid="{698972D5-8424-4AD9-BF6C-AE3B9B42DD54}"/>
    <cellStyle name="Normal 2 2 2 2 8 2 3" xfId="26424" xr:uid="{1F543504-CF0A-49DE-BE08-EA16F775A3BF}"/>
    <cellStyle name="Normal 2 2 2 2 8 2_AVA DVA EL" xfId="26425" xr:uid="{5A45278B-286C-4CFF-9171-8321FF90D316}"/>
    <cellStyle name="Normal 2 2 2 2 8_AVA DVA EL" xfId="50085" xr:uid="{9F13C6D8-9133-466E-A206-99C18C98572D}"/>
    <cellStyle name="Normal 2 2 2 2 9" xfId="7961" xr:uid="{E28E38BB-2C7E-4245-A134-BA49BABB7E7E}"/>
    <cellStyle name="Normal 2 2 2 2 9 2" xfId="26426" xr:uid="{9B510927-DB19-4027-A82E-834CE2A5B576}"/>
    <cellStyle name="Normal 2 2 2 2 9 2 2" xfId="26427" xr:uid="{D5390B5F-5462-41CF-9679-B85EAA3AA976}"/>
    <cellStyle name="Normal 2 2 2 2 9 2 3" xfId="26428" xr:uid="{EC343D51-6995-425B-909F-3A4C85817E5C}"/>
    <cellStyle name="Normal 2 2 2 2 9 2_AVA DVA EL" xfId="26429" xr:uid="{82812F22-AFB7-4616-9240-D3C23CF712AA}"/>
    <cellStyle name="Normal 2 2 2 2 9_AVA DVA EL" xfId="50086" xr:uid="{7EFB1D32-B434-4D1F-9424-60E78F8B63CE}"/>
    <cellStyle name="Normal 2 2 2 2_AVA DVA EL" xfId="26430" xr:uid="{E9739F06-5609-4EB0-BFCB-B00D37638A5A}"/>
    <cellStyle name="Normal 2 2 2 20" xfId="7962" xr:uid="{FD9C4100-C665-4C46-B25F-94054567B7FD}"/>
    <cellStyle name="Normal 2 2 2 20 2" xfId="26431" xr:uid="{BDD8BBCC-21EB-42B3-8EBE-F44453F9C632}"/>
    <cellStyle name="Normal 2 2 2 20_AVA DVA EL" xfId="26432" xr:uid="{07C856DD-0D56-4476-9D27-30CF8088C59C}"/>
    <cellStyle name="Normal 2 2 2 21" xfId="26433" xr:uid="{815FAE91-7F2E-440B-B24D-E9A058BD5715}"/>
    <cellStyle name="Normal 2 2 2 21 2" xfId="26434" xr:uid="{F05B156D-392F-4FE7-BAB4-9E54D54396E2}"/>
    <cellStyle name="Normal 2 2 2 21 3" xfId="26435" xr:uid="{E650A988-11B7-4D11-9079-08961F874175}"/>
    <cellStyle name="Normal 2 2 2 21_AVA DVA EL" xfId="26436" xr:uid="{AC6A1F02-23A3-4F4F-A576-B1724E9C578B}"/>
    <cellStyle name="Normal 2 2 2 22" xfId="7856" xr:uid="{39952D7A-5323-43FE-9AF2-DF80B6EFC142}"/>
    <cellStyle name="Normal 2 2 2 3" xfId="7963" xr:uid="{3EFA77E1-DB5B-4E69-BF00-A1F91AB7A8D9}"/>
    <cellStyle name="Normal 2 2 2 3 10" xfId="7964" xr:uid="{EE340B3D-0422-4AB3-8C5A-8F9EFA9891E9}"/>
    <cellStyle name="Normal 2 2 2 3 10 2" xfId="26437" xr:uid="{EEA00390-CE4E-4274-B0D9-B391F06C0424}"/>
    <cellStyle name="Normal 2 2 2 3 10_AVA DVA EL" xfId="26438" xr:uid="{2CE7DF09-C3EE-47DE-B254-7EA36AA4A849}"/>
    <cellStyle name="Normal 2 2 2 3 11" xfId="26439" xr:uid="{0AC43F17-271F-46CA-9CB0-3D94F736A3E2}"/>
    <cellStyle name="Normal 2 2 2 3 11 2" xfId="26440" xr:uid="{23E576AA-0EFC-4171-937E-798CA708F496}"/>
    <cellStyle name="Normal 2 2 2 3 11 3" xfId="26441" xr:uid="{662F62C2-D2E2-4F25-97A6-3C02C94463F9}"/>
    <cellStyle name="Normal 2 2 2 3 11_AVA DVA EL" xfId="26442" xr:uid="{7266CEB2-0602-486A-98B4-6A4458D0E8B6}"/>
    <cellStyle name="Normal 2 2 2 3 2" xfId="7965" xr:uid="{641CFCDE-3977-4BDA-8CD0-3A29C5945598}"/>
    <cellStyle name="Normal 2 2 2 3 2 2" xfId="7966" xr:uid="{13F9EC43-7F26-40A2-9272-E58E66C98050}"/>
    <cellStyle name="Normal 2 2 2 3 2 2 2" xfId="7967" xr:uid="{5CC95FAC-1D41-4F69-8B46-B38908F779A7}"/>
    <cellStyle name="Normal 2 2 2 3 2 2 3" xfId="7968" xr:uid="{0C407243-081A-4473-A1E6-79A9FF709BE9}"/>
    <cellStyle name="Normal 2 2 2 3 2 2 3 2" xfId="26443" xr:uid="{762A212F-5AFC-4ACD-A6AA-93BB9A763118}"/>
    <cellStyle name="Normal 2 2 2 3 2 2 3_AVA DVA EL" xfId="26444" xr:uid="{1859CA46-791C-4A34-89F4-D18F1A51C05A}"/>
    <cellStyle name="Normal 2 2 2 3 2 2 4" xfId="7969" xr:uid="{CC82B54A-463D-44B4-8571-464DEBF3FF11}"/>
    <cellStyle name="Normal 2 2 2 3 2 2 4 2" xfId="26445" xr:uid="{8DA0DF57-5229-4AEA-862B-7D74A61D3E7A}"/>
    <cellStyle name="Normal 2 2 2 3 2 2 4_AVA DVA EL" xfId="26446" xr:uid="{02E281FD-CFBD-4AA4-A625-924199725CCB}"/>
    <cellStyle name="Normal 2 2 2 3 2 2 5" xfId="7970" xr:uid="{27E48654-F3A5-4246-AD5B-C66FD902FA57}"/>
    <cellStyle name="Normal 2 2 2 3 2 2 5 2" xfId="26447" xr:uid="{863B0DD0-FE0A-4FE0-80F6-CD6639D642A6}"/>
    <cellStyle name="Normal 2 2 2 3 2 2 5_AVA DVA EL" xfId="26448" xr:uid="{D450CCA3-348C-400B-A943-B00DA8090D58}"/>
    <cellStyle name="Normal 2 2 2 3 2 2 6" xfId="7971" xr:uid="{D6BA3A98-9956-48AF-9170-48025471E1F7}"/>
    <cellStyle name="Normal 2 2 2 3 2 2 6 2" xfId="26449" xr:uid="{7E4F9B01-B527-4BBE-A480-09AC1D685B57}"/>
    <cellStyle name="Normal 2 2 2 3 2 2 6_AVA DVA EL" xfId="26450" xr:uid="{A5B31DDF-4CFD-42A4-BED1-B21420D2B50E}"/>
    <cellStyle name="Normal 2 2 2 3 2 2_AVA DVA EL" xfId="50087" xr:uid="{61C3A710-6D82-4635-A9AB-2FD075ED52A5}"/>
    <cellStyle name="Normal 2 2 2 3 2 3" xfId="7972" xr:uid="{AF071A80-981F-4CB4-9A27-1D1CE563C2C2}"/>
    <cellStyle name="Normal 2 2 2 3 2 4" xfId="26451" xr:uid="{81615D02-A889-4E4E-8430-5DDC8CDC4B78}"/>
    <cellStyle name="Normal 2 2 2 3 2 4 2" xfId="26452" xr:uid="{F0D1F207-65CE-41A3-96DC-D42D10DE21B3}"/>
    <cellStyle name="Normal 2 2 2 3 2 4 3" xfId="26453" xr:uid="{3C41F339-ED2F-4E7C-8402-955C90698BB6}"/>
    <cellStyle name="Normal 2 2 2 3 2 4_AVA DVA EL" xfId="26454" xr:uid="{1720ADE3-D631-4204-B757-CA69D0D46168}"/>
    <cellStyle name="Normal 2 2 2 3 2_AVA DVA EL" xfId="50088" xr:uid="{48E9335C-6ABD-470B-B7F2-9CD65127AC74}"/>
    <cellStyle name="Normal 2 2 2 3 3" xfId="7973" xr:uid="{5A6531D2-C517-4688-B9A2-20C359068DD7}"/>
    <cellStyle name="Normal 2 2 2 3 3 2" xfId="7974" xr:uid="{C15619E7-8A68-428A-B13C-549812C2E680}"/>
    <cellStyle name="Normal 2 2 2 3 3 3" xfId="7975" xr:uid="{25C08DE2-1B14-4FB6-AE55-04A0746695A3}"/>
    <cellStyle name="Normal 2 2 2 3 3 4" xfId="26455" xr:uid="{E1C7D6FF-713B-4DE3-9E25-71110B11B748}"/>
    <cellStyle name="Normal 2 2 2 3 3 4 2" xfId="26456" xr:uid="{CD77BEA1-AD12-4317-ADAD-7A1CC19DC8B4}"/>
    <cellStyle name="Normal 2 2 2 3 3 4 3" xfId="26457" xr:uid="{EE126B1F-DB8D-4E8F-BA29-B0149D5EF498}"/>
    <cellStyle name="Normal 2 2 2 3 3 4_AVA DVA EL" xfId="26458" xr:uid="{E1C3F08F-AB6B-4B5B-BD60-093027EED7B9}"/>
    <cellStyle name="Normal 2 2 2 3 3_AVA DVA EL" xfId="50089" xr:uid="{04CDE073-D1C5-41EB-A279-5641D7930576}"/>
    <cellStyle name="Normal 2 2 2 3 4" xfId="7976" xr:uid="{967F77BD-D0F8-44BC-8DB4-404698C01ADC}"/>
    <cellStyle name="Normal 2 2 2 3 4 2" xfId="7977" xr:uid="{A27391E6-E4EA-4535-8244-01A06E726A53}"/>
    <cellStyle name="Normal 2 2 2 3 4 3" xfId="7978" xr:uid="{E6946F38-89C7-48F3-A39B-48643E9DD691}"/>
    <cellStyle name="Normal 2 2 2 3 4_AVA DVA EL" xfId="50090" xr:uid="{8E2A1E27-8534-489F-9ED7-1F252FCDB7D1}"/>
    <cellStyle name="Normal 2 2 2 3 5" xfId="7979" xr:uid="{0E65C921-6530-4031-BCE5-28A3014E61C9}"/>
    <cellStyle name="Normal 2 2 2 3 6" xfId="7980" xr:uid="{F7F7DEF1-8282-4B23-AD90-19A8E347805A}"/>
    <cellStyle name="Normal 2 2 2 3 7" xfId="7981" xr:uid="{9A47A168-3977-4841-B2FF-6C98F9A25EE2}"/>
    <cellStyle name="Normal 2 2 2 3 7 2" xfId="26459" xr:uid="{7FB91328-066A-46A2-BDDD-6E19B3B4D4EB}"/>
    <cellStyle name="Normal 2 2 2 3 7_AVA DVA EL" xfId="26460" xr:uid="{B63059EA-0C2A-448D-BF6C-AB8B918AFD02}"/>
    <cellStyle name="Normal 2 2 2 3 8" xfId="7982" xr:uid="{DE14C911-3C2D-4649-8D71-E379B6640327}"/>
    <cellStyle name="Normal 2 2 2 3 8 2" xfId="26461" xr:uid="{102E8FCB-9E62-4A94-B77F-E550514688CA}"/>
    <cellStyle name="Normal 2 2 2 3 8_AVA DVA EL" xfId="26462" xr:uid="{B39975B4-DB0F-4182-8496-9A7E3BA08C65}"/>
    <cellStyle name="Normal 2 2 2 3 9" xfId="7983" xr:uid="{8A8D3B08-5BF9-453B-8A38-DCF15869C85F}"/>
    <cellStyle name="Normal 2 2 2 3 9 2" xfId="26463" xr:uid="{41078780-CE89-4003-8BB5-8EF37F238635}"/>
    <cellStyle name="Normal 2 2 2 3 9_AVA DVA EL" xfId="26464" xr:uid="{30184127-5A81-4F6E-A71F-4D29ED58D2F3}"/>
    <cellStyle name="Normal 2 2 2 3_AVA DVA EL" xfId="50091" xr:uid="{BED9F710-1ECA-4B29-B079-08425BC14617}"/>
    <cellStyle name="Normal 2 2 2 4" xfId="7984" xr:uid="{84CEEE6D-2A28-48BF-A9BE-0E46726CEFC8}"/>
    <cellStyle name="Normal 2 2 2 4 10" xfId="7985" xr:uid="{C855A0BD-5038-45E8-B16B-1A3AB70E47E5}"/>
    <cellStyle name="Normal 2 2 2 4 10 2" xfId="26465" xr:uid="{D33EA3C8-FB00-4275-9FB3-40161EE7E48E}"/>
    <cellStyle name="Normal 2 2 2 4 10_AVA DVA EL" xfId="26466" xr:uid="{2F13D549-289A-40E6-8CFE-86D3E0BC8BB8}"/>
    <cellStyle name="Normal 2 2 2 4 11" xfId="26467" xr:uid="{20FB1AEF-7A91-46E9-AB25-41AFBC5D16B6}"/>
    <cellStyle name="Normal 2 2 2 4 11 2" xfId="26468" xr:uid="{36EA13AD-5062-4F69-8518-DA26CC1BA7C7}"/>
    <cellStyle name="Normal 2 2 2 4 11 3" xfId="26469" xr:uid="{EC27538D-08F6-4738-AF14-9D87404F9868}"/>
    <cellStyle name="Normal 2 2 2 4 11_AVA DVA EL" xfId="26470" xr:uid="{71CC80DB-4A2B-47AF-9A95-D8774F88ECA4}"/>
    <cellStyle name="Normal 2 2 2 4 2" xfId="7986" xr:uid="{A2CC45D3-DAED-4623-AA3B-37C9E3092A0C}"/>
    <cellStyle name="Normal 2 2 2 4 2 2" xfId="7987" xr:uid="{E8228455-FEF4-4361-8137-39531CC0C73C}"/>
    <cellStyle name="Normal 2 2 2 4 2 3" xfId="7988" xr:uid="{99B2AA6B-20C8-40B4-A756-F73808EF5C84}"/>
    <cellStyle name="Normal 2 2 2 4 2 4" xfId="26471" xr:uid="{E2B6E0B1-163D-4FF9-AFB4-FD4A6619C1B7}"/>
    <cellStyle name="Normal 2 2 2 4 2 4 2" xfId="26472" xr:uid="{BD0E868F-E549-4814-A6BB-7E70504F3507}"/>
    <cellStyle name="Normal 2 2 2 4 2 4 3" xfId="26473" xr:uid="{620E149D-1B27-4A45-AE01-05073891ECB2}"/>
    <cellStyle name="Normal 2 2 2 4 2 4_AVA DVA EL" xfId="26474" xr:uid="{2F3EF74F-1FB6-41CC-99CB-E26289F994B7}"/>
    <cellStyle name="Normal 2 2 2 4 2_AVA DVA EL" xfId="50092" xr:uid="{EB57376F-17AF-4A85-B384-6ADAD828423A}"/>
    <cellStyle name="Normal 2 2 2 4 3" xfId="7989" xr:uid="{7E0508D5-8A81-4FF7-8D0D-DAAA6ECF2CAC}"/>
    <cellStyle name="Normal 2 2 2 4 3 2" xfId="7990" xr:uid="{17555CCC-1EB6-41F7-A938-7E1DA7D811CC}"/>
    <cellStyle name="Normal 2 2 2 4 3 3" xfId="7991" xr:uid="{56FFCC7D-C090-4B9D-952D-C7AF15CD45E2}"/>
    <cellStyle name="Normal 2 2 2 4 3 4" xfId="26475" xr:uid="{6C9A4AD4-4746-4296-B300-912E3895AF61}"/>
    <cellStyle name="Normal 2 2 2 4 3 4 2" xfId="26476" xr:uid="{4F3303C1-D343-458E-AE00-9B657081866A}"/>
    <cellStyle name="Normal 2 2 2 4 3 4 3" xfId="26477" xr:uid="{6E38F92B-65F7-4C5D-A744-6FFDB386AE0D}"/>
    <cellStyle name="Normal 2 2 2 4 3 4_AVA DVA EL" xfId="26478" xr:uid="{2FA74D76-9B12-4458-BA50-8A6B8668D76A}"/>
    <cellStyle name="Normal 2 2 2 4 3_AVA DVA EL" xfId="50093" xr:uid="{5AA89C95-A723-47A1-B26B-D587F55FB44E}"/>
    <cellStyle name="Normal 2 2 2 4 4" xfId="7992" xr:uid="{524F4C41-1C45-4AAD-B6C0-73309D4A9343}"/>
    <cellStyle name="Normal 2 2 2 4 4 2" xfId="7993" xr:uid="{ABA4D9A7-2138-407D-A2AC-CB8318B8A8D7}"/>
    <cellStyle name="Normal 2 2 2 4 4 3" xfId="7994" xr:uid="{F6290040-0CD9-448D-B32A-3BFA63BDB339}"/>
    <cellStyle name="Normal 2 2 2 4 4_AVA DVA EL" xfId="50094" xr:uid="{1653D26A-65EB-4644-8C6C-7DC2D7F8FC74}"/>
    <cellStyle name="Normal 2 2 2 4 5" xfId="7995" xr:uid="{17B5E13E-834D-441E-B776-58D8143399B6}"/>
    <cellStyle name="Normal 2 2 2 4 6" xfId="7996" xr:uid="{DA957B2A-F42E-49C8-BE6B-E2D2E1620FD3}"/>
    <cellStyle name="Normal 2 2 2 4 7" xfId="7997" xr:uid="{C136DA91-F3E0-420A-B2C6-F76C81D6512B}"/>
    <cellStyle name="Normal 2 2 2 4 7 2" xfId="26479" xr:uid="{DC68C74C-FB16-4494-B419-653A6F2D2F45}"/>
    <cellStyle name="Normal 2 2 2 4 7_AVA DVA EL" xfId="26480" xr:uid="{624D8A7C-E3C0-41D5-97F1-FC60DC14352D}"/>
    <cellStyle name="Normal 2 2 2 4 8" xfId="7998" xr:uid="{36F3C9E7-97CA-4572-95D0-916257552E4B}"/>
    <cellStyle name="Normal 2 2 2 4 8 2" xfId="26481" xr:uid="{B5D985C4-8FE4-43DC-92C3-8D998D0535B3}"/>
    <cellStyle name="Normal 2 2 2 4 8_AVA DVA EL" xfId="26482" xr:uid="{9471EACC-A04B-46AD-9C8C-7AF2BFFA44CF}"/>
    <cellStyle name="Normal 2 2 2 4 9" xfId="7999" xr:uid="{723EB72B-CFC2-4655-8406-28741F90ED19}"/>
    <cellStyle name="Normal 2 2 2 4 9 2" xfId="26483" xr:uid="{634E4058-4F67-4F57-B185-8393007908B1}"/>
    <cellStyle name="Normal 2 2 2 4 9_AVA DVA EL" xfId="26484" xr:uid="{EA9496FE-8A29-49CC-8C3B-7C03EEEF697A}"/>
    <cellStyle name="Normal 2 2 2 4_AVA DVA EL" xfId="50095" xr:uid="{2FAEF89D-8A8A-4269-903A-91B49831FC11}"/>
    <cellStyle name="Normal 2 2 2 5" xfId="8000" xr:uid="{AAF6529C-A492-45A9-AEA0-92C28536AB4C}"/>
    <cellStyle name="Normal 2 2 2 5 10" xfId="8001" xr:uid="{13943F36-42B0-41E1-8FBB-22E153399D1A}"/>
    <cellStyle name="Normal 2 2 2 5 10 2" xfId="26485" xr:uid="{1F064AB7-6EC8-4DB3-A067-1E328A736623}"/>
    <cellStyle name="Normal 2 2 2 5 10_AVA DVA EL" xfId="26486" xr:uid="{89FE51ED-37F6-47A6-AE1C-803A1942FA18}"/>
    <cellStyle name="Normal 2 2 2 5 11" xfId="26487" xr:uid="{5BEA7321-635B-4CF7-B5C1-B62F78A998C0}"/>
    <cellStyle name="Normal 2 2 2 5 11 2" xfId="26488" xr:uid="{C6FAEFF0-1EAE-4098-A0CB-E9B03041FDB8}"/>
    <cellStyle name="Normal 2 2 2 5 11 3" xfId="26489" xr:uid="{47E77810-C9FF-4E6E-8C08-D9BFB9E129BC}"/>
    <cellStyle name="Normal 2 2 2 5 11_AVA DVA EL" xfId="26490" xr:uid="{E944B2DE-0DED-4023-8272-BCFAE32DBCFF}"/>
    <cellStyle name="Normal 2 2 2 5 2" xfId="8002" xr:uid="{D1F24CED-4C7A-41B3-9140-F594BDBEFEC0}"/>
    <cellStyle name="Normal 2 2 2 5 2 2" xfId="8003" xr:uid="{E8A4749B-0973-4B6B-A488-49B9AC50A152}"/>
    <cellStyle name="Normal 2 2 2 5 2 3" xfId="8004" xr:uid="{54F036CB-3143-4007-A529-596A807C7FC0}"/>
    <cellStyle name="Normal 2 2 2 5 2_AVA DVA EL" xfId="50096" xr:uid="{FA140889-F13D-4578-A08B-2CAACD53EC31}"/>
    <cellStyle name="Normal 2 2 2 5 3" xfId="8005" xr:uid="{429FE2E9-3E68-42F2-9377-957E6FCE5EF0}"/>
    <cellStyle name="Normal 2 2 2 5 3 2" xfId="8006" xr:uid="{E47B0FE5-DB6A-462A-8FDA-96E46D4C8992}"/>
    <cellStyle name="Normal 2 2 2 5 3 3" xfId="8007" xr:uid="{52B1BCF4-D3B0-45C4-B091-D1B95A2968FD}"/>
    <cellStyle name="Normal 2 2 2 5 3_AVA DVA EL" xfId="50097" xr:uid="{7C16EC35-C08E-4FFC-B008-23046DA2358B}"/>
    <cellStyle name="Normal 2 2 2 5 4" xfId="8008" xr:uid="{E01E436B-D4E7-4E1D-A3C0-D083E8F13A67}"/>
    <cellStyle name="Normal 2 2 2 5 4 2" xfId="8009" xr:uid="{56A6118E-C666-4229-BFE2-55044A1C9AFC}"/>
    <cellStyle name="Normal 2 2 2 5 4 3" xfId="8010" xr:uid="{9381ED0B-3411-44AC-8BE4-23A2830A9C73}"/>
    <cellStyle name="Normal 2 2 2 5 4_AVA DVA EL" xfId="50098" xr:uid="{D768E1B6-5384-4A64-8917-890FE5B1AA2E}"/>
    <cellStyle name="Normal 2 2 2 5 5" xfId="8011" xr:uid="{3376EF87-D512-4E86-9F2A-4DD49BAD187A}"/>
    <cellStyle name="Normal 2 2 2 5 6" xfId="8012" xr:uid="{7015D805-C951-49DB-B5EA-ADF160B1940C}"/>
    <cellStyle name="Normal 2 2 2 5 7" xfId="8013" xr:uid="{9EA33D06-EC7B-4991-802C-E3B2C56F0664}"/>
    <cellStyle name="Normal 2 2 2 5 7 2" xfId="26491" xr:uid="{F877040D-BB6B-4132-93CC-F19630471AAB}"/>
    <cellStyle name="Normal 2 2 2 5 7_AVA DVA EL" xfId="26492" xr:uid="{113E5930-6D63-461A-89E7-171F6AB55C8F}"/>
    <cellStyle name="Normal 2 2 2 5 8" xfId="8014" xr:uid="{88A836B4-51B5-493E-884E-B4E44CAFD43D}"/>
    <cellStyle name="Normal 2 2 2 5 8 2" xfId="26493" xr:uid="{5DAA64F0-22D6-46CF-A8B9-F3970B856F59}"/>
    <cellStyle name="Normal 2 2 2 5 8_AVA DVA EL" xfId="26494" xr:uid="{6375C4EE-6BD7-418E-982B-CE2D72368645}"/>
    <cellStyle name="Normal 2 2 2 5 9" xfId="8015" xr:uid="{69C83FD0-6D4A-4FE0-ABA3-A6C8823DC213}"/>
    <cellStyle name="Normal 2 2 2 5 9 2" xfId="26495" xr:uid="{A0010D87-2BB7-4945-A80C-D42BC380E9E5}"/>
    <cellStyle name="Normal 2 2 2 5 9_AVA DVA EL" xfId="26496" xr:uid="{C0D9A7A5-FCCB-4D4F-95B4-918D9956BA14}"/>
    <cellStyle name="Normal 2 2 2 5_AVA DVA EL" xfId="50099" xr:uid="{F9EC7734-5916-4515-B2D4-F28932FEEC2A}"/>
    <cellStyle name="Normal 2 2 2 6" xfId="8016" xr:uid="{3238857A-5B67-4C2D-80D2-0EB34FC917AE}"/>
    <cellStyle name="Normal 2 2 2 6 2" xfId="8017" xr:uid="{9DED5EC6-C03C-42B8-BDE7-81706BB83E75}"/>
    <cellStyle name="Normal 2 2 2 6 2 2" xfId="8018" xr:uid="{AFC7FE0E-60C8-44DB-8BC5-F7F462071629}"/>
    <cellStyle name="Normal 2 2 2 6 2 3" xfId="8019" xr:uid="{D0A5DAD2-4534-42E4-81BE-C2F7516BA898}"/>
    <cellStyle name="Normal 2 2 2 6 2_AVA DVA EL" xfId="50100" xr:uid="{31F29F14-F854-4726-BFCA-446C9845DBA1}"/>
    <cellStyle name="Normal 2 2 2 6 3" xfId="8020" xr:uid="{9D3094C6-95D6-4B1F-A57A-73A2939C6D15}"/>
    <cellStyle name="Normal 2 2 2 6 3 2" xfId="8021" xr:uid="{670F6A10-7004-4E35-B9EF-64A569082169}"/>
    <cellStyle name="Normal 2 2 2 6 3 3" xfId="8022" xr:uid="{7F6E5926-47A8-44F1-8766-4739F738ACE0}"/>
    <cellStyle name="Normal 2 2 2 6 3_AVA DVA EL" xfId="50101" xr:uid="{C7035365-B83F-4C69-ABF1-8EC997635445}"/>
    <cellStyle name="Normal 2 2 2 6 4" xfId="8023" xr:uid="{536190A8-0AC1-4A07-9C97-05169B5A3894}"/>
    <cellStyle name="Normal 2 2 2 6 4 2" xfId="8024" xr:uid="{D7A985A4-62B1-43B3-9632-84BC3482E853}"/>
    <cellStyle name="Normal 2 2 2 6 4 3" xfId="8025" xr:uid="{23749E6E-ADFD-41F9-AC25-7279D24B8D00}"/>
    <cellStyle name="Normal 2 2 2 6 4_AVA DVA EL" xfId="50102" xr:uid="{5B471E52-D715-4392-9C1B-D99B23DC5943}"/>
    <cellStyle name="Normal 2 2 2 6 5" xfId="8026" xr:uid="{EA956AC3-22E1-4E12-8DEE-F867FE2C0A04}"/>
    <cellStyle name="Normal 2 2 2 6 6" xfId="8027" xr:uid="{1566111A-5C20-4FCF-A09D-CA5140A90364}"/>
    <cellStyle name="Normal 2 2 2 6 7" xfId="26497" xr:uid="{A51529F7-583A-4E83-9F23-613214BC15B2}"/>
    <cellStyle name="Normal 2 2 2 6 7 2" xfId="26498" xr:uid="{198308C0-3012-4055-93F8-171E92DAB53B}"/>
    <cellStyle name="Normal 2 2 2 6 7 3" xfId="26499" xr:uid="{FD8C447D-CE29-4112-87DC-815BB03FAE96}"/>
    <cellStyle name="Normal 2 2 2 6 7_AVA DVA EL" xfId="26500" xr:uid="{34B27EF7-3D5A-4E46-929A-609B61B92603}"/>
    <cellStyle name="Normal 2 2 2 6_AVA DVA EL" xfId="50103" xr:uid="{9751BE83-7C30-434D-AE4A-8FA516219257}"/>
    <cellStyle name="Normal 2 2 2 7" xfId="8028" xr:uid="{23112203-38E9-4DAB-B914-E6A3AF8ED55B}"/>
    <cellStyle name="Normal 2 2 2 7 2" xfId="8029" xr:uid="{9411C400-6972-4B79-9A7A-AE9A03FB7A1F}"/>
    <cellStyle name="Normal 2 2 2 7 2 2" xfId="8030" xr:uid="{42B5A63C-3ECD-4BAF-ABA5-A23448FE86D7}"/>
    <cellStyle name="Normal 2 2 2 7 2 3" xfId="8031" xr:uid="{5E7990F5-ABCB-40B2-B638-B4C3BC501808}"/>
    <cellStyle name="Normal 2 2 2 7 2_AVA DVA EL" xfId="50104" xr:uid="{22295E4B-D3C6-4F4C-A3F5-AE891D8E655F}"/>
    <cellStyle name="Normal 2 2 2 7 3" xfId="8032" xr:uid="{267ADF7C-B03C-4B6F-999E-E1E3BFDD4D06}"/>
    <cellStyle name="Normal 2 2 2 7 3 2" xfId="8033" xr:uid="{448275A7-F5E3-4E5A-91A9-0D530331F222}"/>
    <cellStyle name="Normal 2 2 2 7 3 3" xfId="8034" xr:uid="{94820CDB-41EB-4C78-BBC5-51F06B9FA992}"/>
    <cellStyle name="Normal 2 2 2 7 3_AVA DVA EL" xfId="50105" xr:uid="{934C81D8-7313-4AE6-AAE3-A6C8C5514C84}"/>
    <cellStyle name="Normal 2 2 2 7 4" xfId="8035" xr:uid="{0E0615AF-B24C-48FC-AB95-D4A088EEF79F}"/>
    <cellStyle name="Normal 2 2 2 7 4 2" xfId="8036" xr:uid="{4F3B0C14-6E0E-4DF8-A883-69ED105C49BC}"/>
    <cellStyle name="Normal 2 2 2 7 4 3" xfId="8037" xr:uid="{D23072C5-377D-45BB-AD36-CBE23BD3FD2A}"/>
    <cellStyle name="Normal 2 2 2 7 4_AVA DVA EL" xfId="50106" xr:uid="{C078039D-7958-4566-9B9D-A452AC5FF239}"/>
    <cellStyle name="Normal 2 2 2 7 5" xfId="8038" xr:uid="{72BD5354-4004-4CD5-A87B-BC85E79FF7E4}"/>
    <cellStyle name="Normal 2 2 2 7 6" xfId="8039" xr:uid="{7D3DB9E1-DD03-4238-961C-C356BD129588}"/>
    <cellStyle name="Normal 2 2 2 7 7" xfId="26501" xr:uid="{26C09901-2723-4529-A30A-2DFE837A8C2D}"/>
    <cellStyle name="Normal 2 2 2 7 7 2" xfId="26502" xr:uid="{8D7F7EE3-EC11-4F71-A215-64152ECBF9CC}"/>
    <cellStyle name="Normal 2 2 2 7 7 3" xfId="26503" xr:uid="{93101E09-085A-4C4F-9461-77516862A898}"/>
    <cellStyle name="Normal 2 2 2 7 7_AVA DVA EL" xfId="26504" xr:uid="{CA8892FA-FB60-44B7-8635-4A7E3992E77D}"/>
    <cellStyle name="Normal 2 2 2 7_AVA DVA EL" xfId="50107" xr:uid="{B3002304-BC20-48ED-BD3D-146838B11489}"/>
    <cellStyle name="Normal 2 2 2 8" xfId="8040" xr:uid="{D17FBB1E-9CCE-4A7F-9D14-2BD237A9F70F}"/>
    <cellStyle name="Normal 2 2 2 8 2" xfId="8041" xr:uid="{669E58B7-0385-4568-9383-CDEF11B2C9B9}"/>
    <cellStyle name="Normal 2 2 2 8 2 2" xfId="8042" xr:uid="{70811227-ADE4-47C9-A2DF-DBE162A51D03}"/>
    <cellStyle name="Normal 2 2 2 8 2 3" xfId="8043" xr:uid="{62859466-8E1F-4A07-A729-7C247B4AED91}"/>
    <cellStyle name="Normal 2 2 2 8 2_AVA DVA EL" xfId="50108" xr:uid="{9DA9B6DE-013A-4693-98AF-E39A9858A9D9}"/>
    <cellStyle name="Normal 2 2 2 8 3" xfId="8044" xr:uid="{106D71A1-DEA8-4D3F-8E3D-7A0ECF2CD9CF}"/>
    <cellStyle name="Normal 2 2 2 8 3 2" xfId="8045" xr:uid="{B59DC03B-1D5C-43D0-B7E7-FA2C46C3D1F0}"/>
    <cellStyle name="Normal 2 2 2 8 3 3" xfId="8046" xr:uid="{61D36D85-201E-4B12-9E80-F6B308A93E08}"/>
    <cellStyle name="Normal 2 2 2 8 3_AVA DVA EL" xfId="50109" xr:uid="{3EBDBB40-A033-4F53-9C1B-1DC6D1372A2A}"/>
    <cellStyle name="Normal 2 2 2 8 4" xfId="8047" xr:uid="{F3934D12-4C0B-4E74-AEED-CAF4743BE0FA}"/>
    <cellStyle name="Normal 2 2 2 8 4 2" xfId="8048" xr:uid="{9ED2DA2C-0F11-4E42-85B5-66939E3BF3CB}"/>
    <cellStyle name="Normal 2 2 2 8 4 3" xfId="8049" xr:uid="{1FE0CC2F-16B7-4D8E-82F6-A51757F9E19D}"/>
    <cellStyle name="Normal 2 2 2 8 4_AVA DVA EL" xfId="50110" xr:uid="{5688D0B3-831B-480C-A973-FEBF8AB1EDC5}"/>
    <cellStyle name="Normal 2 2 2 8 5" xfId="8050" xr:uid="{478CCE4C-D76A-4959-8D7D-04ADAD6C9BD9}"/>
    <cellStyle name="Normal 2 2 2 8 6" xfId="8051" xr:uid="{E874840F-A2A0-47AB-89F5-0D798F682959}"/>
    <cellStyle name="Normal 2 2 2 8 7" xfId="26505" xr:uid="{326AB630-A8F3-4FE3-8B97-688EAF157631}"/>
    <cellStyle name="Normal 2 2 2 8 7 2" xfId="26506" xr:uid="{FEA465F5-0D5D-4161-96D8-56EA956FDDC4}"/>
    <cellStyle name="Normal 2 2 2 8 7 3" xfId="26507" xr:uid="{90C39A85-E98F-4ADD-A5F5-D69D4FA35DF2}"/>
    <cellStyle name="Normal 2 2 2 8 7_AVA DVA EL" xfId="26508" xr:uid="{79ED29BC-9F33-41E5-97A2-E8ECA4A725D3}"/>
    <cellStyle name="Normal 2 2 2 8_AVA DVA EL" xfId="50111" xr:uid="{F9B225FA-78E5-46F4-99EA-0A350468F9C9}"/>
    <cellStyle name="Normal 2 2 2 9" xfId="8052" xr:uid="{7F8C897E-30DD-4105-9C39-BA6368760592}"/>
    <cellStyle name="Normal 2 2 2 9 2" xfId="8053" xr:uid="{C145EBF8-759A-4DAA-B814-DBB7A7ADEB0F}"/>
    <cellStyle name="Normal 2 2 2 9 2 2" xfId="8054" xr:uid="{281296BB-19CA-4184-84D3-5EF38BDABD15}"/>
    <cellStyle name="Normal 2 2 2 9 2 3" xfId="8055" xr:uid="{25301597-FAC0-45E7-BF81-9C661BE9179D}"/>
    <cellStyle name="Normal 2 2 2 9 2_AVA DVA EL" xfId="50112" xr:uid="{C2212B98-AC36-445A-845B-1886EC370A45}"/>
    <cellStyle name="Normal 2 2 2 9 3" xfId="8056" xr:uid="{76A13A7D-FE2E-4739-B349-D97D3FC32270}"/>
    <cellStyle name="Normal 2 2 2 9 3 2" xfId="8057" xr:uid="{9AA439E9-60AC-4525-8F58-BB604CA0FB57}"/>
    <cellStyle name="Normal 2 2 2 9 3 3" xfId="8058" xr:uid="{BAE1E985-FE7B-45A1-A5AF-F9CB9D00E48D}"/>
    <cellStyle name="Normal 2 2 2 9 3_AVA DVA EL" xfId="50113" xr:uid="{C5805A98-BD48-46E1-A69A-E3A022E9D1C3}"/>
    <cellStyle name="Normal 2 2 2 9 4" xfId="8059" xr:uid="{CE5E6ED7-8B53-451F-A392-5126923EB2E3}"/>
    <cellStyle name="Normal 2 2 2 9 4 2" xfId="8060" xr:uid="{FD8CE3E1-639B-4631-86B2-66D183F02CA3}"/>
    <cellStyle name="Normal 2 2 2 9 4 3" xfId="8061" xr:uid="{BC01AF28-128F-44B3-B812-6EF2E25E271C}"/>
    <cellStyle name="Normal 2 2 2 9 4_AVA DVA EL" xfId="50114" xr:uid="{A27F73E2-155C-45AC-BFE7-5D6C2EAA69C4}"/>
    <cellStyle name="Normal 2 2 2 9 5" xfId="8062" xr:uid="{9BDC35CD-1030-4234-AD76-BDFEDF8B62D0}"/>
    <cellStyle name="Normal 2 2 2 9 6" xfId="8063" xr:uid="{F0E23450-3EFE-47E5-8A21-35CA3BFA6EAA}"/>
    <cellStyle name="Normal 2 2 2 9 7" xfId="26509" xr:uid="{9CB9EA96-1B08-424F-8F84-6E9BFF95F4FD}"/>
    <cellStyle name="Normal 2 2 2 9 7 2" xfId="26510" xr:uid="{359FE1B9-3C99-455C-8988-D52EF8AB401B}"/>
    <cellStyle name="Normal 2 2 2 9 7 3" xfId="26511" xr:uid="{8B24A6CD-4CE1-482C-A38C-FD62D5B5AED2}"/>
    <cellStyle name="Normal 2 2 2 9 7_AVA DVA EL" xfId="26512" xr:uid="{B817F012-B2DD-43E5-AE30-BC69EFBD33AD}"/>
    <cellStyle name="Normal 2 2 2 9_AVA DVA EL" xfId="50115" xr:uid="{FCF8148E-6B51-4BFF-936C-480515F1A04C}"/>
    <cellStyle name="Normal 2 2 2_11" xfId="8064" xr:uid="{A575F63B-1D19-492E-A5B3-A7125D30C67D}"/>
    <cellStyle name="Normal 2 2 20" xfId="8065" xr:uid="{731C0600-5E1E-4CB6-9E7C-ACD5E437E1B9}"/>
    <cellStyle name="Normal 2 2 20 2" xfId="26513" xr:uid="{3EA6CA66-B851-4D42-BD77-75B98BD61B09}"/>
    <cellStyle name="Normal 2 2 20_AVA DVA EL" xfId="26514" xr:uid="{8AD37830-25D4-4267-8CD6-C950AE208B93}"/>
    <cellStyle name="Normal 2 2 21" xfId="8066" xr:uid="{3E2916F6-C73C-44E4-B7A7-6A61E2DCD447}"/>
    <cellStyle name="Normal 2 2 22" xfId="8067" xr:uid="{678FCD78-43BE-4D57-AF89-5D9CF0D7EF03}"/>
    <cellStyle name="Normal 2 2 23" xfId="8068" xr:uid="{FCF3341B-A2BD-4A60-9CBC-8D463E70F09B}"/>
    <cellStyle name="Normal 2 2 24" xfId="8069" xr:uid="{BF608FB6-1435-4B0D-B7FD-59F17302B3CA}"/>
    <cellStyle name="Normal 2 2 25" xfId="8070" xr:uid="{64BC9110-4DE0-4A41-97EB-7FDC341A48EB}"/>
    <cellStyle name="Normal 2 2 25 2" xfId="26515" xr:uid="{3E4B65C3-8A26-4FE4-B11A-D1AF4D5AED90}"/>
    <cellStyle name="Normal 2 2 25_A01" xfId="35924" xr:uid="{16039AB9-742E-4336-94E8-A415D2025860}"/>
    <cellStyle name="Normal 2 2 26" xfId="8071" xr:uid="{8B4FF245-660F-49F5-83BC-7B1B9401E47D}"/>
    <cellStyle name="Normal 2 2 26 2" xfId="26516" xr:uid="{9D415198-53BD-4960-97AD-8DA9F14862FC}"/>
    <cellStyle name="Normal 2 2 26 3" xfId="26517" xr:uid="{AF955082-C5F7-4C33-A862-3D937B710016}"/>
    <cellStyle name="Normal 2 2 26_AVA DVA EL" xfId="26518" xr:uid="{0FB3D7C6-5F4D-4A19-99D7-6AD0921B9F23}"/>
    <cellStyle name="Normal 2 2 27" xfId="26519" xr:uid="{0C0A1F0F-0118-449E-9749-8A0B0AA4A0E6}"/>
    <cellStyle name="Normal 2 2 27 2" xfId="36036" xr:uid="{D16DA425-05F9-48F7-B48E-1D09569A6BCB}"/>
    <cellStyle name="Normal 2 2 28" xfId="36170" xr:uid="{12F2EC84-8D8E-438F-B7EB-74BAFDDE8D12}"/>
    <cellStyle name="Normal 2 2 29" xfId="36169" xr:uid="{849ADC1A-D19F-4026-BE97-748678DB1401}"/>
    <cellStyle name="Normal 2 2 3" xfId="8072" xr:uid="{D633C7D2-D59C-4553-B424-0E6E53E8BB18}"/>
    <cellStyle name="Normal 2 2 3 10" xfId="8073" xr:uid="{447BC909-C7A0-4A70-B55A-41C46BF8C62E}"/>
    <cellStyle name="Normal 2 2 3 10 2" xfId="26520" xr:uid="{85B9AFF4-3564-408C-86C8-F2D54D1C689D}"/>
    <cellStyle name="Normal 2 2 3 10_AVA DVA EL" xfId="26521" xr:uid="{0AF802C8-9D5D-4DF3-BB37-0233CFD6ACB8}"/>
    <cellStyle name="Normal 2 2 3 11" xfId="8074" xr:uid="{6D39D85B-5C7E-492B-8054-89C3E88C5E6E}"/>
    <cellStyle name="Normal 2 2 3 11 2" xfId="26522" xr:uid="{417AFF08-4C4D-4C23-816F-67A69B1918AF}"/>
    <cellStyle name="Normal 2 2 3 11_AVA DVA EL" xfId="26523" xr:uid="{4658F61A-8FE2-40FD-AF22-EBF34BD2FD5A}"/>
    <cellStyle name="Normal 2 2 3 12" xfId="26524" xr:uid="{267BDEC0-074D-41F5-AD7E-9E51FFBABB5D}"/>
    <cellStyle name="Normal 2 2 3 12 2" xfId="26525" xr:uid="{34A94AE0-5CE6-4BB1-8A00-44535A4A0A17}"/>
    <cellStyle name="Normal 2 2 3 12 3" xfId="26526" xr:uid="{B4C99BC9-1868-4D63-A244-3AEAA6ADF74D}"/>
    <cellStyle name="Normal 2 2 3 12_AVA DVA EL" xfId="26527" xr:uid="{E4C719B5-7131-4268-BF5A-0B78F38A9831}"/>
    <cellStyle name="Normal 2 2 3 13" xfId="26528" xr:uid="{87060EBD-22A1-4407-A888-3838393800B0}"/>
    <cellStyle name="Normal 2 2 3 14" xfId="50116" xr:uid="{5563E8FE-461C-4E55-8D08-5A9A9B0CC5A7}"/>
    <cellStyle name="Normal 2 2 3 2" xfId="8075" xr:uid="{2DB73812-49FB-4917-94B6-94FF4E602BAE}"/>
    <cellStyle name="Normal 2 2 3 2 2" xfId="8076" xr:uid="{A1AD3A24-5FE9-47D5-9792-B36FC6A924B6}"/>
    <cellStyle name="Normal 2 2 3 2 2 2" xfId="26529" xr:uid="{D0882774-C12A-4FF0-891D-F0CFBAA51DE6}"/>
    <cellStyle name="Normal 2 2 3 2 2_AVA DVA EL" xfId="26530" xr:uid="{0AF4841D-C272-4316-94F6-57B7343EA120}"/>
    <cellStyle name="Normal 2 2 3 2 3" xfId="26531" xr:uid="{7755FECC-A975-41BE-9610-3C75FA5D0891}"/>
    <cellStyle name="Normal 2 2 3 2_AVA DVA EL" xfId="26532" xr:uid="{FEC2F78A-FCF3-40FD-9D1C-D4D885BEB20F}"/>
    <cellStyle name="Normal 2 2 3 3" xfId="8077" xr:uid="{57358A1B-9DAC-4ADA-8F55-7CA13A632635}"/>
    <cellStyle name="Normal 2 2 3 3 2" xfId="26533" xr:uid="{144FB0DD-9E2E-412B-8A44-192090A405B7}"/>
    <cellStyle name="Normal 2 2 3 3_AVA DVA EL" xfId="26534" xr:uid="{E0B4D0FB-4C26-4C03-8836-DA839740EEFA}"/>
    <cellStyle name="Normal 2 2 3 4" xfId="8078" xr:uid="{4A338469-04BC-4A3C-8042-2BC15F7EDA54}"/>
    <cellStyle name="Normal 2 2 3 4 2" xfId="26535" xr:uid="{71C44F73-D4B3-4832-90E1-B28103823778}"/>
    <cellStyle name="Normal 2 2 3 4_AVA DVA EL" xfId="26536" xr:uid="{4972E038-7505-41B2-9D79-5477619E7BBF}"/>
    <cellStyle name="Normal 2 2 3 5" xfId="8079" xr:uid="{A564D5E3-9A46-4503-8480-2D4D7230AD1E}"/>
    <cellStyle name="Normal 2 2 3 5 2" xfId="26537" xr:uid="{E3AB59DB-89FB-45EE-B5ED-CCC1827586D7}"/>
    <cellStyle name="Normal 2 2 3 5_AVA DVA EL" xfId="26538" xr:uid="{28F75FB9-979B-4652-BA27-05A0276E909D}"/>
    <cellStyle name="Normal 2 2 3 6" xfId="8080" xr:uid="{7B7576E2-A226-4F04-BC94-E978259BBB23}"/>
    <cellStyle name="Normal 2 2 3 6 2" xfId="26539" xr:uid="{8FF7925D-DD78-49E4-9C86-0382C616CE62}"/>
    <cellStyle name="Normal 2 2 3 6_AVA DVA EL" xfId="26540" xr:uid="{9F58EAD2-970D-4ABC-9557-0B92A75BFBAF}"/>
    <cellStyle name="Normal 2 2 3 7" xfId="8081" xr:uid="{A85A4DF9-5E6F-4395-9A2B-EA80A99C386B}"/>
    <cellStyle name="Normal 2 2 3 7 2" xfId="26541" xr:uid="{11DFF43F-74B3-4482-88C7-864406869D43}"/>
    <cellStyle name="Normal 2 2 3 7_AVA DVA EL" xfId="26542" xr:uid="{7AF883CC-CA3F-4200-8B61-2452D25C001F}"/>
    <cellStyle name="Normal 2 2 3 8" xfId="8082" xr:uid="{2BFC4D4E-49C0-41FD-81C1-795026561A23}"/>
    <cellStyle name="Normal 2 2 3 8 2" xfId="26543" xr:uid="{8B7B9675-0BF5-411A-98C0-F91F140E2DE2}"/>
    <cellStyle name="Normal 2 2 3 8_AVA DVA EL" xfId="26544" xr:uid="{3B3D27CA-953E-4ED9-B54A-E66B403A6FF4}"/>
    <cellStyle name="Normal 2 2 3 9" xfId="8083" xr:uid="{46796BF7-4DC9-4308-98F4-6D33D6668BB9}"/>
    <cellStyle name="Normal 2 2 3 9 2" xfId="26545" xr:uid="{FC557623-85F5-4834-9C94-344C81FCCA57}"/>
    <cellStyle name="Normal 2 2 3 9_AVA DVA EL" xfId="26546" xr:uid="{693A584A-2B96-4798-946C-755438B332C1}"/>
    <cellStyle name="Normal 2 2 3_AVA DVA EL" xfId="26547" xr:uid="{6A9773EB-99F0-4EDC-B12D-E6735D386604}"/>
    <cellStyle name="Normal 2 2 30" xfId="36177" xr:uid="{B0206BB3-9071-4BCE-8E95-A44055838102}"/>
    <cellStyle name="Normal 2 2 31" xfId="36181" xr:uid="{9712FCE1-C543-4F86-BD37-9965DB435BAB}"/>
    <cellStyle name="Normal 2 2 32" xfId="36185" xr:uid="{B160D6D0-6297-4F7A-86A4-384D72C0DA0F}"/>
    <cellStyle name="Normal 2 2 33" xfId="36189" xr:uid="{1A31F485-CF5A-4304-998F-57E20D77F10B}"/>
    <cellStyle name="Normal 2 2 34" xfId="36168" xr:uid="{B77D413E-47FD-4C4A-8A93-6050FA65B7C9}"/>
    <cellStyle name="Normal 2 2 35" xfId="36167" xr:uid="{0A8E1FD5-11F0-428E-8488-3C52326FDBFB}"/>
    <cellStyle name="Normal 2 2 36" xfId="36194" xr:uid="{39D17744-4312-4379-B627-246FB472A8D5}"/>
    <cellStyle name="Normal 2 2 37" xfId="36197" xr:uid="{51D3C7D0-53B9-47F0-B12E-33D25E5241F4}"/>
    <cellStyle name="Normal 2 2 38" xfId="36385" xr:uid="{ABCAD5A8-F331-420D-8FEA-B8A156BA9539}"/>
    <cellStyle name="Normal 2 2 39" xfId="36536" xr:uid="{0D8457C3-529F-4BFC-91AC-8DFA8D193742}"/>
    <cellStyle name="Normal 2 2 4" xfId="18" xr:uid="{A6DD252F-BB99-4776-950A-BC377B0EB2B9}"/>
    <cellStyle name="Normal 2 2 4 10" xfId="8085" xr:uid="{EB680C0B-910A-4129-8459-C9986DB93E55}"/>
    <cellStyle name="Normal 2 2 4 11" xfId="26548" xr:uid="{245F6703-345F-4A17-A40A-5FF31869DC40}"/>
    <cellStyle name="Normal 2 2 4 11 2" xfId="26549" xr:uid="{BAB4A525-F47E-4DE9-BACF-66DC14A7E627}"/>
    <cellStyle name="Normal 2 2 4 11 3" xfId="26550" xr:uid="{7AF21AC0-243D-4F08-A292-1222332A4B3F}"/>
    <cellStyle name="Normal 2 2 4 11_AVA DVA EL" xfId="26551" xr:uid="{FA39788C-50FC-4FC3-A2CE-DF0A4807B7F2}"/>
    <cellStyle name="Normal 2 2 4 12" xfId="50117" xr:uid="{681226A2-F28A-4B79-B563-33AC9E928AF0}"/>
    <cellStyle name="Normal 2 2 4 13" xfId="8084" xr:uid="{0ADFD0FA-9D3C-45B6-889E-AC2A16587A41}"/>
    <cellStyle name="Normal 2 2 4 2" xfId="8086" xr:uid="{08C9A03D-8081-45A3-ACBB-ACB3BBCF6392}"/>
    <cellStyle name="Normal 2 2 4 2 10" xfId="26552" xr:uid="{0F2AB631-006B-4AF1-85E4-76D92BF110D0}"/>
    <cellStyle name="Normal 2 2 4 2 10 2" xfId="26553" xr:uid="{419A61AD-5C40-43D8-8144-88672CE427B3}"/>
    <cellStyle name="Normal 2 2 4 2 10 3" xfId="26554" xr:uid="{B4902761-E6CF-48D8-B669-E79B845BB3E0}"/>
    <cellStyle name="Normal 2 2 4 2 10_AVA DVA EL" xfId="26555" xr:uid="{1FFD0ED1-375A-4396-BCD7-31C909675DEE}"/>
    <cellStyle name="Normal 2 2 4 2 2" xfId="8087" xr:uid="{154F4D95-302B-45D4-9665-C7CAB16F4E4C}"/>
    <cellStyle name="Normal 2 2 4 2 2 2" xfId="8088" xr:uid="{E2081D6C-7775-41B9-A7C0-680C06393F42}"/>
    <cellStyle name="Normal 2 2 4 2 2 2 2" xfId="26556" xr:uid="{9AACF109-85B2-4CB4-8E67-C727E26CEDE1}"/>
    <cellStyle name="Normal 2 2 4 2 2 2_AVA DVA EL" xfId="26557" xr:uid="{84950E03-751F-4C3F-939E-C2291280BB7C}"/>
    <cellStyle name="Normal 2 2 4 2 2 3" xfId="8089" xr:uid="{56CE8030-E7FA-4D36-A420-7A0D6B96A86F}"/>
    <cellStyle name="Normal 2 2 4 2 2 4" xfId="8090" xr:uid="{A2353B79-24D8-4140-BB22-EBC836556E75}"/>
    <cellStyle name="Normal 2 2 4 2 2 5" xfId="8091" xr:uid="{A58C0208-A297-46E7-8EC9-34B4D5B3C521}"/>
    <cellStyle name="Normal 2 2 4 2 2 6" xfId="8092" xr:uid="{8473D3A7-6D4B-436B-AD6F-FAEE3ED54593}"/>
    <cellStyle name="Normal 2 2 4 2 2_AVA DVA EL" xfId="26558" xr:uid="{4F756696-F0B0-46A1-8849-AC4CA20E2DEF}"/>
    <cellStyle name="Normal 2 2 4 2 3" xfId="8093" xr:uid="{897237D9-61E0-48A0-B3F3-44CE8BB83A2D}"/>
    <cellStyle name="Normal 2 2 4 2 3 2" xfId="26559" xr:uid="{0DF7E2F1-EC96-4C42-9C7B-92B1BE623C3C}"/>
    <cellStyle name="Normal 2 2 4 2 3_AVA DVA EL" xfId="26560" xr:uid="{8BA36A92-867A-44CC-8E41-695E4002CF8A}"/>
    <cellStyle name="Normal 2 2 4 2 4" xfId="8094" xr:uid="{DA284AC5-9700-476C-9340-6C5A5A696A41}"/>
    <cellStyle name="Normal 2 2 4 2 4 2" xfId="26561" xr:uid="{0229A3D8-233E-4637-A838-3E49F991D73D}"/>
    <cellStyle name="Normal 2 2 4 2 4_AVA DVA EL" xfId="26562" xr:uid="{CB5795C5-2336-40F1-A8B4-4969054941D8}"/>
    <cellStyle name="Normal 2 2 4 2 5" xfId="8095" xr:uid="{BF1029D1-B700-4EC3-A8B8-BA54ED063C39}"/>
    <cellStyle name="Normal 2 2 4 2 5 2" xfId="26563" xr:uid="{EB5D2D33-2449-4E69-B8D3-0C7117E13BA5}"/>
    <cellStyle name="Normal 2 2 4 2 5_AVA DVA EL" xfId="26564" xr:uid="{638AF7C4-F8A9-4CBB-9734-166147A1E81B}"/>
    <cellStyle name="Normal 2 2 4 2 6" xfId="8096" xr:uid="{E05E1CF7-8C25-4AC4-A2D0-7F918DD11B89}"/>
    <cellStyle name="Normal 2 2 4 2 6 2" xfId="26565" xr:uid="{77EA5381-75C9-432A-8F45-8A7BB42DE922}"/>
    <cellStyle name="Normal 2 2 4 2 6_AVA DVA EL" xfId="26566" xr:uid="{BE4B5DA3-0885-44A4-AA93-C27905BF39CC}"/>
    <cellStyle name="Normal 2 2 4 2 7" xfId="8097" xr:uid="{79649ABD-7F99-4875-9C09-EF7FB592C434}"/>
    <cellStyle name="Normal 2 2 4 2 7 2" xfId="26567" xr:uid="{E09E9F24-48CD-4580-AF45-6ED81639F417}"/>
    <cellStyle name="Normal 2 2 4 2 7_AVA DVA EL" xfId="26568" xr:uid="{3C4DE027-09D3-4860-A56F-75608DCCAE39}"/>
    <cellStyle name="Normal 2 2 4 2 8" xfId="8098" xr:uid="{46D4D4EC-A42A-4E20-B07A-0572778BAF27}"/>
    <cellStyle name="Normal 2 2 4 2 8 2" xfId="26569" xr:uid="{5F8F6627-C0E7-4D87-B088-B1ACDBA2B10E}"/>
    <cellStyle name="Normal 2 2 4 2 8_AVA DVA EL" xfId="26570" xr:uid="{6E3D3016-099F-4174-A8A4-0BA16C6F06C8}"/>
    <cellStyle name="Normal 2 2 4 2 9" xfId="8099" xr:uid="{BA2FEBF5-A950-4674-9079-6FF6A545C08F}"/>
    <cellStyle name="Normal 2 2 4 2 9 2" xfId="26571" xr:uid="{043C0BB9-622E-44C6-8A82-3C7860760999}"/>
    <cellStyle name="Normal 2 2 4 2 9_AVA DVA EL" xfId="26572" xr:uid="{5A2E8C73-CC97-4EA2-BFCC-8EEC0887641C}"/>
    <cellStyle name="Normal 2 2 4 2_AVA DVA EL" xfId="26573" xr:uid="{C47F4E55-043C-459A-9679-E35B0B98FAA2}"/>
    <cellStyle name="Normal 2 2 4 3" xfId="8100" xr:uid="{3C27600F-8253-4D30-95E8-71DDBD95B5FF}"/>
    <cellStyle name="Normal 2 2 4 3 2" xfId="8101" xr:uid="{4BA8747A-0CF1-471E-A744-088EB76CC9C0}"/>
    <cellStyle name="Normal 2 2 4 3 2 2" xfId="26574" xr:uid="{27C8C82F-3198-4788-959F-86D0FB9ED3AA}"/>
    <cellStyle name="Normal 2 2 4 3 2_AVA DVA EL" xfId="26575" xr:uid="{AF7671D2-67B0-46EA-9B9E-362697F25114}"/>
    <cellStyle name="Normal 2 2 4 3 3" xfId="8102" xr:uid="{65916584-2D2C-4EF8-95D3-83A0CB525B69}"/>
    <cellStyle name="Normal 2 2 4 3 3 2" xfId="26576" xr:uid="{89F62C46-FA9D-46C0-87EF-BB19347D7AF7}"/>
    <cellStyle name="Normal 2 2 4 3 3_AVA DVA EL" xfId="26577" xr:uid="{8417D9DA-93F1-4115-9B2E-9A12001DE465}"/>
    <cellStyle name="Normal 2 2 4 3 4" xfId="8103" xr:uid="{0DBDF5B8-4B9F-4428-970D-94304CD5CA01}"/>
    <cellStyle name="Normal 2 2 4 3 4 2" xfId="26578" xr:uid="{7517E794-B426-4B07-ABC4-71DD1BAD6C75}"/>
    <cellStyle name="Normal 2 2 4 3 4_AVA DVA EL" xfId="26579" xr:uid="{A172EC02-4CA4-4371-AE7D-BB058B253C97}"/>
    <cellStyle name="Normal 2 2 4 3 5" xfId="8104" xr:uid="{4E5C59EB-2D5D-46A8-8521-E6DB19D4BA92}"/>
    <cellStyle name="Normal 2 2 4 3 5 2" xfId="26580" xr:uid="{F16717A0-3D26-4BB2-936D-DAA1D6C48177}"/>
    <cellStyle name="Normal 2 2 4 3 5_AVA DVA EL" xfId="26581" xr:uid="{1FB81AFB-927E-4E2D-B7F1-C04A8AEF81D3}"/>
    <cellStyle name="Normal 2 2 4 3 6" xfId="8105" xr:uid="{9D198B2E-FC46-4F66-AAF7-1BE43D13CE2D}"/>
    <cellStyle name="Normal 2 2 4 3 6 2" xfId="26582" xr:uid="{9CB2A110-062C-4919-AED4-D3B09536D1F0}"/>
    <cellStyle name="Normal 2 2 4 3 6_AVA DVA EL" xfId="26583" xr:uid="{CCE2B2D5-67DE-4C67-85AD-7A0972AC22FF}"/>
    <cellStyle name="Normal 2 2 4 3 7" xfId="26584" xr:uid="{94326038-39A5-4495-88BB-899F5D5C2123}"/>
    <cellStyle name="Normal 2 2 4 3 7 2" xfId="26585" xr:uid="{3F27D87B-411D-46FC-BE6F-EAA5C19E31A3}"/>
    <cellStyle name="Normal 2 2 4 3 7 3" xfId="26586" xr:uid="{109879E1-7B9C-4E52-852A-24515EEB6FCB}"/>
    <cellStyle name="Normal 2 2 4 3 7_AVA DVA EL" xfId="26587" xr:uid="{88400C94-08FC-4FEC-A9AA-427AB1889CDA}"/>
    <cellStyle name="Normal 2 2 4 3 8" xfId="26588" xr:uid="{26290940-FE53-45F9-8AEF-2D73CF277908}"/>
    <cellStyle name="Normal 2 2 4 3_AVA DVA EL" xfId="26589" xr:uid="{09953F29-4581-47F1-B5E0-46086FC510BE}"/>
    <cellStyle name="Normal 2 2 4 4" xfId="8106" xr:uid="{15F17DBC-F26F-4365-B9A4-A6664410AE47}"/>
    <cellStyle name="Normal 2 2 4 4 2" xfId="26590" xr:uid="{68F28B0F-7E54-4DFE-AB51-A20E5B12CB36}"/>
    <cellStyle name="Normal 2 2 4 4_AVA DVA EL" xfId="26591" xr:uid="{018379BE-803B-4EE9-A2A2-6791C7648197}"/>
    <cellStyle name="Normal 2 2 4 5" xfId="8107" xr:uid="{59B5DD5A-236D-42AD-AE3B-A8D8FA3B010C}"/>
    <cellStyle name="Normal 2 2 4 5 2" xfId="26592" xr:uid="{F1049634-F146-4D32-A564-92BFB5E37F49}"/>
    <cellStyle name="Normal 2 2 4 5_AVA DVA EL" xfId="26593" xr:uid="{81A279BA-4047-41CA-8505-837E2B9FA897}"/>
    <cellStyle name="Normal 2 2 4 6" xfId="8108" xr:uid="{9A9692B2-68B1-4EA8-B036-8FD1724C99D9}"/>
    <cellStyle name="Normal 2 2 4 6 2" xfId="26594" xr:uid="{E5718689-B6C9-4FBD-84CF-8BF662723F0B}"/>
    <cellStyle name="Normal 2 2 4 6_AVA DVA EL" xfId="26595" xr:uid="{AFA9E6B2-5305-4BD6-9D53-48CD32EFFE90}"/>
    <cellStyle name="Normal 2 2 4 7" xfId="8109" xr:uid="{64232F79-B053-4649-AD3C-EAE66C3CD1FB}"/>
    <cellStyle name="Normal 2 2 4 8" xfId="8110" xr:uid="{87B8FEF6-1049-449A-8953-CD167E0F465E}"/>
    <cellStyle name="Normal 2 2 4 9" xfId="8111" xr:uid="{965FC125-CB53-4613-B1A9-ACC695AD00C1}"/>
    <cellStyle name="Normal 2 2 4_AVA DVA EL" xfId="26596" xr:uid="{F305C0EE-0874-4A11-9247-7C25735DF0FD}"/>
    <cellStyle name="Normal 2 2 40" xfId="36628" xr:uid="{54B8DDBD-09FC-41E8-8774-3D5E02165CE3}"/>
    <cellStyle name="Normal 2 2 41" xfId="36516" xr:uid="{98D28A11-A36B-4662-BDF0-832AD0FE8D32}"/>
    <cellStyle name="Normal 2 2 42" xfId="36614" xr:uid="{5AB919ED-DE65-4592-9D21-F17236D47282}"/>
    <cellStyle name="Normal 2 2 43" xfId="35956" xr:uid="{AB52E2D3-BE8A-41B2-B037-C88008E2B9A6}"/>
    <cellStyle name="Normal 2 2 44" xfId="36067" xr:uid="{9EDEF3CB-D6BA-4411-82FB-7F9CF02755BF}"/>
    <cellStyle name="Normal 2 2 45" xfId="36833" xr:uid="{98A964EB-271B-4702-974D-C074AA774CCB}"/>
    <cellStyle name="Normal 2 2 5" xfId="8112" xr:uid="{F925E690-8BBD-470E-BFA1-3AB23BCDDC45}"/>
    <cellStyle name="Normal 2 2 5 2" xfId="8113" xr:uid="{B6DAAA15-1BFC-4F3E-95B9-23E888F847B8}"/>
    <cellStyle name="Normal 2 2 5 2 2" xfId="26597" xr:uid="{9D8B6ABC-16D1-4FDA-93C7-26EBC713BC2F}"/>
    <cellStyle name="Normal 2 2 5 2 2 2" xfId="26598" xr:uid="{4F79FD24-525C-4AF2-A927-30EC24A143E3}"/>
    <cellStyle name="Normal 2 2 5 2 2 3" xfId="26599" xr:uid="{90D5F7B9-0A9E-4392-BCDB-BEA2C22F47F4}"/>
    <cellStyle name="Normal 2 2 5 2 2_AVA DVA EL" xfId="26600" xr:uid="{A43DAF44-A29C-4D05-9B68-B8697BF729F0}"/>
    <cellStyle name="Normal 2 2 5 2_AVA DVA EL" xfId="50118" xr:uid="{50ECE1A6-CAEE-4907-A25C-E39E045FF67A}"/>
    <cellStyle name="Normal 2 2 5 3" xfId="8114" xr:uid="{6076502F-F950-4B46-8EB9-6D0672C92ECE}"/>
    <cellStyle name="Normal 2 2 5 3 2" xfId="26601" xr:uid="{1E61A6F4-2588-4803-938C-B3C10130E458}"/>
    <cellStyle name="Normal 2 2 5 3 2 2" xfId="26602" xr:uid="{D04F8C8B-D86B-4D97-977E-12967F07A8A2}"/>
    <cellStyle name="Normal 2 2 5 3 2 3" xfId="26603" xr:uid="{6205B1DD-869A-4837-8B4C-0FEA913B0106}"/>
    <cellStyle name="Normal 2 2 5 3 2_AVA DVA EL" xfId="26604" xr:uid="{60ADDB8C-3E4D-4762-B1D9-82399D4F5EF6}"/>
    <cellStyle name="Normal 2 2 5 3 3" xfId="26605" xr:uid="{AE03F5A6-2AE4-4D09-AACB-858D321396D1}"/>
    <cellStyle name="Normal 2 2 5 3_AVA DVA EL" xfId="26606" xr:uid="{51EFDF51-7535-4910-89ED-3E05ACC09D90}"/>
    <cellStyle name="Normal 2 2 5 4" xfId="26607" xr:uid="{D576566F-EC32-48E3-8252-0C8219CACFAC}"/>
    <cellStyle name="Normal 2 2 5 4 2" xfId="26608" xr:uid="{3DAC9351-6A70-47D7-9382-4A63CFBB16F2}"/>
    <cellStyle name="Normal 2 2 5 4 3" xfId="26609" xr:uid="{1AE51F39-4A87-4FC7-9E2A-6F14D3366755}"/>
    <cellStyle name="Normal 2 2 5 4_AVA DVA EL" xfId="26610" xr:uid="{26DDAD31-1851-4DE0-A02D-16BC9EA44071}"/>
    <cellStyle name="Normal 2 2 5_4Q16" xfId="26611" xr:uid="{D287D29E-56DB-4FB3-9BC2-78CA13039CA9}"/>
    <cellStyle name="Normal 2 2 6" xfId="8115" xr:uid="{7B2F4DF8-85F2-4920-A221-549F39FE07E2}"/>
    <cellStyle name="Normal 2 2 6 2" xfId="8116" xr:uid="{DA1BC3C9-2576-493B-9187-A0493150D755}"/>
    <cellStyle name="Normal 2 2 6 2 2" xfId="26612" xr:uid="{6E4F4BAF-B3A0-4C48-B9C5-DE5AF274B194}"/>
    <cellStyle name="Normal 2 2 6 2_AVA DVA EL" xfId="26613" xr:uid="{65E41186-C0A2-48F9-BEC4-9322E04B1021}"/>
    <cellStyle name="Normal 2 2 6 3" xfId="8117" xr:uid="{76E2DF69-66E1-432B-B159-3B7D4291A74C}"/>
    <cellStyle name="Normal 2 2 6 4" xfId="8118" xr:uid="{E34BB95F-1A36-4FAE-A7A5-1FB100E3DC3E}"/>
    <cellStyle name="Normal 2 2 6 5" xfId="8119" xr:uid="{46F9D5B6-7DF7-46CF-A23A-0B6B2B3AEA5C}"/>
    <cellStyle name="Normal 2 2 6 6" xfId="8120" xr:uid="{1180D4CA-758B-4A85-9425-FCF183FAF785}"/>
    <cellStyle name="Normal 2 2 6 7" xfId="26614" xr:uid="{4A8F2A38-3AED-4C4E-AFB4-FF284AA4C2EA}"/>
    <cellStyle name="Normal 2 2 6 7 2" xfId="26615" xr:uid="{3C229AE4-F2B2-4E66-A1AD-9B06D984E6C7}"/>
    <cellStyle name="Normal 2 2 6 7 3" xfId="26616" xr:uid="{4E16466F-111F-451E-8B26-53B4F85E6A9C}"/>
    <cellStyle name="Normal 2 2 6 7_AVA DVA EL" xfId="26617" xr:uid="{D8CD715E-5FB5-4A3B-8030-D648B5201B4C}"/>
    <cellStyle name="Normal 2 2 6_AVA DVA EL" xfId="26618" xr:uid="{5252BC52-E823-40F7-A00D-4AE51E3157F8}"/>
    <cellStyle name="Normal 2 2 7" xfId="8121" xr:uid="{1DFA7EF1-489C-4219-916B-23C4BC2048C9}"/>
    <cellStyle name="Normal 2 2 7 2" xfId="8122" xr:uid="{B0CBC0EA-4A0D-4107-B684-2D69059EC6B1}"/>
    <cellStyle name="Normal 2 2 7 2 2" xfId="26619" xr:uid="{5D82B880-D736-473D-B107-6234C99368E1}"/>
    <cellStyle name="Normal 2 2 7 2_AVA DVA EL" xfId="26620" xr:uid="{326D3015-D6C6-4300-9E60-61F9E1497627}"/>
    <cellStyle name="Normal 2 2 7 3" xfId="8123" xr:uid="{0ADFD3D5-EF22-45DF-A469-5CE9FAE5A520}"/>
    <cellStyle name="Normal 2 2 7 4" xfId="8124" xr:uid="{243B2F1C-B768-4407-A905-9DCDC863463D}"/>
    <cellStyle name="Normal 2 2 7 5" xfId="8125" xr:uid="{06BF78C8-0893-4127-A24D-1D652A74A868}"/>
    <cellStyle name="Normal 2 2 7 6" xfId="8126" xr:uid="{53D02668-8CEC-4ED3-A081-5428477F792D}"/>
    <cellStyle name="Normal 2 2 7 7" xfId="26621" xr:uid="{DAD9331A-7B5A-4B03-A1D8-46F5914798A8}"/>
    <cellStyle name="Normal 2 2 7 7 2" xfId="26622" xr:uid="{F0C9835F-3029-4A56-BFA0-4E2D77633B01}"/>
    <cellStyle name="Normal 2 2 7 7 3" xfId="26623" xr:uid="{4551581B-F74C-491B-A7BF-618E81D82A01}"/>
    <cellStyle name="Normal 2 2 7 7_AVA DVA EL" xfId="26624" xr:uid="{D04E29E1-7369-446B-9FC8-0E291DFBE58F}"/>
    <cellStyle name="Normal 2 2 7_AVA DVA EL" xfId="26625" xr:uid="{73A98219-6DBB-4322-A430-5FE9E9A71165}"/>
    <cellStyle name="Normal 2 2 8" xfId="8127" xr:uid="{4ED3354E-CC9B-475D-A2DE-E31FC16A751D}"/>
    <cellStyle name="Normal 2 2 8 2" xfId="8128" xr:uid="{EEB3037A-276E-4115-AF72-DB92B8F9EBC7}"/>
    <cellStyle name="Normal 2 2 8 2 2" xfId="26626" xr:uid="{EA44B95D-A8CA-40DC-906C-C3BC1BECEBCA}"/>
    <cellStyle name="Normal 2 2 8 2_AVA DVA EL" xfId="26627" xr:uid="{EB00207B-000D-477E-99BB-EF3A972D87BE}"/>
    <cellStyle name="Normal 2 2 8 3" xfId="26628" xr:uid="{BC111C63-1688-48C8-A277-2D85E74414A8}"/>
    <cellStyle name="Normal 2 2 8 3 2" xfId="26629" xr:uid="{9B1F6E9A-CB64-4CA4-BB70-ADA035DAEF92}"/>
    <cellStyle name="Normal 2 2 8 3 3" xfId="26630" xr:uid="{E175745F-9EEA-4B1B-B8A1-A6AB63A1088A}"/>
    <cellStyle name="Normal 2 2 8 3_AVA DVA EL" xfId="26631" xr:uid="{5029644A-8EA2-433C-B08D-AD81F2BADC79}"/>
    <cellStyle name="Normal 2 2 8 4" xfId="26632" xr:uid="{4F8D3CB5-D7F8-44A4-AD8A-DF9AD213F09E}"/>
    <cellStyle name="Normal 2 2 8_AVA DVA EL" xfId="26633" xr:uid="{3E8D9462-E9F1-42F0-A1CF-98551599FAAB}"/>
    <cellStyle name="Normal 2 2 9" xfId="8129" xr:uid="{66DA2FB4-6107-490E-B2FC-A4B7AED18E15}"/>
    <cellStyle name="Normal 2 2 9 2" xfId="8130" xr:uid="{4337F587-E7B4-46EA-A661-5881DC4D7130}"/>
    <cellStyle name="Normal 2 2 9 2 2" xfId="26634" xr:uid="{789A69A2-07B7-4AFB-B1C2-769DB765BDFE}"/>
    <cellStyle name="Normal 2 2 9 2_AVA DVA EL" xfId="26635" xr:uid="{683D0D85-3CFB-443E-8E12-8D2153BF4371}"/>
    <cellStyle name="Normal 2 2 9 3" xfId="26636" xr:uid="{561E3980-5E83-4A23-9397-DD7E984FEE5A}"/>
    <cellStyle name="Normal 2 2 9 3 2" xfId="26637" xr:uid="{466A7AD0-2EA8-4E3A-BC2D-4E03335FCE89}"/>
    <cellStyle name="Normal 2 2 9 3 3" xfId="26638" xr:uid="{9A326E64-35A9-4EE8-81BE-EE7230937128}"/>
    <cellStyle name="Normal 2 2 9 3_AVA DVA EL" xfId="26639" xr:uid="{3BCAAB61-1DBE-4DB7-B859-47E984E624DE}"/>
    <cellStyle name="Normal 2 2 9 4" xfId="26640" xr:uid="{A7286DA1-7CC8-4438-8E2E-487775C382DF}"/>
    <cellStyle name="Normal 2 2 9_AVA DVA EL" xfId="26641" xr:uid="{136F9218-09E9-4D5D-A5B3-0266D1440A82}"/>
    <cellStyle name="Normal 2 2_11" xfId="8131" xr:uid="{EEDF4E38-7043-42D4-8630-B92369C321B2}"/>
    <cellStyle name="Normal 2 20" xfId="8132" xr:uid="{3B9B81D7-64B7-4CE4-AB03-34197A8E14FA}"/>
    <cellStyle name="Normal 2 20 2" xfId="8133" xr:uid="{91A9FBCF-52A3-46BC-B47B-12E108C563CD}"/>
    <cellStyle name="Normal 2 20 2 2" xfId="26642" xr:uid="{10692DF5-B091-4A32-A65A-378A1C7CFE12}"/>
    <cellStyle name="Normal 2 20 2_AVA DVA EL" xfId="26643" xr:uid="{97F2AB0C-E033-43E7-8381-F11DBBD7906F}"/>
    <cellStyle name="Normal 2 20 3" xfId="8134" xr:uid="{50F0F2A4-8F13-437A-B53E-2417D9C3A2B1}"/>
    <cellStyle name="Normal 2 20 3 2" xfId="26644" xr:uid="{D11E91A7-4D1B-4AE9-80CB-A3994F5055E3}"/>
    <cellStyle name="Normal 2 20 3_AVA DVA EL" xfId="26645" xr:uid="{AF9EED94-A219-4D5E-8443-D770F92FE343}"/>
    <cellStyle name="Normal 2 20 4" xfId="8135" xr:uid="{1483B97D-7F05-4106-8A9B-60C1392D408D}"/>
    <cellStyle name="Normal 2 20 4 2" xfId="26646" xr:uid="{C36F5F43-2ECE-474A-87E6-B48C73355763}"/>
    <cellStyle name="Normal 2 20 4_AVA DVA EL" xfId="26647" xr:uid="{99E9C910-5F2C-4936-B40E-3D7C3917FD7F}"/>
    <cellStyle name="Normal 2 20 5" xfId="8136" xr:uid="{75589AA8-0BB2-404C-8FA9-300B4DFAC6AD}"/>
    <cellStyle name="Normal 2 20 5 2" xfId="26648" xr:uid="{58673391-69F5-47CD-B22A-CDE2FC83EB0F}"/>
    <cellStyle name="Normal 2 20 5_AVA DVA EL" xfId="26649" xr:uid="{C270C888-C2FF-4CBA-A6AB-A88CE7295C51}"/>
    <cellStyle name="Normal 2 20 6" xfId="26650" xr:uid="{11943E15-D96C-441B-B494-4E77270623D8}"/>
    <cellStyle name="Normal 2 20_AVA DVA EL" xfId="26651" xr:uid="{CC534A48-AA07-4E68-8CFF-BC6E3BFFF1BA}"/>
    <cellStyle name="Normal 2 21" xfId="8137" xr:uid="{33D47B9B-2AB4-4EB9-A6D6-7C81B39B2FE1}"/>
    <cellStyle name="Normal 2 21 2" xfId="8138" xr:uid="{F5EA8963-38B3-4699-986B-FC8401ECED69}"/>
    <cellStyle name="Normal 2 21 2 2" xfId="26652" xr:uid="{1B64F3C1-81F2-432D-A020-75DFABE9E0DC}"/>
    <cellStyle name="Normal 2 21 2_AVA DVA EL" xfId="26653" xr:uid="{7040E568-5A92-4EFC-9EE3-76729762E970}"/>
    <cellStyle name="Normal 2 21 3" xfId="8139" xr:uid="{8FFE5044-5A0A-4296-B6FA-9F1A556F520C}"/>
    <cellStyle name="Normal 2 21 3 2" xfId="26654" xr:uid="{88C71771-7A41-453E-9B81-BD30FA8C7F74}"/>
    <cellStyle name="Normal 2 21 3_AVA DVA EL" xfId="26655" xr:uid="{CE45300F-9175-42E9-B1F6-BAE63A6E41FA}"/>
    <cellStyle name="Normal 2 21 4" xfId="26656" xr:uid="{5EFE14E9-3C3E-46D9-A52C-6250B9A7D995}"/>
    <cellStyle name="Normal 2 21_AVA DVA EL" xfId="26657" xr:uid="{D433A52F-8F91-4B82-9777-269DB06BC593}"/>
    <cellStyle name="Normal 2 22" xfId="8140" xr:uid="{FFE13424-1003-4C26-8CDE-CB7B1371E4FA}"/>
    <cellStyle name="Normal 2 22 2" xfId="26658" xr:uid="{36ADF706-9573-4B75-BDD7-6D276C9A0474}"/>
    <cellStyle name="Normal 2 22_AVA DVA EL" xfId="26659" xr:uid="{E211C998-DF15-4827-B5BA-99F8A318D11A}"/>
    <cellStyle name="Normal 2 23" xfId="8141" xr:uid="{4B37C9C5-70A1-4CD9-B6E9-8D5286ABED8C}"/>
    <cellStyle name="Normal 2 23 2" xfId="26660" xr:uid="{14C90C49-6D3A-45BA-A1F0-387CBC4FFFC4}"/>
    <cellStyle name="Normal 2 23_AVA DVA EL" xfId="26661" xr:uid="{BB2178D8-93F6-4576-9A17-610CB844ECE5}"/>
    <cellStyle name="Normal 2 24" xfId="8142" xr:uid="{B66A3F87-CFF9-4C3C-9A25-8AB67E9D5DC6}"/>
    <cellStyle name="Normal 2 24 2" xfId="26662" xr:uid="{B89FE8B3-3670-4CE3-965A-FFA5822DA7AE}"/>
    <cellStyle name="Normal 2 24_AVA DVA EL" xfId="26663" xr:uid="{FC9A24E4-B1B5-4D12-895F-FD638B433B61}"/>
    <cellStyle name="Normal 2 25" xfId="8143" xr:uid="{6526F41E-B353-4E68-B11D-E636A68F94B7}"/>
    <cellStyle name="Normal 2 25 2" xfId="26664" xr:uid="{7DA9976E-C07D-4174-8DCD-20004A41FB33}"/>
    <cellStyle name="Normal 2 25_AVA DVA EL" xfId="26665" xr:uid="{96BD1CB8-02BD-4823-9960-2210575686E0}"/>
    <cellStyle name="Normal 2 26" xfId="8144" xr:uid="{780D6033-493F-40BC-82E2-FF426ED31068}"/>
    <cellStyle name="Normal 2 26 2" xfId="26666" xr:uid="{C37E720B-8020-4568-94E1-5A334220C47F}"/>
    <cellStyle name="Normal 2 26_AVA DVA EL" xfId="26667" xr:uid="{72C4FF4B-8248-4E25-B5A7-8037251EE351}"/>
    <cellStyle name="Normal 2 27" xfId="8145" xr:uid="{CD65B59B-E55B-4DB9-BD69-E9EF04C2320A}"/>
    <cellStyle name="Normal 2 27 2" xfId="26668" xr:uid="{CBEB8EB3-C418-444F-879A-B3545CBE3C36}"/>
    <cellStyle name="Normal 2 27_AVA DVA EL" xfId="26669" xr:uid="{6CA61F76-1516-4A05-9131-0EE8E1CE3650}"/>
    <cellStyle name="Normal 2 28" xfId="8146" xr:uid="{3EC2287A-AC96-490E-B540-872B934F7B51}"/>
    <cellStyle name="Normal 2 28 2" xfId="26670" xr:uid="{EEB44B57-8228-488B-BBA9-45E8832C0944}"/>
    <cellStyle name="Normal 2 28_AVA DVA EL" xfId="26671" xr:uid="{C6CBE5D3-9F03-4785-80E0-0D7E2057F021}"/>
    <cellStyle name="Normal 2 29" xfId="8147" xr:uid="{9EA7306E-CD19-4128-9CCF-5462C2809141}"/>
    <cellStyle name="Normal 2 29 2" xfId="26672" xr:uid="{A3AB0957-3444-4F01-88D6-67B09299BEAD}"/>
    <cellStyle name="Normal 2 29_AVA DVA EL" xfId="26673" xr:uid="{ECEFADD2-EB44-4DF3-9AEA-984D88808934}"/>
    <cellStyle name="Normal 2 3" xfId="8148" xr:uid="{315CB5D6-D7C8-47C2-BE12-6E9F5F346A1A}"/>
    <cellStyle name="Normal 2 3 10" xfId="8149" xr:uid="{059C7D2D-392E-4C19-9851-436AFBDD1E79}"/>
    <cellStyle name="Normal 2 3 10 2" xfId="26674" xr:uid="{AA9C407C-1340-44C3-B6A4-AAA5CEA21388}"/>
    <cellStyle name="Normal 2 3 10_AVA DVA EL" xfId="26675" xr:uid="{636CC730-24F1-4880-9BE4-B03B6BBDED27}"/>
    <cellStyle name="Normal 2 3 11" xfId="8150" xr:uid="{41219378-00C4-4490-AB93-D2989C714529}"/>
    <cellStyle name="Normal 2 3 11 2" xfId="26676" xr:uid="{07EE5285-0B07-46EF-B4FA-228B8F01D2B7}"/>
    <cellStyle name="Normal 2 3 11_AVA DVA EL" xfId="26677" xr:uid="{D8B45B6E-FB6C-4C70-B236-D0F899F814E6}"/>
    <cellStyle name="Normal 2 3 12" xfId="8151" xr:uid="{20A06271-F506-4D41-9E32-AAED9C68E762}"/>
    <cellStyle name="Normal 2 3 13" xfId="8152" xr:uid="{06A44366-1E2D-47EB-A004-609BB70B0FA8}"/>
    <cellStyle name="Normal 2 3 14" xfId="8153" xr:uid="{8F90CBA5-FD79-46C4-9845-2FA9F944B067}"/>
    <cellStyle name="Normal 2 3 15" xfId="8154" xr:uid="{1A3916FA-642F-4EC8-856F-858FD8F9A4C2}"/>
    <cellStyle name="Normal 2 3 16" xfId="8155" xr:uid="{820592E4-C44B-43A6-B9E4-F6D8A0EAAD3D}"/>
    <cellStyle name="Normal 2 3 16 2" xfId="26678" xr:uid="{8997FF1B-4778-41B6-9712-33AE9F68AC8D}"/>
    <cellStyle name="Normal 2 3 16_AVA DVA EL" xfId="26679" xr:uid="{547D831E-9B17-4981-ABC1-A6611A24F08D}"/>
    <cellStyle name="Normal 2 3 17" xfId="8156" xr:uid="{87441D94-3DD5-4D20-8D5B-56D93120756D}"/>
    <cellStyle name="Normal 2 3 17 2" xfId="26680" xr:uid="{39922ACB-C376-4BC2-9445-79F27C2AD067}"/>
    <cellStyle name="Normal 2 3 17_AVA DVA EL" xfId="26681" xr:uid="{A6A197D7-F5BD-40E1-B288-3B552C361C0C}"/>
    <cellStyle name="Normal 2 3 18" xfId="26682" xr:uid="{7E0F1611-790A-464E-96BF-1BF38CFB0A97}"/>
    <cellStyle name="Normal 2 3 18 2" xfId="26683" xr:uid="{120BD84C-2A68-402C-A882-E23E3F3F3CD1}"/>
    <cellStyle name="Normal 2 3 18 3" xfId="26684" xr:uid="{3535C925-114D-4888-979A-9928E038691A}"/>
    <cellStyle name="Normal 2 3 18 4" xfId="36037" xr:uid="{030A8F81-07B6-4724-90A7-3F73D73F5A8B}"/>
    <cellStyle name="Normal 2 3 18_AVA DVA EL" xfId="26685" xr:uid="{1D388972-1BD3-4DF7-AB19-34DFBD4E2CDD}"/>
    <cellStyle name="Normal 2 3 19" xfId="26686" xr:uid="{AF94B614-0655-43AC-88A2-83EBA44D8B95}"/>
    <cellStyle name="Normal 2 3 19 2" xfId="26687" xr:uid="{885D1E35-199D-48C0-8464-6FDC51FC6993}"/>
    <cellStyle name="Normal 2 3 19 3" xfId="26688" xr:uid="{F20690F6-62D4-4287-87DA-CE8F2186F0DA}"/>
    <cellStyle name="Normal 2 3 19 4" xfId="36162" xr:uid="{A5EDFAEE-47A6-4116-9AFF-59EFC433E410}"/>
    <cellStyle name="Normal 2 3 19_AVA DVA EL" xfId="26689" xr:uid="{0B953545-0F8B-46AC-AB29-01E15ACC3168}"/>
    <cellStyle name="Normal 2 3 2" xfId="8157" xr:uid="{16ACDB54-EDDF-4C80-A9D7-0E658812DFEC}"/>
    <cellStyle name="Normal 2 3 2 2" xfId="8158" xr:uid="{89CBEC0F-6A4B-404C-8027-9F4FF91DD63B}"/>
    <cellStyle name="Normal 2 3 2 2 2" xfId="8159" xr:uid="{C8C7C99E-145F-40C0-ACCE-6A2FFB5F9040}"/>
    <cellStyle name="Normal 2 3 2 2 2 2" xfId="50119" xr:uid="{1E74D223-8DA7-4A6C-B361-ED9D0FAAE9CE}"/>
    <cellStyle name="Normal 2 3 2 2 2 2 2" xfId="50120" xr:uid="{235643EE-0C2F-4F65-9949-7C5048C60540}"/>
    <cellStyle name="Normal 2 3 2 2 2 3" xfId="50121" xr:uid="{5670D42E-3681-4931-81C9-1BCA199BA9C2}"/>
    <cellStyle name="Normal 2 3 2 2 2_3. Chng in credit spreads" xfId="50122" xr:uid="{4B7E06CA-8597-45E6-BDAF-4F4C6123C057}"/>
    <cellStyle name="Normal 2 3 2 2 3" xfId="8160" xr:uid="{873EDA7A-83E9-4361-AEA1-A8DB531FEA87}"/>
    <cellStyle name="Normal 2 3 2 2 3 2" xfId="50123" xr:uid="{92D5B854-A71D-4890-A3A9-42ADC1ED98AA}"/>
    <cellStyle name="Normal 2 3 2 2 3 2 2" xfId="50124" xr:uid="{F821A07B-D1F5-4873-AD27-BE62A55E9C37}"/>
    <cellStyle name="Normal 2 3 2 2 3 3" xfId="50125" xr:uid="{87474DC2-FDB1-443F-BCB2-CEB5C29B255D}"/>
    <cellStyle name="Normal 2 3 2 2 3_3. Chng in credit spreads" xfId="50126" xr:uid="{2EAD03A8-5338-4E5E-AFD4-BBAEC8BB538F}"/>
    <cellStyle name="Normal 2 3 2 2 4" xfId="50127" xr:uid="{87F9AAEB-3FFA-4810-AB4E-A8747656FD55}"/>
    <cellStyle name="Normal 2 3 2 2 4 2" xfId="50128" xr:uid="{553D74FB-4BB8-4013-A580-6C0C6D4E3CDB}"/>
    <cellStyle name="Normal 2 3 2 2 4 2 2" xfId="50129" xr:uid="{99093874-4A77-4F69-A896-716BAFE931F2}"/>
    <cellStyle name="Normal 2 3 2 2 4 3" xfId="50130" xr:uid="{056ED35C-A6FA-4F42-BF11-DCEB2EC4ACF8}"/>
    <cellStyle name="Normal 2 3 2 2 4_3. Chng in credit spreads" xfId="50131" xr:uid="{3F5E4C83-E7AD-486F-8907-6FC47BC06043}"/>
    <cellStyle name="Normal 2 3 2 2 5" xfId="50132" xr:uid="{9684A3E3-97E9-462B-89D3-671FD1060644}"/>
    <cellStyle name="Normal 2 3 2 2 5 2" xfId="50133" xr:uid="{8ED15A50-2938-4E66-8638-1BB0F9B7AC8E}"/>
    <cellStyle name="Normal 2 3 2 2 6" xfId="50134" xr:uid="{094D54A0-325C-4AC0-ACB8-85CAE9219D1F}"/>
    <cellStyle name="Normal 2 3 2 2_3. Chng in credit spreads" xfId="50135" xr:uid="{B2F14FF1-E413-4010-B0C9-2D0DB98F4397}"/>
    <cellStyle name="Normal 2 3 2 3" xfId="8161" xr:uid="{46941437-976B-472E-B2F6-557F71319AE7}"/>
    <cellStyle name="Normal 2 3 2 3 2" xfId="8162" xr:uid="{FCCC1396-D439-44BD-86D2-F2FC9A05AF0A}"/>
    <cellStyle name="Normal 2 3 2 3 2 2" xfId="50136" xr:uid="{419B5D02-E196-4334-AED1-E0ED6E09363E}"/>
    <cellStyle name="Normal 2 3 2 3 3" xfId="8163" xr:uid="{C5EC20E0-FCCE-49F1-9494-7ACAEBA12844}"/>
    <cellStyle name="Normal 2 3 2 3 4" xfId="50137" xr:uid="{DA2C7073-18A4-44F0-A776-3F3471C568E1}"/>
    <cellStyle name="Normal 2 3 2 3_3. Chng in credit spreads" xfId="50138" xr:uid="{AC1D6EA6-2525-4DCA-8C15-3E7207DD226F}"/>
    <cellStyle name="Normal 2 3 2 4" xfId="8164" xr:uid="{985F5FB7-813F-4B5D-98CA-CE7ADDE2F1E4}"/>
    <cellStyle name="Normal 2 3 2 4 2" xfId="8165" xr:uid="{3BEC237D-5376-4B32-9B7E-11142B0FE12C}"/>
    <cellStyle name="Normal 2 3 2 4 2 2" xfId="50139" xr:uid="{6A77DF5A-9F2D-4FFF-ADF4-70D112EA473D}"/>
    <cellStyle name="Normal 2 3 2 4 3" xfId="8166" xr:uid="{58B75294-C358-4969-BBA5-2F7C6DFBBB77}"/>
    <cellStyle name="Normal 2 3 2 4 4" xfId="50140" xr:uid="{3BF9DD98-D01F-4990-87AC-0F98C51B2AD2}"/>
    <cellStyle name="Normal 2 3 2 4_3. Chng in credit spreads" xfId="50141" xr:uid="{A08CFEF8-4157-4BB4-AF7C-E1A1DF88704C}"/>
    <cellStyle name="Normal 2 3 2 5" xfId="8167" xr:uid="{CDCAA7BA-6483-4359-BAA2-5512DCBD7211}"/>
    <cellStyle name="Normal 2 3 2 5 2" xfId="50142" xr:uid="{BC3A57E8-6CE1-41E6-838C-01933F752B44}"/>
    <cellStyle name="Normal 2 3 2 5 2 2" xfId="50143" xr:uid="{927BFDEF-4F8C-4D62-97DA-288ECEB70A82}"/>
    <cellStyle name="Normal 2 3 2 5 3" xfId="50144" xr:uid="{988F8225-3F65-4870-AEC5-B5ABDC114426}"/>
    <cellStyle name="Normal 2 3 2 5_3. Chng in credit spreads" xfId="50145" xr:uid="{44B54287-8980-4A41-A38B-A2847E59062F}"/>
    <cellStyle name="Normal 2 3 2 6" xfId="8168" xr:uid="{AE4C4F9E-8E37-4369-9448-9C4E30CCB9A7}"/>
    <cellStyle name="Normal 2 3 2 6 2" xfId="50146" xr:uid="{0873DDC9-D1FE-43C6-88C6-68E5D8B79B6F}"/>
    <cellStyle name="Normal 2 3 2 6 2 2" xfId="50147" xr:uid="{4C61CE98-3A24-4827-87DD-E8764F27709C}"/>
    <cellStyle name="Normal 2 3 2 6 3" xfId="50148" xr:uid="{67BEBF60-A5BF-4261-9231-DC20FD8CEF7F}"/>
    <cellStyle name="Normal 2 3 2 6_3. Chng in credit spreads" xfId="50149" xr:uid="{1652AE8F-DDD9-4210-90B2-9256289771E9}"/>
    <cellStyle name="Normal 2 3 2 7" xfId="26690" xr:uid="{1CFDA3C3-351B-48BA-8283-3C9A62BE8CC9}"/>
    <cellStyle name="Normal 2 3 2 7 2" xfId="26691" xr:uid="{E519008B-8C94-4815-9632-7773D85A4685}"/>
    <cellStyle name="Normal 2 3 2 7 3" xfId="26692" xr:uid="{AFD690EF-C0B6-43EF-A904-D17651A681A1}"/>
    <cellStyle name="Normal 2 3 2 7 4" xfId="36337" xr:uid="{F40A6C4E-623A-4AC2-BC69-85D4FD0E3DD6}"/>
    <cellStyle name="Normal 2 3 2 7_AVA DVA EL" xfId="26693" xr:uid="{A442DB69-7798-452F-A36E-1A52DCA9AA4C}"/>
    <cellStyle name="Normal 2 3 2 8" xfId="36363" xr:uid="{D0BC7242-7621-47CC-BB8E-0C81E28EFE65}"/>
    <cellStyle name="Normal 2 3 2 9" xfId="36359" xr:uid="{042AC06C-4EEB-4972-9E6E-A999EF2B5DBD}"/>
    <cellStyle name="Normal 2 3 2_11" xfId="8169" xr:uid="{F127161F-2DCB-4CB0-99FD-ADC12C2E268E}"/>
    <cellStyle name="Normal 2 3 20" xfId="26694" xr:uid="{0AA4E33F-D7DD-45CB-807A-095DE8A5F60C}"/>
    <cellStyle name="Normal 2 3 20 2" xfId="26695" xr:uid="{97491CA2-9C48-4714-8A92-4967E0F52DBA}"/>
    <cellStyle name="Normal 2 3 20_AVA DVA EL" xfId="26696" xr:uid="{21D0B4C1-8F9D-436F-814C-7ACB5AA33B64}"/>
    <cellStyle name="Normal 2 3 21" xfId="26697" xr:uid="{58014170-D656-4178-99DE-8E3E936484EB}"/>
    <cellStyle name="Normal 2 3 22" xfId="26698" xr:uid="{C2E6AAF4-35EE-4CF9-AA90-06DFB30784C8}"/>
    <cellStyle name="Normal 2 3 23" xfId="35967" xr:uid="{224676B7-8975-4D92-8D94-1B18B076ED42}"/>
    <cellStyle name="Normal 2 3 24" xfId="36535" xr:uid="{FA445EC3-DABC-4E73-96FF-9DFA4836B378}"/>
    <cellStyle name="Normal 2 3 25" xfId="36834" xr:uid="{A243C4E0-6994-4A03-A204-5689F1445358}"/>
    <cellStyle name="Normal 2 3 26" xfId="55732" xr:uid="{8A30A212-BB3B-444B-8F88-E4F4B80B3DEA}"/>
    <cellStyle name="Normal 2 3 3" xfId="8170" xr:uid="{FB55D26E-134D-4BD5-8963-1D46CEA95830}"/>
    <cellStyle name="Normal 2 3 3 10" xfId="8171" xr:uid="{AA5CAF9C-EA1B-46BE-8159-8235BD7B7C39}"/>
    <cellStyle name="Normal 2 3 3 10 2" xfId="26699" xr:uid="{F6557D44-4EBB-4820-B912-FE953EBD833A}"/>
    <cellStyle name="Normal 2 3 3 10_AVA DVA EL" xfId="26700" xr:uid="{B5EE9A81-51FD-43C3-8498-3BA8E5E031DA}"/>
    <cellStyle name="Normal 2 3 3 11" xfId="26701" xr:uid="{56023C04-3AB6-4F32-802C-9C52CEBB18B5}"/>
    <cellStyle name="Normal 2 3 3 11 2" xfId="26702" xr:uid="{28590596-2988-421A-937B-3AA0F1B1501E}"/>
    <cellStyle name="Normal 2 3 3 11 3" xfId="26703" xr:uid="{E6B1310F-CD80-49B0-A2EC-0E5172456BDD}"/>
    <cellStyle name="Normal 2 3 3 11_AVA DVA EL" xfId="26704" xr:uid="{F55D1DD8-925C-48F3-96A7-FA320A5319E0}"/>
    <cellStyle name="Normal 2 3 3 12" xfId="50150" xr:uid="{A03D412A-A408-4C39-8DF5-D7E09AA364C9}"/>
    <cellStyle name="Normal 2 3 3 2" xfId="8172" xr:uid="{F871C260-BC22-4EA7-8317-581DDBE27B80}"/>
    <cellStyle name="Normal 2 3 3 2 2" xfId="8173" xr:uid="{5BAE8B2B-BDD7-4E0C-AEDD-83F4054FA7C9}"/>
    <cellStyle name="Normal 2 3 3 2 2 2" xfId="50151" xr:uid="{6D1B25D9-72E1-438B-8C23-4B934A9FB4DB}"/>
    <cellStyle name="Normal 2 3 3 2 2 2 2" xfId="50152" xr:uid="{20D069D6-689E-4D0F-B272-BA44CB0A59AA}"/>
    <cellStyle name="Normal 2 3 3 2 2 3" xfId="50153" xr:uid="{86D56000-77EE-40F0-A907-EB15082FA88F}"/>
    <cellStyle name="Normal 2 3 3 2 2_3. Chng in credit spreads" xfId="50154" xr:uid="{85009B8D-653D-4F98-BD0E-633E1727D1E7}"/>
    <cellStyle name="Normal 2 3 3 2 3" xfId="8174" xr:uid="{F0DBE423-FB95-464A-A0BB-00A7C4349D12}"/>
    <cellStyle name="Normal 2 3 3 2 3 2" xfId="50155" xr:uid="{A630CFC3-F9EA-40D3-A08E-F3FFF6252E77}"/>
    <cellStyle name="Normal 2 3 3 2 3 2 2" xfId="50156" xr:uid="{2F9D17F7-D4B5-4621-AC29-232598C6FFAA}"/>
    <cellStyle name="Normal 2 3 3 2 3 3" xfId="50157" xr:uid="{053B9F6B-CC5F-49EF-A87A-5EEDEA99FF29}"/>
    <cellStyle name="Normal 2 3 3 2 3_3. Chng in credit spreads" xfId="50158" xr:uid="{C3545314-98AF-4776-AC3E-2720D8F007E0}"/>
    <cellStyle name="Normal 2 3 3 2 4" xfId="50159" xr:uid="{120931E3-3650-4503-849C-34F9A371285B}"/>
    <cellStyle name="Normal 2 3 3 2 4 2" xfId="50160" xr:uid="{6F4EE05A-165E-4B72-A7B9-413CC7D5C140}"/>
    <cellStyle name="Normal 2 3 3 2 4 2 2" xfId="50161" xr:uid="{92CFC364-D86E-4AE7-8494-5F8F0198BF34}"/>
    <cellStyle name="Normal 2 3 3 2 4 3" xfId="50162" xr:uid="{60F97022-3DFF-422E-9D5A-9CF39FDCDCF2}"/>
    <cellStyle name="Normal 2 3 3 2 4_3. Chng in credit spreads" xfId="50163" xr:uid="{47351DA1-14D2-4032-90C3-A303801E8609}"/>
    <cellStyle name="Normal 2 3 3 2 5" xfId="50164" xr:uid="{9B5D425C-1039-4F6E-91F2-88091CC9E563}"/>
    <cellStyle name="Normal 2 3 3 2 5 2" xfId="50165" xr:uid="{E45C167F-CA78-4DCE-9390-8FEF17E7A68D}"/>
    <cellStyle name="Normal 2 3 3 2 6" xfId="50166" xr:uid="{39DEE9A2-6159-46D4-97FA-8070410231AC}"/>
    <cellStyle name="Normal 2 3 3 2_3. Chng in credit spreads" xfId="50167" xr:uid="{ECE6E88C-3AC4-4FA0-AA09-C6F983ABAF1B}"/>
    <cellStyle name="Normal 2 3 3 3" xfId="8175" xr:uid="{30AF6D85-E155-4239-AA02-E5F68FE9CBB7}"/>
    <cellStyle name="Normal 2 3 3 3 2" xfId="8176" xr:uid="{EBFC98DF-1068-4FFE-A825-944F7CE05173}"/>
    <cellStyle name="Normal 2 3 3 3 2 2" xfId="50168" xr:uid="{8743CEB2-CAD8-4321-AB5C-0578E428DF14}"/>
    <cellStyle name="Normal 2 3 3 3 3" xfId="8177" xr:uid="{D7568638-87BA-4524-9674-5168280D41AB}"/>
    <cellStyle name="Normal 2 3 3 3 4" xfId="50169" xr:uid="{7E3CEF84-8B1D-4BC6-82BF-3745ADD56AF0}"/>
    <cellStyle name="Normal 2 3 3 3_3. Chng in credit spreads" xfId="50170" xr:uid="{AAC84B53-7FF3-4659-879D-D5F503F4DD97}"/>
    <cellStyle name="Normal 2 3 3 4" xfId="8178" xr:uid="{18B4F126-7AD1-4C2D-8F60-C39DA5DFE788}"/>
    <cellStyle name="Normal 2 3 3 4 2" xfId="8179" xr:uid="{58DDDF06-D41A-4FF5-9437-25D3E2E09C54}"/>
    <cellStyle name="Normal 2 3 3 4 2 2" xfId="50171" xr:uid="{32395C8D-D7BB-49C9-9C99-B61E50998311}"/>
    <cellStyle name="Normal 2 3 3 4 3" xfId="8180" xr:uid="{DB687954-8430-4421-AC00-20B8971661BE}"/>
    <cellStyle name="Normal 2 3 3 4 4" xfId="50172" xr:uid="{A6CA0CC8-32C0-4147-8136-46FB7ACCDA96}"/>
    <cellStyle name="Normal 2 3 3 4_3. Chng in credit spreads" xfId="50173" xr:uid="{26DEFEC3-90A2-453E-8941-2393806007C2}"/>
    <cellStyle name="Normal 2 3 3 5" xfId="8181" xr:uid="{DB772E53-AEB7-4460-A713-412BB807640F}"/>
    <cellStyle name="Normal 2 3 3 5 2" xfId="50174" xr:uid="{443F1932-F4D6-4AB6-89F6-FBA3435950ED}"/>
    <cellStyle name="Normal 2 3 3 5 2 2" xfId="50175" xr:uid="{779CA56D-8B90-4AC0-9704-9FEC8E4C5ED9}"/>
    <cellStyle name="Normal 2 3 3 5 3" xfId="50176" xr:uid="{2F8A9C93-0BA3-4749-8AD1-EC6D36F0B82F}"/>
    <cellStyle name="Normal 2 3 3 5_3. Chng in credit spreads" xfId="50177" xr:uid="{D365EEB9-4988-4443-A0EC-2DD86DB3D721}"/>
    <cellStyle name="Normal 2 3 3 6" xfId="8182" xr:uid="{A234F810-F8C1-413B-BD1F-48B34953D7F0}"/>
    <cellStyle name="Normal 2 3 3 6 2" xfId="50178" xr:uid="{D3FA6EAD-3103-41CA-A77C-86BFC03AA102}"/>
    <cellStyle name="Normal 2 3 3 7" xfId="8183" xr:uid="{A4A6B24E-4F24-4E21-8972-1780607C992A}"/>
    <cellStyle name="Normal 2 3 3 7 2" xfId="26705" xr:uid="{AD1407ED-4452-416B-B663-B04E58F5C981}"/>
    <cellStyle name="Normal 2 3 3 7_AVA DVA EL" xfId="26706" xr:uid="{11ECF7C1-21E7-4C5F-B425-07A387D2CB14}"/>
    <cellStyle name="Normal 2 3 3 8" xfId="8184" xr:uid="{60D8A7FA-2AEC-468C-B575-386ECA6CC656}"/>
    <cellStyle name="Normal 2 3 3 8 2" xfId="26707" xr:uid="{BBA14FAF-6E9F-4B33-BF07-F1D0AB196463}"/>
    <cellStyle name="Normal 2 3 3 8_AVA DVA EL" xfId="26708" xr:uid="{FFB65F5F-1773-4CB3-BD1E-46E7A6332462}"/>
    <cellStyle name="Normal 2 3 3 9" xfId="8185" xr:uid="{709E0A1E-8EBF-46E4-A75B-BEBCD0FF1DC9}"/>
    <cellStyle name="Normal 2 3 3 9 2" xfId="26709" xr:uid="{9BBC6120-7B41-44B2-93B1-5C2F0946BB05}"/>
    <cellStyle name="Normal 2 3 3 9_AVA DVA EL" xfId="26710" xr:uid="{117E6D37-271B-40DE-A1ED-1928409BD2A5}"/>
    <cellStyle name="Normal 2 3 3_3. Chng in credit spreads" xfId="50179" xr:uid="{0BC73465-1669-42B4-BE10-222DB5A3790D}"/>
    <cellStyle name="Normal 2 3 4" xfId="8186" xr:uid="{FF51FBEA-BA16-466C-A05B-3B788DA2EFE2}"/>
    <cellStyle name="Normal 2 3 4 10" xfId="8187" xr:uid="{0AA65FD6-0B2E-4A31-84E1-62CAC1904941}"/>
    <cellStyle name="Normal 2 3 4 10 2" xfId="26711" xr:uid="{073523CA-56B4-4FF6-9516-EABC49CBED22}"/>
    <cellStyle name="Normal 2 3 4 10_AVA DVA EL" xfId="26712" xr:uid="{1D4C662D-B8F1-4141-9F7D-4F6B9753ED2A}"/>
    <cellStyle name="Normal 2 3 4 11" xfId="26713" xr:uid="{7C5C8632-3CA9-4EBA-A7CE-E6B7DFD58C6C}"/>
    <cellStyle name="Normal 2 3 4 11 2" xfId="26714" xr:uid="{AC49E895-C9FE-46E2-A95C-A84788D512E5}"/>
    <cellStyle name="Normal 2 3 4 11 3" xfId="26715" xr:uid="{3019BAFD-3274-4F5F-A919-F1560D47100E}"/>
    <cellStyle name="Normal 2 3 4 11_AVA DVA EL" xfId="26716" xr:uid="{C2EA648D-C66C-44A1-B68A-EFA75D020266}"/>
    <cellStyle name="Normal 2 3 4 12" xfId="50180" xr:uid="{0CD42049-4EED-4F7B-A294-8CAC1BFFEFC8}"/>
    <cellStyle name="Normal 2 3 4 2" xfId="8188" xr:uid="{12D32A77-5179-465E-AB23-61A5D8279535}"/>
    <cellStyle name="Normal 2 3 4 2 2" xfId="8189" xr:uid="{79E88090-EF93-4543-8F94-D74CC5769847}"/>
    <cellStyle name="Normal 2 3 4 2 2 2" xfId="50181" xr:uid="{98F165D6-AB89-49CC-ACFF-CABEF9F79101}"/>
    <cellStyle name="Normal 2 3 4 2 2 2 2" xfId="50182" xr:uid="{A6AF8091-B8A3-4141-8F89-2BC7A4E2A528}"/>
    <cellStyle name="Normal 2 3 4 2 2 3" xfId="50183" xr:uid="{69ACAFEB-50ED-46EA-BA94-6E3EBECD7F3D}"/>
    <cellStyle name="Normal 2 3 4 2 2_3. Chng in credit spreads" xfId="50184" xr:uid="{E41FD7CE-DFF6-4FAC-8C33-1DB6E3493638}"/>
    <cellStyle name="Normal 2 3 4 2 3" xfId="8190" xr:uid="{7DD9572B-2C82-4439-AABD-5DC6FD7268C9}"/>
    <cellStyle name="Normal 2 3 4 2 3 2" xfId="50185" xr:uid="{A3813858-729A-41CA-957F-D62C563B5C1B}"/>
    <cellStyle name="Normal 2 3 4 2 3 2 2" xfId="50186" xr:uid="{0A26A372-B62F-4302-9226-935673EE5904}"/>
    <cellStyle name="Normal 2 3 4 2 3 3" xfId="50187" xr:uid="{A0419EB0-361F-41EC-B23F-F190C453D28D}"/>
    <cellStyle name="Normal 2 3 4 2 3_3. Chng in credit spreads" xfId="50188" xr:uid="{FFD1D708-BE99-4EF6-90D1-7F88AAED4E56}"/>
    <cellStyle name="Normal 2 3 4 2 4" xfId="50189" xr:uid="{9A164871-DB31-4566-8F64-E9D1BD25D032}"/>
    <cellStyle name="Normal 2 3 4 2 4 2" xfId="50190" xr:uid="{C00B008A-7D26-4EA6-BB02-B3A00CE3DAA1}"/>
    <cellStyle name="Normal 2 3 4 2 5" xfId="50191" xr:uid="{1FA04B6B-E96A-4EA4-8DF9-D308F40BEEDC}"/>
    <cellStyle name="Normal 2 3 4 2_3. Chng in credit spreads" xfId="50192" xr:uid="{B4B9EA18-5B36-4A4E-843A-6A854B155AF0}"/>
    <cellStyle name="Normal 2 3 4 3" xfId="8191" xr:uid="{60782F7D-CF2B-4D11-B3FB-65593EF1B553}"/>
    <cellStyle name="Normal 2 3 4 3 2" xfId="8192" xr:uid="{AEB40C97-17C6-40DF-97F7-FDBD04902E38}"/>
    <cellStyle name="Normal 2 3 4 3 2 2" xfId="50193" xr:uid="{0A58EF0E-7530-4C57-B842-EF156BB678C1}"/>
    <cellStyle name="Normal 2 3 4 3 3" xfId="8193" xr:uid="{3F01F62B-D0DC-44AD-85E0-E27E2018824E}"/>
    <cellStyle name="Normal 2 3 4 3 4" xfId="50194" xr:uid="{55EBCC2D-B70F-4B78-890E-0FC361706FB4}"/>
    <cellStyle name="Normal 2 3 4 3_3. Chng in credit spreads" xfId="50195" xr:uid="{7E10B4AA-F322-46FE-88AE-24A666A213A5}"/>
    <cellStyle name="Normal 2 3 4 4" xfId="8194" xr:uid="{0D8613AB-9BFA-4FE5-9913-1F657D3FC9B5}"/>
    <cellStyle name="Normal 2 3 4 4 2" xfId="8195" xr:uid="{EDFDB74F-5EA2-40CE-9D99-E792447B668C}"/>
    <cellStyle name="Normal 2 3 4 4 2 2" xfId="50196" xr:uid="{D609EC21-5301-4F60-993E-3144CD7B9DC0}"/>
    <cellStyle name="Normal 2 3 4 4 3" xfId="8196" xr:uid="{6752260F-ECA5-4CDF-83D7-6C86A8276F6C}"/>
    <cellStyle name="Normal 2 3 4 4 4" xfId="50197" xr:uid="{7E8EB7BD-BA73-4AAC-AA88-F16D7307630B}"/>
    <cellStyle name="Normal 2 3 4 4_3. Chng in credit spreads" xfId="50198" xr:uid="{4ECB63A7-94C6-4037-8E50-1A253BD2C892}"/>
    <cellStyle name="Normal 2 3 4 5" xfId="8197" xr:uid="{9869FD59-2A5B-47DA-B960-A1129ED6B7EA}"/>
    <cellStyle name="Normal 2 3 4 5 2" xfId="50199" xr:uid="{2228855E-FF96-45D5-A893-E85174DA0D02}"/>
    <cellStyle name="Normal 2 3 4 5 2 2" xfId="50200" xr:uid="{A82BC648-2047-40A3-8C76-59C89E08248F}"/>
    <cellStyle name="Normal 2 3 4 5 3" xfId="50201" xr:uid="{B109EB87-6DE3-48EF-9151-AD6DA6ED47F8}"/>
    <cellStyle name="Normal 2 3 4 5_3. Chng in credit spreads" xfId="50202" xr:uid="{486F4B5C-7B72-47EE-B0A8-FB15D36BE922}"/>
    <cellStyle name="Normal 2 3 4 6" xfId="8198" xr:uid="{5BCEF9F2-B80B-4066-9301-4794B980C712}"/>
    <cellStyle name="Normal 2 3 4 6 2" xfId="50203" xr:uid="{195EA5C9-6692-403A-AA77-B9E3C7DFD48D}"/>
    <cellStyle name="Normal 2 3 4 7" xfId="8199" xr:uid="{275FF522-95D0-4BBB-A9D9-73FA2A58DAC5}"/>
    <cellStyle name="Normal 2 3 4 7 2" xfId="26717" xr:uid="{BBE5189E-5EB9-476D-99B5-B52BAF0883FA}"/>
    <cellStyle name="Normal 2 3 4 7_AVA DVA EL" xfId="26718" xr:uid="{E18A4197-4C71-4B44-939C-D4C8E773F234}"/>
    <cellStyle name="Normal 2 3 4 8" xfId="8200" xr:uid="{5EFD97DF-839E-439F-9155-682D6654A5BE}"/>
    <cellStyle name="Normal 2 3 4 8 2" xfId="26719" xr:uid="{1C4D84B5-2486-4836-886B-EF5144A7AD42}"/>
    <cellStyle name="Normal 2 3 4 8_AVA DVA EL" xfId="26720" xr:uid="{9A7EF6D0-B8ED-4520-BCD0-F3A9BC7D8B18}"/>
    <cellStyle name="Normal 2 3 4 9" xfId="8201" xr:uid="{08C47EE7-B924-4032-853D-B5BA73F8A4A6}"/>
    <cellStyle name="Normal 2 3 4 9 2" xfId="26721" xr:uid="{FB01089B-1198-4930-8D84-90D7F7B7BD00}"/>
    <cellStyle name="Normal 2 3 4 9_AVA DVA EL" xfId="26722" xr:uid="{6B28DAF6-A56C-4DFC-95D1-BD356B3113CC}"/>
    <cellStyle name="Normal 2 3 4_3. Chng in credit spreads" xfId="50204" xr:uid="{4BFDF4EC-6C41-4629-BC03-5FDBE118F728}"/>
    <cellStyle name="Normal 2 3 5" xfId="8202" xr:uid="{448087FC-4C4F-4678-A237-5ADF2A706B3D}"/>
    <cellStyle name="Normal 2 3 5 2" xfId="8203" xr:uid="{64E80E46-DD4F-4BD6-A22D-5DDC145CA167}"/>
    <cellStyle name="Normal 2 3 5 2 2" xfId="8204" xr:uid="{62F9B129-201B-42BA-9382-9738D8F6B4F9}"/>
    <cellStyle name="Normal 2 3 5 2 2 2" xfId="50205" xr:uid="{BDB6CDA3-74C4-41F2-8672-4DF86B310BF5}"/>
    <cellStyle name="Normal 2 3 5 2 3" xfId="8205" xr:uid="{1D97004E-5C1D-4677-ABFD-21520007086A}"/>
    <cellStyle name="Normal 2 3 5 2 4" xfId="50206" xr:uid="{D2CCF41B-C5AF-45EF-AB54-F9C839E007D6}"/>
    <cellStyle name="Normal 2 3 5 2_3. Chng in credit spreads" xfId="50207" xr:uid="{BC3FA665-E209-430D-83C5-C5E8829F5402}"/>
    <cellStyle name="Normal 2 3 5 3" xfId="8206" xr:uid="{C8584ACA-CE1C-4601-806F-520C7C09B427}"/>
    <cellStyle name="Normal 2 3 5 3 2" xfId="8207" xr:uid="{E490C8A3-C5C0-44BF-8C72-528A68202374}"/>
    <cellStyle name="Normal 2 3 5 3 2 2" xfId="50208" xr:uid="{69760CFA-8DB0-4040-AA21-D68B4B5E0320}"/>
    <cellStyle name="Normal 2 3 5 3 3" xfId="8208" xr:uid="{B6EC73D0-94A0-4481-931B-2DF68584CD57}"/>
    <cellStyle name="Normal 2 3 5 3 4" xfId="50209" xr:uid="{31617E5A-5E1C-43EA-90A6-43CBFADF56E4}"/>
    <cellStyle name="Normal 2 3 5 3_3. Chng in credit spreads" xfId="50210" xr:uid="{68DF9708-793A-434F-BC2D-4FA450E079F0}"/>
    <cellStyle name="Normal 2 3 5 4" xfId="8209" xr:uid="{BED87743-4266-4FEA-A9F2-6FB783F37DF4}"/>
    <cellStyle name="Normal 2 3 5 4 2" xfId="8210" xr:uid="{E68097AD-8CD8-4166-B2FE-32D9264E1A15}"/>
    <cellStyle name="Normal 2 3 5 4 2 2" xfId="50211" xr:uid="{146DF3E5-94EB-433E-A96C-3367E60CF253}"/>
    <cellStyle name="Normal 2 3 5 4 3" xfId="8211" xr:uid="{11645EC4-E8FF-47DB-9276-85059F25A6F1}"/>
    <cellStyle name="Normal 2 3 5 4 4" xfId="50212" xr:uid="{0145A6DA-032A-4780-A692-E71B788059D3}"/>
    <cellStyle name="Normal 2 3 5 4_3. Chng in credit spreads" xfId="50213" xr:uid="{348148F4-24D8-47AD-8C0F-440EF1C7CFAB}"/>
    <cellStyle name="Normal 2 3 5 5" xfId="8212" xr:uid="{2A22CC71-9AC0-4158-A9F5-022F24E1ECF9}"/>
    <cellStyle name="Normal 2 3 5 5 2" xfId="50214" xr:uid="{4934D896-2C78-46A3-B2B4-441DA7B9890D}"/>
    <cellStyle name="Normal 2 3 5 6" xfId="8213" xr:uid="{937C94C3-D562-4D86-ADA9-066E3D8C7D5A}"/>
    <cellStyle name="Normal 2 3 5 7" xfId="50215" xr:uid="{B481B5CC-599E-412C-B823-A987AF738C7A}"/>
    <cellStyle name="Normal 2 3 5_3. Chng in credit spreads" xfId="50216" xr:uid="{A81B308F-D62B-4CFB-8FD6-F59390A0C7D4}"/>
    <cellStyle name="Normal 2 3 6" xfId="8214" xr:uid="{17B314EF-29FE-4ED0-94DC-86189B24110E}"/>
    <cellStyle name="Normal 2 3 6 2" xfId="8215" xr:uid="{1C228351-1A0B-4515-A047-E9A87147AA4D}"/>
    <cellStyle name="Normal 2 3 6 2 2" xfId="8216" xr:uid="{E47155A7-7B9B-4787-BD93-238F23875E82}"/>
    <cellStyle name="Normal 2 3 6 2 3" xfId="8217" xr:uid="{970D8286-8F06-4814-AE16-D28078304BE2}"/>
    <cellStyle name="Normal 2 3 6 2 4" xfId="50217" xr:uid="{5BA8B8C7-AB8D-4A0E-AB74-6C48B695767B}"/>
    <cellStyle name="Normal 2 3 6 2_AVA DVA EL" xfId="50218" xr:uid="{A92A6AB0-A2E5-4961-852B-9CEF7F9E34C6}"/>
    <cellStyle name="Normal 2 3 6 3" xfId="8218" xr:uid="{8C36FA4D-8199-40BF-B233-D121968F2233}"/>
    <cellStyle name="Normal 2 3 6 3 2" xfId="8219" xr:uid="{D2E12EEE-FD40-4332-B6FC-D1E4D9A958CC}"/>
    <cellStyle name="Normal 2 3 6 3 3" xfId="8220" xr:uid="{896C1328-4748-453D-9C9D-3CD21CA2C696}"/>
    <cellStyle name="Normal 2 3 6 3_AVA DVA EL" xfId="50219" xr:uid="{6E5C72BC-4508-4565-AF94-E4F315E85A21}"/>
    <cellStyle name="Normal 2 3 6 4" xfId="8221" xr:uid="{53AFBEF2-EE1F-4120-A194-D232AB0274F3}"/>
    <cellStyle name="Normal 2 3 6 4 2" xfId="8222" xr:uid="{A44D06EA-98DD-4F67-A807-9A9BFF7347A4}"/>
    <cellStyle name="Normal 2 3 6 4 3" xfId="8223" xr:uid="{7B77EE53-C3A1-4411-9630-06CFFB52BF70}"/>
    <cellStyle name="Normal 2 3 6 4_AVA DVA EL" xfId="50220" xr:uid="{465046A5-03E5-4655-9571-AC0275C09B46}"/>
    <cellStyle name="Normal 2 3 6 5" xfId="8224" xr:uid="{7364D8BB-E862-44B6-8EAC-3F6573453DC4}"/>
    <cellStyle name="Normal 2 3 6 6" xfId="8225" xr:uid="{EF7AD0C3-39B5-458C-BC28-9F9610034B40}"/>
    <cellStyle name="Normal 2 3 6 7" xfId="50221" xr:uid="{74D34AF2-782E-4C3A-A885-3AF59C51175B}"/>
    <cellStyle name="Normal 2 3 6_3. Chng in credit spreads" xfId="50222" xr:uid="{ED6EB16D-A318-4D7A-99DD-8EF596D68115}"/>
    <cellStyle name="Normal 2 3 7" xfId="8226" xr:uid="{119B25AB-1E6D-4D6A-83D2-5948727A5DF9}"/>
    <cellStyle name="Normal 2 3 7 2" xfId="26723" xr:uid="{B6E964B0-30F8-4F21-9327-B739D570C9EC}"/>
    <cellStyle name="Normal 2 3 7 2 2" xfId="50223" xr:uid="{69FF88B4-5CF9-4FC0-99F6-1EF907131208}"/>
    <cellStyle name="Normal 2 3 7 3" xfId="50224" xr:uid="{925633AB-AF00-45D0-A749-B14A6634E356}"/>
    <cellStyle name="Normal 2 3 7_3. Chng in credit spreads" xfId="50225" xr:uid="{C8CF2344-959C-4946-95C1-47F97B4C7602}"/>
    <cellStyle name="Normal 2 3 8" xfId="8227" xr:uid="{44240652-A14E-471A-BA1C-AA358E2DA0A1}"/>
    <cellStyle name="Normal 2 3 8 2" xfId="26724" xr:uid="{6C0314D8-7D39-4856-ADDD-D48F3C5B050B}"/>
    <cellStyle name="Normal 2 3 8 2 2" xfId="50226" xr:uid="{F67D2BDD-73C5-4E82-9F52-59C365CE822F}"/>
    <cellStyle name="Normal 2 3 8 3" xfId="50227" xr:uid="{9214AAD3-1A6B-4590-9208-0C29DF3D037D}"/>
    <cellStyle name="Normal 2 3 8_3. Chng in credit spreads" xfId="50228" xr:uid="{53338585-41E9-45A7-AA99-037065559957}"/>
    <cellStyle name="Normal 2 3 9" xfId="8228" xr:uid="{A1EF5E80-D32C-4D31-8B45-2FA54B711D28}"/>
    <cellStyle name="Normal 2 3 9 2" xfId="26725" xr:uid="{B9DFAFDC-0A98-451C-8F1B-5D8EF5DC84AF}"/>
    <cellStyle name="Normal 2 3 9_AVA DVA EL" xfId="26726" xr:uid="{90C02BC6-1082-4EA2-8B33-3D7D1F56D8D5}"/>
    <cellStyle name="Normal 2 3_11" xfId="8229" xr:uid="{FF5DCAD5-49BF-409D-9FC9-AF221E30B923}"/>
    <cellStyle name="Normal 2 30" xfId="8230" xr:uid="{92885957-49C5-4F09-B7A0-8421B85D24CC}"/>
    <cellStyle name="Normal 2 30 2" xfId="26727" xr:uid="{14CE2D9F-07ED-4350-BDC5-2154CE84D820}"/>
    <cellStyle name="Normal 2 30_AVA DVA EL" xfId="26728" xr:uid="{A8920ECA-2272-435F-B205-E87DDABF9B5D}"/>
    <cellStyle name="Normal 2 31" xfId="8231" xr:uid="{34157B11-AAA9-4873-A261-9564B98558B1}"/>
    <cellStyle name="Normal 2 31 2" xfId="26729" xr:uid="{446C7989-8428-4452-B2B0-FB81313F8CFE}"/>
    <cellStyle name="Normal 2 31_AVA DVA EL" xfId="26730" xr:uid="{DD691EF1-16DF-4444-B6D3-0716051D961F}"/>
    <cellStyle name="Normal 2 32" xfId="8232" xr:uid="{CE86F07E-8BE5-4516-A575-96FBA8EE297E}"/>
    <cellStyle name="Normal 2 32 2" xfId="26731" xr:uid="{597324E9-E3B1-4873-AB9F-8F71EE3251BE}"/>
    <cellStyle name="Normal 2 32_AVA DVA EL" xfId="26732" xr:uid="{A02F2562-2B3D-40EC-8314-FC46CD295581}"/>
    <cellStyle name="Normal 2 33" xfId="8233" xr:uid="{CF322FE4-2F3F-4201-A460-81BD5FF7E2B1}"/>
    <cellStyle name="Normal 2 33 2" xfId="26733" xr:uid="{B2A88FEB-D139-466E-AEF1-9BD3621E7932}"/>
    <cellStyle name="Normal 2 33_AVA DVA EL" xfId="26734" xr:uid="{3B1E1E35-6FF6-49B8-ADA8-FB8A3A71292E}"/>
    <cellStyle name="Normal 2 34" xfId="8234" xr:uid="{767574CA-9B1E-4565-8646-EB7546D662E0}"/>
    <cellStyle name="Normal 2 34 2" xfId="26735" xr:uid="{89E71B41-F450-4194-94E5-6E4350663033}"/>
    <cellStyle name="Normal 2 34_AVA DVA EL" xfId="26736" xr:uid="{94CCA16E-77DC-45C4-9336-674BCA16EDE9}"/>
    <cellStyle name="Normal 2 35" xfId="8235" xr:uid="{FC5638B6-54E8-4521-8323-6C53BC399A42}"/>
    <cellStyle name="Normal 2 35 2" xfId="26737" xr:uid="{DA2243F6-529E-4DB7-A741-283CAA646C92}"/>
    <cellStyle name="Normal 2 35_AVA DVA EL" xfId="26738" xr:uid="{B40735B1-5BC6-4DCA-93D4-EF5748470E02}"/>
    <cellStyle name="Normal 2 36" xfId="8236" xr:uid="{DAFA80AF-4212-43FA-8248-3A8B86EA44ED}"/>
    <cellStyle name="Normal 2 36 2" xfId="26739" xr:uid="{A373269C-6945-4F72-9C36-4887EE954369}"/>
    <cellStyle name="Normal 2 36_AVA DVA EL" xfId="26740" xr:uid="{BF268BBA-DEF1-452B-AAC8-1C022B4FE4FA}"/>
    <cellStyle name="Normal 2 37" xfId="8237" xr:uid="{253F5684-9DE8-4445-96B8-CE9EDD93B6EE}"/>
    <cellStyle name="Normal 2 37 2" xfId="26741" xr:uid="{8720671D-FD72-4A45-B7BD-2F8A4B23CC98}"/>
    <cellStyle name="Normal 2 37_AVA DVA EL" xfId="26742" xr:uid="{D0530FF5-8A1C-4DFA-A13C-113716E01CC0}"/>
    <cellStyle name="Normal 2 38" xfId="8238" xr:uid="{FE803C0C-A14C-4C9C-8868-B584D5EE38F1}"/>
    <cellStyle name="Normal 2 38 2" xfId="26743" xr:uid="{D9C74912-B5BA-4B8A-BDEF-C80A1C6DB9B6}"/>
    <cellStyle name="Normal 2 38_AVA DVA EL" xfId="26744" xr:uid="{7CACA922-76E2-4DA2-A27D-ED66DC64D1C0}"/>
    <cellStyle name="Normal 2 39" xfId="8239" xr:uid="{4BBE7478-A7D1-476D-A21B-C75D0B05FCA0}"/>
    <cellStyle name="Normal 2 39 2" xfId="26745" xr:uid="{229E2B82-F3FC-4E62-B1E4-28175476C14F}"/>
    <cellStyle name="Normal 2 39_AVA DVA EL" xfId="26746" xr:uid="{23EA98B9-BA2F-4061-B5D4-9AB23CAA6014}"/>
    <cellStyle name="Normal 2 4" xfId="8240" xr:uid="{5EBD4F39-C193-42AB-8D07-A0A589B98BF9}"/>
    <cellStyle name="Normal 2 4 10" xfId="26747" xr:uid="{0CB60C0C-BE54-4C8E-837F-0DAB3F724247}"/>
    <cellStyle name="Normal 2 4 10 2" xfId="26748" xr:uid="{5E496683-EE7A-4DA3-989E-D856E7BBF47A}"/>
    <cellStyle name="Normal 2 4 10 3" xfId="26749" xr:uid="{DE5A1434-6C9B-4C35-B5E6-F35636403F0F}"/>
    <cellStyle name="Normal 2 4 10 4" xfId="36278" xr:uid="{EF977CA2-27FD-48AB-AEBF-F554278212E9}"/>
    <cellStyle name="Normal 2 4 10_AVA DVA EL" xfId="26750" xr:uid="{5B292C8A-3895-4F55-AD07-2A9AADED6E17}"/>
    <cellStyle name="Normal 2 4 11" xfId="26751" xr:uid="{318460D2-D9F4-42E0-918E-DCD3FC3EF752}"/>
    <cellStyle name="Normal 2 4 11 2" xfId="26752" xr:uid="{6FF43CB9-3440-4525-8A18-7379F1900311}"/>
    <cellStyle name="Normal 2 4 11 3" xfId="26753" xr:uid="{98B53C28-25DB-4792-B051-C43F20F55983}"/>
    <cellStyle name="Normal 2 4 11_AVA DVA EL" xfId="26754" xr:uid="{E5031263-C0DF-4EAD-9292-A724879EDB23}"/>
    <cellStyle name="Normal 2 4 12" xfId="26755" xr:uid="{19F6A7D9-8A5C-4C49-9C92-29E87CA3EA21}"/>
    <cellStyle name="Normal 2 4 12 2" xfId="26756" xr:uid="{301531E4-90B1-4C63-BEFC-4353A1867986}"/>
    <cellStyle name="Normal 2 4 12 3" xfId="26757" xr:uid="{ABA89C75-D36F-4BEB-BEB7-9EC8E89AE55F}"/>
    <cellStyle name="Normal 2 4 12_AVA DVA EL" xfId="26758" xr:uid="{0F2B358F-23FC-4F92-A444-C42E5AAF5801}"/>
    <cellStyle name="Normal 2 4 13" xfId="26759" xr:uid="{43826C9E-B165-4F5D-9256-86E86116C290}"/>
    <cellStyle name="Normal 2 4 13 2" xfId="26760" xr:uid="{970DF268-A34D-42D0-8B61-DFF146DA5264}"/>
    <cellStyle name="Normal 2 4 13 3" xfId="26761" xr:uid="{637709CC-C0F7-4490-916A-02EA0F4680E8}"/>
    <cellStyle name="Normal 2 4 13_AVA DVA EL" xfId="26762" xr:uid="{C31EF00A-7CDB-49AE-AA1A-A6138BFB15C3}"/>
    <cellStyle name="Normal 2 4 14" xfId="26763" xr:uid="{1FC29721-4E43-47DC-8D62-E67B5B012F9E}"/>
    <cellStyle name="Normal 2 4 14 2" xfId="26764" xr:uid="{8416DDE9-0739-411F-AB80-DD2F8908067B}"/>
    <cellStyle name="Normal 2 4 14 3" xfId="26765" xr:uid="{4DC6118C-C534-45FC-8B58-D52AA61B698D}"/>
    <cellStyle name="Normal 2 4 14_AVA DVA EL" xfId="26766" xr:uid="{18A50B90-1136-427D-AE06-0080FE196DA5}"/>
    <cellStyle name="Normal 2 4 15" xfId="26767" xr:uid="{56810F6C-DA36-417C-8158-F996A0F56860}"/>
    <cellStyle name="Normal 2 4 15 2" xfId="26768" xr:uid="{355B0177-1421-4E35-ADC5-D15EF5EFF2D7}"/>
    <cellStyle name="Normal 2 4 15 2 2" xfId="26769" xr:uid="{77F79603-A92B-46C6-B7A8-05C3CE26EBE3}"/>
    <cellStyle name="Normal 2 4 15 2 3" xfId="26770" xr:uid="{D7901CCB-0D9F-4971-A424-2CA0EF06D828}"/>
    <cellStyle name="Normal 2 4 15 2_AVA DVA EL" xfId="26771" xr:uid="{4B93055E-3A93-4D5F-B8A0-32EBF0F690E4}"/>
    <cellStyle name="Normal 2 4 15 3" xfId="26772" xr:uid="{02ECB3D9-C619-472A-A0B8-9227BB80DA74}"/>
    <cellStyle name="Normal 2 4 15 4" xfId="26773" xr:uid="{C0F891B3-AAF0-4F14-AE17-A8F4BB9AF42D}"/>
    <cellStyle name="Normal 2 4 15_AVA DVA EL" xfId="26774" xr:uid="{C5488CF7-14D7-4256-9104-498A914C3B2D}"/>
    <cellStyle name="Normal 2 4 16" xfId="26775" xr:uid="{1590039E-F2AE-46BB-B748-D405F7C32916}"/>
    <cellStyle name="Normal 2 4 16 2" xfId="26776" xr:uid="{837A0467-AF0F-45D6-A429-A4B963D047E0}"/>
    <cellStyle name="Normal 2 4 16 3" xfId="26777" xr:uid="{55998A64-9F74-45F0-B1A0-F17921F3C7FF}"/>
    <cellStyle name="Normal 2 4 16_AVA DVA EL" xfId="26778" xr:uid="{618AD7B4-3CBF-49D1-8068-021304656416}"/>
    <cellStyle name="Normal 2 4 17" xfId="26779" xr:uid="{95A2F0A8-FEC4-4860-BAEC-76E1C66F8F24}"/>
    <cellStyle name="Normal 2 4 17 2" xfId="26780" xr:uid="{73A6EC3C-E00A-4B20-BF4F-FC4B08CF6047}"/>
    <cellStyle name="Normal 2 4 17 3" xfId="26781" xr:uid="{0A6B0D28-8C24-4B4F-97F7-385BC07D82DB}"/>
    <cellStyle name="Normal 2 4 17_AVA DVA EL" xfId="26782" xr:uid="{758E5D43-9D9B-4578-8592-0BFC93611480}"/>
    <cellStyle name="Normal 2 4 18" xfId="26783" xr:uid="{C0837135-2E2A-4B10-8CC0-8A7C56200913}"/>
    <cellStyle name="Normal 2 4 18 2" xfId="26784" xr:uid="{DD76B533-F9DB-49AB-A298-6F3008F9B0CE}"/>
    <cellStyle name="Normal 2 4 18_AVA DVA EL" xfId="26785" xr:uid="{C1867C92-0301-4609-B198-101B6EC892C8}"/>
    <cellStyle name="Normal 2 4 19" xfId="36835" xr:uid="{653B3D70-FA29-4518-ABA1-B9BE7837451E}"/>
    <cellStyle name="Normal 2 4 2" xfId="8241" xr:uid="{272BF28B-50BB-4AD1-A254-D2BF798FF88A}"/>
    <cellStyle name="Normal 2 4 2 10" xfId="26786" xr:uid="{A008E29B-BF17-4279-8473-2C6DD5D66413}"/>
    <cellStyle name="Normal 2 4 2 10 2" xfId="26787" xr:uid="{0EFDE18D-F79C-478B-9663-A82512132249}"/>
    <cellStyle name="Normal 2 4 2 10 3" xfId="26788" xr:uid="{38BDC2A1-1B70-4CA0-B9E7-656E69379B0D}"/>
    <cellStyle name="Normal 2 4 2 10_AVA DVA EL" xfId="26789" xr:uid="{164CA662-D0BD-48FE-9512-74B1CD4B1C2A}"/>
    <cellStyle name="Normal 2 4 2 11" xfId="26790" xr:uid="{17D9861C-E6C0-417E-880B-99977408EF93}"/>
    <cellStyle name="Normal 2 4 2 11 2" xfId="26791" xr:uid="{BFA75744-9BCF-472C-96F7-86739DE1AB62}"/>
    <cellStyle name="Normal 2 4 2 11 3" xfId="26792" xr:uid="{930B4CA6-C44D-471E-8373-5E1B964C9C33}"/>
    <cellStyle name="Normal 2 4 2 11_AVA DVA EL" xfId="26793" xr:uid="{228B07F8-1179-49F4-B1BD-005803F6C0C2}"/>
    <cellStyle name="Normal 2 4 2 12" xfId="26794" xr:uid="{7D499A7F-E8D1-4EF0-BA39-D23BCCFDE26C}"/>
    <cellStyle name="Normal 2 4 2 12 2" xfId="26795" xr:uid="{6A616BF2-531C-4ACB-8891-8CC41898CE1C}"/>
    <cellStyle name="Normal 2 4 2 12 3" xfId="26796" xr:uid="{D7C2D03D-AD6B-4F2C-80E6-C7468FD577E9}"/>
    <cellStyle name="Normal 2 4 2 12_AVA DVA EL" xfId="26797" xr:uid="{D818EB1D-3B2A-4DCC-A9F1-F70C9FB038D1}"/>
    <cellStyle name="Normal 2 4 2 13" xfId="50229" xr:uid="{4773A154-C668-4BE9-841A-BEC54C0EAD14}"/>
    <cellStyle name="Normal 2 4 2 2" xfId="8242" xr:uid="{08EC901D-886B-483D-9DD9-51B574C1D187}"/>
    <cellStyle name="Normal 2 4 2 2 10" xfId="26798" xr:uid="{FFCB11F0-FF50-434A-BCAB-21125B1314A2}"/>
    <cellStyle name="Normal 2 4 2 2 10 2" xfId="26799" xr:uid="{5B89DFA6-0236-4C17-9593-4BAAA5A6E81A}"/>
    <cellStyle name="Normal 2 4 2 2 10 3" xfId="26800" xr:uid="{97B93B34-4062-4FF3-BA83-A49D4DD243A3}"/>
    <cellStyle name="Normal 2 4 2 2 10_AVA DVA EL" xfId="26801" xr:uid="{1316E412-C37C-4454-A0BC-94A65926CB0D}"/>
    <cellStyle name="Normal 2 4 2 2 11" xfId="26802" xr:uid="{349C9876-621E-4DA2-9D55-644AC5DAC6EA}"/>
    <cellStyle name="Normal 2 4 2 2 11 2" xfId="26803" xr:uid="{D8C657DA-087D-467C-B899-6AB2AAA7067D}"/>
    <cellStyle name="Normal 2 4 2 2 11 3" xfId="26804" xr:uid="{7C9C33EA-FC89-4313-97A8-5BD34880B4C4}"/>
    <cellStyle name="Normal 2 4 2 2 11_AVA DVA EL" xfId="26805" xr:uid="{7D32A987-30EB-4C0A-9B35-25379532F26E}"/>
    <cellStyle name="Normal 2 4 2 2 12" xfId="50230" xr:uid="{EEAC1269-FF9F-4B98-999B-A02B8992998B}"/>
    <cellStyle name="Normal 2 4 2 2 2" xfId="8243" xr:uid="{5B1FC55A-989B-4056-9AEF-988FCFEE0449}"/>
    <cellStyle name="Normal 2 4 2 2 2 10" xfId="26806" xr:uid="{9FA56508-F36A-4EDB-82A2-F39AE2F966A0}"/>
    <cellStyle name="Normal 2 4 2 2 2 10 2" xfId="26807" xr:uid="{A08BDDB1-27A1-42F3-9D8C-DB445109B8E5}"/>
    <cellStyle name="Normal 2 4 2 2 2 10 3" xfId="26808" xr:uid="{C62E5483-2420-4003-A47F-738FDBD5D08A}"/>
    <cellStyle name="Normal 2 4 2 2 2 10_AVA DVA EL" xfId="26809" xr:uid="{14AB86F6-5AE6-4EFE-A09E-8FA059C1CB89}"/>
    <cellStyle name="Normal 2 4 2 2 2 11" xfId="50231" xr:uid="{28E34C99-EA87-40FC-94B8-A801746E4A75}"/>
    <cellStyle name="Normal 2 4 2 2 2 2" xfId="26810" xr:uid="{3D337F34-0F8B-4DB9-899B-ACD12D0489A5}"/>
    <cellStyle name="Normal 2 4 2 2 2 2 2" xfId="26811" xr:uid="{2D0E793B-D455-495D-8B6A-83C22D5F3EDE}"/>
    <cellStyle name="Normal 2 4 2 2 2 2 2 2" xfId="26812" xr:uid="{E86D9C7D-CFA8-47C3-85E2-57169562CAF2}"/>
    <cellStyle name="Normal 2 4 2 2 2 2 2 3" xfId="26813" xr:uid="{78D7BA0E-A477-4411-AFBD-CE8F37EDFFF6}"/>
    <cellStyle name="Normal 2 4 2 2 2 2 2_AVA DVA EL" xfId="26814" xr:uid="{B01418DE-E1EE-4929-88D0-DFF22E54D276}"/>
    <cellStyle name="Normal 2 4 2 2 2 2 3" xfId="26815" xr:uid="{242D499E-BD8C-4BF5-A680-08765E877146}"/>
    <cellStyle name="Normal 2 4 2 2 2 2 3 2" xfId="26816" xr:uid="{1CCCDFF3-D95A-4181-B810-562702D8195F}"/>
    <cellStyle name="Normal 2 4 2 2 2 2 3 3" xfId="26817" xr:uid="{3C885042-02D2-4E51-92BC-8B511A6721FE}"/>
    <cellStyle name="Normal 2 4 2 2 2 2 3_AVA DVA EL" xfId="26818" xr:uid="{2903173C-2116-4D1D-BBD0-086B8BDFD391}"/>
    <cellStyle name="Normal 2 4 2 2 2 2 4" xfId="26819" xr:uid="{4AA0F44C-EB51-4F94-A3FE-8A95976B831E}"/>
    <cellStyle name="Normal 2 4 2 2 2 2 5" xfId="26820" xr:uid="{DFDCB380-8AB8-4DAC-B898-137D2DB883E8}"/>
    <cellStyle name="Normal 2 4 2 2 2 2 6" xfId="50232" xr:uid="{F32A58C8-AB03-471F-A689-F79F3727A3CA}"/>
    <cellStyle name="Normal 2 4 2 2 2 2_AVA DVA EL" xfId="26821" xr:uid="{9BDAFABD-F876-451E-B11E-09448AC39056}"/>
    <cellStyle name="Normal 2 4 2 2 2 3" xfId="26822" xr:uid="{39717DCE-A585-44BA-A333-931C2E3FAE86}"/>
    <cellStyle name="Normal 2 4 2 2 2 3 2" xfId="26823" xr:uid="{1E3D36A6-BC9D-4980-8AF0-11CF01C0E06A}"/>
    <cellStyle name="Normal 2 4 2 2 2 3 3" xfId="26824" xr:uid="{18F608BC-9432-4712-BF36-727A9450689A}"/>
    <cellStyle name="Normal 2 4 2 2 2 3_AVA DVA EL" xfId="26825" xr:uid="{9837F40E-5A75-4026-9897-B0001C5EC7AA}"/>
    <cellStyle name="Normal 2 4 2 2 2 4" xfId="26826" xr:uid="{914A2FA9-1AE8-4DDC-B2D7-DCEA1D8619BD}"/>
    <cellStyle name="Normal 2 4 2 2 2 4 2" xfId="26827" xr:uid="{C2C64CF6-47BC-43EF-BEF1-EDE4A905A1EF}"/>
    <cellStyle name="Normal 2 4 2 2 2 4 3" xfId="26828" xr:uid="{4ABDE158-4A1B-4E8B-8A6E-3FE5ABE6DF18}"/>
    <cellStyle name="Normal 2 4 2 2 2 4_AVA DVA EL" xfId="26829" xr:uid="{42AF572C-CDC8-4896-AD0F-54DB6BE50E86}"/>
    <cellStyle name="Normal 2 4 2 2 2 5" xfId="26830" xr:uid="{B0864C09-AEE6-46AD-9785-621D24700713}"/>
    <cellStyle name="Normal 2 4 2 2 2 5 2" xfId="26831" xr:uid="{78A3A9F1-0578-473D-B70E-6F80D7899CF7}"/>
    <cellStyle name="Normal 2 4 2 2 2 5 3" xfId="26832" xr:uid="{772B1560-9891-4B26-82A6-FD4B87165B02}"/>
    <cellStyle name="Normal 2 4 2 2 2 5_AVA DVA EL" xfId="26833" xr:uid="{58DD8336-E070-41EA-B0AE-F68CB7C4E696}"/>
    <cellStyle name="Normal 2 4 2 2 2 6" xfId="26834" xr:uid="{8EA1BC1E-FF9C-4CC8-933C-BFC98C244D9A}"/>
    <cellStyle name="Normal 2 4 2 2 2 6 2" xfId="26835" xr:uid="{E2ED5111-DFB0-452D-BE07-C2DE5DCD71DB}"/>
    <cellStyle name="Normal 2 4 2 2 2 6 3" xfId="26836" xr:uid="{B560EF03-5B19-4B2C-8762-6AD79ABBEC6C}"/>
    <cellStyle name="Normal 2 4 2 2 2 6_AVA DVA EL" xfId="26837" xr:uid="{38BE1BCD-BCD8-4386-A817-799D4FD44A42}"/>
    <cellStyle name="Normal 2 4 2 2 2 7" xfId="26838" xr:uid="{840FE9D7-0CDA-4774-9F37-074225AFE1EF}"/>
    <cellStyle name="Normal 2 4 2 2 2 7 2" xfId="26839" xr:uid="{47F40D6F-B2E5-42AB-9988-0D462F067639}"/>
    <cellStyle name="Normal 2 4 2 2 2 7 3" xfId="26840" xr:uid="{88876F37-322D-436E-9158-23AC482EE97A}"/>
    <cellStyle name="Normal 2 4 2 2 2 7_AVA DVA EL" xfId="26841" xr:uid="{541D7C17-4DD6-489F-AED5-C751B7A3B42C}"/>
    <cellStyle name="Normal 2 4 2 2 2 8" xfId="26842" xr:uid="{F7EA8349-E50A-4425-A83C-3276B678AD15}"/>
    <cellStyle name="Normal 2 4 2 2 2 8 2" xfId="26843" xr:uid="{93F968CD-7930-4094-9004-E61FE5550E98}"/>
    <cellStyle name="Normal 2 4 2 2 2 8 3" xfId="26844" xr:uid="{11C4B582-E34E-4B3D-95B2-E4E00536C403}"/>
    <cellStyle name="Normal 2 4 2 2 2 8_AVA DVA EL" xfId="26845" xr:uid="{DB0587FB-262F-4AF7-B1DD-45E7BE35F325}"/>
    <cellStyle name="Normal 2 4 2 2 2 9" xfId="26846" xr:uid="{00FCF4DA-F398-477F-B076-3F64B8797BFE}"/>
    <cellStyle name="Normal 2 4 2 2 2 9 2" xfId="26847" xr:uid="{161DE8D8-6A5F-47FF-A24B-D0C969F0E96A}"/>
    <cellStyle name="Normal 2 4 2 2 2 9 3" xfId="26848" xr:uid="{335D176A-F90A-4B43-90EE-5202E250FD33}"/>
    <cellStyle name="Normal 2 4 2 2 2 9_AVA DVA EL" xfId="26849" xr:uid="{3225618B-53CC-4222-9343-11D2D233D241}"/>
    <cellStyle name="Normal 2 4 2 2 2_3. Chng in credit spreads" xfId="50233" xr:uid="{6F21CC6C-DCAA-4D3B-A3B2-2616F7865383}"/>
    <cellStyle name="Normal 2 4 2 2 3" xfId="8244" xr:uid="{9BB946D6-25AC-488C-B729-56B50D5BD0B2}"/>
    <cellStyle name="Normal 2 4 2 2 3 2" xfId="26850" xr:uid="{6C532890-B1CE-44C5-84DC-46E8C32B1F74}"/>
    <cellStyle name="Normal 2 4 2 2 3 2 2" xfId="26851" xr:uid="{BE039906-3B63-4D18-86A5-5016BE838F7B}"/>
    <cellStyle name="Normal 2 4 2 2 3 2 3" xfId="26852" xr:uid="{B150A188-DCE4-416C-A83E-5C2C60442C62}"/>
    <cellStyle name="Normal 2 4 2 2 3 2 4" xfId="50234" xr:uid="{9153B4B2-6972-4835-A1C1-5D8B88709461}"/>
    <cellStyle name="Normal 2 4 2 2 3 2_AVA DVA EL" xfId="26853" xr:uid="{905E3467-1741-48FF-9D96-3948236909A0}"/>
    <cellStyle name="Normal 2 4 2 2 3 3" xfId="26854" xr:uid="{57D0742F-5945-4380-92A6-E9705162BB69}"/>
    <cellStyle name="Normal 2 4 2 2 3 3 2" xfId="26855" xr:uid="{454C2737-7254-4067-AF3B-C03D7DF6765B}"/>
    <cellStyle name="Normal 2 4 2 2 3 3 3" xfId="26856" xr:uid="{91FD7B84-DF41-4B60-B296-F9E31B6C1EFE}"/>
    <cellStyle name="Normal 2 4 2 2 3 3_AVA DVA EL" xfId="26857" xr:uid="{9F539919-BE03-489F-80DE-FCB600566B0D}"/>
    <cellStyle name="Normal 2 4 2 2 3 4" xfId="26858" xr:uid="{4FB840DE-ED0B-45AD-A3E2-6C42DCCF9673}"/>
    <cellStyle name="Normal 2 4 2 2 3 4 2" xfId="26859" xr:uid="{C8B010F5-F9DE-4F87-96D5-9C6174F1E354}"/>
    <cellStyle name="Normal 2 4 2 2 3 4 3" xfId="26860" xr:uid="{5B4FF4DF-8DC9-46DA-9A0C-0A95969F2714}"/>
    <cellStyle name="Normal 2 4 2 2 3 4_AVA DVA EL" xfId="26861" xr:uid="{1042009C-976B-4352-A2BF-7B2D16E28789}"/>
    <cellStyle name="Normal 2 4 2 2 3 5" xfId="50235" xr:uid="{96A6EEF6-F282-488A-BBC4-BCE46EFA54A0}"/>
    <cellStyle name="Normal 2 4 2 2 3_3. Chng in credit spreads" xfId="50236" xr:uid="{11BB5B51-6D3E-44F4-BAC7-5ABDBC49F232}"/>
    <cellStyle name="Normal 2 4 2 2 4" xfId="26862" xr:uid="{C19C1061-08A3-4BE4-BC3E-E7E1E0C2FCBA}"/>
    <cellStyle name="Normal 2 4 2 2 4 2" xfId="26863" xr:uid="{55CD2968-8AED-49B6-8C34-6FF45FA9E6AD}"/>
    <cellStyle name="Normal 2 4 2 2 4 2 2" xfId="50237" xr:uid="{25C58FA1-8126-453F-AEE8-1F240E2961A0}"/>
    <cellStyle name="Normal 2 4 2 2 4 3" xfId="26864" xr:uid="{E29E4474-F3C5-479C-9E10-9767D7AE2987}"/>
    <cellStyle name="Normal 2 4 2 2 4 4" xfId="50238" xr:uid="{56BCA575-47DF-4B88-A8A2-61080C51B172}"/>
    <cellStyle name="Normal 2 4 2 2 4_3. Chng in credit spreads" xfId="50239" xr:uid="{48E5ECBF-406C-4DCD-A0E0-7ECB94DF93C1}"/>
    <cellStyle name="Normal 2 4 2 2 5" xfId="26865" xr:uid="{F90E13B8-7662-4851-9421-A599020B9FF5}"/>
    <cellStyle name="Normal 2 4 2 2 5 2" xfId="26866" xr:uid="{5278C144-BAB1-42D2-A29D-AE9187866009}"/>
    <cellStyle name="Normal 2 4 2 2 5 3" xfId="26867" xr:uid="{59D6F664-038B-4305-BFD2-873923100C3E}"/>
    <cellStyle name="Normal 2 4 2 2 5 4" xfId="50240" xr:uid="{E19242FE-A45E-4953-B074-E7E9CF239ABD}"/>
    <cellStyle name="Normal 2 4 2 2 5_AVA DVA EL" xfId="26868" xr:uid="{A3DFCA43-15AE-4CAB-8541-DD9D3756ECB2}"/>
    <cellStyle name="Normal 2 4 2 2 6" xfId="26869" xr:uid="{55EC8814-B565-430D-A205-F6496C0C6189}"/>
    <cellStyle name="Normal 2 4 2 2 6 2" xfId="26870" xr:uid="{489F3D2F-9F07-4970-A362-EEDB9B0EE9D7}"/>
    <cellStyle name="Normal 2 4 2 2 6 3" xfId="26871" xr:uid="{37274702-E6DA-41C7-883C-781C55A4BFD6}"/>
    <cellStyle name="Normal 2 4 2 2 6_AVA DVA EL" xfId="26872" xr:uid="{C0D0F729-FFBF-4E95-B4A0-71AE8D550B83}"/>
    <cellStyle name="Normal 2 4 2 2 7" xfId="26873" xr:uid="{ED41B671-0950-42F9-B21A-71953A180CC2}"/>
    <cellStyle name="Normal 2 4 2 2 7 2" xfId="26874" xr:uid="{78D375C3-8599-41AD-B7E7-8B384D79898F}"/>
    <cellStyle name="Normal 2 4 2 2 7 3" xfId="26875" xr:uid="{0F042FE7-B393-4E71-ABAE-BC95E119AA1B}"/>
    <cellStyle name="Normal 2 4 2 2 7_AVA DVA EL" xfId="26876" xr:uid="{3F9E6A58-4345-46DD-9300-8BBDED798867}"/>
    <cellStyle name="Normal 2 4 2 2 8" xfId="26877" xr:uid="{F36B6C8A-DC83-4221-B080-D4FEBCD3EB40}"/>
    <cellStyle name="Normal 2 4 2 2 8 2" xfId="26878" xr:uid="{E87B42B4-DB7E-49A3-92EC-9C4967A89EAA}"/>
    <cellStyle name="Normal 2 4 2 2 8 3" xfId="26879" xr:uid="{7B3945BE-DE6A-49CB-B0C6-000DC15122A1}"/>
    <cellStyle name="Normal 2 4 2 2 8_AVA DVA EL" xfId="26880" xr:uid="{857A897F-3DE9-434C-B2FE-F002E2F061D1}"/>
    <cellStyle name="Normal 2 4 2 2 9" xfId="26881" xr:uid="{74E39119-2DA1-435A-B515-E89289C5AB09}"/>
    <cellStyle name="Normal 2 4 2 2 9 2" xfId="26882" xr:uid="{CA81FC76-D994-4D37-BC72-964B8654FA93}"/>
    <cellStyle name="Normal 2 4 2 2 9 3" xfId="26883" xr:uid="{E87D7BC6-4AA5-4A2A-9C5B-AF01EDD61458}"/>
    <cellStyle name="Normal 2 4 2 2 9_AVA DVA EL" xfId="26884" xr:uid="{436AB37E-470C-4BD9-B221-1B2A3175568B}"/>
    <cellStyle name="Normal 2 4 2 2_3. Chng in credit spreads" xfId="50241" xr:uid="{B2121973-2D06-47E7-862C-4E282274F905}"/>
    <cellStyle name="Normal 2 4 2 3" xfId="8245" xr:uid="{F589F18A-2920-472F-948A-75FF9CFB8BF9}"/>
    <cellStyle name="Normal 2 4 2 3 10" xfId="26885" xr:uid="{49456738-3713-4B0E-BC35-940F6F8A1531}"/>
    <cellStyle name="Normal 2 4 2 3 10 2" xfId="26886" xr:uid="{CA4180A2-682C-4C21-912E-35095C6A35FF}"/>
    <cellStyle name="Normal 2 4 2 3 10 3" xfId="26887" xr:uid="{39937141-0E6B-449A-B1BC-5FC15C3FA3AB}"/>
    <cellStyle name="Normal 2 4 2 3 10_AVA DVA EL" xfId="26888" xr:uid="{C0316008-7405-42EE-A5F4-7623E5E2D9E2}"/>
    <cellStyle name="Normal 2 4 2 3 11" xfId="50242" xr:uid="{C2309296-02C5-41EE-A371-233F62C049E9}"/>
    <cellStyle name="Normal 2 4 2 3 2" xfId="8246" xr:uid="{C04292DB-EC65-46F5-8FAC-B4021A573EDE}"/>
    <cellStyle name="Normal 2 4 2 3 2 2" xfId="26889" xr:uid="{886EF9EA-E620-4DCA-9B2D-FED0B91D0723}"/>
    <cellStyle name="Normal 2 4 2 3 2 2 2" xfId="26890" xr:uid="{B4F84395-12CF-42A3-A209-AE41ADA81ED5}"/>
    <cellStyle name="Normal 2 4 2 3 2 2 3" xfId="26891" xr:uid="{C22E647C-D0D2-4D20-B10E-F0C39BB9D32E}"/>
    <cellStyle name="Normal 2 4 2 3 2 2_AVA DVA EL" xfId="26892" xr:uid="{5F4019B9-6091-4F66-989F-165E4E316697}"/>
    <cellStyle name="Normal 2 4 2 3 2 3" xfId="26893" xr:uid="{6CB08787-84F5-4569-9609-D94D6A1CB606}"/>
    <cellStyle name="Normal 2 4 2 3 2 3 2" xfId="26894" xr:uid="{3253C02F-0F9E-46C0-A00C-B3E3EDC414B4}"/>
    <cellStyle name="Normal 2 4 2 3 2 3 3" xfId="26895" xr:uid="{32E9BE25-7691-4C36-8A63-548BA563DBA2}"/>
    <cellStyle name="Normal 2 4 2 3 2 3_AVA DVA EL" xfId="26896" xr:uid="{43806E52-0BFB-4046-97A9-A114D64DBDBB}"/>
    <cellStyle name="Normal 2 4 2 3 2 4" xfId="26897" xr:uid="{95DE0C44-CA99-4492-BCBE-22EC2BD45624}"/>
    <cellStyle name="Normal 2 4 2 3 2 4 2" xfId="26898" xr:uid="{0D547928-049C-4E9F-B9E8-A0139E3096EE}"/>
    <cellStyle name="Normal 2 4 2 3 2 4 3" xfId="26899" xr:uid="{82FF08AD-9C02-4D7F-B617-3C7BD496D1E0}"/>
    <cellStyle name="Normal 2 4 2 3 2 4_AVA DVA EL" xfId="26900" xr:uid="{0D076B56-0542-479C-A867-EE27C0DD5950}"/>
    <cellStyle name="Normal 2 4 2 3 2 5" xfId="50243" xr:uid="{EB1FB88D-D709-4576-B806-29DD56567D37}"/>
    <cellStyle name="Normal 2 4 2 3 2_AVA DVA EL" xfId="50244" xr:uid="{CAF496F8-6523-49B0-AE3A-55A80D23E24F}"/>
    <cellStyle name="Normal 2 4 2 3 3" xfId="8247" xr:uid="{E68CF5B0-1757-4C13-AAAB-A21498987ECA}"/>
    <cellStyle name="Normal 2 4 2 3 3 2" xfId="26901" xr:uid="{BF4F6CA3-8FD1-4B29-AD26-C64DF88AB51F}"/>
    <cellStyle name="Normal 2 4 2 3 3 2 2" xfId="26902" xr:uid="{B2A3E81E-AC24-4075-A14B-E85F8570BAC6}"/>
    <cellStyle name="Normal 2 4 2 3 3 2 3" xfId="26903" xr:uid="{A71BCD85-3816-48EA-855B-BED62CD5706C}"/>
    <cellStyle name="Normal 2 4 2 3 3 2_AVA DVA EL" xfId="26904" xr:uid="{B5F0CDDF-5D9F-48DB-A163-ED64F0DFF993}"/>
    <cellStyle name="Normal 2 4 2 3 3_AVA DVA EL" xfId="50245" xr:uid="{ABBDBD98-B671-461E-A7C4-2E66347C6C70}"/>
    <cellStyle name="Normal 2 4 2 3 4" xfId="26905" xr:uid="{2C87990C-2E41-4257-868D-AC8D1300DEF0}"/>
    <cellStyle name="Normal 2 4 2 3 4 2" xfId="26906" xr:uid="{FB3A615B-7565-43A4-8552-25D56E15CD22}"/>
    <cellStyle name="Normal 2 4 2 3 4 3" xfId="26907" xr:uid="{C4D5C8D5-E39E-4726-892A-957AA95AD21B}"/>
    <cellStyle name="Normal 2 4 2 3 4_AVA DVA EL" xfId="26908" xr:uid="{5A20FF92-6059-477F-AC5B-9988068BCD4F}"/>
    <cellStyle name="Normal 2 4 2 3 5" xfId="26909" xr:uid="{9C4BCFD0-70FB-4498-AD82-C0E2283C6B46}"/>
    <cellStyle name="Normal 2 4 2 3 5 2" xfId="26910" xr:uid="{E25FDE3A-74F4-4822-9F48-C75F0D092FC8}"/>
    <cellStyle name="Normal 2 4 2 3 5 3" xfId="26911" xr:uid="{31C26939-4F2F-41EF-A307-F398B8323122}"/>
    <cellStyle name="Normal 2 4 2 3 5_AVA DVA EL" xfId="26912" xr:uid="{937135C4-1F83-4C29-95D1-916933E2D5ED}"/>
    <cellStyle name="Normal 2 4 2 3 6" xfId="26913" xr:uid="{ECAA5F09-83FF-453F-ADDD-5AA7DCF3ED33}"/>
    <cellStyle name="Normal 2 4 2 3 6 2" xfId="26914" xr:uid="{D68A7CD6-AD20-4BF5-B8D1-D796F29401AE}"/>
    <cellStyle name="Normal 2 4 2 3 6 3" xfId="26915" xr:uid="{7355ACD7-922A-4259-996F-B2F3D4357287}"/>
    <cellStyle name="Normal 2 4 2 3 6_AVA DVA EL" xfId="26916" xr:uid="{330C494F-78A3-4675-9C75-879B0BE14E71}"/>
    <cellStyle name="Normal 2 4 2 3 7" xfId="26917" xr:uid="{5F6E55E0-F692-4360-8E18-C2B1AEB29462}"/>
    <cellStyle name="Normal 2 4 2 3 7 2" xfId="26918" xr:uid="{3B4B1F64-512A-4E4C-AED4-3529047C3DF4}"/>
    <cellStyle name="Normal 2 4 2 3 7 3" xfId="26919" xr:uid="{C011D23A-642F-48B0-A266-E5F6684DF130}"/>
    <cellStyle name="Normal 2 4 2 3 7_AVA DVA EL" xfId="26920" xr:uid="{8E967E26-F27A-4D0A-9C14-24E0795BBA09}"/>
    <cellStyle name="Normal 2 4 2 3 8" xfId="26921" xr:uid="{005370CD-8CC0-4CBF-B4AB-B03D8B1C3FA1}"/>
    <cellStyle name="Normal 2 4 2 3 8 2" xfId="26922" xr:uid="{64224BA6-F0F8-4A2F-8673-00FE8205D4A7}"/>
    <cellStyle name="Normal 2 4 2 3 8 3" xfId="26923" xr:uid="{2C39F18D-6903-4BD4-9C04-32DA69D035F2}"/>
    <cellStyle name="Normal 2 4 2 3 8_AVA DVA EL" xfId="26924" xr:uid="{CFD00C44-6896-44D5-9604-4E027E696F45}"/>
    <cellStyle name="Normal 2 4 2 3 9" xfId="26925" xr:uid="{EE31C8F0-9A49-481D-BE10-9A55D8B881DE}"/>
    <cellStyle name="Normal 2 4 2 3 9 2" xfId="26926" xr:uid="{8B748687-BF15-4043-95D0-B7F927894F42}"/>
    <cellStyle name="Normal 2 4 2 3 9 3" xfId="26927" xr:uid="{59634E11-F5A0-449A-BA8F-C9CEC4DA02DA}"/>
    <cellStyle name="Normal 2 4 2 3 9_AVA DVA EL" xfId="26928" xr:uid="{3E54C665-27CB-4DC5-BB5A-B67EE547CFF6}"/>
    <cellStyle name="Normal 2 4 2 3_3. Chng in credit spreads" xfId="50246" xr:uid="{D0A36500-B54F-41F3-91D1-7AF1738BEDDD}"/>
    <cellStyle name="Normal 2 4 2 4" xfId="8248" xr:uid="{167EFD75-AA5B-4751-9776-128C352F81FE}"/>
    <cellStyle name="Normal 2 4 2 4 2" xfId="8249" xr:uid="{40CCDB47-2AA5-48CC-B171-1C5DCCB7D6FD}"/>
    <cellStyle name="Normal 2 4 2 4 2 2" xfId="26929" xr:uid="{5D591FC6-23D9-457E-9244-10656D56CDA5}"/>
    <cellStyle name="Normal 2 4 2 4 2 2 2" xfId="26930" xr:uid="{6DC3797D-0C7F-4CE0-B5C5-1DD223E4247B}"/>
    <cellStyle name="Normal 2 4 2 4 2 2 3" xfId="26931" xr:uid="{A337BFDD-2FD0-4973-9432-6B32203D3956}"/>
    <cellStyle name="Normal 2 4 2 4 2 2_AVA DVA EL" xfId="26932" xr:uid="{3BB9DD6F-10B1-47B0-8FF5-9ABE8F90B4A3}"/>
    <cellStyle name="Normal 2 4 2 4 2 3" xfId="50247" xr:uid="{1FAE910B-691B-461E-9598-79187E500209}"/>
    <cellStyle name="Normal 2 4 2 4 2_AVA DVA EL" xfId="50248" xr:uid="{8957C566-F11C-4799-8B46-37F52FA027F3}"/>
    <cellStyle name="Normal 2 4 2 4 3" xfId="8250" xr:uid="{72D62BF8-3AB4-4851-BCD0-1FDD502F9BAB}"/>
    <cellStyle name="Normal 2 4 2 4 3 2" xfId="26933" xr:uid="{5E0EC4BB-B226-4C5F-AF63-32FCABF14DC9}"/>
    <cellStyle name="Normal 2 4 2 4 3 2 2" xfId="26934" xr:uid="{BDA7036D-850C-4C5C-A8AC-16ACE6524732}"/>
    <cellStyle name="Normal 2 4 2 4 3 2 3" xfId="26935" xr:uid="{85B0E6A1-7137-42A6-A7F3-509C02952AC7}"/>
    <cellStyle name="Normal 2 4 2 4 3 2_AVA DVA EL" xfId="26936" xr:uid="{14774F25-441D-4CF0-9650-884F8D353F9C}"/>
    <cellStyle name="Normal 2 4 2 4 3_AVA DVA EL" xfId="50249" xr:uid="{995F3165-38BE-42FA-A597-9A4B6D805B7E}"/>
    <cellStyle name="Normal 2 4 2 4 4" xfId="26937" xr:uid="{98AD8997-029F-4DFE-BE93-F757ED08E349}"/>
    <cellStyle name="Normal 2 4 2 4 4 2" xfId="26938" xr:uid="{E70D9E09-D73D-4041-89DB-A093870FBB1D}"/>
    <cellStyle name="Normal 2 4 2 4 4 3" xfId="26939" xr:uid="{279D6DA3-6856-44BD-805B-4660047A96B2}"/>
    <cellStyle name="Normal 2 4 2 4 4_AVA DVA EL" xfId="26940" xr:uid="{06ED2B11-0E1F-458A-8666-EAFD380927EF}"/>
    <cellStyle name="Normal 2 4 2 4 5" xfId="50250" xr:uid="{15C027C4-E551-4F9A-8A9B-305A23FF8C9D}"/>
    <cellStyle name="Normal 2 4 2 4_3. Chng in credit spreads" xfId="50251" xr:uid="{96638B77-76E5-4500-B570-F26CA977C7A2}"/>
    <cellStyle name="Normal 2 4 2 5" xfId="8251" xr:uid="{8CA6542A-F785-481A-9089-C9F49535F3E1}"/>
    <cellStyle name="Normal 2 4 2 5 2" xfId="26941" xr:uid="{B7348F3A-5A09-47A4-8799-F4EFE4563014}"/>
    <cellStyle name="Normal 2 4 2 5 2 2" xfId="26942" xr:uid="{189305EC-85CA-406D-872B-BBC734D87EE6}"/>
    <cellStyle name="Normal 2 4 2 5 2 3" xfId="26943" xr:uid="{2D63F124-5616-48FF-AB87-81C093EBFEE0}"/>
    <cellStyle name="Normal 2 4 2 5 2 4" xfId="50252" xr:uid="{E60F80F6-649D-4326-AEB3-4C0F76821CDD}"/>
    <cellStyle name="Normal 2 4 2 5 2_AVA DVA EL" xfId="26944" xr:uid="{8EF49BC3-9254-4DCA-99B0-7FC5C79AF331}"/>
    <cellStyle name="Normal 2 4 2 5 3" xfId="50253" xr:uid="{07B56AB2-8113-460E-ADF0-EF4ECD0584AD}"/>
    <cellStyle name="Normal 2 4 2 5_3. Chng in credit spreads" xfId="50254" xr:uid="{5DE109BF-D9BC-4F24-A9BD-5EB2BAAEF7A5}"/>
    <cellStyle name="Normal 2 4 2 6" xfId="8252" xr:uid="{18938633-C7B8-453F-BA2B-2CED3EDB524E}"/>
    <cellStyle name="Normal 2 4 2 6 2" xfId="26945" xr:uid="{8B84A6A4-1056-406B-946F-A869420E89F8}"/>
    <cellStyle name="Normal 2 4 2 6 2 2" xfId="26946" xr:uid="{21935598-E1D9-4EA4-AF40-5B3EA564EBEE}"/>
    <cellStyle name="Normal 2 4 2 6 2 3" xfId="26947" xr:uid="{1691CA54-1A56-443B-9642-C131B98C922D}"/>
    <cellStyle name="Normal 2 4 2 6 2 4" xfId="50255" xr:uid="{814CF350-DC7E-458F-AB5C-88BAFBF7EB09}"/>
    <cellStyle name="Normal 2 4 2 6 2_AVA DVA EL" xfId="26948" xr:uid="{5F0E029B-D47D-4592-BFAF-7A1DC773C703}"/>
    <cellStyle name="Normal 2 4 2 6 3" xfId="50256" xr:uid="{24596782-1BA1-467D-B56E-B844869C5105}"/>
    <cellStyle name="Normal 2 4 2 6_3. Chng in credit spreads" xfId="50257" xr:uid="{4D3FCFE0-D80E-4B16-A38F-2B7B47494969}"/>
    <cellStyle name="Normal 2 4 2 7" xfId="26949" xr:uid="{2E534DB7-2B1C-4963-AA70-F70B926376C3}"/>
    <cellStyle name="Normal 2 4 2 7 2" xfId="26950" xr:uid="{5E4BD989-8BA8-44CD-B6CB-5BB72C795D9E}"/>
    <cellStyle name="Normal 2 4 2 7 3" xfId="26951" xr:uid="{34280572-22C8-44AE-9578-C528034BB100}"/>
    <cellStyle name="Normal 2 4 2 7 4" xfId="50258" xr:uid="{D156F509-F134-4475-99FB-EEB7B797FF12}"/>
    <cellStyle name="Normal 2 4 2 7_AVA DVA EL" xfId="26952" xr:uid="{968C7D87-9F31-461D-9B9C-5835026A5AB0}"/>
    <cellStyle name="Normal 2 4 2 8" xfId="26953" xr:uid="{EA7B8DB0-BFDB-4503-B969-84FD8B761652}"/>
    <cellStyle name="Normal 2 4 2 8 2" xfId="26954" xr:uid="{DE8503E4-A7DB-4784-AB60-FD3B6841E6FF}"/>
    <cellStyle name="Normal 2 4 2 8 3" xfId="26955" xr:uid="{AE891354-8A64-4822-8375-21E4B6DF97FA}"/>
    <cellStyle name="Normal 2 4 2 8_AVA DVA EL" xfId="26956" xr:uid="{DB732A8E-688A-4907-BA15-0B38A1EBDDE9}"/>
    <cellStyle name="Normal 2 4 2 9" xfId="26957" xr:uid="{3705BE19-D09C-46FB-AAE9-ABA789D50EA5}"/>
    <cellStyle name="Normal 2 4 2 9 2" xfId="26958" xr:uid="{CD308304-D696-4035-A21D-A84E3B0FBD11}"/>
    <cellStyle name="Normal 2 4 2 9 3" xfId="26959" xr:uid="{14646ECF-E770-4FE8-AF43-4227A919585D}"/>
    <cellStyle name="Normal 2 4 2 9_AVA DVA EL" xfId="26960" xr:uid="{BB1154F5-9F3A-4B69-B3B9-9D812D7E88ED}"/>
    <cellStyle name="Normal 2 4 2_3. Chng in credit spreads" xfId="50259" xr:uid="{B3C7B05A-3D6A-4036-A7EF-8D9C60BEDCBB}"/>
    <cellStyle name="Normal 2 4 3" xfId="8253" xr:uid="{9877FEED-262F-4867-8FC6-62DD94DAE9E9}"/>
    <cellStyle name="Normal 2 4 3 10" xfId="26961" xr:uid="{DCA5524B-5E11-4E23-9443-CAD0904DE596}"/>
    <cellStyle name="Normal 2 4 3 10 2" xfId="26962" xr:uid="{2C6251C1-C8D1-488A-AF49-7C82F6412524}"/>
    <cellStyle name="Normal 2 4 3 10 3" xfId="26963" xr:uid="{3B6A6E40-A85C-47B4-934B-21ECFDB9B712}"/>
    <cellStyle name="Normal 2 4 3 10_AVA DVA EL" xfId="26964" xr:uid="{8F407C10-917A-4A9E-AD3B-77CE696888DD}"/>
    <cellStyle name="Normal 2 4 3 11" xfId="26965" xr:uid="{308CF454-EEF6-4565-B07D-A0358A6448FC}"/>
    <cellStyle name="Normal 2 4 3 11 2" xfId="26966" xr:uid="{8ADBDF54-2525-4AF7-88D7-D3083D63AD93}"/>
    <cellStyle name="Normal 2 4 3 11 3" xfId="26967" xr:uid="{F141E2E9-1DAF-4B30-A16A-9EC16A1E16C1}"/>
    <cellStyle name="Normal 2 4 3 11_AVA DVA EL" xfId="26968" xr:uid="{B7762AEC-E215-467A-B226-7DE5AF3BBD74}"/>
    <cellStyle name="Normal 2 4 3 12" xfId="50260" xr:uid="{4CBBA4B5-F97E-42C6-B0B9-DAD2FDE729B0}"/>
    <cellStyle name="Normal 2 4 3 2" xfId="8254" xr:uid="{DA5E81E7-92D0-4BEC-8888-CE2F34BC5AE4}"/>
    <cellStyle name="Normal 2 4 3 2 10" xfId="26969" xr:uid="{A437EF3B-DF29-4F69-B9B4-C4895CA51001}"/>
    <cellStyle name="Normal 2 4 3 2 10 2" xfId="26970" xr:uid="{8FCB8063-0ACF-4AB1-954A-ADE835519CB6}"/>
    <cellStyle name="Normal 2 4 3 2 10 3" xfId="26971" xr:uid="{75D42D25-501E-441E-AFF4-0C5D23F5F694}"/>
    <cellStyle name="Normal 2 4 3 2 10_AVA DVA EL" xfId="26972" xr:uid="{9E1AA59C-26E5-4159-9F84-ECFE363FEACA}"/>
    <cellStyle name="Normal 2 4 3 2 11" xfId="50261" xr:uid="{F181B0B4-8D66-4141-AE50-D9D8BC13C70C}"/>
    <cellStyle name="Normal 2 4 3 2 2" xfId="8255" xr:uid="{EEA127FD-EA92-433D-875C-0A488DDEDA9C}"/>
    <cellStyle name="Normal 2 4 3 2 2 2" xfId="26973" xr:uid="{AEC19C49-30EA-4AC3-8A32-BE6E0DF3CA54}"/>
    <cellStyle name="Normal 2 4 3 2 2 2 2" xfId="26974" xr:uid="{3C701AA5-9819-4C9E-8EA4-FF93D7C3D1D9}"/>
    <cellStyle name="Normal 2 4 3 2 2 2 3" xfId="26975" xr:uid="{620B784B-9E4C-4616-8943-B67B57E41ED8}"/>
    <cellStyle name="Normal 2 4 3 2 2 2 4" xfId="50262" xr:uid="{A92B8DC0-EFDA-4E52-A51E-0982C12AA784}"/>
    <cellStyle name="Normal 2 4 3 2 2 2_AVA DVA EL" xfId="26976" xr:uid="{6D34BDB0-BA2C-4E3D-9103-B9B4D0731161}"/>
    <cellStyle name="Normal 2 4 3 2 2 3" xfId="26977" xr:uid="{EEA06D7C-F0E9-40B7-AE07-D9B78FA5D420}"/>
    <cellStyle name="Normal 2 4 3 2 2 3 2" xfId="26978" xr:uid="{A330C62C-379B-4F59-8F0E-24740EA13290}"/>
    <cellStyle name="Normal 2 4 3 2 2 3 3" xfId="26979" xr:uid="{DAC5FF80-3996-4720-8E93-328059AD294D}"/>
    <cellStyle name="Normal 2 4 3 2 2 3_AVA DVA EL" xfId="26980" xr:uid="{3D8FE093-C61E-44A6-99C4-3EEFF0E71E20}"/>
    <cellStyle name="Normal 2 4 3 2 2 4" xfId="26981" xr:uid="{71C405E4-0A8A-455D-A61E-5AE98709F648}"/>
    <cellStyle name="Normal 2 4 3 2 2 4 2" xfId="26982" xr:uid="{043EA5B2-7823-4F32-8602-2E1627DBCDAD}"/>
    <cellStyle name="Normal 2 4 3 2 2 4 3" xfId="26983" xr:uid="{CFFCAA05-72EF-4284-A52A-161D8A90EA6B}"/>
    <cellStyle name="Normal 2 4 3 2 2 4_AVA DVA EL" xfId="26984" xr:uid="{7A4DBB31-7749-4BCE-8138-7DB353A61BE9}"/>
    <cellStyle name="Normal 2 4 3 2 2 5" xfId="50263" xr:uid="{32B1AB60-2332-4C9D-B4D1-02FE95C9C19B}"/>
    <cellStyle name="Normal 2 4 3 2 2_3. Chng in credit spreads" xfId="50264" xr:uid="{815DFCB5-7FC7-4BB8-972F-045B4E38E3FE}"/>
    <cellStyle name="Normal 2 4 3 2 3" xfId="8256" xr:uid="{8CFD43AC-F46A-47EC-B0B6-2C9CBFBB70F4}"/>
    <cellStyle name="Normal 2 4 3 2 3 2" xfId="26985" xr:uid="{E0B7506E-CD53-4FE4-B635-830205710119}"/>
    <cellStyle name="Normal 2 4 3 2 3 2 2" xfId="26986" xr:uid="{EE4B2590-8E30-4918-8BC3-842F73402525}"/>
    <cellStyle name="Normal 2 4 3 2 3 2 3" xfId="26987" xr:uid="{5184B3B0-4302-43EB-A3DE-45F8A557EA34}"/>
    <cellStyle name="Normal 2 4 3 2 3 2 4" xfId="50265" xr:uid="{0B10A7D0-263F-46B4-8121-28434EFF595E}"/>
    <cellStyle name="Normal 2 4 3 2 3 2_AVA DVA EL" xfId="26988" xr:uid="{E6DD1195-4860-4F2E-8DCD-7DC8FF6CAB49}"/>
    <cellStyle name="Normal 2 4 3 2 3 3" xfId="50266" xr:uid="{F41C847F-23C2-4825-847B-DE85AA551B2B}"/>
    <cellStyle name="Normal 2 4 3 2 3_3. Chng in credit spreads" xfId="50267" xr:uid="{29022A4F-28A0-456E-8593-D2EA44225FCC}"/>
    <cellStyle name="Normal 2 4 3 2 4" xfId="26989" xr:uid="{B7AE9611-5521-45EA-BB1E-579F62361624}"/>
    <cellStyle name="Normal 2 4 3 2 4 2" xfId="26990" xr:uid="{D5097E0D-E6A3-4734-ABD0-C7A72EC352AA}"/>
    <cellStyle name="Normal 2 4 3 2 4 2 2" xfId="50268" xr:uid="{365F350F-E0EC-4431-8F02-1419AE6C5805}"/>
    <cellStyle name="Normal 2 4 3 2 4 3" xfId="26991" xr:uid="{DDB0688A-3553-450D-BE34-80AC5A60BA63}"/>
    <cellStyle name="Normal 2 4 3 2 4 4" xfId="50269" xr:uid="{C10401C9-EB4F-4258-83D4-51E761F0A68E}"/>
    <cellStyle name="Normal 2 4 3 2 4_3. Chng in credit spreads" xfId="50270" xr:uid="{2F670556-F730-4D96-9F96-28C511B4E47D}"/>
    <cellStyle name="Normal 2 4 3 2 5" xfId="26992" xr:uid="{5455F1F6-D1B9-45A1-8C0A-C845B1146015}"/>
    <cellStyle name="Normal 2 4 3 2 5 2" xfId="26993" xr:uid="{D5E32BFE-C229-4B1F-8A35-848E91EF95F5}"/>
    <cellStyle name="Normal 2 4 3 2 5 3" xfId="26994" xr:uid="{035DC387-FABB-48DA-A8E6-6EE1CC59B5AB}"/>
    <cellStyle name="Normal 2 4 3 2 5 4" xfId="50271" xr:uid="{FDF2B6D8-2563-4F03-A46D-44B14BE8EEF3}"/>
    <cellStyle name="Normal 2 4 3 2 5_AVA DVA EL" xfId="26995" xr:uid="{92334320-10E0-4ED1-836C-A335231A87FB}"/>
    <cellStyle name="Normal 2 4 3 2 6" xfId="26996" xr:uid="{CB4962D0-C740-4EAD-98AE-A6FCC1D3B639}"/>
    <cellStyle name="Normal 2 4 3 2 6 2" xfId="26997" xr:uid="{8A0BF7EE-A436-44FA-875A-90AFFA7DEB79}"/>
    <cellStyle name="Normal 2 4 3 2 6 3" xfId="26998" xr:uid="{DCC20D24-271A-443D-A004-BA3D7D9EC76C}"/>
    <cellStyle name="Normal 2 4 3 2 6_AVA DVA EL" xfId="26999" xr:uid="{F3E2D6FC-9FF2-4E28-810B-2421AA24B27D}"/>
    <cellStyle name="Normal 2 4 3 2 7" xfId="27000" xr:uid="{121EB418-E2C1-4014-899E-3DAFD00E5E0A}"/>
    <cellStyle name="Normal 2 4 3 2 7 2" xfId="27001" xr:uid="{9F1DDC08-8292-4E3D-AFA8-BA558A5C752D}"/>
    <cellStyle name="Normal 2 4 3 2 7 3" xfId="27002" xr:uid="{B675D8E3-4D30-4C5A-8B5C-4F4EDB236C33}"/>
    <cellStyle name="Normal 2 4 3 2 7_AVA DVA EL" xfId="27003" xr:uid="{7D6F9042-9B05-4E22-A1A5-E99D71A8194A}"/>
    <cellStyle name="Normal 2 4 3 2 8" xfId="27004" xr:uid="{720FDD69-98CD-4C70-A3B7-30027BCB66C1}"/>
    <cellStyle name="Normal 2 4 3 2 8 2" xfId="27005" xr:uid="{213B7505-715E-442A-A5D5-EF7E59B2955B}"/>
    <cellStyle name="Normal 2 4 3 2 8 3" xfId="27006" xr:uid="{027CB374-92BA-4CF0-9DE1-1CE90FB05483}"/>
    <cellStyle name="Normal 2 4 3 2 8_AVA DVA EL" xfId="27007" xr:uid="{103135E0-D0D0-4190-9556-433B4E4BF07E}"/>
    <cellStyle name="Normal 2 4 3 2 9" xfId="27008" xr:uid="{6FF11FA0-7569-4686-B276-1EB30550EDD8}"/>
    <cellStyle name="Normal 2 4 3 2 9 2" xfId="27009" xr:uid="{501617B6-2F5A-4E31-875A-BBE801F10B13}"/>
    <cellStyle name="Normal 2 4 3 2 9 3" xfId="27010" xr:uid="{678D99C6-B4F1-4CB0-AE4D-82C5CAAF5DC3}"/>
    <cellStyle name="Normal 2 4 3 2 9_AVA DVA EL" xfId="27011" xr:uid="{7E8B9121-CF81-4A82-A34E-DC855D6B6C80}"/>
    <cellStyle name="Normal 2 4 3 2_3. Chng in credit spreads" xfId="50272" xr:uid="{4A14A430-2BDC-4E12-AF68-FF012A6A875B}"/>
    <cellStyle name="Normal 2 4 3 3" xfId="8257" xr:uid="{87E3E5E8-DD17-43F9-B3D1-1CABB389DACB}"/>
    <cellStyle name="Normal 2 4 3 3 2" xfId="8258" xr:uid="{B80A863C-8399-4486-B5E2-72CB4474D58E}"/>
    <cellStyle name="Normal 2 4 3 3 2 2" xfId="27012" xr:uid="{D91663F6-1A99-4D88-8270-1A87C6591D7A}"/>
    <cellStyle name="Normal 2 4 3 3 2 2 2" xfId="27013" xr:uid="{3B2C8F0F-CE2B-4959-B4E0-0D29BA15AF55}"/>
    <cellStyle name="Normal 2 4 3 3 2 2 3" xfId="27014" xr:uid="{FCDAF197-0C1D-4C27-B74C-7E11C28417E8}"/>
    <cellStyle name="Normal 2 4 3 3 2 2_AVA DVA EL" xfId="27015" xr:uid="{1442E4AE-1724-4EB3-9AC5-E99E5DF44024}"/>
    <cellStyle name="Normal 2 4 3 3 2 3" xfId="50273" xr:uid="{A0E94BCA-078D-416F-8B93-2CAFF63A9F56}"/>
    <cellStyle name="Normal 2 4 3 3 2_AVA DVA EL" xfId="50274" xr:uid="{CD307756-74CD-4C64-A138-CA2B277F249B}"/>
    <cellStyle name="Normal 2 4 3 3 3" xfId="8259" xr:uid="{AA47EC4C-AA78-455F-BA3F-EADFADFD1798}"/>
    <cellStyle name="Normal 2 4 3 3 3 2" xfId="27016" xr:uid="{FE628868-1D85-4BEF-8979-982B08D0BD42}"/>
    <cellStyle name="Normal 2 4 3 3 3 2 2" xfId="27017" xr:uid="{05698573-0590-4099-9636-8FD7D141EE81}"/>
    <cellStyle name="Normal 2 4 3 3 3 2 3" xfId="27018" xr:uid="{2D4F1C65-7B01-4742-A25B-71FC94F655C5}"/>
    <cellStyle name="Normal 2 4 3 3 3 2_AVA DVA EL" xfId="27019" xr:uid="{C56BD611-7EE3-4826-BF62-72C622845410}"/>
    <cellStyle name="Normal 2 4 3 3 3_AVA DVA EL" xfId="50275" xr:uid="{2DDC0A31-5FB4-4B9F-B127-99A95775E1FA}"/>
    <cellStyle name="Normal 2 4 3 3 4" xfId="27020" xr:uid="{67091A58-1F9B-4B27-B16F-8407D1BC455D}"/>
    <cellStyle name="Normal 2 4 3 3 4 2" xfId="27021" xr:uid="{7DBDB1D5-DDCC-46AB-8319-7373C70C98C2}"/>
    <cellStyle name="Normal 2 4 3 3 4 3" xfId="27022" xr:uid="{CFECD0C2-F2F7-4368-9F62-678053536B37}"/>
    <cellStyle name="Normal 2 4 3 3 4_AVA DVA EL" xfId="27023" xr:uid="{87DB7EFD-C406-4E41-AA73-0B45229405DE}"/>
    <cellStyle name="Normal 2 4 3 3 5" xfId="50276" xr:uid="{7B9DC374-C482-4339-8A7B-56AC8873A6A5}"/>
    <cellStyle name="Normal 2 4 3 3_3. Chng in credit spreads" xfId="50277" xr:uid="{DDD921F8-B10B-49A9-9BF3-9943B43615C3}"/>
    <cellStyle name="Normal 2 4 3 4" xfId="8260" xr:uid="{D85733C5-D541-4A18-921C-F1BDAEA42C50}"/>
    <cellStyle name="Normal 2 4 3 4 2" xfId="8261" xr:uid="{FE9DF529-40D8-4F38-BE4C-5B3E98D9969E}"/>
    <cellStyle name="Normal 2 4 3 4 2 2" xfId="50278" xr:uid="{F1633DCC-0126-4813-9DF9-A8B607029EB4}"/>
    <cellStyle name="Normal 2 4 3 4 3" xfId="8262" xr:uid="{5180E115-E0A8-4B6E-8CA7-F8F5468D3904}"/>
    <cellStyle name="Normal 2 4 3 4 4" xfId="27024" xr:uid="{F7C4E01D-E34D-4239-9195-8F70D26CE47C}"/>
    <cellStyle name="Normal 2 4 3 4 4 2" xfId="27025" xr:uid="{0BA0650B-872F-4F29-BEF1-DD8F74B6F934}"/>
    <cellStyle name="Normal 2 4 3 4 4 3" xfId="27026" xr:uid="{CDB52CB3-0A04-4EA3-8DE6-BB2843D7F5FE}"/>
    <cellStyle name="Normal 2 4 3 4 4_AVA DVA EL" xfId="27027" xr:uid="{734C31AD-8D0E-493A-AC12-624C7304A0A5}"/>
    <cellStyle name="Normal 2 4 3 4 5" xfId="50279" xr:uid="{5E2E87D3-353C-426B-A23D-50C1592BF6A8}"/>
    <cellStyle name="Normal 2 4 3 4_3. Chng in credit spreads" xfId="50280" xr:uid="{FA15A9AE-39E7-403D-9501-2655ACF5EFF4}"/>
    <cellStyle name="Normal 2 4 3 5" xfId="8263" xr:uid="{E83C11D8-B586-4486-B2C5-36C4F9650D59}"/>
    <cellStyle name="Normal 2 4 3 5 2" xfId="27028" xr:uid="{26B06D7F-3321-4167-8DEA-C584657F00FD}"/>
    <cellStyle name="Normal 2 4 3 5 2 2" xfId="27029" xr:uid="{8FECC4D3-F99B-4B5C-931C-590B39EB361E}"/>
    <cellStyle name="Normal 2 4 3 5 2 3" xfId="27030" xr:uid="{FC69E766-B884-4368-86B5-B978651355B6}"/>
    <cellStyle name="Normal 2 4 3 5 2 4" xfId="50281" xr:uid="{A45D661D-17EB-42FE-A163-930E1C4A2E9B}"/>
    <cellStyle name="Normal 2 4 3 5 2_AVA DVA EL" xfId="27031" xr:uid="{5F6EB09A-505C-429E-ACFE-15AB36EF1126}"/>
    <cellStyle name="Normal 2 4 3 5 3" xfId="50282" xr:uid="{9E2AD574-B581-475F-A784-66D867EBC5F4}"/>
    <cellStyle name="Normal 2 4 3 5_3. Chng in credit spreads" xfId="50283" xr:uid="{B1237D74-57EC-450B-A181-E06E9D9D4F33}"/>
    <cellStyle name="Normal 2 4 3 6" xfId="8264" xr:uid="{9D180039-CDD4-4C4D-BD2D-FD03055665A6}"/>
    <cellStyle name="Normal 2 4 3 6 2" xfId="27032" xr:uid="{9E5D1F5D-F2F9-4FBF-A1DA-B3F5FBA65E68}"/>
    <cellStyle name="Normal 2 4 3 6 2 2" xfId="27033" xr:uid="{0B19DA7E-DE7F-45B5-9EC5-4E2B4BC8F805}"/>
    <cellStyle name="Normal 2 4 3 6 2 3" xfId="27034" xr:uid="{46FFD3EB-39F0-4D43-9E7C-A2615DF0E95A}"/>
    <cellStyle name="Normal 2 4 3 6 2_AVA DVA EL" xfId="27035" xr:uid="{108CD7E4-B504-4DF1-A40B-DEAC0653A19C}"/>
    <cellStyle name="Normal 2 4 3 6 3" xfId="50284" xr:uid="{26F6A14E-688F-4022-9D3C-C98947B8FA03}"/>
    <cellStyle name="Normal 2 4 3 6_AVA DVA EL" xfId="50285" xr:uid="{2CFFC313-E432-41E3-8FE6-3CFE0426CEB0}"/>
    <cellStyle name="Normal 2 4 3 7" xfId="27036" xr:uid="{8F7396F2-2B81-4466-9E4E-64EADF3FDB3B}"/>
    <cellStyle name="Normal 2 4 3 7 2" xfId="27037" xr:uid="{AAEC29DA-6CC2-4CCE-98B6-E1093FA94D0F}"/>
    <cellStyle name="Normal 2 4 3 7 3" xfId="27038" xr:uid="{7673E464-D56D-425B-9C74-C03CB8F50A48}"/>
    <cellStyle name="Normal 2 4 3 7_AVA DVA EL" xfId="27039" xr:uid="{86E45FF2-0CFD-49B0-A37A-6AFECDA5175B}"/>
    <cellStyle name="Normal 2 4 3 8" xfId="27040" xr:uid="{9DF406C8-7CFE-4F7E-A1A7-B0130DE1D3B3}"/>
    <cellStyle name="Normal 2 4 3 8 2" xfId="27041" xr:uid="{269F6538-DBA1-47E6-B8BB-D26952F8A7D7}"/>
    <cellStyle name="Normal 2 4 3 8 3" xfId="27042" xr:uid="{994CBD29-1E1D-4DAF-A9D9-6EC34A79EB0A}"/>
    <cellStyle name="Normal 2 4 3 8_AVA DVA EL" xfId="27043" xr:uid="{EFD95B9C-1583-42E4-927F-BECCCFBFC22C}"/>
    <cellStyle name="Normal 2 4 3 9" xfId="27044" xr:uid="{4489E69D-E33A-41DA-9254-E17234B0B0A0}"/>
    <cellStyle name="Normal 2 4 3 9 2" xfId="27045" xr:uid="{00EC115C-3319-4500-B6DE-C447CA0D69D7}"/>
    <cellStyle name="Normal 2 4 3 9 3" xfId="27046" xr:uid="{EF011A6E-5CF2-41F7-BF04-BB795E0BD6DE}"/>
    <cellStyle name="Normal 2 4 3 9_AVA DVA EL" xfId="27047" xr:uid="{B939ACAC-B22F-4295-9C0C-0AE89CD3187C}"/>
    <cellStyle name="Normal 2 4 3_3. Chng in credit spreads" xfId="50286" xr:uid="{050B1795-6455-4A3D-B0A6-EF891F253C77}"/>
    <cellStyle name="Normal 2 4 4" xfId="8265" xr:uid="{03F07EE6-1F6B-4835-A5AF-590B8C39FB5E}"/>
    <cellStyle name="Normal 2 4 4 10" xfId="27048" xr:uid="{071532F9-3FAA-4A16-A865-66FF552CD912}"/>
    <cellStyle name="Normal 2 4 4 10 2" xfId="27049" xr:uid="{8B24237A-A503-4711-ACE1-ABA0A04D9076}"/>
    <cellStyle name="Normal 2 4 4 10 3" xfId="27050" xr:uid="{3E606CCE-2DCA-4B1D-A5C2-66FFF508CE6A}"/>
    <cellStyle name="Normal 2 4 4 10_AVA DVA EL" xfId="27051" xr:uid="{55A476BB-3856-402B-A3FA-D6974B476C21}"/>
    <cellStyle name="Normal 2 4 4 11" xfId="27052" xr:uid="{AE7BC3AB-9D6A-4E3A-A134-0E88AB45DD62}"/>
    <cellStyle name="Normal 2 4 4 11 2" xfId="27053" xr:uid="{DAD4011D-89BB-464C-BDA7-AFD252DDE306}"/>
    <cellStyle name="Normal 2 4 4 11 3" xfId="27054" xr:uid="{DC6F0ECD-4B4E-464D-8FEF-5E1DAA0E0FC0}"/>
    <cellStyle name="Normal 2 4 4 11_AVA DVA EL" xfId="27055" xr:uid="{0CA34F79-87C0-4F09-A8F1-E561CD50F9A2}"/>
    <cellStyle name="Normal 2 4 4 12" xfId="50287" xr:uid="{8B167138-EFA1-4C7E-853E-C0663C463D34}"/>
    <cellStyle name="Normal 2 4 4 2" xfId="8266" xr:uid="{2EAA7B68-BF86-4D5B-81C5-33D657D1DD70}"/>
    <cellStyle name="Normal 2 4 4 2 10" xfId="27056" xr:uid="{30C3D29E-945C-40C5-852E-634EF0C90E1A}"/>
    <cellStyle name="Normal 2 4 4 2 10 2" xfId="27057" xr:uid="{90AEA8CE-E821-4380-B430-63AAD82DBF3D}"/>
    <cellStyle name="Normal 2 4 4 2 10 3" xfId="27058" xr:uid="{04AF399E-C58D-47EE-94C6-4D14DCC4D9CF}"/>
    <cellStyle name="Normal 2 4 4 2 10_AVA DVA EL" xfId="27059" xr:uid="{DA65EF8E-2707-4D6A-9345-EEB33BEFBBDD}"/>
    <cellStyle name="Normal 2 4 4 2 11" xfId="50288" xr:uid="{22AC398E-5439-4004-82E6-00A4CA47D99B}"/>
    <cellStyle name="Normal 2 4 4 2 2" xfId="27060" xr:uid="{4142384F-B78A-499F-A876-E31DFBD7ABF7}"/>
    <cellStyle name="Normal 2 4 4 2 2 2" xfId="27061" xr:uid="{D5DDF95F-4766-4D69-8E81-79CE6EBC739A}"/>
    <cellStyle name="Normal 2 4 4 2 2 2 2" xfId="27062" xr:uid="{84C52544-F975-4CF4-B92A-6AFDDB49CBD3}"/>
    <cellStyle name="Normal 2 4 4 2 2 2 3" xfId="27063" xr:uid="{6D014744-07F5-414B-A38F-346C638BA94B}"/>
    <cellStyle name="Normal 2 4 4 2 2 2_AVA DVA EL" xfId="27064" xr:uid="{4B4FE313-B1AE-4673-8D0C-839F180E2AA6}"/>
    <cellStyle name="Normal 2 4 4 2 2 3" xfId="27065" xr:uid="{09136C9E-7B03-40FF-8BB5-A164F7FD2E44}"/>
    <cellStyle name="Normal 2 4 4 2 2 3 2" xfId="27066" xr:uid="{EAE02B10-1941-42A6-ADFB-AA9D98036719}"/>
    <cellStyle name="Normal 2 4 4 2 2 3 3" xfId="27067" xr:uid="{88E7046D-2BBE-4075-B253-A7B9CD6334C3}"/>
    <cellStyle name="Normal 2 4 4 2 2 3_AVA DVA EL" xfId="27068" xr:uid="{2A31B6FE-F6D5-494C-B04D-977300B54679}"/>
    <cellStyle name="Normal 2 4 4 2 2 4" xfId="27069" xr:uid="{9CC94221-5E6F-4BB5-87F7-83972221541A}"/>
    <cellStyle name="Normal 2 4 4 2 2 5" xfId="27070" xr:uid="{E1B68B8E-F7D3-4EDC-8B9F-8FFC778F399D}"/>
    <cellStyle name="Normal 2 4 4 2 2 6" xfId="50289" xr:uid="{349E4D3B-A44D-416F-9C05-5C9CEDB297F4}"/>
    <cellStyle name="Normal 2 4 4 2 2_AVA DVA EL" xfId="27071" xr:uid="{658C8DBC-DB10-4B66-B030-62322FAA632C}"/>
    <cellStyle name="Normal 2 4 4 2 3" xfId="27072" xr:uid="{5AB46CCF-AE55-49B1-8952-464C4989C410}"/>
    <cellStyle name="Normal 2 4 4 2 3 2" xfId="27073" xr:uid="{3A0295BE-1CF2-4F01-9C9B-FDDF7E0EF1BE}"/>
    <cellStyle name="Normal 2 4 4 2 3 3" xfId="27074" xr:uid="{5467E91B-8452-4A2F-A28F-3E1F291A0510}"/>
    <cellStyle name="Normal 2 4 4 2 3_AVA DVA EL" xfId="27075" xr:uid="{D3854EEA-7F80-4462-82BF-CF5BBCC5DBA9}"/>
    <cellStyle name="Normal 2 4 4 2 4" xfId="27076" xr:uid="{05AA11FB-51F4-41FD-B56A-E4635AA6176D}"/>
    <cellStyle name="Normal 2 4 4 2 4 2" xfId="27077" xr:uid="{15C50DAA-9E0F-4847-B8DB-9F7320B0847E}"/>
    <cellStyle name="Normal 2 4 4 2 4 3" xfId="27078" xr:uid="{503C0278-6EF7-4786-BD45-FDF52E2D1D5F}"/>
    <cellStyle name="Normal 2 4 4 2 4_AVA DVA EL" xfId="27079" xr:uid="{A3E52228-BC42-4863-9A03-312ADC06273A}"/>
    <cellStyle name="Normal 2 4 4 2 5" xfId="27080" xr:uid="{8E3D5748-8211-4241-8C34-9FBF08FB608E}"/>
    <cellStyle name="Normal 2 4 4 2 5 2" xfId="27081" xr:uid="{9D118739-7CF9-4F5F-849B-6041F3FFC3E9}"/>
    <cellStyle name="Normal 2 4 4 2 5 3" xfId="27082" xr:uid="{B92ED109-03EE-4ABC-B761-DE49CDDB7192}"/>
    <cellStyle name="Normal 2 4 4 2 5_AVA DVA EL" xfId="27083" xr:uid="{F95528E8-7E6E-4EA8-B208-02348CC031E5}"/>
    <cellStyle name="Normal 2 4 4 2 6" xfId="27084" xr:uid="{20D6A008-7FAA-4983-B0EF-E9E80DC591E4}"/>
    <cellStyle name="Normal 2 4 4 2 6 2" xfId="27085" xr:uid="{2EF7841C-4CC1-4992-9A79-0C197811CF27}"/>
    <cellStyle name="Normal 2 4 4 2 6 3" xfId="27086" xr:uid="{7D053D76-E18F-4C59-BF18-54E16A2F74AA}"/>
    <cellStyle name="Normal 2 4 4 2 6_AVA DVA EL" xfId="27087" xr:uid="{48E68DAC-11C7-4B52-BB13-CEE1F9AE8008}"/>
    <cellStyle name="Normal 2 4 4 2 7" xfId="27088" xr:uid="{8384F0D4-BF28-4121-9FFE-B630BB9F584E}"/>
    <cellStyle name="Normal 2 4 4 2 7 2" xfId="27089" xr:uid="{69700B52-FC8D-4A3C-B12A-AE5E7F4D70CF}"/>
    <cellStyle name="Normal 2 4 4 2 7 3" xfId="27090" xr:uid="{2A556DB4-1010-4ED2-9A88-8E687779C8F9}"/>
    <cellStyle name="Normal 2 4 4 2 7_AVA DVA EL" xfId="27091" xr:uid="{B65ABC88-30F7-4E28-9633-D01CCA850B0C}"/>
    <cellStyle name="Normal 2 4 4 2 8" xfId="27092" xr:uid="{D1D5E9EE-FAD4-4E22-B1FD-9C3C7ED0410A}"/>
    <cellStyle name="Normal 2 4 4 2 8 2" xfId="27093" xr:uid="{31B885B9-65FF-4C45-8A17-D0C7F87C591A}"/>
    <cellStyle name="Normal 2 4 4 2 8 3" xfId="27094" xr:uid="{DEB88E6C-D43B-41E8-B21B-8FA24C03D8D7}"/>
    <cellStyle name="Normal 2 4 4 2 8_AVA DVA EL" xfId="27095" xr:uid="{EB94BB8E-9F79-456F-ADB2-CD0C060C7CB7}"/>
    <cellStyle name="Normal 2 4 4 2 9" xfId="27096" xr:uid="{8C6310E6-6940-4111-8AC0-A9A7FD7644CA}"/>
    <cellStyle name="Normal 2 4 4 2 9 2" xfId="27097" xr:uid="{62BF1673-92DF-4CBE-B0B3-535360DFDE21}"/>
    <cellStyle name="Normal 2 4 4 2 9 3" xfId="27098" xr:uid="{854F5A9A-FE1D-4F03-979B-BDC7EC7C53CB}"/>
    <cellStyle name="Normal 2 4 4 2 9_AVA DVA EL" xfId="27099" xr:uid="{FE1D54DA-1E59-4766-B975-254C2568231D}"/>
    <cellStyle name="Normal 2 4 4 2_3. Chng in credit spreads" xfId="50290" xr:uid="{AB8FEE5B-7968-42D9-B767-1623E2184190}"/>
    <cellStyle name="Normal 2 4 4 3" xfId="8267" xr:uid="{1ED50DA2-BEB8-4A27-B1E7-7278CC573A36}"/>
    <cellStyle name="Normal 2 4 4 3 2" xfId="27100" xr:uid="{066F50B4-758A-4144-961C-D578E65D12C0}"/>
    <cellStyle name="Normal 2 4 4 3 2 2" xfId="27101" xr:uid="{96795FF8-2B8F-48E7-AAC7-083BCE42AC5A}"/>
    <cellStyle name="Normal 2 4 4 3 2 3" xfId="27102" xr:uid="{06539AC8-420F-47C6-AF68-EBF6C623229E}"/>
    <cellStyle name="Normal 2 4 4 3 2 4" xfId="50291" xr:uid="{4E97AE89-4686-4E34-AAF2-C8F82A16125D}"/>
    <cellStyle name="Normal 2 4 4 3 2_AVA DVA EL" xfId="27103" xr:uid="{DCE6736D-A775-4580-8E6A-AFC07063BA02}"/>
    <cellStyle name="Normal 2 4 4 3 3" xfId="27104" xr:uid="{A22FAE28-2914-4406-82F1-0FA9A13E4DA9}"/>
    <cellStyle name="Normal 2 4 4 3 3 2" xfId="27105" xr:uid="{367E427F-6FC9-4643-B510-24C60E792223}"/>
    <cellStyle name="Normal 2 4 4 3 3 3" xfId="27106" xr:uid="{10413F7F-9043-4F9F-B586-88A0519CD0D7}"/>
    <cellStyle name="Normal 2 4 4 3 3_AVA DVA EL" xfId="27107" xr:uid="{BB3F86B7-24C0-407B-8E7B-7D4B57EF8295}"/>
    <cellStyle name="Normal 2 4 4 3 4" xfId="27108" xr:uid="{07ED9A31-6C0C-49BE-814F-0144454E269D}"/>
    <cellStyle name="Normal 2 4 4 3 4 2" xfId="27109" xr:uid="{E98DB514-0F15-443D-8580-B348EB5673EF}"/>
    <cellStyle name="Normal 2 4 4 3 4 3" xfId="27110" xr:uid="{FE7AF299-13BB-4949-B306-59C536F2DC2C}"/>
    <cellStyle name="Normal 2 4 4 3 4_AVA DVA EL" xfId="27111" xr:uid="{4C53FC8A-9FB5-4FBB-9BEF-DC9C5ABA29FF}"/>
    <cellStyle name="Normal 2 4 4 3 5" xfId="50292" xr:uid="{58B43E32-74FA-44FA-8C20-7E9A8AEBB9FB}"/>
    <cellStyle name="Normal 2 4 4 3_3. Chng in credit spreads" xfId="50293" xr:uid="{D4A4EDE6-8C1F-4A73-A9B8-5DDF7A4A21F3}"/>
    <cellStyle name="Normal 2 4 4 4" xfId="27112" xr:uid="{35D20BFC-E750-4EF9-9A82-047F1671C40A}"/>
    <cellStyle name="Normal 2 4 4 4 2" xfId="27113" xr:uid="{5D0DC745-FC8A-4904-83C6-EB2605253D84}"/>
    <cellStyle name="Normal 2 4 4 4 2 2" xfId="50294" xr:uid="{A618CE43-46D5-44AF-8DCD-1436DF092C79}"/>
    <cellStyle name="Normal 2 4 4 4 3" xfId="27114" xr:uid="{36FC1D21-D540-4A69-B090-07AF220DE3A1}"/>
    <cellStyle name="Normal 2 4 4 4 4" xfId="50295" xr:uid="{711EAE0C-4CAB-427E-B75F-AEF3F9E55B06}"/>
    <cellStyle name="Normal 2 4 4 4_3. Chng in credit spreads" xfId="50296" xr:uid="{38A30310-4174-4C7D-9E09-C35E742D349C}"/>
    <cellStyle name="Normal 2 4 4 5" xfId="27115" xr:uid="{3E711B20-EB08-4F15-BF0A-5BA5C2D11B06}"/>
    <cellStyle name="Normal 2 4 4 5 2" xfId="27116" xr:uid="{BC5ED1A3-86C2-4BA3-AE29-C5BB28B48632}"/>
    <cellStyle name="Normal 2 4 4 5 3" xfId="27117" xr:uid="{2CBA949A-51EF-49EB-AD65-7CDE0DA37210}"/>
    <cellStyle name="Normal 2 4 4 5 4" xfId="50297" xr:uid="{9FA1C34D-5DAE-444C-AE0F-971B23080613}"/>
    <cellStyle name="Normal 2 4 4 5_AVA DVA EL" xfId="27118" xr:uid="{7D5958E2-887C-4F76-A123-2B9166D48BDC}"/>
    <cellStyle name="Normal 2 4 4 6" xfId="27119" xr:uid="{561FFD14-6559-4221-B8C4-B2058DE9D477}"/>
    <cellStyle name="Normal 2 4 4 6 2" xfId="27120" xr:uid="{1107CFF1-0B14-4CBB-9357-0F3DDF771A4E}"/>
    <cellStyle name="Normal 2 4 4 6 3" xfId="27121" xr:uid="{EC3D3A52-4C0F-48F6-961E-4CA9C0585435}"/>
    <cellStyle name="Normal 2 4 4 6_AVA DVA EL" xfId="27122" xr:uid="{FDB2F7FC-66E1-4E2C-A3E1-0BE4D050E73C}"/>
    <cellStyle name="Normal 2 4 4 7" xfId="27123" xr:uid="{DB5D215E-8203-4D8F-B13F-B6A450C1A901}"/>
    <cellStyle name="Normal 2 4 4 7 2" xfId="27124" xr:uid="{20589E0C-A3A8-4C19-86FA-89E56CEEFB4D}"/>
    <cellStyle name="Normal 2 4 4 7 3" xfId="27125" xr:uid="{AA69296C-6C7C-4AE4-A00A-9F161AF2B07F}"/>
    <cellStyle name="Normal 2 4 4 7_AVA DVA EL" xfId="27126" xr:uid="{03116D06-D8DB-4534-AE37-9AC54F9DE50A}"/>
    <cellStyle name="Normal 2 4 4 8" xfId="27127" xr:uid="{C3C48635-AB1A-43E1-8F15-54E854986E19}"/>
    <cellStyle name="Normal 2 4 4 8 2" xfId="27128" xr:uid="{A219DBE0-E76F-421D-BB11-DBA5E70A8548}"/>
    <cellStyle name="Normal 2 4 4 8 3" xfId="27129" xr:uid="{9D3FB10B-A3A5-48AE-ABCD-D4E41288E584}"/>
    <cellStyle name="Normal 2 4 4 8_AVA DVA EL" xfId="27130" xr:uid="{774A53E9-3958-451F-BCDF-D41CBF8614CD}"/>
    <cellStyle name="Normal 2 4 4 9" xfId="27131" xr:uid="{F0C546AE-D27D-44F7-A66A-D2EF8C28D9FB}"/>
    <cellStyle name="Normal 2 4 4 9 2" xfId="27132" xr:uid="{7B234F61-A3A4-444E-BA67-4C71EF4C7151}"/>
    <cellStyle name="Normal 2 4 4 9 3" xfId="27133" xr:uid="{B4416EDC-FA5E-4C8C-9198-13D73253ACB8}"/>
    <cellStyle name="Normal 2 4 4 9_AVA DVA EL" xfId="27134" xr:uid="{2CD16032-E8EB-4028-AA2A-F1E2FA48153D}"/>
    <cellStyle name="Normal 2 4 4_3. Chng in credit spreads" xfId="50298" xr:uid="{FA27BE79-DCB4-410D-B9ED-15FE383A2663}"/>
    <cellStyle name="Normal 2 4 5" xfId="8268" xr:uid="{856BAA02-C1C0-4073-B754-3875FC8A6516}"/>
    <cellStyle name="Normal 2 4 5 10" xfId="27135" xr:uid="{E3EB9D6E-B863-4F60-9FFA-3DF444514978}"/>
    <cellStyle name="Normal 2 4 5 10 2" xfId="27136" xr:uid="{DE989844-0D6F-4931-BF46-4EA97BAD765C}"/>
    <cellStyle name="Normal 2 4 5 10 3" xfId="27137" xr:uid="{46368C17-C21C-4676-96C0-09E76D1261BC}"/>
    <cellStyle name="Normal 2 4 5 10_AVA DVA EL" xfId="27138" xr:uid="{140AFC4C-FBB5-4A70-A2DF-BC40219DD8D1}"/>
    <cellStyle name="Normal 2 4 5 11" xfId="27139" xr:uid="{193E9EFE-01F8-4000-A940-A8F8D7EAD010}"/>
    <cellStyle name="Normal 2 4 5 11 2" xfId="27140" xr:uid="{44557769-3900-49B8-A9C5-165DF8130DF5}"/>
    <cellStyle name="Normal 2 4 5 11 3" xfId="27141" xr:uid="{77BC1264-1EC9-40EF-B2AC-686E23E82076}"/>
    <cellStyle name="Normal 2 4 5 11_AVA DVA EL" xfId="27142" xr:uid="{9AD5988D-7F04-4D8C-8113-7ECD1AF997A3}"/>
    <cellStyle name="Normal 2 4 5 12" xfId="50299" xr:uid="{ABEC14A5-E975-4395-AE22-C59D8C3F0FB1}"/>
    <cellStyle name="Normal 2 4 5 2" xfId="8269" xr:uid="{4FA33BEF-46BD-4AB8-AC4B-9A91DDCAF75F}"/>
    <cellStyle name="Normal 2 4 5 2 10" xfId="27143" xr:uid="{5326672A-AE27-4D9C-A8DE-D587BC4FCCAB}"/>
    <cellStyle name="Normal 2 4 5 2 10 2" xfId="27144" xr:uid="{B02FF089-9B2F-4F98-967F-DFCBEA5E32E5}"/>
    <cellStyle name="Normal 2 4 5 2 10 3" xfId="27145" xr:uid="{6BA55B19-5B8C-4D0A-BDE9-1F24413ED4C9}"/>
    <cellStyle name="Normal 2 4 5 2 10_AVA DVA EL" xfId="27146" xr:uid="{AD352CF7-6618-429C-84DB-C2AA8D399415}"/>
    <cellStyle name="Normal 2 4 5 2 11" xfId="50300" xr:uid="{483C626E-2FE2-44D5-87E6-F8B88A0BA911}"/>
    <cellStyle name="Normal 2 4 5 2 2" xfId="27147" xr:uid="{EA227706-52D6-46AA-AB33-00775D948C78}"/>
    <cellStyle name="Normal 2 4 5 2 2 2" xfId="27148" xr:uid="{A4E04816-0C5A-40C9-A879-04074DDD08D0}"/>
    <cellStyle name="Normal 2 4 5 2 2 2 2" xfId="27149" xr:uid="{2BAB18DA-9542-4839-8B42-19F456FB0660}"/>
    <cellStyle name="Normal 2 4 5 2 2 2 3" xfId="27150" xr:uid="{576EC84D-D05F-4579-B4CB-75B4AA16E61B}"/>
    <cellStyle name="Normal 2 4 5 2 2 2_AVA DVA EL" xfId="27151" xr:uid="{CE129AFD-60E6-43A8-9B9A-A81A15DEB43F}"/>
    <cellStyle name="Normal 2 4 5 2 2 3" xfId="27152" xr:uid="{56B3DE44-5C22-4399-8F71-7E507C8ED326}"/>
    <cellStyle name="Normal 2 4 5 2 2 3 2" xfId="27153" xr:uid="{CBA03BFB-3941-40C2-9E53-B9331C31CB75}"/>
    <cellStyle name="Normal 2 4 5 2 2 3 3" xfId="27154" xr:uid="{E660D5CB-1DD1-4E74-910E-DA574A26C52E}"/>
    <cellStyle name="Normal 2 4 5 2 2 3_AVA DVA EL" xfId="27155" xr:uid="{B7004D69-A235-4F63-ADB3-8087BEA416C9}"/>
    <cellStyle name="Normal 2 4 5 2 2 4" xfId="27156" xr:uid="{2BDBEFA3-9609-4F94-B70E-63B9D16FE68B}"/>
    <cellStyle name="Normal 2 4 5 2 2 5" xfId="27157" xr:uid="{E70A6D74-AA9E-41ED-BE13-CD2DA5D21F1B}"/>
    <cellStyle name="Normal 2 4 5 2 2_AVA DVA EL" xfId="27158" xr:uid="{4792D2E8-F7CE-4CF7-8609-0AC9941206EA}"/>
    <cellStyle name="Normal 2 4 5 2 3" xfId="27159" xr:uid="{5744B62F-C0F0-48BF-9DAB-BD848C698517}"/>
    <cellStyle name="Normal 2 4 5 2 3 2" xfId="27160" xr:uid="{5CBD30CF-000E-4826-84C8-31D429F19796}"/>
    <cellStyle name="Normal 2 4 5 2 3 3" xfId="27161" xr:uid="{A64677D4-29AC-4D27-BB83-954BA0A36213}"/>
    <cellStyle name="Normal 2 4 5 2 3_AVA DVA EL" xfId="27162" xr:uid="{C9BEF682-2407-4F09-89D1-1D8AD45D5AF7}"/>
    <cellStyle name="Normal 2 4 5 2 4" xfId="27163" xr:uid="{959D73F0-C02C-4506-8384-014E43672C90}"/>
    <cellStyle name="Normal 2 4 5 2 4 2" xfId="27164" xr:uid="{07C5A63E-8FFC-4B26-8096-36CE781A175D}"/>
    <cellStyle name="Normal 2 4 5 2 4 3" xfId="27165" xr:uid="{CB982F1F-35DA-4D52-ADDB-E0671D89A7EA}"/>
    <cellStyle name="Normal 2 4 5 2 4_AVA DVA EL" xfId="27166" xr:uid="{82641D12-F1C2-4164-BAF9-29C9BF78D21F}"/>
    <cellStyle name="Normal 2 4 5 2 5" xfId="27167" xr:uid="{11AB08B1-A39F-4FEA-AD3D-F558B431C114}"/>
    <cellStyle name="Normal 2 4 5 2 5 2" xfId="27168" xr:uid="{D8D86D46-D41C-4458-81A7-E9F9AF6AE6C2}"/>
    <cellStyle name="Normal 2 4 5 2 5 3" xfId="27169" xr:uid="{192BE88E-3F45-412A-9948-1115319507FD}"/>
    <cellStyle name="Normal 2 4 5 2 5_AVA DVA EL" xfId="27170" xr:uid="{AD0A2332-EE03-474F-868E-C2BEC5AC6B06}"/>
    <cellStyle name="Normal 2 4 5 2 6" xfId="27171" xr:uid="{4F224908-E199-40A4-A0CB-2EAACB8C4D5A}"/>
    <cellStyle name="Normal 2 4 5 2 6 2" xfId="27172" xr:uid="{A8325235-B637-4895-83CC-D330C2C79756}"/>
    <cellStyle name="Normal 2 4 5 2 6 3" xfId="27173" xr:uid="{0B70BEAF-576D-496F-8ECC-4CAD276B7DB6}"/>
    <cellStyle name="Normal 2 4 5 2 6_AVA DVA EL" xfId="27174" xr:uid="{85E68DED-31DD-4E72-9B2B-0AD22C3529B0}"/>
    <cellStyle name="Normal 2 4 5 2 7" xfId="27175" xr:uid="{856DDED1-2286-4CCE-84F2-4D1AF1CBAC7B}"/>
    <cellStyle name="Normal 2 4 5 2 7 2" xfId="27176" xr:uid="{8F01A83B-5DD2-4BE2-9B51-5ED0CCF0F8FC}"/>
    <cellStyle name="Normal 2 4 5 2 7 3" xfId="27177" xr:uid="{A2D244F3-B676-4E53-841C-D14C0FCF9854}"/>
    <cellStyle name="Normal 2 4 5 2 7_AVA DVA EL" xfId="27178" xr:uid="{8FFFE0F1-AFF4-46D7-B7C6-E1E7F7D8D2BA}"/>
    <cellStyle name="Normal 2 4 5 2 8" xfId="27179" xr:uid="{1E807666-BAB4-415B-A9C9-EAD482B7C6EB}"/>
    <cellStyle name="Normal 2 4 5 2 8 2" xfId="27180" xr:uid="{A0891DB1-F702-4C62-A3F6-C6CC8B315793}"/>
    <cellStyle name="Normal 2 4 5 2 8 3" xfId="27181" xr:uid="{66E98D57-527B-419C-9585-6E405D092683}"/>
    <cellStyle name="Normal 2 4 5 2 8_AVA DVA EL" xfId="27182" xr:uid="{8CD6CEC7-FD56-4F7F-9B28-5807F38993B4}"/>
    <cellStyle name="Normal 2 4 5 2 9" xfId="27183" xr:uid="{941D04D4-6C68-4ECE-90A9-ED1F5A20BFE0}"/>
    <cellStyle name="Normal 2 4 5 2 9 2" xfId="27184" xr:uid="{F68879AA-62FB-4CF6-90FF-9019F532020A}"/>
    <cellStyle name="Normal 2 4 5 2 9 3" xfId="27185" xr:uid="{C19787F7-9B1E-4165-A983-D47398F33EA5}"/>
    <cellStyle name="Normal 2 4 5 2 9_AVA DVA EL" xfId="27186" xr:uid="{5C7E41F2-FF77-4FD0-964A-1C02422246BD}"/>
    <cellStyle name="Normal 2 4 5 2_AVA DVA EL" xfId="50301" xr:uid="{74852819-A545-445A-BAEE-5090A0B2F7D8}"/>
    <cellStyle name="Normal 2 4 5 3" xfId="8270" xr:uid="{E2F2417E-0A37-4E18-B98D-C0E979ED50A5}"/>
    <cellStyle name="Normal 2 4 5 3 2" xfId="27187" xr:uid="{403849C1-CD1C-43C7-8A4F-9CEBEF313294}"/>
    <cellStyle name="Normal 2 4 5 3 2 2" xfId="27188" xr:uid="{032BC032-A17F-44C8-8F40-547D0E8C34BC}"/>
    <cellStyle name="Normal 2 4 5 3 2 3" xfId="27189" xr:uid="{7FB7C69C-BDA7-4D64-94BD-433178B024CA}"/>
    <cellStyle name="Normal 2 4 5 3 2_AVA DVA EL" xfId="27190" xr:uid="{6AD3D508-F325-456B-9B8A-0CCF5557794B}"/>
    <cellStyle name="Normal 2 4 5 3 3" xfId="27191" xr:uid="{96B37E62-7F2A-491D-A218-927EF98F4E4D}"/>
    <cellStyle name="Normal 2 4 5 3 3 2" xfId="27192" xr:uid="{936EE6AD-2059-4A22-A5C8-B9856260B017}"/>
    <cellStyle name="Normal 2 4 5 3 3 3" xfId="27193" xr:uid="{DD6BFBD6-E319-4521-944D-16875A8CD4C3}"/>
    <cellStyle name="Normal 2 4 5 3 3_AVA DVA EL" xfId="27194" xr:uid="{79E4D83D-A897-4564-ADB3-04D070103E4E}"/>
    <cellStyle name="Normal 2 4 5 3 4" xfId="27195" xr:uid="{C69C5BD2-E4F6-4EED-98B9-7DF2B05FAB18}"/>
    <cellStyle name="Normal 2 4 5 3 4 2" xfId="27196" xr:uid="{8CFE9C68-C2D9-4B8C-9138-A0AE09DCD0A9}"/>
    <cellStyle name="Normal 2 4 5 3 4 3" xfId="27197" xr:uid="{5B7D719C-6ED7-4F46-B2C5-B191F40B748C}"/>
    <cellStyle name="Normal 2 4 5 3 4_AVA DVA EL" xfId="27198" xr:uid="{61E1002B-26E8-48B3-80DE-83579C0BFE5F}"/>
    <cellStyle name="Normal 2 4 5 3_AVA DVA EL" xfId="50302" xr:uid="{31F34E69-8C14-46BB-9EDF-2C9684E15D67}"/>
    <cellStyle name="Normal 2 4 5 4" xfId="27199" xr:uid="{82048B7C-0CEB-4AD4-B500-CDF7C039DDC5}"/>
    <cellStyle name="Normal 2 4 5 4 2" xfId="27200" xr:uid="{97B1B83C-F1DA-48F6-9C60-640C64FF429E}"/>
    <cellStyle name="Normal 2 4 5 4 3" xfId="27201" xr:uid="{F827099B-3FB3-4C09-AC5F-79D5D492BBDC}"/>
    <cellStyle name="Normal 2 4 5 4_AVA DVA EL" xfId="27202" xr:uid="{3409F109-555C-4F41-8714-23F6516E6653}"/>
    <cellStyle name="Normal 2 4 5 5" xfId="27203" xr:uid="{31B45DDE-3B49-40B0-8683-69AB5E8620E0}"/>
    <cellStyle name="Normal 2 4 5 5 2" xfId="27204" xr:uid="{A7721C8A-27BB-4C74-84CE-8F389A5D4928}"/>
    <cellStyle name="Normal 2 4 5 5 3" xfId="27205" xr:uid="{7692C652-C0AA-4BE7-BDAB-204DF0092DD0}"/>
    <cellStyle name="Normal 2 4 5 5_AVA DVA EL" xfId="27206" xr:uid="{F240BC16-EC87-484B-AFC0-B6032D001BDA}"/>
    <cellStyle name="Normal 2 4 5 6" xfId="27207" xr:uid="{E79CD4BD-85C2-4230-9A6B-8D4F5B4BF241}"/>
    <cellStyle name="Normal 2 4 5 6 2" xfId="27208" xr:uid="{4BCE61CD-8177-4497-83CA-8A1CD1374B2E}"/>
    <cellStyle name="Normal 2 4 5 6 3" xfId="27209" xr:uid="{88513B72-DB24-45F7-9D99-BBB33489E2AC}"/>
    <cellStyle name="Normal 2 4 5 6_AVA DVA EL" xfId="27210" xr:uid="{84BA3D4A-ABBD-4B1F-8312-55E62E136BC2}"/>
    <cellStyle name="Normal 2 4 5 7" xfId="27211" xr:uid="{7ADE01BB-87AE-4527-9A65-BB297BB428BF}"/>
    <cellStyle name="Normal 2 4 5 7 2" xfId="27212" xr:uid="{9B959A05-8DB3-4134-9E1B-6C4F795F265D}"/>
    <cellStyle name="Normal 2 4 5 7 3" xfId="27213" xr:uid="{83FCE683-B247-49E1-B56E-49D6C365B6E5}"/>
    <cellStyle name="Normal 2 4 5 7_AVA DVA EL" xfId="27214" xr:uid="{DB9AF63E-80D8-42D9-95AF-5A8D629C4EAB}"/>
    <cellStyle name="Normal 2 4 5 8" xfId="27215" xr:uid="{97E9494B-876A-45C0-879A-9492BE9FEC5B}"/>
    <cellStyle name="Normal 2 4 5 8 2" xfId="27216" xr:uid="{8FDFE402-740F-49A0-BD61-210C86838FDD}"/>
    <cellStyle name="Normal 2 4 5 8 3" xfId="27217" xr:uid="{FE223174-9D10-4B9F-A79F-26A440BC3540}"/>
    <cellStyle name="Normal 2 4 5 8_AVA DVA EL" xfId="27218" xr:uid="{2E93F0B8-F6BE-42FB-A145-AAC759367D9D}"/>
    <cellStyle name="Normal 2 4 5 9" xfId="27219" xr:uid="{827F5AC0-A7F9-48F6-AA7D-39C727B32D89}"/>
    <cellStyle name="Normal 2 4 5 9 2" xfId="27220" xr:uid="{7FDDACB0-3129-431D-945D-FDE6AFF06570}"/>
    <cellStyle name="Normal 2 4 5 9 3" xfId="27221" xr:uid="{FC2D7E68-415E-4BDB-A94F-9A5EE6BFB437}"/>
    <cellStyle name="Normal 2 4 5 9_AVA DVA EL" xfId="27222" xr:uid="{DD84537D-2889-46A5-B6FF-9A94A26B2E9B}"/>
    <cellStyle name="Normal 2 4 5_3. Chng in credit spreads" xfId="50303" xr:uid="{FB259478-90DB-4CE4-9719-A316231BDBBC}"/>
    <cellStyle name="Normal 2 4 6" xfId="8271" xr:uid="{057F854D-60E4-4CD1-AE0B-D6D5376841BD}"/>
    <cellStyle name="Normal 2 4 6 10" xfId="27223" xr:uid="{14091C9C-F24E-4AFC-BE66-584A0C44CE01}"/>
    <cellStyle name="Normal 2 4 6 10 2" xfId="27224" xr:uid="{9F24FBDB-C520-49FA-B699-3552415FF14D}"/>
    <cellStyle name="Normal 2 4 6 10 3" xfId="27225" xr:uid="{02083B03-FDCB-461C-ADD1-EAB5829C6C3F}"/>
    <cellStyle name="Normal 2 4 6 10_AVA DVA EL" xfId="27226" xr:uid="{6ABA3E7A-BF4A-4375-9ECC-410831404A33}"/>
    <cellStyle name="Normal 2 4 6 11" xfId="50304" xr:uid="{D12E238F-3332-4337-B084-7785DAABA357}"/>
    <cellStyle name="Normal 2 4 6 2" xfId="8272" xr:uid="{9FD5C6DD-AE77-4076-94A7-627F9BC829BC}"/>
    <cellStyle name="Normal 2 4 6 2 2" xfId="27227" xr:uid="{AFAA4189-E19D-4599-A0E1-C07C4C086FBC}"/>
    <cellStyle name="Normal 2 4 6 2 2 2" xfId="27228" xr:uid="{4DD8329D-C2B4-40A0-9ADA-6617A424EDB7}"/>
    <cellStyle name="Normal 2 4 6 2 2 3" xfId="27229" xr:uid="{18B193F3-BA74-47A0-81B5-99B89E059884}"/>
    <cellStyle name="Normal 2 4 6 2 2_AVA DVA EL" xfId="27230" xr:uid="{043EED2D-55BF-466A-951F-415836FF71D7}"/>
    <cellStyle name="Normal 2 4 6 2 3" xfId="27231" xr:uid="{32EFB475-6215-4DCB-B232-0AA5CF13BF02}"/>
    <cellStyle name="Normal 2 4 6 2 3 2" xfId="27232" xr:uid="{52803AD1-D026-4233-ADE1-198D550B9360}"/>
    <cellStyle name="Normal 2 4 6 2 3 3" xfId="27233" xr:uid="{A2992F1A-253C-431C-865C-DF4452C3369F}"/>
    <cellStyle name="Normal 2 4 6 2 3_AVA DVA EL" xfId="27234" xr:uid="{C0FE4504-2732-4C69-8B9E-5109AA142106}"/>
    <cellStyle name="Normal 2 4 6 2 4" xfId="27235" xr:uid="{2E77E356-0EE7-4E86-9DEA-37E2727D799F}"/>
    <cellStyle name="Normal 2 4 6 2 4 2" xfId="27236" xr:uid="{A2211FFA-2480-414A-A156-7C7EA1583441}"/>
    <cellStyle name="Normal 2 4 6 2 4 3" xfId="27237" xr:uid="{E6177FB9-6B74-4D37-93C2-5CF832AF20EC}"/>
    <cellStyle name="Normal 2 4 6 2 4_AVA DVA EL" xfId="27238" xr:uid="{D6AA8101-AF94-4E3C-91E9-976A28C090A0}"/>
    <cellStyle name="Normal 2 4 6 2 5" xfId="50305" xr:uid="{FBBC18C2-9837-477F-869C-DD1280C45070}"/>
    <cellStyle name="Normal 2 4 6 2_AVA DVA EL" xfId="50306" xr:uid="{BE4EEA04-CF29-42D9-B379-94563F0CB534}"/>
    <cellStyle name="Normal 2 4 6 3" xfId="8273" xr:uid="{AE9FCAE3-DF5D-4DE8-9624-AC82F9BE1803}"/>
    <cellStyle name="Normal 2 4 6 3 2" xfId="27239" xr:uid="{0635726D-38EB-49CE-AB8C-CDA3AF0D3A1C}"/>
    <cellStyle name="Normal 2 4 6 3 2 2" xfId="27240" xr:uid="{68A7FA14-EE45-4CFE-B4A8-9698F26E6244}"/>
    <cellStyle name="Normal 2 4 6 3 2 3" xfId="27241" xr:uid="{7FA3904F-EF7A-4179-9984-6B9B8FD14794}"/>
    <cellStyle name="Normal 2 4 6 3 2_AVA DVA EL" xfId="27242" xr:uid="{D04E24CE-4056-4AFC-B4FB-C15C4B496EE4}"/>
    <cellStyle name="Normal 2 4 6 3_AVA DVA EL" xfId="50307" xr:uid="{AF6F8015-F59A-4998-8D9B-C529EAEDF1C6}"/>
    <cellStyle name="Normal 2 4 6 4" xfId="27243" xr:uid="{7B6EB8EE-9AE0-4927-B3C3-CE013B1188E1}"/>
    <cellStyle name="Normal 2 4 6 4 2" xfId="27244" xr:uid="{C7EAC3CB-FF4F-431F-8E9E-2BDFCCE5B662}"/>
    <cellStyle name="Normal 2 4 6 4 3" xfId="27245" xr:uid="{6CB91E72-EADA-4F9F-B266-243910A050E1}"/>
    <cellStyle name="Normal 2 4 6 4_AVA DVA EL" xfId="27246" xr:uid="{8C1223B9-121D-44F0-8AEA-871B5293FF70}"/>
    <cellStyle name="Normal 2 4 6 5" xfId="27247" xr:uid="{E43FA861-3998-4FF0-AE8B-3094504206DA}"/>
    <cellStyle name="Normal 2 4 6 5 2" xfId="27248" xr:uid="{2565468F-900E-4130-BFE6-E9C0440C4DA6}"/>
    <cellStyle name="Normal 2 4 6 5 3" xfId="27249" xr:uid="{D8B2E246-74E8-4B0C-AF82-989EA3BECFDE}"/>
    <cellStyle name="Normal 2 4 6 5_AVA DVA EL" xfId="27250" xr:uid="{20DD68C0-E070-4671-9951-66FB4208145E}"/>
    <cellStyle name="Normal 2 4 6 6" xfId="27251" xr:uid="{F482A305-03B0-4F72-A9E5-F31350D51899}"/>
    <cellStyle name="Normal 2 4 6 6 2" xfId="27252" xr:uid="{DA907A3E-2CAB-4C50-8894-87FFBA70E0BF}"/>
    <cellStyle name="Normal 2 4 6 6 3" xfId="27253" xr:uid="{F6156B0A-9412-45C8-842B-4E691829DE78}"/>
    <cellStyle name="Normal 2 4 6 6_AVA DVA EL" xfId="27254" xr:uid="{329E72BC-6E0B-4B6B-876D-C3157883C83B}"/>
    <cellStyle name="Normal 2 4 6 7" xfId="27255" xr:uid="{A1696957-387E-468E-BFD5-72C827813B29}"/>
    <cellStyle name="Normal 2 4 6 7 2" xfId="27256" xr:uid="{8B50C258-6DBD-4612-92DE-7E17BD14DCA3}"/>
    <cellStyle name="Normal 2 4 6 7 3" xfId="27257" xr:uid="{E6D9A4F4-9768-4410-935B-B4491509E677}"/>
    <cellStyle name="Normal 2 4 6 7_AVA DVA EL" xfId="27258" xr:uid="{E98C06EB-34E8-4B9A-9CEE-D2627DEA5AB9}"/>
    <cellStyle name="Normal 2 4 6 8" xfId="27259" xr:uid="{B665D7CD-3EE0-4D5C-96C0-F8444E08050B}"/>
    <cellStyle name="Normal 2 4 6 8 2" xfId="27260" xr:uid="{5E1788E2-EC6F-4EE8-B9F3-B6A85C147EB8}"/>
    <cellStyle name="Normal 2 4 6 8 3" xfId="27261" xr:uid="{FF147DE5-BF35-4980-9CC1-04D34AD08EF9}"/>
    <cellStyle name="Normal 2 4 6 8_AVA DVA EL" xfId="27262" xr:uid="{99D72026-A9E3-49B6-8EE2-2724DD8D0599}"/>
    <cellStyle name="Normal 2 4 6 9" xfId="27263" xr:uid="{4529D78C-AE68-49DB-B9E3-7E2B00EF78FB}"/>
    <cellStyle name="Normal 2 4 6 9 2" xfId="27264" xr:uid="{74E558FF-E8EE-4E90-B9FB-13022CE7D59D}"/>
    <cellStyle name="Normal 2 4 6 9 3" xfId="27265" xr:uid="{7B8DB03D-E645-45ED-8093-82EB739B9396}"/>
    <cellStyle name="Normal 2 4 6 9_AVA DVA EL" xfId="27266" xr:uid="{BCFD3F37-99AA-43D4-A4AA-24516E097BFE}"/>
    <cellStyle name="Normal 2 4 6_3. Chng in credit spreads" xfId="50308" xr:uid="{0FBED3B6-3167-481B-A87E-7613BCA1994F}"/>
    <cellStyle name="Normal 2 4 7" xfId="8274" xr:uid="{32E94977-DD01-47A7-A864-7AAECC17E7E2}"/>
    <cellStyle name="Normal 2 4 7 2" xfId="27267" xr:uid="{415FDB61-A701-468C-AD39-12BD812A5755}"/>
    <cellStyle name="Normal 2 4 7 2 2" xfId="27268" xr:uid="{DE8681D2-9B37-4E0D-8FAD-D2F79A2F2AB3}"/>
    <cellStyle name="Normal 2 4 7 2 3" xfId="27269" xr:uid="{EEA60F78-79BA-47F5-8517-BFFEF7DCDC3A}"/>
    <cellStyle name="Normal 2 4 7 2 4" xfId="50309" xr:uid="{D2644CC8-C2B2-455E-B55A-87A91F0D7B95}"/>
    <cellStyle name="Normal 2 4 7 2_AVA DVA EL" xfId="27270" xr:uid="{95FB3FB5-D4A7-4CBB-AFFC-6896FDE2B0A9}"/>
    <cellStyle name="Normal 2 4 7 3" xfId="27271" xr:uid="{A497B434-AB34-44F0-9109-78037233853B}"/>
    <cellStyle name="Normal 2 4 7 3 2" xfId="27272" xr:uid="{21071F4C-99C8-4B45-ACBF-8D9BC97BFFC6}"/>
    <cellStyle name="Normal 2 4 7 3 3" xfId="27273" xr:uid="{3F9A7E8A-5A3D-4F1C-BFC4-2683E701B741}"/>
    <cellStyle name="Normal 2 4 7 3_AVA DVA EL" xfId="27274" xr:uid="{FC03DBD9-9613-4183-82CF-F97214B6B6CE}"/>
    <cellStyle name="Normal 2 4 7 4" xfId="27275" xr:uid="{40A9909F-281F-4780-870B-364E964FDF12}"/>
    <cellStyle name="Normal 2 4 7 4 2" xfId="27276" xr:uid="{C58C24CF-4305-4055-9F3E-564602364A10}"/>
    <cellStyle name="Normal 2 4 7 4 3" xfId="27277" xr:uid="{CAC7CA4C-14B3-46D4-9E06-A456355DA102}"/>
    <cellStyle name="Normal 2 4 7 4_AVA DVA EL" xfId="27278" xr:uid="{9027C3D7-2442-44CE-B368-D3BB295DBDF5}"/>
    <cellStyle name="Normal 2 4 7 5" xfId="50310" xr:uid="{941CDD24-F8DB-48EF-A8E1-C9F70CF07A2D}"/>
    <cellStyle name="Normal 2 4 7_3. Chng in credit spreads" xfId="50311" xr:uid="{0B0C3A69-DE6F-4739-8F7E-A7388316061B}"/>
    <cellStyle name="Normal 2 4 8" xfId="8275" xr:uid="{23E327D7-B1C3-41E4-BB48-D243F6181AE3}"/>
    <cellStyle name="Normal 2 4 8 2" xfId="27279" xr:uid="{1A641EF7-EE88-40DE-8789-7CC70146B39A}"/>
    <cellStyle name="Normal 2 4 8 2 2" xfId="27280" xr:uid="{392DF87D-5F37-48BA-9D51-81587F633C9B}"/>
    <cellStyle name="Normal 2 4 8 2 3" xfId="27281" xr:uid="{4D0A175E-C5EF-4F46-B20E-E3A773F38CDA}"/>
    <cellStyle name="Normal 2 4 8 2 4" xfId="50312" xr:uid="{B90FDA7C-DA09-46E9-A254-369583F0717F}"/>
    <cellStyle name="Normal 2 4 8 2_AVA DVA EL" xfId="27282" xr:uid="{DFA1222B-7287-457E-A2A4-7A84038E1742}"/>
    <cellStyle name="Normal 2 4 8 3" xfId="27283" xr:uid="{2044F298-8CC7-4704-BE71-F28480CAA076}"/>
    <cellStyle name="Normal 2 4 8 3 2" xfId="27284" xr:uid="{D36BDA71-12F6-4631-9F30-937508AB00AA}"/>
    <cellStyle name="Normal 2 4 8 3 3" xfId="27285" xr:uid="{00DE65D9-13A3-43DD-AC38-9F6D94A6F384}"/>
    <cellStyle name="Normal 2 4 8 3_AVA DVA EL" xfId="27286" xr:uid="{F1E78928-5653-42CF-9740-8BF9901A9071}"/>
    <cellStyle name="Normal 2 4 8 4" xfId="27287" xr:uid="{5A53BEAA-53EE-4035-8E7F-1F211E9271D8}"/>
    <cellStyle name="Normal 2 4 8 4 2" xfId="27288" xr:uid="{97FA072A-A69C-4513-B8FF-F1984FA0FE1A}"/>
    <cellStyle name="Normal 2 4 8 4 3" xfId="27289" xr:uid="{14BC2813-2BF7-45C9-BE0B-DF6B05751E9E}"/>
    <cellStyle name="Normal 2 4 8 4_AVA DVA EL" xfId="27290" xr:uid="{4E5A66BD-4359-473B-B6C2-C2B16A885AC9}"/>
    <cellStyle name="Normal 2 4 8 5" xfId="50313" xr:uid="{537D8EF7-4552-49D1-87BF-6741D5C5FA8D}"/>
    <cellStyle name="Normal 2 4 8_3. Chng in credit spreads" xfId="50314" xr:uid="{ECA18637-1C0B-4E4C-A1C2-6C45ABD14006}"/>
    <cellStyle name="Normal 2 4 9" xfId="8276" xr:uid="{79622F2E-B703-4441-AB46-710DFB34263F}"/>
    <cellStyle name="Normal 2 4 9 2" xfId="27291" xr:uid="{50725542-4CC1-4253-B514-C1B8C4E9B9AA}"/>
    <cellStyle name="Normal 2 4 9 2 2" xfId="27292" xr:uid="{AD25DC4E-213C-43D2-9ADC-E35119065289}"/>
    <cellStyle name="Normal 2 4 9 2 3" xfId="27293" xr:uid="{C15B7A34-D3BF-4313-9963-704B44635212}"/>
    <cellStyle name="Normal 2 4 9 2_AVA DVA EL" xfId="27294" xr:uid="{8A4536C2-5121-4A37-BB5D-17A86F7E1438}"/>
    <cellStyle name="Normal 2 4 9 3" xfId="27295" xr:uid="{0EF6CA86-4905-44EF-B102-B429AFEE4002}"/>
    <cellStyle name="Normal 2 4 9_AVA DVA EL" xfId="27296" xr:uid="{97CB6F7E-4900-4752-9EB2-7F40A6B76B46}"/>
    <cellStyle name="Normal 2 4_4Q16" xfId="27297" xr:uid="{07D24E79-23C9-462C-A312-E9CD1376DABE}"/>
    <cellStyle name="Normal 2 40" xfId="8277" xr:uid="{AD2E3F58-FC5B-4C18-94DF-6726A52A6A90}"/>
    <cellStyle name="Normal 2 40 2" xfId="8278" xr:uid="{85BF68C6-31BD-484C-A40D-F19C4B649F7E}"/>
    <cellStyle name="Normal 2 40 2 2" xfId="27298" xr:uid="{7BB11AD9-8333-4AFD-8530-B7FAFE534B23}"/>
    <cellStyle name="Normal 2 40 2_AVA DVA EL" xfId="27299" xr:uid="{1F7010B2-7BA7-4F23-BD50-F5F5F3B762F2}"/>
    <cellStyle name="Normal 2 40 3" xfId="27300" xr:uid="{93A9FCCE-0286-462A-8DF5-95D850FA06BE}"/>
    <cellStyle name="Normal 2 40_AVA DVA EL" xfId="27301" xr:uid="{BD7578E0-7CE5-4E52-B675-EECF7C7A0B75}"/>
    <cellStyle name="Normal 2 41" xfId="8279" xr:uid="{276B6325-5817-40F0-ACF2-61A40919C939}"/>
    <cellStyle name="Normal 2 41 2" xfId="27302" xr:uid="{CEEA1CB4-3FED-41A4-8E72-6C9849C2E817}"/>
    <cellStyle name="Normal 2 41_AVA DVA EL" xfId="27303" xr:uid="{B33A34FF-193C-4E04-AEC6-F7A823127322}"/>
    <cellStyle name="Normal 2 42" xfId="8280" xr:uid="{F8DC805A-C753-41A2-9F68-770325AC4198}"/>
    <cellStyle name="Normal 2 42 2" xfId="27304" xr:uid="{A4A2F1FF-7BFD-47BC-8875-111A9C46B8A1}"/>
    <cellStyle name="Normal 2 42_AVA DVA EL" xfId="27305" xr:uid="{CA8F1632-FDAB-4550-93B6-D7DD3B97F8F9}"/>
    <cellStyle name="Normal 2 43" xfId="8281" xr:uid="{77BD051B-6D1E-410E-8F5F-9300B4CF27C0}"/>
    <cellStyle name="Normal 2 43 2" xfId="27306" xr:uid="{2D8D6DE3-9DDD-48AC-B05D-0B80A12658A5}"/>
    <cellStyle name="Normal 2 43_AVA DVA EL" xfId="27307" xr:uid="{EB6E289B-8CEE-4BE6-B29C-D65D1918A778}"/>
    <cellStyle name="Normal 2 44" xfId="8282" xr:uid="{0E4DFAC8-D691-438D-A4C8-333CC0DCCF86}"/>
    <cellStyle name="Normal 2 44 2" xfId="27308" xr:uid="{83C23B09-9C8D-4231-BE4C-6836603D8B7B}"/>
    <cellStyle name="Normal 2 44_AVA DVA EL" xfId="27309" xr:uid="{30FEED1C-04E2-4130-846B-87E0A6B47573}"/>
    <cellStyle name="Normal 2 45" xfId="8283" xr:uid="{34C674CB-1BB4-4639-B822-BDF704BC8DBB}"/>
    <cellStyle name="Normal 2 45 2" xfId="27310" xr:uid="{E986154F-3795-406A-B61E-A8C66CBE1B8F}"/>
    <cellStyle name="Normal 2 45_AVA DVA EL" xfId="27311" xr:uid="{B114BB42-87F9-4C6D-8CA1-8ED401023CDA}"/>
    <cellStyle name="Normal 2 46" xfId="8284" xr:uid="{C55AD0FD-E018-4B94-AE87-F5F44951B26D}"/>
    <cellStyle name="Normal 2 46 2" xfId="8285" xr:uid="{53F334BA-0CF9-40E5-91CD-5BDD57144C62}"/>
    <cellStyle name="Normal 2 46 2 2" xfId="8286" xr:uid="{CBC1A951-A583-4288-9011-E20BAE4054E6}"/>
    <cellStyle name="Normal 2 46 2_A01" xfId="12537" xr:uid="{5F424F00-6634-4884-B081-3A78373684FA}"/>
    <cellStyle name="Normal 2 46 3" xfId="8287" xr:uid="{D2B9AE88-22B1-4D6B-8674-A091216D4D7F}"/>
    <cellStyle name="Normal 2 46 3 2" xfId="8288" xr:uid="{E41EF9CE-2142-4895-B2DD-B594D346AD5E}"/>
    <cellStyle name="Normal 2 46 3_A01" xfId="12538" xr:uid="{4D5E1F6C-8567-4B40-B107-A719EDB2F5D6}"/>
    <cellStyle name="Normal 2 46 4" xfId="8289" xr:uid="{1F92532D-2914-4609-9B98-DB8690ECFE84}"/>
    <cellStyle name="Normal 2 46 5" xfId="36776" xr:uid="{6EE2A533-FF47-4094-898D-0570B445B678}"/>
    <cellStyle name="Normal 2 46_4Q16" xfId="27312" xr:uid="{0D57731A-C8B9-46CE-99D4-B368D9879DF1}"/>
    <cellStyle name="Normal 2 47" xfId="8290" xr:uid="{C142690F-3F0F-49D4-9046-8C146748124E}"/>
    <cellStyle name="Normal 2 47 2" xfId="8291" xr:uid="{C5EFD45C-D4A7-4192-A39A-9A586C8F2B1F}"/>
    <cellStyle name="Normal 2 47 3" xfId="27313" xr:uid="{BF6938AC-19F1-429F-B4AD-A7E2DD808763}"/>
    <cellStyle name="Normal 2 47_AVA DVA EL" xfId="27314" xr:uid="{F2DDC156-2280-4AA1-89CF-3BA7AA8EB5FA}"/>
    <cellStyle name="Normal 2 48" xfId="8292" xr:uid="{EAC56713-DBB3-416E-B766-536CF032577E}"/>
    <cellStyle name="Normal 2 48 2" xfId="27315" xr:uid="{1CE3FDAA-15E4-48A9-B316-D7378361D0FF}"/>
    <cellStyle name="Normal 2 48 3" xfId="27316" xr:uid="{2D8EDDE0-ABC1-4744-877A-AE7B7AA18EF6}"/>
    <cellStyle name="Normal 2 48_AVA DVA EL" xfId="27317" xr:uid="{5FEE86BF-1758-4002-8A2C-84E071B8C5C5}"/>
    <cellStyle name="Normal 2 49" xfId="8293" xr:uid="{DEDBBDB8-8491-46B3-A96F-00F6476F23F3}"/>
    <cellStyle name="Normal 2 49 2" xfId="27318" xr:uid="{D0510F28-9FEC-453F-B63B-A507BEF28670}"/>
    <cellStyle name="Normal 2 49 3" xfId="27319" xr:uid="{FEE2AABF-D149-49FD-8EE3-B0BB546C6C95}"/>
    <cellStyle name="Normal 2 49_AVA DVA EL" xfId="27320" xr:uid="{79B6C03A-1062-46C5-9284-17844CA511AA}"/>
    <cellStyle name="Normal 2 5" xfId="8294" xr:uid="{0F139940-3B24-4B0C-A874-57DA14D5939E}"/>
    <cellStyle name="Normal 2 5 10" xfId="27321" xr:uid="{AF3246CC-51CF-4534-B4D4-2E8AC81106C7}"/>
    <cellStyle name="Normal 2 5 10 2" xfId="27322" xr:uid="{8D95EF7D-56EF-41AE-B86E-B1EA6E2E4B9D}"/>
    <cellStyle name="Normal 2 5 10 3" xfId="27323" xr:uid="{1E9E1C30-1A6C-4383-9DD9-DCE9D9BEBC45}"/>
    <cellStyle name="Normal 2 5 10 4" xfId="36280" xr:uid="{9996C0FA-D192-4AB0-879D-FE6FE6F84C1A}"/>
    <cellStyle name="Normal 2 5 10_AVA DVA EL" xfId="27324" xr:uid="{16320802-B251-4728-A4D5-0ECFEF1D5C2B}"/>
    <cellStyle name="Normal 2 5 11" xfId="27325" xr:uid="{6BB28F11-EA5B-4C42-BFE4-3C2E60C41738}"/>
    <cellStyle name="Normal 2 5 11 2" xfId="27326" xr:uid="{2CE55A1B-A846-4573-970F-549E069A28BC}"/>
    <cellStyle name="Normal 2 5 11 3" xfId="27327" xr:uid="{270B1A7C-B556-4FA2-8D3E-C8ACA97226C3}"/>
    <cellStyle name="Normal 2 5 11_AVA DVA EL" xfId="27328" xr:uid="{68DAECE3-00DC-4084-B1A3-CF9D5FDCB45B}"/>
    <cellStyle name="Normal 2 5 12" xfId="27329" xr:uid="{4C7EC16C-0AF6-4592-A524-B059800E6446}"/>
    <cellStyle name="Normal 2 5 12 2" xfId="27330" xr:uid="{DB435EC2-87EB-4EB3-86E6-4A2CD568DB1D}"/>
    <cellStyle name="Normal 2 5 12 3" xfId="27331" xr:uid="{408B03EE-FE45-46BC-9B1C-EC013B37F383}"/>
    <cellStyle name="Normal 2 5 12_AVA DVA EL" xfId="27332" xr:uid="{003CC88D-452A-49AF-817A-B80EC4BC1F25}"/>
    <cellStyle name="Normal 2 5 13" xfId="27333" xr:uid="{F0095B76-D646-46AA-ACB8-76925CEAEC1C}"/>
    <cellStyle name="Normal 2 5 13 2" xfId="27334" xr:uid="{67B851FE-7A24-45AB-9E8A-791B418C428C}"/>
    <cellStyle name="Normal 2 5 13 3" xfId="27335" xr:uid="{A369C298-403B-4D98-A03E-EDF1DE1FBED9}"/>
    <cellStyle name="Normal 2 5 13_AVA DVA EL" xfId="27336" xr:uid="{A853AB53-B0C8-4334-82FA-75DEE34B1034}"/>
    <cellStyle name="Normal 2 5 14" xfId="27337" xr:uid="{1753AEE7-CF3E-4922-A694-A2FEA430CD79}"/>
    <cellStyle name="Normal 2 5 14 2" xfId="27338" xr:uid="{DC3B5336-6018-40DF-9175-04EC377A6A0D}"/>
    <cellStyle name="Normal 2 5 14 3" xfId="27339" xr:uid="{6D41ECB5-600B-4125-9C35-1EFCABC2C812}"/>
    <cellStyle name="Normal 2 5 14_AVA DVA EL" xfId="27340" xr:uid="{424F315D-4015-4C70-920C-C213F296DF94}"/>
    <cellStyle name="Normal 2 5 15" xfId="27341" xr:uid="{920440B5-7F6B-41A4-9E32-839741E31903}"/>
    <cellStyle name="Normal 2 5 15 2" xfId="27342" xr:uid="{3AEA1BB3-4CC5-4161-AAC4-7B2D2514A3EA}"/>
    <cellStyle name="Normal 2 5 15 3" xfId="27343" xr:uid="{3A6E9C66-206E-4D4B-BBA2-E107351E4B34}"/>
    <cellStyle name="Normal 2 5 15_AVA DVA EL" xfId="27344" xr:uid="{6DA57552-3658-4EE0-85EE-3A02CF9250C9}"/>
    <cellStyle name="Normal 2 5 16" xfId="36836" xr:uid="{4F87FA9B-EF5A-4494-8520-82169970A840}"/>
    <cellStyle name="Normal 2 5 2" xfId="8295" xr:uid="{43D6E4F6-B117-4E73-825B-AC324FC1AF87}"/>
    <cellStyle name="Normal 2 5 2 10" xfId="27345" xr:uid="{D16933C6-1D43-43BD-B6F8-EBC9678BFC06}"/>
    <cellStyle name="Normal 2 5 2 10 2" xfId="27346" xr:uid="{E38AED62-D5FC-4E8C-B795-0761B2B4E314}"/>
    <cellStyle name="Normal 2 5 2 10 3" xfId="27347" xr:uid="{213C446B-E5F2-4C65-8748-85180EF4355F}"/>
    <cellStyle name="Normal 2 5 2 10_AVA DVA EL" xfId="27348" xr:uid="{38FE224B-EAB2-4425-AB6C-00C8043684BB}"/>
    <cellStyle name="Normal 2 5 2 11" xfId="27349" xr:uid="{E8C38C12-5862-48A9-8D47-0A66C623E813}"/>
    <cellStyle name="Normal 2 5 2 11 2" xfId="27350" xr:uid="{D2F28EA0-8BDA-4310-BC35-5E3E38DB812C}"/>
    <cellStyle name="Normal 2 5 2 11 3" xfId="27351" xr:uid="{C1920696-D0AA-48ED-8150-24AC4A02AA69}"/>
    <cellStyle name="Normal 2 5 2 11_AVA DVA EL" xfId="27352" xr:uid="{B49F4B62-9892-4EB3-BA42-AC4B44A4F371}"/>
    <cellStyle name="Normal 2 5 2 12" xfId="27353" xr:uid="{FC710AB6-F729-4B97-B2C5-D0FC17D6D226}"/>
    <cellStyle name="Normal 2 5 2 12 2" xfId="27354" xr:uid="{CAA6B0F3-B7A6-4F03-995D-62400B61B57D}"/>
    <cellStyle name="Normal 2 5 2 12 3" xfId="27355" xr:uid="{12E3344B-D18B-4F1E-A547-63CF8714D817}"/>
    <cellStyle name="Normal 2 5 2 12_AVA DVA EL" xfId="27356" xr:uid="{A4FD70E8-3A15-4829-B4DE-A58AD9ABB335}"/>
    <cellStyle name="Normal 2 5 2 13" xfId="50315" xr:uid="{4EF36802-47BF-490E-A72C-81059BCEE0AE}"/>
    <cellStyle name="Normal 2 5 2 2" xfId="8296" xr:uid="{D50DECEC-B489-4759-B081-796098D14A5C}"/>
    <cellStyle name="Normal 2 5 2 2 10" xfId="27357" xr:uid="{9B933575-7C5B-4483-BF51-6AC749041554}"/>
    <cellStyle name="Normal 2 5 2 2 10 2" xfId="27358" xr:uid="{2CBC525C-00C7-4B43-83FB-15AE67E9E745}"/>
    <cellStyle name="Normal 2 5 2 2 10 3" xfId="27359" xr:uid="{2821139A-B604-4CBA-9F6E-C7500341C5C0}"/>
    <cellStyle name="Normal 2 5 2 2 10_AVA DVA EL" xfId="27360" xr:uid="{6DC7BEA3-5879-46C8-BA69-C622DE87CEB8}"/>
    <cellStyle name="Normal 2 5 2 2 11" xfId="27361" xr:uid="{DEC24C08-0CE3-4988-81AA-46453E02996E}"/>
    <cellStyle name="Normal 2 5 2 2 11 2" xfId="27362" xr:uid="{B21E2B76-5FFF-4A48-8A3A-C44D5E3B213F}"/>
    <cellStyle name="Normal 2 5 2 2 11 3" xfId="27363" xr:uid="{A02CB946-CDA8-4F63-AE8A-7BBA8DAA136E}"/>
    <cellStyle name="Normal 2 5 2 2 11_AVA DVA EL" xfId="27364" xr:uid="{C484645D-6E1B-40E6-8295-E2A7130EF039}"/>
    <cellStyle name="Normal 2 5 2 2 12" xfId="50316" xr:uid="{284A9616-DAAD-4124-B497-CFB65D359317}"/>
    <cellStyle name="Normal 2 5 2 2 2" xfId="8297" xr:uid="{FE49AFE5-2053-4257-95B4-15BCFB3C5DCB}"/>
    <cellStyle name="Normal 2 5 2 2 2 10" xfId="27365" xr:uid="{09BBDD63-520E-4822-913C-6EE6EB8FBE4C}"/>
    <cellStyle name="Normal 2 5 2 2 2 10 2" xfId="27366" xr:uid="{76EB17EB-65C7-480F-A695-67685DBE8EC2}"/>
    <cellStyle name="Normal 2 5 2 2 2 10 3" xfId="27367" xr:uid="{B4445815-2694-4F82-BF81-1C77447B5F98}"/>
    <cellStyle name="Normal 2 5 2 2 2 10_AVA DVA EL" xfId="27368" xr:uid="{306C9D88-BA0F-4F46-A963-13B925A229BB}"/>
    <cellStyle name="Normal 2 5 2 2 2 11" xfId="50317" xr:uid="{9700B1D8-0219-414B-AB9A-FC8EF7E486B6}"/>
    <cellStyle name="Normal 2 5 2 2 2 2" xfId="27369" xr:uid="{81C0D8BF-6237-4E30-8E94-FB30C306F577}"/>
    <cellStyle name="Normal 2 5 2 2 2 2 2" xfId="27370" xr:uid="{960E188D-4620-404D-A33B-6EA17B8A8A00}"/>
    <cellStyle name="Normal 2 5 2 2 2 2 2 2" xfId="27371" xr:uid="{B255D309-1AC7-4395-B176-56F0BC503965}"/>
    <cellStyle name="Normal 2 5 2 2 2 2 2 3" xfId="27372" xr:uid="{CA6F23F8-4A3E-4DC0-A7AD-72FE963C672F}"/>
    <cellStyle name="Normal 2 5 2 2 2 2 2_AVA DVA EL" xfId="27373" xr:uid="{B6B4CFA9-47E6-4EA1-B974-B8EA14EE3F14}"/>
    <cellStyle name="Normal 2 5 2 2 2 2 3" xfId="27374" xr:uid="{3F441C52-ECCE-4F99-9E2B-CB3C30673A7C}"/>
    <cellStyle name="Normal 2 5 2 2 2 2 3 2" xfId="27375" xr:uid="{DDFEB929-79F9-40D0-BB1B-A939C3D65FE6}"/>
    <cellStyle name="Normal 2 5 2 2 2 2 3 3" xfId="27376" xr:uid="{6CBDFF41-CFDA-4B85-B92B-AB31788271BE}"/>
    <cellStyle name="Normal 2 5 2 2 2 2 3_AVA DVA EL" xfId="27377" xr:uid="{9680A393-FE84-4C77-8AF8-332AB80398A2}"/>
    <cellStyle name="Normal 2 5 2 2 2 2 4" xfId="27378" xr:uid="{85423593-DE86-4496-A72A-FFE4AC494F23}"/>
    <cellStyle name="Normal 2 5 2 2 2 2 5" xfId="27379" xr:uid="{0F17B0DF-67D5-4A52-B900-EF207B973F4E}"/>
    <cellStyle name="Normal 2 5 2 2 2 2_AVA DVA EL" xfId="27380" xr:uid="{2AB4143F-4B1B-4256-A4D7-5AD0073814CF}"/>
    <cellStyle name="Normal 2 5 2 2 2 3" xfId="27381" xr:uid="{13882566-2394-4C4F-AB4A-2B813F92715F}"/>
    <cellStyle name="Normal 2 5 2 2 2 3 2" xfId="27382" xr:uid="{19E995DE-B632-4C55-B2F7-D0B5EBF781D2}"/>
    <cellStyle name="Normal 2 5 2 2 2 3 3" xfId="27383" xr:uid="{282FBABD-7FED-4A5E-BC74-3D7DEC8D8A68}"/>
    <cellStyle name="Normal 2 5 2 2 2 3_AVA DVA EL" xfId="27384" xr:uid="{0B87238E-749E-4E59-9FE8-CADDA9FD196C}"/>
    <cellStyle name="Normal 2 5 2 2 2 4" xfId="27385" xr:uid="{C0807D98-417D-4F45-9ADE-01C14F2A7027}"/>
    <cellStyle name="Normal 2 5 2 2 2 4 2" xfId="27386" xr:uid="{03FB8DAE-B2A5-410D-A00E-A65D2023BF82}"/>
    <cellStyle name="Normal 2 5 2 2 2 4 3" xfId="27387" xr:uid="{68E3462A-8BAD-47D8-9141-FDABA79F289F}"/>
    <cellStyle name="Normal 2 5 2 2 2 4_AVA DVA EL" xfId="27388" xr:uid="{2AE27BC3-75CA-4B04-8C53-28BC2048ED62}"/>
    <cellStyle name="Normal 2 5 2 2 2 5" xfId="27389" xr:uid="{4BE00EB2-674F-414C-8507-81DC9D6A6852}"/>
    <cellStyle name="Normal 2 5 2 2 2 5 2" xfId="27390" xr:uid="{4194F80C-6505-4661-A604-3B4D45380875}"/>
    <cellStyle name="Normal 2 5 2 2 2 5 3" xfId="27391" xr:uid="{0C2B2FA5-0E40-4A8F-B9F2-C072B5C7868C}"/>
    <cellStyle name="Normal 2 5 2 2 2 5_AVA DVA EL" xfId="27392" xr:uid="{A6A1F9E2-31F6-4774-BF94-709D8761A6B1}"/>
    <cellStyle name="Normal 2 5 2 2 2 6" xfId="27393" xr:uid="{D9A634AC-05FD-41AA-AD73-CFFE401BBE4B}"/>
    <cellStyle name="Normal 2 5 2 2 2 6 2" xfId="27394" xr:uid="{41500A09-5909-4E68-AA63-722C1C2D5FBE}"/>
    <cellStyle name="Normal 2 5 2 2 2 6 3" xfId="27395" xr:uid="{7FBD0693-7AFA-4D27-98D2-04CD0646D554}"/>
    <cellStyle name="Normal 2 5 2 2 2 6_AVA DVA EL" xfId="27396" xr:uid="{AC422633-AA5B-4867-AFAF-7A9B6DF07EF3}"/>
    <cellStyle name="Normal 2 5 2 2 2 7" xfId="27397" xr:uid="{8D9FBF97-9EA3-4B0E-93F6-229E02E90BA6}"/>
    <cellStyle name="Normal 2 5 2 2 2 7 2" xfId="27398" xr:uid="{A762B834-FD60-4A65-A0B2-17EED889D7D0}"/>
    <cellStyle name="Normal 2 5 2 2 2 7 3" xfId="27399" xr:uid="{9E107AFE-7072-4DF1-B2A3-5FADE6744D26}"/>
    <cellStyle name="Normal 2 5 2 2 2 7_AVA DVA EL" xfId="27400" xr:uid="{D4B63DE3-C359-429D-8AAC-D0818237250D}"/>
    <cellStyle name="Normal 2 5 2 2 2 8" xfId="27401" xr:uid="{EAD72E8A-D9D3-4E34-A2EA-FE3D34D4D4C2}"/>
    <cellStyle name="Normal 2 5 2 2 2 8 2" xfId="27402" xr:uid="{8393F5D0-B393-450B-AA4E-FE4625AC11C0}"/>
    <cellStyle name="Normal 2 5 2 2 2 8 3" xfId="27403" xr:uid="{761C92F4-332A-4BA1-A5F8-E01ACCDF1316}"/>
    <cellStyle name="Normal 2 5 2 2 2 8_AVA DVA EL" xfId="27404" xr:uid="{29866AE4-2DD1-422B-BE75-C33BD0C9A3BC}"/>
    <cellStyle name="Normal 2 5 2 2 2 9" xfId="27405" xr:uid="{803652E1-8D73-4AB1-98D8-CD7A53866061}"/>
    <cellStyle name="Normal 2 5 2 2 2 9 2" xfId="27406" xr:uid="{4E4D7E90-E960-4A00-B989-759451ED192D}"/>
    <cellStyle name="Normal 2 5 2 2 2 9 3" xfId="27407" xr:uid="{EAA36F11-03D6-4F2D-81C0-57701489ED45}"/>
    <cellStyle name="Normal 2 5 2 2 2 9_AVA DVA EL" xfId="27408" xr:uid="{A14E4C1B-E03D-406A-9FB0-EFBC0C09260F}"/>
    <cellStyle name="Normal 2 5 2 2 2_AVA DVA EL" xfId="50318" xr:uid="{EF49D1BB-2609-48FC-9174-6118E68E863E}"/>
    <cellStyle name="Normal 2 5 2 2 3" xfId="8298" xr:uid="{533B244F-59A7-4284-8A9E-FAE821BC0FE9}"/>
    <cellStyle name="Normal 2 5 2 2 3 2" xfId="27409" xr:uid="{40209C6C-A7DF-4A36-BA18-0D21092BAEFD}"/>
    <cellStyle name="Normal 2 5 2 2 3 2 2" xfId="27410" xr:uid="{6AD9C258-B8FF-43E3-A6FA-9648C4C44310}"/>
    <cellStyle name="Normal 2 5 2 2 3 2 3" xfId="27411" xr:uid="{9E976ACF-4463-41AD-AFAA-334411915804}"/>
    <cellStyle name="Normal 2 5 2 2 3 2_AVA DVA EL" xfId="27412" xr:uid="{6293CAD0-88B2-4237-BF7F-7F7F55201F80}"/>
    <cellStyle name="Normal 2 5 2 2 3 3" xfId="27413" xr:uid="{2665B880-7E84-4516-983E-C8E13E51FF23}"/>
    <cellStyle name="Normal 2 5 2 2 3 3 2" xfId="27414" xr:uid="{CC258FEA-84A5-428D-9E46-8E8AE728A3EC}"/>
    <cellStyle name="Normal 2 5 2 2 3 3 3" xfId="27415" xr:uid="{97DD2E68-114F-47E7-AC21-7A2803074AA9}"/>
    <cellStyle name="Normal 2 5 2 2 3 3_AVA DVA EL" xfId="27416" xr:uid="{A489A92F-6E19-4927-AB58-E8F6A66FD82D}"/>
    <cellStyle name="Normal 2 5 2 2 3 4" xfId="27417" xr:uid="{915A3C56-3FF5-4796-9988-8AD5C610A9A8}"/>
    <cellStyle name="Normal 2 5 2 2 3 4 2" xfId="27418" xr:uid="{EAB150E0-4322-482A-9254-08E5D6255F05}"/>
    <cellStyle name="Normal 2 5 2 2 3 4 3" xfId="27419" xr:uid="{71930059-7635-4FD9-A746-F71E37A2D009}"/>
    <cellStyle name="Normal 2 5 2 2 3 4_AVA DVA EL" xfId="27420" xr:uid="{F7BBCD1B-369F-49C1-81AE-E36CE474164E}"/>
    <cellStyle name="Normal 2 5 2 2 3_AVA DVA EL" xfId="50319" xr:uid="{DAD8EF4B-3B65-45E0-A947-2E6CA24BF05B}"/>
    <cellStyle name="Normal 2 5 2 2 4" xfId="27421" xr:uid="{1983607E-B70D-433D-AEBD-E999A5547C19}"/>
    <cellStyle name="Normal 2 5 2 2 4 2" xfId="27422" xr:uid="{644585FC-4457-4881-947C-0D4FCC10934C}"/>
    <cellStyle name="Normal 2 5 2 2 4 3" xfId="27423" xr:uid="{8AF3803A-244F-44FE-AD73-F0CAD6ACCB95}"/>
    <cellStyle name="Normal 2 5 2 2 4_AVA DVA EL" xfId="27424" xr:uid="{E7D9D5CC-FE08-42A3-8F95-289C3477CD68}"/>
    <cellStyle name="Normal 2 5 2 2 5" xfId="27425" xr:uid="{D13D5287-B2AB-4782-965D-71967BAD92FF}"/>
    <cellStyle name="Normal 2 5 2 2 5 2" xfId="27426" xr:uid="{0BD69129-3B4F-4B55-AF5B-09EAA828CC39}"/>
    <cellStyle name="Normal 2 5 2 2 5 3" xfId="27427" xr:uid="{FDFFC7FD-9948-41A4-B74C-F3849E14F508}"/>
    <cellStyle name="Normal 2 5 2 2 5_AVA DVA EL" xfId="27428" xr:uid="{2A540DD1-9484-4D2E-B509-3682704EA404}"/>
    <cellStyle name="Normal 2 5 2 2 6" xfId="27429" xr:uid="{84874ED8-A8BC-4BE9-90A2-18CAA38617EC}"/>
    <cellStyle name="Normal 2 5 2 2 6 2" xfId="27430" xr:uid="{15436745-F4FA-4EFB-9020-CA94E0911CF4}"/>
    <cellStyle name="Normal 2 5 2 2 6 3" xfId="27431" xr:uid="{C72E009E-70C3-42C9-A143-BFF36F1AC350}"/>
    <cellStyle name="Normal 2 5 2 2 6_AVA DVA EL" xfId="27432" xr:uid="{9CCAE69F-EBE1-4244-B8C0-BA6AB55EACCC}"/>
    <cellStyle name="Normal 2 5 2 2 7" xfId="27433" xr:uid="{CBB9A3A8-B609-4D7A-BF59-13CB5B10A309}"/>
    <cellStyle name="Normal 2 5 2 2 7 2" xfId="27434" xr:uid="{49361487-D810-411C-B464-9C262AE6AA25}"/>
    <cellStyle name="Normal 2 5 2 2 7 3" xfId="27435" xr:uid="{64630805-6884-467D-A064-1BE2D922E17F}"/>
    <cellStyle name="Normal 2 5 2 2 7_AVA DVA EL" xfId="27436" xr:uid="{C9B2CFA8-D60D-41DA-8FC2-AC03DF08836F}"/>
    <cellStyle name="Normal 2 5 2 2 8" xfId="27437" xr:uid="{E4F6E26D-BEE7-4949-877A-1638D7BED68E}"/>
    <cellStyle name="Normal 2 5 2 2 8 2" xfId="27438" xr:uid="{ED0E5692-1A81-4B14-95BB-04C3B1E6948F}"/>
    <cellStyle name="Normal 2 5 2 2 8 3" xfId="27439" xr:uid="{518025D3-7B5B-4E3B-B9E2-B19456A2ECB5}"/>
    <cellStyle name="Normal 2 5 2 2 8_AVA DVA EL" xfId="27440" xr:uid="{2485D373-AB76-4898-9AC3-52C1017AEFF8}"/>
    <cellStyle name="Normal 2 5 2 2 9" xfId="27441" xr:uid="{669FE1C3-A8DF-46F1-B0AF-035C9D1C0EAB}"/>
    <cellStyle name="Normal 2 5 2 2 9 2" xfId="27442" xr:uid="{A0E214E0-2E4A-4270-9BCB-914BCA3ADB41}"/>
    <cellStyle name="Normal 2 5 2 2 9 3" xfId="27443" xr:uid="{4BCE2562-9690-4A88-82C2-F4A9ACF524E1}"/>
    <cellStyle name="Normal 2 5 2 2 9_AVA DVA EL" xfId="27444" xr:uid="{B7C66F41-E092-4041-8E54-018942CCBB17}"/>
    <cellStyle name="Normal 2 5 2 2_3. Chng in credit spreads" xfId="50320" xr:uid="{67DA2A86-19FF-4F40-B9AD-CC58943C27F9}"/>
    <cellStyle name="Normal 2 5 2 3" xfId="8299" xr:uid="{9C27FEA4-B5B7-426A-B1E5-FFF34246036E}"/>
    <cellStyle name="Normal 2 5 2 3 10" xfId="27445" xr:uid="{C9F26601-01E8-4048-BD2E-3994EB29AE42}"/>
    <cellStyle name="Normal 2 5 2 3 10 2" xfId="27446" xr:uid="{87A3AC6D-9963-4A33-AEA9-8DAB7336CA12}"/>
    <cellStyle name="Normal 2 5 2 3 10 3" xfId="27447" xr:uid="{E2F45088-C018-4FD6-B17D-BA84DBE33933}"/>
    <cellStyle name="Normal 2 5 2 3 10_AVA DVA EL" xfId="27448" xr:uid="{7870C602-37F8-4878-A4EC-F5FC5679880E}"/>
    <cellStyle name="Normal 2 5 2 3 11" xfId="50321" xr:uid="{6E9655F2-772C-4A5D-9F6C-30445A88456F}"/>
    <cellStyle name="Normal 2 5 2 3 2" xfId="8300" xr:uid="{74C80293-BB8D-447A-9D34-294EB66F975E}"/>
    <cellStyle name="Normal 2 5 2 3 2 2" xfId="27449" xr:uid="{F1E5149F-F359-4DD4-B68C-6A9DC1779A4C}"/>
    <cellStyle name="Normal 2 5 2 3 2 2 2" xfId="27450" xr:uid="{3811082E-3CFC-477F-82D4-824D771CA3E3}"/>
    <cellStyle name="Normal 2 5 2 3 2 2 3" xfId="27451" xr:uid="{26888CC8-C319-4FC5-9254-47066BFBDE71}"/>
    <cellStyle name="Normal 2 5 2 3 2 2_AVA DVA EL" xfId="27452" xr:uid="{1569DDA9-E543-4878-B196-205E8AA2552F}"/>
    <cellStyle name="Normal 2 5 2 3 2 3" xfId="27453" xr:uid="{EC3EE6DD-22F0-41E7-8AB8-014B843DA9EA}"/>
    <cellStyle name="Normal 2 5 2 3 2 3 2" xfId="27454" xr:uid="{E87C096F-2FD3-44EC-B06B-20E52D694134}"/>
    <cellStyle name="Normal 2 5 2 3 2 3 3" xfId="27455" xr:uid="{E3CF398F-DBE4-4132-88C1-618B7F271E39}"/>
    <cellStyle name="Normal 2 5 2 3 2 3_AVA DVA EL" xfId="27456" xr:uid="{3DA136D5-88EF-412D-9A6F-79D5C4D3C0BA}"/>
    <cellStyle name="Normal 2 5 2 3 2 4" xfId="27457" xr:uid="{177D4C06-5CBE-473C-80DB-92686F5B8DCE}"/>
    <cellStyle name="Normal 2 5 2 3 2 4 2" xfId="27458" xr:uid="{1F0BEECF-B5AB-4F28-9A78-6FCB32AEEA8F}"/>
    <cellStyle name="Normal 2 5 2 3 2 4 3" xfId="27459" xr:uid="{655941EB-DCA2-422D-9618-F44A7C20C496}"/>
    <cellStyle name="Normal 2 5 2 3 2 4_AVA DVA EL" xfId="27460" xr:uid="{AC104C24-FC4F-4FF3-9C6A-1E8D95B8D86A}"/>
    <cellStyle name="Normal 2 5 2 3 2 5" xfId="50322" xr:uid="{DDFB38E9-1E1A-40C0-A15A-7C1F165AB67A}"/>
    <cellStyle name="Normal 2 5 2 3 2_AVA DVA EL" xfId="50323" xr:uid="{BFDBB80E-A574-4378-B45C-AAEFE43AB821}"/>
    <cellStyle name="Normal 2 5 2 3 3" xfId="8301" xr:uid="{1AF5CAFE-4C79-41B8-82B7-B9B0D367D5BC}"/>
    <cellStyle name="Normal 2 5 2 3 3 2" xfId="27461" xr:uid="{7ACBCF0F-073A-42E4-BF55-F5D2CB9185DA}"/>
    <cellStyle name="Normal 2 5 2 3 3 2 2" xfId="27462" xr:uid="{94ABE11A-7675-4DDF-BFE4-03BDDD0CCBA9}"/>
    <cellStyle name="Normal 2 5 2 3 3 2 3" xfId="27463" xr:uid="{687CCBC2-BC30-40A5-8D1A-64BC1E12897E}"/>
    <cellStyle name="Normal 2 5 2 3 3 2_AVA DVA EL" xfId="27464" xr:uid="{68D15CC1-B1CB-4556-874B-3CC19857D8CE}"/>
    <cellStyle name="Normal 2 5 2 3 3_AVA DVA EL" xfId="50324" xr:uid="{CABDA794-B12F-4889-953A-FB0899600D2D}"/>
    <cellStyle name="Normal 2 5 2 3 4" xfId="27465" xr:uid="{278B4F08-7347-4E5D-B42F-DA36EDD2400A}"/>
    <cellStyle name="Normal 2 5 2 3 4 2" xfId="27466" xr:uid="{6E51F997-C921-44CE-8D01-9E43F4DA28AA}"/>
    <cellStyle name="Normal 2 5 2 3 4 3" xfId="27467" xr:uid="{E9991AFF-A7CE-4271-9E27-ADCD6ECFC24A}"/>
    <cellStyle name="Normal 2 5 2 3 4_AVA DVA EL" xfId="27468" xr:uid="{AEAD8699-763D-46CD-B741-212027BE56C7}"/>
    <cellStyle name="Normal 2 5 2 3 5" xfId="27469" xr:uid="{6F3E0DDA-73A7-47D6-8033-1E1BAE3E7C4A}"/>
    <cellStyle name="Normal 2 5 2 3 5 2" xfId="27470" xr:uid="{4B7C368C-109C-4581-B74F-760667731C4F}"/>
    <cellStyle name="Normal 2 5 2 3 5 3" xfId="27471" xr:uid="{EE5A1155-D4B4-4DFE-B880-690F71DF0C7F}"/>
    <cellStyle name="Normal 2 5 2 3 5_AVA DVA EL" xfId="27472" xr:uid="{504916BF-CB97-4677-B33D-C4445D864183}"/>
    <cellStyle name="Normal 2 5 2 3 6" xfId="27473" xr:uid="{66E15882-E9E7-44E7-B894-D10E5482A406}"/>
    <cellStyle name="Normal 2 5 2 3 6 2" xfId="27474" xr:uid="{E46F48A8-7CB9-4217-9C21-728EF8EF40AE}"/>
    <cellStyle name="Normal 2 5 2 3 6 3" xfId="27475" xr:uid="{C2454549-49D0-4417-86DF-5F98EC648409}"/>
    <cellStyle name="Normal 2 5 2 3 6_AVA DVA EL" xfId="27476" xr:uid="{ECB8B4A8-CBCB-4672-91F0-F4432F7CA16E}"/>
    <cellStyle name="Normal 2 5 2 3 7" xfId="27477" xr:uid="{3B20A97E-0576-4C81-96EA-1B98EFBF6546}"/>
    <cellStyle name="Normal 2 5 2 3 7 2" xfId="27478" xr:uid="{DF73551E-16B3-4C90-88CF-1A5C83B9A185}"/>
    <cellStyle name="Normal 2 5 2 3 7 3" xfId="27479" xr:uid="{66C5780E-788D-44A0-9143-3F67C045004D}"/>
    <cellStyle name="Normal 2 5 2 3 7_AVA DVA EL" xfId="27480" xr:uid="{46420C37-39CA-4182-B9B0-AEE68CE1D6E8}"/>
    <cellStyle name="Normal 2 5 2 3 8" xfId="27481" xr:uid="{7900D643-6219-4206-9EBC-D0B9C6CBD96B}"/>
    <cellStyle name="Normal 2 5 2 3 8 2" xfId="27482" xr:uid="{0CF7CAA5-BB16-42F9-B5E1-BE9D6C5F16E6}"/>
    <cellStyle name="Normal 2 5 2 3 8 3" xfId="27483" xr:uid="{C6CD5DBE-D31D-45BF-BB53-5C8AD8552737}"/>
    <cellStyle name="Normal 2 5 2 3 8_AVA DVA EL" xfId="27484" xr:uid="{93C8934D-095C-4BE7-A097-F312AF39F21D}"/>
    <cellStyle name="Normal 2 5 2 3 9" xfId="27485" xr:uid="{159EAE5B-F80A-4C7F-B07A-1CE57F57E294}"/>
    <cellStyle name="Normal 2 5 2 3 9 2" xfId="27486" xr:uid="{9AD747F0-D323-4A76-9B70-BB9D5E56CAC2}"/>
    <cellStyle name="Normal 2 5 2 3 9 3" xfId="27487" xr:uid="{2D836F9B-1F16-4E89-BEDC-1626C264060C}"/>
    <cellStyle name="Normal 2 5 2 3 9_AVA DVA EL" xfId="27488" xr:uid="{B10D4F17-2527-4C90-B00F-A449D0377C12}"/>
    <cellStyle name="Normal 2 5 2 3_3. Chng in credit spreads" xfId="50325" xr:uid="{B5F6D639-E1D7-40B6-B458-25C85F3F3CBE}"/>
    <cellStyle name="Normal 2 5 2 4" xfId="8302" xr:uid="{ABFD02D7-EE83-4EF3-8F22-3B84B6D5E1BF}"/>
    <cellStyle name="Normal 2 5 2 4 2" xfId="8303" xr:uid="{6804E9DD-08E8-439F-894C-3B41DFE02A65}"/>
    <cellStyle name="Normal 2 5 2 4 2 2" xfId="27489" xr:uid="{1BD280D5-1200-4D8D-9106-28A93AEBC966}"/>
    <cellStyle name="Normal 2 5 2 4 2 2 2" xfId="27490" xr:uid="{2CD40D2A-8F65-409C-A58D-AE173186B2D4}"/>
    <cellStyle name="Normal 2 5 2 4 2 2 3" xfId="27491" xr:uid="{36CABE39-22E6-4DA7-83DB-7DA85FF16AF5}"/>
    <cellStyle name="Normal 2 5 2 4 2 2_AVA DVA EL" xfId="27492" xr:uid="{D037C8B0-EF11-41BA-A985-2A17ADBEE2F2}"/>
    <cellStyle name="Normal 2 5 2 4 2 3" xfId="50326" xr:uid="{8460E586-00D3-49A0-871F-DAC7324DB782}"/>
    <cellStyle name="Normal 2 5 2 4 2_AVA DVA EL" xfId="50327" xr:uid="{59DBC535-6CFC-4AFA-A8B6-B60CA498F692}"/>
    <cellStyle name="Normal 2 5 2 4 3" xfId="8304" xr:uid="{B0648B43-CC4A-43BB-915F-BACFC526600C}"/>
    <cellStyle name="Normal 2 5 2 4 3 2" xfId="27493" xr:uid="{243369F5-EC57-436D-A8D9-5BD6925C4614}"/>
    <cellStyle name="Normal 2 5 2 4 3 2 2" xfId="27494" xr:uid="{FEF40D05-7B74-48CD-9A0B-D34E4164C0C3}"/>
    <cellStyle name="Normal 2 5 2 4 3 2 3" xfId="27495" xr:uid="{DB6C1B91-0ADC-45F7-AE63-5AC70CDD3662}"/>
    <cellStyle name="Normal 2 5 2 4 3 2_AVA DVA EL" xfId="27496" xr:uid="{6D24A966-27D8-4F05-BD3C-4515D9FE5939}"/>
    <cellStyle name="Normal 2 5 2 4 3_AVA DVA EL" xfId="50328" xr:uid="{E33C38ED-F10F-4A3D-9E18-9766CF8144F7}"/>
    <cellStyle name="Normal 2 5 2 4 4" xfId="27497" xr:uid="{78547E7A-8720-4BD6-A81F-CFF3509761C9}"/>
    <cellStyle name="Normal 2 5 2 4 4 2" xfId="27498" xr:uid="{17BC46F3-13F9-46BE-8AD0-7F36ECBDEC2F}"/>
    <cellStyle name="Normal 2 5 2 4 4 3" xfId="27499" xr:uid="{C8F07629-76F2-4DF7-8D68-A95AECC795A7}"/>
    <cellStyle name="Normal 2 5 2 4 4_AVA DVA EL" xfId="27500" xr:uid="{12C0DFD7-C2C1-47AF-AB9B-86ED1673BECC}"/>
    <cellStyle name="Normal 2 5 2 4 5" xfId="50329" xr:uid="{D3FE31E2-ACF2-4FFB-B5D1-289EC8F5D619}"/>
    <cellStyle name="Normal 2 5 2 4_3. Chng in credit spreads" xfId="50330" xr:uid="{F2EECB22-A2B3-41CA-8B39-624A47C31690}"/>
    <cellStyle name="Normal 2 5 2 5" xfId="8305" xr:uid="{C90D0262-E62F-4ADA-B535-1669EBA62308}"/>
    <cellStyle name="Normal 2 5 2 5 2" xfId="27501" xr:uid="{19E9FC44-67ED-4B90-BBE3-2240DF83FF65}"/>
    <cellStyle name="Normal 2 5 2 5 2 2" xfId="27502" xr:uid="{79DED164-B32A-4782-90BD-8885882635CD}"/>
    <cellStyle name="Normal 2 5 2 5 2 3" xfId="27503" xr:uid="{B8B408C3-A20D-41EE-9577-F430A2C19AF4}"/>
    <cellStyle name="Normal 2 5 2 5 2_AVA DVA EL" xfId="27504" xr:uid="{BFA39458-DED1-4A77-BAF8-CBBD089D36B4}"/>
    <cellStyle name="Normal 2 5 2 5 3" xfId="50331" xr:uid="{7851A061-8EE0-4B8E-AEC7-748FB2EB52B0}"/>
    <cellStyle name="Normal 2 5 2 5_AVA DVA EL" xfId="50332" xr:uid="{0FEA98C6-5C5F-4767-9D4E-479DF52BA48E}"/>
    <cellStyle name="Normal 2 5 2 6" xfId="8306" xr:uid="{FB0DE920-0D07-4863-A9DA-2F5E33285655}"/>
    <cellStyle name="Normal 2 5 2 6 2" xfId="27505" xr:uid="{5F3CCDB6-D91D-4D54-90A2-68FCAB1A1B1D}"/>
    <cellStyle name="Normal 2 5 2 6 2 2" xfId="27506" xr:uid="{7AE0CD2A-BCE8-412F-8EDD-6BFC59905DEF}"/>
    <cellStyle name="Normal 2 5 2 6 2 3" xfId="27507" xr:uid="{A11D7781-3DB7-46A6-9A7F-899D501D0FE2}"/>
    <cellStyle name="Normal 2 5 2 6 2_AVA DVA EL" xfId="27508" xr:uid="{7434B6E9-A42B-4FAA-9B89-89766D32EB82}"/>
    <cellStyle name="Normal 2 5 2 6_AVA DVA EL" xfId="50333" xr:uid="{08D0502A-EFB0-4222-B4A7-DF8206D0E4A7}"/>
    <cellStyle name="Normal 2 5 2 7" xfId="27509" xr:uid="{1684CD9D-CC46-47AE-B688-ACDBAD2BFC1A}"/>
    <cellStyle name="Normal 2 5 2 7 2" xfId="27510" xr:uid="{EB059272-59AE-4F95-B784-E3F9A0B2F15D}"/>
    <cellStyle name="Normal 2 5 2 7 3" xfId="27511" xr:uid="{561E5352-6DF0-407D-B7BE-D810EB43541C}"/>
    <cellStyle name="Normal 2 5 2 7_AVA DVA EL" xfId="27512" xr:uid="{93BEC4DC-4173-406A-AAC6-BD7E59294733}"/>
    <cellStyle name="Normal 2 5 2 8" xfId="27513" xr:uid="{546CCFA1-39B1-4F35-AE33-CDD9F9ADDCB3}"/>
    <cellStyle name="Normal 2 5 2 8 2" xfId="27514" xr:uid="{A00A86E4-222A-4874-8E93-E073FEEA8CB1}"/>
    <cellStyle name="Normal 2 5 2 8 3" xfId="27515" xr:uid="{936D0285-CFD5-4F77-A39E-E82AC09D7578}"/>
    <cellStyle name="Normal 2 5 2 8_AVA DVA EL" xfId="27516" xr:uid="{0A94EFC2-F489-4C86-8E0C-96BF84074ED9}"/>
    <cellStyle name="Normal 2 5 2 9" xfId="27517" xr:uid="{8D6FDEE2-DE13-4EBF-AEAC-FD6193B51666}"/>
    <cellStyle name="Normal 2 5 2 9 2" xfId="27518" xr:uid="{44758306-7583-4EF8-A35E-BEAAB3EDA4B2}"/>
    <cellStyle name="Normal 2 5 2 9 3" xfId="27519" xr:uid="{F32D3E7D-8889-419B-B145-043DEEB5DA77}"/>
    <cellStyle name="Normal 2 5 2 9_AVA DVA EL" xfId="27520" xr:uid="{9484FC15-9825-44C1-8D92-A7B6C2E5BA33}"/>
    <cellStyle name="Normal 2 5 2_3. Chng in credit spreads" xfId="50334" xr:uid="{D666B65F-1BCA-416F-AE7D-B6092F208585}"/>
    <cellStyle name="Normal 2 5 3" xfId="8307" xr:uid="{0F2B0865-0133-4278-956F-E323FF7677D2}"/>
    <cellStyle name="Normal 2 5 3 10" xfId="27521" xr:uid="{8B1F0ABC-0B03-40B6-88DC-E0C1A696276C}"/>
    <cellStyle name="Normal 2 5 3 10 2" xfId="27522" xr:uid="{18069556-34C4-4164-B2E0-29F3B02DDB1D}"/>
    <cellStyle name="Normal 2 5 3 10 3" xfId="27523" xr:uid="{5F27253F-9286-41F6-8B76-97857B8537C4}"/>
    <cellStyle name="Normal 2 5 3 10_AVA DVA EL" xfId="27524" xr:uid="{31AF27EC-4323-4F9C-AEB5-50A0D08C59A8}"/>
    <cellStyle name="Normal 2 5 3 11" xfId="27525" xr:uid="{308E1E88-EABB-44EC-9BED-90DCF8BC8E0D}"/>
    <cellStyle name="Normal 2 5 3 11 2" xfId="27526" xr:uid="{986C6C92-8D31-4D4B-A527-0A56141E7520}"/>
    <cellStyle name="Normal 2 5 3 11 3" xfId="27527" xr:uid="{6D0F1796-88E3-44EB-97EE-756DB7A6B278}"/>
    <cellStyle name="Normal 2 5 3 11_AVA DVA EL" xfId="27528" xr:uid="{2C2D41EA-854E-4169-97D9-BB7B9B0C11C5}"/>
    <cellStyle name="Normal 2 5 3 12" xfId="50335" xr:uid="{66635100-143C-4765-944C-E626B1FD82C2}"/>
    <cellStyle name="Normal 2 5 3 2" xfId="8308" xr:uid="{3FED74FE-9D47-4EB8-B87F-F979AB00B8FC}"/>
    <cellStyle name="Normal 2 5 3 2 10" xfId="27529" xr:uid="{60D84028-10DD-4F24-B7D1-E56A0C4C1E2E}"/>
    <cellStyle name="Normal 2 5 3 2 10 2" xfId="27530" xr:uid="{68F79DAE-598D-4A48-B44B-F88E9DF0519C}"/>
    <cellStyle name="Normal 2 5 3 2 10 3" xfId="27531" xr:uid="{542F6AA8-DE76-4AF4-AD33-C062CFC3D714}"/>
    <cellStyle name="Normal 2 5 3 2 10_AVA DVA EL" xfId="27532" xr:uid="{E525C7FE-7C39-4986-9402-B49F4AA1E60C}"/>
    <cellStyle name="Normal 2 5 3 2 11" xfId="50336" xr:uid="{6271B4FE-09D6-4FD5-85D9-C39BDC548FA9}"/>
    <cellStyle name="Normal 2 5 3 2 2" xfId="8309" xr:uid="{D145E7D4-BFE2-427C-8C91-1D44826BE25D}"/>
    <cellStyle name="Normal 2 5 3 2 2 2" xfId="27533" xr:uid="{1F49678C-1459-4622-AEF8-5106070C8C42}"/>
    <cellStyle name="Normal 2 5 3 2 2 2 2" xfId="27534" xr:uid="{72790791-12C4-420A-B45D-DA64E22E394F}"/>
    <cellStyle name="Normal 2 5 3 2 2 2 3" xfId="27535" xr:uid="{CCDB09B7-3025-41F2-AB95-B7ABA1BC6A44}"/>
    <cellStyle name="Normal 2 5 3 2 2 2_AVA DVA EL" xfId="27536" xr:uid="{434D93F2-6179-4A25-86B2-40B40BE33925}"/>
    <cellStyle name="Normal 2 5 3 2 2 3" xfId="27537" xr:uid="{5EDF7D1E-6465-46A6-B41A-BB5C23295A38}"/>
    <cellStyle name="Normal 2 5 3 2 2 3 2" xfId="27538" xr:uid="{B1CA8C3B-B60D-4431-A625-19E9BC3FE729}"/>
    <cellStyle name="Normal 2 5 3 2 2 3 3" xfId="27539" xr:uid="{5E956053-D5FF-4349-A885-B04AAD50CD09}"/>
    <cellStyle name="Normal 2 5 3 2 2 3_AVA DVA EL" xfId="27540" xr:uid="{951AFE92-202F-41C0-8946-D9F64A2E57FB}"/>
    <cellStyle name="Normal 2 5 3 2 2 4" xfId="27541" xr:uid="{D8D3AED0-7A61-4C3F-AAE9-3AB79FB6A00E}"/>
    <cellStyle name="Normal 2 5 3 2 2 4 2" xfId="27542" xr:uid="{36A38292-6D04-4709-BBE2-26193E994163}"/>
    <cellStyle name="Normal 2 5 3 2 2 4 3" xfId="27543" xr:uid="{9BEE2707-49FD-498D-972D-35488582F0BE}"/>
    <cellStyle name="Normal 2 5 3 2 2 4_AVA DVA EL" xfId="27544" xr:uid="{88B82C35-E611-4763-90B7-E92491DA7248}"/>
    <cellStyle name="Normal 2 5 3 2 2_AVA DVA EL" xfId="50337" xr:uid="{6453C25D-EA17-4171-B689-ED9E32922508}"/>
    <cellStyle name="Normal 2 5 3 2 3" xfId="8310" xr:uid="{C0D97A45-6D6B-4AD5-B4AB-5E6E03FA031F}"/>
    <cellStyle name="Normal 2 5 3 2 3 2" xfId="27545" xr:uid="{AB4B0484-E8CE-4715-B24B-5EAC1CE758E9}"/>
    <cellStyle name="Normal 2 5 3 2 3 2 2" xfId="27546" xr:uid="{78358D4B-E7D2-4764-9959-E5B6A81C2D54}"/>
    <cellStyle name="Normal 2 5 3 2 3 2 3" xfId="27547" xr:uid="{F7F47AE6-5F10-430B-892B-5C5BB62C219B}"/>
    <cellStyle name="Normal 2 5 3 2 3 2_AVA DVA EL" xfId="27548" xr:uid="{5C2D90A4-EFE8-4632-BAEE-9D8DF94B13B7}"/>
    <cellStyle name="Normal 2 5 3 2 3_AVA DVA EL" xfId="50338" xr:uid="{0F6D2652-E8C4-41D0-B331-46FE49850788}"/>
    <cellStyle name="Normal 2 5 3 2 4" xfId="27549" xr:uid="{C1005551-F1FB-437A-BCFF-B7CF46FE4107}"/>
    <cellStyle name="Normal 2 5 3 2 4 2" xfId="27550" xr:uid="{B4572B58-6462-445E-9DA6-354954AE2AE9}"/>
    <cellStyle name="Normal 2 5 3 2 4 3" xfId="27551" xr:uid="{26CF8BAD-4289-422C-BF70-1DBDB02F700C}"/>
    <cellStyle name="Normal 2 5 3 2 4_AVA DVA EL" xfId="27552" xr:uid="{A53054AC-B76B-402B-AEAF-CF7195798735}"/>
    <cellStyle name="Normal 2 5 3 2 5" xfId="27553" xr:uid="{B3948B3E-5749-48FE-94EC-09025CC75EBD}"/>
    <cellStyle name="Normal 2 5 3 2 5 2" xfId="27554" xr:uid="{54816172-15AF-4CFE-9E28-1F468C605250}"/>
    <cellStyle name="Normal 2 5 3 2 5 3" xfId="27555" xr:uid="{CD96059C-0870-4820-9899-9A8EF36E1EE8}"/>
    <cellStyle name="Normal 2 5 3 2 5_AVA DVA EL" xfId="27556" xr:uid="{AFFB5F8F-7995-4914-8EDD-E8364D37898F}"/>
    <cellStyle name="Normal 2 5 3 2 6" xfId="27557" xr:uid="{D0014BD2-CFB2-44EE-B4A2-632330A35E55}"/>
    <cellStyle name="Normal 2 5 3 2 6 2" xfId="27558" xr:uid="{7FA2EE02-DE08-4CEF-8AC4-FE37A2D3B46A}"/>
    <cellStyle name="Normal 2 5 3 2 6 3" xfId="27559" xr:uid="{5AECA9E9-57AA-4AE8-80A6-AD8771885562}"/>
    <cellStyle name="Normal 2 5 3 2 6_AVA DVA EL" xfId="27560" xr:uid="{D3BABD7B-1205-41D2-BE4C-8AF12EF2754D}"/>
    <cellStyle name="Normal 2 5 3 2 7" xfId="27561" xr:uid="{30C48CD4-21C4-4A1D-A2E6-913DB2C813E6}"/>
    <cellStyle name="Normal 2 5 3 2 7 2" xfId="27562" xr:uid="{60DFDAAB-807F-4025-92EC-F5788D21508E}"/>
    <cellStyle name="Normal 2 5 3 2 7 3" xfId="27563" xr:uid="{E8D9494D-54BF-4704-AA39-4B77BBB2AD47}"/>
    <cellStyle name="Normal 2 5 3 2 7_AVA DVA EL" xfId="27564" xr:uid="{9051CD6E-CD8E-4575-9C47-D8EE798BDDB5}"/>
    <cellStyle name="Normal 2 5 3 2 8" xfId="27565" xr:uid="{8015D2AC-4DAC-4388-9F13-3DD86BC84546}"/>
    <cellStyle name="Normal 2 5 3 2 8 2" xfId="27566" xr:uid="{08BF2E89-7CC8-482F-BA0C-D05BA6D7D911}"/>
    <cellStyle name="Normal 2 5 3 2 8 3" xfId="27567" xr:uid="{AAEC3B46-744F-400F-BC9A-3EC4F477B64D}"/>
    <cellStyle name="Normal 2 5 3 2 8_AVA DVA EL" xfId="27568" xr:uid="{1C51B06B-62FA-471F-8609-D3C91161F397}"/>
    <cellStyle name="Normal 2 5 3 2 9" xfId="27569" xr:uid="{8EA27725-8FBA-4B84-8195-EE0683BA81D8}"/>
    <cellStyle name="Normal 2 5 3 2 9 2" xfId="27570" xr:uid="{BB7E046D-4F71-439B-B978-161EDD6E0764}"/>
    <cellStyle name="Normal 2 5 3 2 9 3" xfId="27571" xr:uid="{40FDD8B2-B57D-47AA-B90D-69D28FA0917A}"/>
    <cellStyle name="Normal 2 5 3 2 9_AVA DVA EL" xfId="27572" xr:uid="{3D79A12F-1E67-44EB-912C-633DB6F3E579}"/>
    <cellStyle name="Normal 2 5 3 2_AVA DVA EL" xfId="50339" xr:uid="{A6202489-C511-4143-A056-81937FC8EB0C}"/>
    <cellStyle name="Normal 2 5 3 3" xfId="8311" xr:uid="{27B36887-A185-4ADC-BAB3-66F374EA7D56}"/>
    <cellStyle name="Normal 2 5 3 3 2" xfId="8312" xr:uid="{2B60F11D-1180-4179-B856-3424D017D35B}"/>
    <cellStyle name="Normal 2 5 3 3 2 2" xfId="27573" xr:uid="{0E923CFA-E0B5-459C-BE71-D9469F43758A}"/>
    <cellStyle name="Normal 2 5 3 3 2 2 2" xfId="27574" xr:uid="{48F15AB3-373F-4DD0-8A2D-1FE9A9026A5C}"/>
    <cellStyle name="Normal 2 5 3 3 2 2 3" xfId="27575" xr:uid="{C2AC4945-1D5A-4DE6-B9BD-E2068CDDD896}"/>
    <cellStyle name="Normal 2 5 3 3 2 2_AVA DVA EL" xfId="27576" xr:uid="{9914611D-BD6E-4824-8723-E119BD8EFA70}"/>
    <cellStyle name="Normal 2 5 3 3 2_AVA DVA EL" xfId="50340" xr:uid="{A38176FE-8521-4E29-8DB5-C373FE6F432B}"/>
    <cellStyle name="Normal 2 5 3 3 3" xfId="8313" xr:uid="{863EE411-6CC8-4360-9086-CE564B1FDF82}"/>
    <cellStyle name="Normal 2 5 3 3 3 2" xfId="27577" xr:uid="{8888E371-6E45-4CC6-8B42-8658DB416AF2}"/>
    <cellStyle name="Normal 2 5 3 3 3 2 2" xfId="27578" xr:uid="{2F17D00B-A864-40CC-A923-9E9F6A315D23}"/>
    <cellStyle name="Normal 2 5 3 3 3 2 3" xfId="27579" xr:uid="{C361F55C-8B73-4ADA-91D6-3E9EC43FAB0F}"/>
    <cellStyle name="Normal 2 5 3 3 3 2_AVA DVA EL" xfId="27580" xr:uid="{180B650C-875E-47C2-9E28-57370D9E3094}"/>
    <cellStyle name="Normal 2 5 3 3 3_AVA DVA EL" xfId="50341" xr:uid="{FB6DE174-E7AB-42C0-BBF6-488DDFFDFDFB}"/>
    <cellStyle name="Normal 2 5 3 3 4" xfId="27581" xr:uid="{173E8DB3-131A-47DA-B256-A95E8E423E73}"/>
    <cellStyle name="Normal 2 5 3 3 4 2" xfId="27582" xr:uid="{8510E6B5-8492-4D91-B1F2-CF7D46FF019B}"/>
    <cellStyle name="Normal 2 5 3 3 4 3" xfId="27583" xr:uid="{633EE377-4055-45EC-9D70-17A6EFFE314C}"/>
    <cellStyle name="Normal 2 5 3 3 4_AVA DVA EL" xfId="27584" xr:uid="{6E3E00B2-5C9F-4CED-9613-220BE5789A80}"/>
    <cellStyle name="Normal 2 5 3 3_AVA DVA EL" xfId="50342" xr:uid="{78F2574B-3043-472D-8952-F1F22C87AC3C}"/>
    <cellStyle name="Normal 2 5 3 4" xfId="8314" xr:uid="{DC0BB838-8379-447E-989D-0A6F90923A97}"/>
    <cellStyle name="Normal 2 5 3 4 2" xfId="8315" xr:uid="{BA5E28D9-A6F8-43B0-A60F-E65619C5A931}"/>
    <cellStyle name="Normal 2 5 3 4 3" xfId="8316" xr:uid="{D12E567C-A22A-4749-B9AF-384DDB144ACB}"/>
    <cellStyle name="Normal 2 5 3 4 4" xfId="27585" xr:uid="{1A5DF6AF-C500-4CF6-9B14-34902BF12DDC}"/>
    <cellStyle name="Normal 2 5 3 4 4 2" xfId="27586" xr:uid="{29A14E60-A214-4484-8105-5592043CDB81}"/>
    <cellStyle name="Normal 2 5 3 4 4 3" xfId="27587" xr:uid="{4959AD04-6BA2-4DF0-B91A-2BBC92959BE9}"/>
    <cellStyle name="Normal 2 5 3 4 4_AVA DVA EL" xfId="27588" xr:uid="{538BBCD5-23A4-4B5A-A4D1-AFDD308990B4}"/>
    <cellStyle name="Normal 2 5 3 4_AVA DVA EL" xfId="50343" xr:uid="{C1DAD3F7-6ECA-46D6-AA21-56E00FA310F3}"/>
    <cellStyle name="Normal 2 5 3 5" xfId="8317" xr:uid="{047D5571-2088-4474-997C-9C38B494ED40}"/>
    <cellStyle name="Normal 2 5 3 5 2" xfId="27589" xr:uid="{FAECC25A-6903-413F-B29F-696432700BC1}"/>
    <cellStyle name="Normal 2 5 3 5 2 2" xfId="27590" xr:uid="{31F1777D-9C75-484D-BF82-B9FA30848AD4}"/>
    <cellStyle name="Normal 2 5 3 5 2 3" xfId="27591" xr:uid="{09AAA1BC-ECCE-4A8F-9570-EF60A07DB4CD}"/>
    <cellStyle name="Normal 2 5 3 5 2_AVA DVA EL" xfId="27592" xr:uid="{D225CAA3-2F0B-49A5-9728-6D2D01A14A96}"/>
    <cellStyle name="Normal 2 5 3 5_AVA DVA EL" xfId="50344" xr:uid="{62FFEDE6-7049-442E-99F9-2F6D38094050}"/>
    <cellStyle name="Normal 2 5 3 6" xfId="8318" xr:uid="{BA572604-B400-476F-9D07-3D40B42A309B}"/>
    <cellStyle name="Normal 2 5 3 6 2" xfId="27593" xr:uid="{86570005-A04C-4EF2-99D9-A055D1C23D7E}"/>
    <cellStyle name="Normal 2 5 3 6 2 2" xfId="27594" xr:uid="{CB5C1C86-B198-47A8-B5C2-9D5FCF94A61B}"/>
    <cellStyle name="Normal 2 5 3 6 2 3" xfId="27595" xr:uid="{F9896BB7-875D-47AD-89ED-D75D8ECC57B4}"/>
    <cellStyle name="Normal 2 5 3 6 2_AVA DVA EL" xfId="27596" xr:uid="{49F51CF8-697B-42F8-8487-1AF7B93CAA29}"/>
    <cellStyle name="Normal 2 5 3 6_AVA DVA EL" xfId="50345" xr:uid="{A7C18A73-086F-41CA-9D85-C5BC04ED162D}"/>
    <cellStyle name="Normal 2 5 3 7" xfId="27597" xr:uid="{B9F9CD44-1FD1-4D96-A58F-A62F00168457}"/>
    <cellStyle name="Normal 2 5 3 7 2" xfId="27598" xr:uid="{7316711D-B5FE-4855-BF07-024EE5DA095A}"/>
    <cellStyle name="Normal 2 5 3 7 3" xfId="27599" xr:uid="{B507C1B1-F135-49F7-BC72-FC998E91CB20}"/>
    <cellStyle name="Normal 2 5 3 7_AVA DVA EL" xfId="27600" xr:uid="{BF2A6B68-1F22-49EC-8C7D-2D4935737345}"/>
    <cellStyle name="Normal 2 5 3 8" xfId="27601" xr:uid="{E1A08136-4230-426A-9470-72E580DF8F3E}"/>
    <cellStyle name="Normal 2 5 3 8 2" xfId="27602" xr:uid="{3536095F-EC76-4B2C-B857-04F1FE4BD8D4}"/>
    <cellStyle name="Normal 2 5 3 8 3" xfId="27603" xr:uid="{537B22C5-46AD-4427-8819-081563093ADB}"/>
    <cellStyle name="Normal 2 5 3 8_AVA DVA EL" xfId="27604" xr:uid="{F8B52D2C-D473-4090-815F-D81F7CB33F82}"/>
    <cellStyle name="Normal 2 5 3 9" xfId="27605" xr:uid="{8605C4B1-A23F-42B8-AAB3-185A11EB1D04}"/>
    <cellStyle name="Normal 2 5 3 9 2" xfId="27606" xr:uid="{B8A12A3E-CB7F-481B-ABAA-D15EC857358E}"/>
    <cellStyle name="Normal 2 5 3 9 3" xfId="27607" xr:uid="{7369860C-5FEC-41F8-BF97-0E2CF8D857B0}"/>
    <cellStyle name="Normal 2 5 3 9_AVA DVA EL" xfId="27608" xr:uid="{40E56F80-CA05-454B-B3A5-66FEEBD92C1D}"/>
    <cellStyle name="Normal 2 5 3_3. Chng in credit spreads" xfId="50346" xr:uid="{DD449262-E07C-4874-AD7C-3A1AF6F71665}"/>
    <cellStyle name="Normal 2 5 4" xfId="8319" xr:uid="{1670F531-9807-481A-BDB6-FDCA0F414AC8}"/>
    <cellStyle name="Normal 2 5 4 10" xfId="27609" xr:uid="{754E6A91-4D4E-4788-BADA-D0CAED62C804}"/>
    <cellStyle name="Normal 2 5 4 10 2" xfId="27610" xr:uid="{B77C071D-A89F-4DBA-AC52-8818B9E34577}"/>
    <cellStyle name="Normal 2 5 4 10 3" xfId="27611" xr:uid="{D451D635-898A-4CE6-AA8F-04BAE19EA927}"/>
    <cellStyle name="Normal 2 5 4 10_AVA DVA EL" xfId="27612" xr:uid="{66DBBF88-9F55-49EC-BCF2-BDAB91F545C9}"/>
    <cellStyle name="Normal 2 5 4 11" xfId="27613" xr:uid="{F5322F60-51A1-4AA3-AE8D-09681F22985A}"/>
    <cellStyle name="Normal 2 5 4 11 2" xfId="27614" xr:uid="{73DF5AE3-05C8-4F6C-9E04-F45BAF1E3608}"/>
    <cellStyle name="Normal 2 5 4 11 3" xfId="27615" xr:uid="{8743E7F1-F0DD-4C2F-BD55-BEFEA44120D9}"/>
    <cellStyle name="Normal 2 5 4 11_AVA DVA EL" xfId="27616" xr:uid="{7D77FD9F-18A8-4C87-84C4-0CD2EEB1676F}"/>
    <cellStyle name="Normal 2 5 4 12" xfId="50347" xr:uid="{A177B018-A03A-4EB1-A7D0-6A0ADB565B25}"/>
    <cellStyle name="Normal 2 5 4 2" xfId="8320" xr:uid="{EA33C4A3-71AB-4C7E-82B5-141B43E09E1D}"/>
    <cellStyle name="Normal 2 5 4 2 10" xfId="27617" xr:uid="{B037FE1D-4024-4241-A871-DBC6E28E3420}"/>
    <cellStyle name="Normal 2 5 4 2 10 2" xfId="27618" xr:uid="{A1443E99-2E6D-48FE-A91D-624CF07888CB}"/>
    <cellStyle name="Normal 2 5 4 2 10 3" xfId="27619" xr:uid="{B4DA4710-33CE-45B7-BF56-BA6784657FBD}"/>
    <cellStyle name="Normal 2 5 4 2 10_AVA DVA EL" xfId="27620" xr:uid="{3F806C8F-1F4F-42C0-A746-989634F7F6F2}"/>
    <cellStyle name="Normal 2 5 4 2 11" xfId="50348" xr:uid="{BC55F12C-5A01-4DA1-B2C1-3E841367EEB7}"/>
    <cellStyle name="Normal 2 5 4 2 2" xfId="27621" xr:uid="{68212550-ED8C-43C9-A4AF-5047D81F1960}"/>
    <cellStyle name="Normal 2 5 4 2 2 2" xfId="27622" xr:uid="{DBA77C48-3D02-453F-9B4E-CA356E491DE0}"/>
    <cellStyle name="Normal 2 5 4 2 2 2 2" xfId="27623" xr:uid="{FB83DFA1-791C-440A-9C06-302ACA31305F}"/>
    <cellStyle name="Normal 2 5 4 2 2 2 3" xfId="27624" xr:uid="{FCF81FE9-73E0-4084-ABF8-45D41EF9050D}"/>
    <cellStyle name="Normal 2 5 4 2 2 2_AVA DVA EL" xfId="27625" xr:uid="{1168591C-1216-41A0-B53D-62077FDBA725}"/>
    <cellStyle name="Normal 2 5 4 2 2 3" xfId="27626" xr:uid="{3AE5BFD4-F157-4E61-9FC4-B6A6E41200A6}"/>
    <cellStyle name="Normal 2 5 4 2 2 3 2" xfId="27627" xr:uid="{861EE228-4793-44FB-9BCF-CF1B15FC7F28}"/>
    <cellStyle name="Normal 2 5 4 2 2 3 3" xfId="27628" xr:uid="{2BE3C246-788B-4864-A8BD-F4604C83FD58}"/>
    <cellStyle name="Normal 2 5 4 2 2 3_AVA DVA EL" xfId="27629" xr:uid="{3D2948DE-B6EA-4ED0-9155-7BA153A7F42F}"/>
    <cellStyle name="Normal 2 5 4 2 2 4" xfId="27630" xr:uid="{D7B68422-48F9-4DEE-8068-822E1841138B}"/>
    <cellStyle name="Normal 2 5 4 2 2 5" xfId="27631" xr:uid="{744BE815-B17C-4E5C-8376-55CD9E526463}"/>
    <cellStyle name="Normal 2 5 4 2 2_AVA DVA EL" xfId="27632" xr:uid="{BD202DDA-89A4-4266-8DC9-C8F6A13E641E}"/>
    <cellStyle name="Normal 2 5 4 2 3" xfId="27633" xr:uid="{2BE06644-4524-4E7E-8631-41CA814BC88C}"/>
    <cellStyle name="Normal 2 5 4 2 3 2" xfId="27634" xr:uid="{8612BB7E-3B01-46A8-9676-12BB1D842902}"/>
    <cellStyle name="Normal 2 5 4 2 3 3" xfId="27635" xr:uid="{9DEF0E30-9333-4871-B310-5B539502FB5B}"/>
    <cellStyle name="Normal 2 5 4 2 3_AVA DVA EL" xfId="27636" xr:uid="{572D1E7C-786D-4A93-9035-E7FF90BEEC92}"/>
    <cellStyle name="Normal 2 5 4 2 4" xfId="27637" xr:uid="{D7FD6286-51A0-4EF8-866A-D09014047B7B}"/>
    <cellStyle name="Normal 2 5 4 2 4 2" xfId="27638" xr:uid="{17FA59C6-2FF1-49E4-B46A-48DA0F139891}"/>
    <cellStyle name="Normal 2 5 4 2 4 3" xfId="27639" xr:uid="{20F843B2-7CC2-43E0-AB4E-FFC9CB149FE0}"/>
    <cellStyle name="Normal 2 5 4 2 4_AVA DVA EL" xfId="27640" xr:uid="{ECB7946B-8B96-467C-8CF8-7122EC5C32E8}"/>
    <cellStyle name="Normal 2 5 4 2 5" xfId="27641" xr:uid="{A90130AD-763F-4E88-9A95-0B5C373797BE}"/>
    <cellStyle name="Normal 2 5 4 2 5 2" xfId="27642" xr:uid="{5D4F88B3-BD3D-4C91-80C1-672DC1B074D4}"/>
    <cellStyle name="Normal 2 5 4 2 5 3" xfId="27643" xr:uid="{CA15129B-378D-464D-AA80-AA85002CAF9D}"/>
    <cellStyle name="Normal 2 5 4 2 5_AVA DVA EL" xfId="27644" xr:uid="{FE6C9166-0042-470E-9739-691CE1EDC353}"/>
    <cellStyle name="Normal 2 5 4 2 6" xfId="27645" xr:uid="{C8784186-BE6E-4AFD-ABEB-824CE61E0C56}"/>
    <cellStyle name="Normal 2 5 4 2 6 2" xfId="27646" xr:uid="{8FCD568E-69AF-4825-919C-5674AA36E619}"/>
    <cellStyle name="Normal 2 5 4 2 6 3" xfId="27647" xr:uid="{B6CE0614-11C9-4FDC-BAB5-D04B00BD817B}"/>
    <cellStyle name="Normal 2 5 4 2 6_AVA DVA EL" xfId="27648" xr:uid="{AE1168F7-AFAD-410E-AE58-090B4B316934}"/>
    <cellStyle name="Normal 2 5 4 2 7" xfId="27649" xr:uid="{8C768177-4444-4823-872E-BB6F03265E2B}"/>
    <cellStyle name="Normal 2 5 4 2 7 2" xfId="27650" xr:uid="{F34A8BFC-AEA2-40F1-9788-A78C2C7C4BCC}"/>
    <cellStyle name="Normal 2 5 4 2 7 3" xfId="27651" xr:uid="{9F4563B9-28D5-4515-892C-0517CA7725D2}"/>
    <cellStyle name="Normal 2 5 4 2 7_AVA DVA EL" xfId="27652" xr:uid="{B5F143D1-2EDD-4BD1-BFCA-55184AC779E8}"/>
    <cellStyle name="Normal 2 5 4 2 8" xfId="27653" xr:uid="{87CFCBF7-B81D-4127-9625-A37576689E47}"/>
    <cellStyle name="Normal 2 5 4 2 8 2" xfId="27654" xr:uid="{4A4CF493-B7A0-4D15-BB06-8DCEFB8692A5}"/>
    <cellStyle name="Normal 2 5 4 2 8 3" xfId="27655" xr:uid="{EED826FC-4CA5-42F0-BA96-0388E0C9B309}"/>
    <cellStyle name="Normal 2 5 4 2 8_AVA DVA EL" xfId="27656" xr:uid="{157A8BB3-ADB4-4DD7-89A2-C4A3E15EEE15}"/>
    <cellStyle name="Normal 2 5 4 2 9" xfId="27657" xr:uid="{B96EF779-80AE-42AC-AC84-8F9CD2E00CAD}"/>
    <cellStyle name="Normal 2 5 4 2 9 2" xfId="27658" xr:uid="{3632B2A3-03AC-4B72-8BE5-594EDDA44D64}"/>
    <cellStyle name="Normal 2 5 4 2 9 3" xfId="27659" xr:uid="{A2C375DF-98D3-4317-998C-B3EE620AAB30}"/>
    <cellStyle name="Normal 2 5 4 2 9_AVA DVA EL" xfId="27660" xr:uid="{9C189022-E620-45A8-8D8B-F12024AEF4AB}"/>
    <cellStyle name="Normal 2 5 4 2_AVA DVA EL" xfId="50349" xr:uid="{BF7F78F3-4604-4D37-80A5-8A86FD7A61CB}"/>
    <cellStyle name="Normal 2 5 4 3" xfId="8321" xr:uid="{0B6F9E3F-F535-4A4E-93E7-537EEEF68D72}"/>
    <cellStyle name="Normal 2 5 4 3 2" xfId="27661" xr:uid="{DA7FDD20-1A64-4184-B142-58B37D8E9991}"/>
    <cellStyle name="Normal 2 5 4 3 2 2" xfId="27662" xr:uid="{C11DB577-8198-4F79-ABCD-B4A186900DD1}"/>
    <cellStyle name="Normal 2 5 4 3 2 3" xfId="27663" xr:uid="{37D32096-3741-4714-B9DD-364C72214926}"/>
    <cellStyle name="Normal 2 5 4 3 2_AVA DVA EL" xfId="27664" xr:uid="{36C0E895-A86F-49B9-AE2C-14C9086B44EF}"/>
    <cellStyle name="Normal 2 5 4 3 3" xfId="27665" xr:uid="{F2D15A4B-BBAD-40E9-8394-DFB50FEC36E0}"/>
    <cellStyle name="Normal 2 5 4 3 3 2" xfId="27666" xr:uid="{2DB010C8-7B3F-4227-AA48-E346905F4806}"/>
    <cellStyle name="Normal 2 5 4 3 3 3" xfId="27667" xr:uid="{5C294B11-0F90-45FE-A722-EFDA7ED6147F}"/>
    <cellStyle name="Normal 2 5 4 3 3_AVA DVA EL" xfId="27668" xr:uid="{A40FBEBE-B85D-4F9B-9F0C-E1C94AE0C765}"/>
    <cellStyle name="Normal 2 5 4 3 4" xfId="27669" xr:uid="{D8DE4BD7-FE5F-4DF7-B7A1-4646B85892F8}"/>
    <cellStyle name="Normal 2 5 4 3 4 2" xfId="27670" xr:uid="{D84E2DC8-17D6-4B1A-B59F-7479DE0D931F}"/>
    <cellStyle name="Normal 2 5 4 3 4 3" xfId="27671" xr:uid="{3E52CE75-A385-496C-90A9-5C72D5B3120F}"/>
    <cellStyle name="Normal 2 5 4 3 4_AVA DVA EL" xfId="27672" xr:uid="{6CB53C26-B9D6-46B4-AF73-9C3B88F07BFC}"/>
    <cellStyle name="Normal 2 5 4 3_AVA DVA EL" xfId="50350" xr:uid="{67775513-61AC-488E-9F22-A37DAAE03BF6}"/>
    <cellStyle name="Normal 2 5 4 4" xfId="27673" xr:uid="{35FAFA3E-CDCE-4866-9409-2274A6F534E1}"/>
    <cellStyle name="Normal 2 5 4 4 2" xfId="27674" xr:uid="{9BC4783D-05BA-47F5-9023-5CC7B135F46E}"/>
    <cellStyle name="Normal 2 5 4 4 3" xfId="27675" xr:uid="{276D0C14-20FB-4939-B480-A18AB6FB02FC}"/>
    <cellStyle name="Normal 2 5 4 4_AVA DVA EL" xfId="27676" xr:uid="{E864D840-7286-49CC-AABE-15AB8572490E}"/>
    <cellStyle name="Normal 2 5 4 5" xfId="27677" xr:uid="{01AA6508-6419-4E9C-BB5C-0031726FD9E2}"/>
    <cellStyle name="Normal 2 5 4 5 2" xfId="27678" xr:uid="{08472FC3-926A-4F4A-89C5-66D6981DE386}"/>
    <cellStyle name="Normal 2 5 4 5 3" xfId="27679" xr:uid="{62BB6EB4-860E-416F-8267-85BAC62FD730}"/>
    <cellStyle name="Normal 2 5 4 5_AVA DVA EL" xfId="27680" xr:uid="{66E70564-3765-42A5-B7C6-1D593EAE4E7F}"/>
    <cellStyle name="Normal 2 5 4 6" xfId="27681" xr:uid="{44618721-E796-42BB-9FD3-D27407F3F031}"/>
    <cellStyle name="Normal 2 5 4 6 2" xfId="27682" xr:uid="{2A0F020E-1951-4043-851A-96FBC48D45BB}"/>
    <cellStyle name="Normal 2 5 4 6 3" xfId="27683" xr:uid="{69F57CE0-2B6E-4171-88F4-F6E09AC25D72}"/>
    <cellStyle name="Normal 2 5 4 6_AVA DVA EL" xfId="27684" xr:uid="{92058390-3035-4090-B421-DC6B9AC3A04F}"/>
    <cellStyle name="Normal 2 5 4 7" xfId="27685" xr:uid="{2E403BF8-1451-481F-9A80-874907EFDF41}"/>
    <cellStyle name="Normal 2 5 4 7 2" xfId="27686" xr:uid="{7F87BCEF-4A38-4118-A760-CDE0A1FA025C}"/>
    <cellStyle name="Normal 2 5 4 7 3" xfId="27687" xr:uid="{2C806A0B-2B37-44A1-BD2D-9684C21CB0BC}"/>
    <cellStyle name="Normal 2 5 4 7_AVA DVA EL" xfId="27688" xr:uid="{CA60D304-89D3-437B-BF6A-C42F55053786}"/>
    <cellStyle name="Normal 2 5 4 8" xfId="27689" xr:uid="{071A2CD5-49AD-419A-A3E7-6BE7F06F5785}"/>
    <cellStyle name="Normal 2 5 4 8 2" xfId="27690" xr:uid="{F8E6B3AE-5288-4A62-B1ED-244B17E9D343}"/>
    <cellStyle name="Normal 2 5 4 8 3" xfId="27691" xr:uid="{C4747322-AB97-45A4-860B-ACCC6EFEE325}"/>
    <cellStyle name="Normal 2 5 4 8_AVA DVA EL" xfId="27692" xr:uid="{F85E69E7-E530-439F-9F5F-E59AF3E82627}"/>
    <cellStyle name="Normal 2 5 4 9" xfId="27693" xr:uid="{AB27E02F-D20D-47C9-87AA-BEEC6DBEA777}"/>
    <cellStyle name="Normal 2 5 4 9 2" xfId="27694" xr:uid="{016B3C53-B5C3-44D7-B55B-7BF8A28E85F6}"/>
    <cellStyle name="Normal 2 5 4 9 3" xfId="27695" xr:uid="{2B0BFE7C-CE4E-4AC5-99F8-59706D1AF9B2}"/>
    <cellStyle name="Normal 2 5 4 9_AVA DVA EL" xfId="27696" xr:uid="{34C2AB12-A2A4-43F7-8650-C357000C87CB}"/>
    <cellStyle name="Normal 2 5 4_3. Chng in credit spreads" xfId="50351" xr:uid="{6BE563CA-BF95-403A-AF32-AA6D1D278C74}"/>
    <cellStyle name="Normal 2 5 5" xfId="8322" xr:uid="{2CE0987E-0D82-4914-9716-F2A2BCF842B2}"/>
    <cellStyle name="Normal 2 5 5 10" xfId="27697" xr:uid="{51ADEE87-A918-45DE-9665-209DCBADA703}"/>
    <cellStyle name="Normal 2 5 5 10 2" xfId="27698" xr:uid="{A93BA89B-1DF4-4EC3-AC0E-F5F04F93521C}"/>
    <cellStyle name="Normal 2 5 5 10 3" xfId="27699" xr:uid="{FB531B1B-3119-4784-828D-AD9485AC3E9F}"/>
    <cellStyle name="Normal 2 5 5 10_AVA DVA EL" xfId="27700" xr:uid="{083DB933-3B96-4A0F-8F9B-E1B6E005681C}"/>
    <cellStyle name="Normal 2 5 5 11" xfId="27701" xr:uid="{E9578326-FC5A-49D7-BBB4-B8B8012DD079}"/>
    <cellStyle name="Normal 2 5 5 11 2" xfId="27702" xr:uid="{850B50EE-57F1-4D60-A86A-A0E7CB52A39C}"/>
    <cellStyle name="Normal 2 5 5 11 3" xfId="27703" xr:uid="{0D017CCF-F52B-499F-8EDD-A28F5088A958}"/>
    <cellStyle name="Normal 2 5 5 11_AVA DVA EL" xfId="27704" xr:uid="{05A74F81-4B35-4514-86D4-F37729C45BB5}"/>
    <cellStyle name="Normal 2 5 5 12" xfId="50352" xr:uid="{05950BC9-10CC-4A48-99CD-0996AB6BBC6C}"/>
    <cellStyle name="Normal 2 5 5 2" xfId="8323" xr:uid="{01F9199E-6E4C-4B05-85D0-EC1EF5B675F3}"/>
    <cellStyle name="Normal 2 5 5 2 10" xfId="27705" xr:uid="{E8580F36-F732-4942-B2C6-D1E48CBDD300}"/>
    <cellStyle name="Normal 2 5 5 2 10 2" xfId="27706" xr:uid="{1374A01B-E447-4FDF-B24C-F78F8C5B9976}"/>
    <cellStyle name="Normal 2 5 5 2 10 3" xfId="27707" xr:uid="{BF133D28-1844-4218-9853-25797F6C089F}"/>
    <cellStyle name="Normal 2 5 5 2 10_AVA DVA EL" xfId="27708" xr:uid="{71C72D19-E2FD-439A-A260-5CD15D14696A}"/>
    <cellStyle name="Normal 2 5 5 2 11" xfId="50353" xr:uid="{53E7FE0E-773E-4C6F-8D6C-88E66615B272}"/>
    <cellStyle name="Normal 2 5 5 2 2" xfId="27709" xr:uid="{98B96006-37FF-43B5-8AD7-997B9233AE14}"/>
    <cellStyle name="Normal 2 5 5 2 2 2" xfId="27710" xr:uid="{28E6AF1E-B8C3-4BF6-8E36-90C83093B9AE}"/>
    <cellStyle name="Normal 2 5 5 2 2 2 2" xfId="27711" xr:uid="{3C6955DE-B215-446A-87DA-36A79E36EE12}"/>
    <cellStyle name="Normal 2 5 5 2 2 2 3" xfId="27712" xr:uid="{4214E464-2C43-41FC-8314-340BF72AE07D}"/>
    <cellStyle name="Normal 2 5 5 2 2 2_AVA DVA EL" xfId="27713" xr:uid="{F6238848-4C43-42C7-81B2-428E4812BA93}"/>
    <cellStyle name="Normal 2 5 5 2 2 3" xfId="27714" xr:uid="{A900DA57-C359-4AF8-8750-7ABE630BA54F}"/>
    <cellStyle name="Normal 2 5 5 2 2 3 2" xfId="27715" xr:uid="{A36FDE70-44CE-4772-9E5E-FD43E349B80B}"/>
    <cellStyle name="Normal 2 5 5 2 2 3 3" xfId="27716" xr:uid="{51FC7B1D-5BCC-436E-9706-9AC91C806E91}"/>
    <cellStyle name="Normal 2 5 5 2 2 3_AVA DVA EL" xfId="27717" xr:uid="{5F1E8EFE-B5DE-45B1-87DF-F7B684CCDE74}"/>
    <cellStyle name="Normal 2 5 5 2 2 4" xfId="27718" xr:uid="{09830725-3352-4AD3-A467-B7647D67EAB3}"/>
    <cellStyle name="Normal 2 5 5 2 2 5" xfId="27719" xr:uid="{8D2DDABF-B60A-4EFC-B4DB-3F16BABFE63B}"/>
    <cellStyle name="Normal 2 5 5 2 2_AVA DVA EL" xfId="27720" xr:uid="{A5DACD25-50C8-4661-BC37-13431886A646}"/>
    <cellStyle name="Normal 2 5 5 2 3" xfId="27721" xr:uid="{9F4861F5-8161-4117-8898-9B9B54DF8100}"/>
    <cellStyle name="Normal 2 5 5 2 3 2" xfId="27722" xr:uid="{E62D81A7-6EA1-445D-A661-E42538C75850}"/>
    <cellStyle name="Normal 2 5 5 2 3 3" xfId="27723" xr:uid="{599CE376-BECF-43B9-B25D-57EBFABBFC59}"/>
    <cellStyle name="Normal 2 5 5 2 3_AVA DVA EL" xfId="27724" xr:uid="{C98F3457-852D-4DE4-BA49-A477B3ABD51B}"/>
    <cellStyle name="Normal 2 5 5 2 4" xfId="27725" xr:uid="{E5BA8A4A-8C64-4952-9AAD-774920A33AEF}"/>
    <cellStyle name="Normal 2 5 5 2 4 2" xfId="27726" xr:uid="{D38B347E-3197-4E81-95B9-705CD3F4620A}"/>
    <cellStyle name="Normal 2 5 5 2 4 3" xfId="27727" xr:uid="{2669AC24-6252-4EED-9035-3CD3B82EE880}"/>
    <cellStyle name="Normal 2 5 5 2 4_AVA DVA EL" xfId="27728" xr:uid="{8AEE13BD-EED7-4DD9-A4DA-F3E557E962E3}"/>
    <cellStyle name="Normal 2 5 5 2 5" xfId="27729" xr:uid="{E9FB1765-0B4D-405A-8276-1F1083ABBB9C}"/>
    <cellStyle name="Normal 2 5 5 2 5 2" xfId="27730" xr:uid="{8027B787-C775-4A5C-8694-0697B6EE69FC}"/>
    <cellStyle name="Normal 2 5 5 2 5 3" xfId="27731" xr:uid="{18AD3A9B-AC09-46D3-83A1-92AF16F97BDB}"/>
    <cellStyle name="Normal 2 5 5 2 5_AVA DVA EL" xfId="27732" xr:uid="{5D25BA77-BC49-4766-9175-DDFBF7AB27ED}"/>
    <cellStyle name="Normal 2 5 5 2 6" xfId="27733" xr:uid="{FFC33D95-309D-4502-98E4-234726FBBF05}"/>
    <cellStyle name="Normal 2 5 5 2 6 2" xfId="27734" xr:uid="{8A403F18-DBEA-443C-9807-8157CE8EBB28}"/>
    <cellStyle name="Normal 2 5 5 2 6 3" xfId="27735" xr:uid="{F3881DEA-1D11-4213-9BA4-33CC134106CA}"/>
    <cellStyle name="Normal 2 5 5 2 6_AVA DVA EL" xfId="27736" xr:uid="{A1164A23-AA66-41D7-A2E9-B7D4377BE80D}"/>
    <cellStyle name="Normal 2 5 5 2 7" xfId="27737" xr:uid="{465E4722-7F6D-498A-A88C-B146C9C638A2}"/>
    <cellStyle name="Normal 2 5 5 2 7 2" xfId="27738" xr:uid="{544610E7-48EF-436F-B474-8A696D441C18}"/>
    <cellStyle name="Normal 2 5 5 2 7 3" xfId="27739" xr:uid="{C859D38E-BB42-447E-AD32-BC4859E1FC13}"/>
    <cellStyle name="Normal 2 5 5 2 7_AVA DVA EL" xfId="27740" xr:uid="{00C6D21D-495E-4C1D-8CBE-0CF1326BD938}"/>
    <cellStyle name="Normal 2 5 5 2 8" xfId="27741" xr:uid="{5831DA4A-2BBE-4272-9DCE-8C5DC7231800}"/>
    <cellStyle name="Normal 2 5 5 2 8 2" xfId="27742" xr:uid="{BD534FCD-EC73-4869-A04E-3BA8AE452B49}"/>
    <cellStyle name="Normal 2 5 5 2 8 3" xfId="27743" xr:uid="{7B26F5E4-C68E-4980-B7BF-C5050975323C}"/>
    <cellStyle name="Normal 2 5 5 2 8_AVA DVA EL" xfId="27744" xr:uid="{98A4DCEA-16FD-4013-A787-D5FE19C143CE}"/>
    <cellStyle name="Normal 2 5 5 2 9" xfId="27745" xr:uid="{93EEEC4D-0BA8-47AA-8FFA-770E11101822}"/>
    <cellStyle name="Normal 2 5 5 2 9 2" xfId="27746" xr:uid="{208A49D6-E379-4AFA-AAFC-3AB8B2B3907C}"/>
    <cellStyle name="Normal 2 5 5 2 9 3" xfId="27747" xr:uid="{A23D9C30-2677-4E24-B161-9D38AB4D31ED}"/>
    <cellStyle name="Normal 2 5 5 2 9_AVA DVA EL" xfId="27748" xr:uid="{2DCE55DA-1AEE-4D84-A534-4D4975F488AC}"/>
    <cellStyle name="Normal 2 5 5 2_AVA DVA EL" xfId="50354" xr:uid="{E69ECD05-6DD5-41A5-853E-5E40395952CA}"/>
    <cellStyle name="Normal 2 5 5 3" xfId="8324" xr:uid="{2ED804AB-C76A-4145-B2CD-60F2EF572AD7}"/>
    <cellStyle name="Normal 2 5 5 3 2" xfId="27749" xr:uid="{7CCC1F5F-5F02-4F8A-8CB5-FE8346C834A7}"/>
    <cellStyle name="Normal 2 5 5 3 2 2" xfId="27750" xr:uid="{F976C5E5-E420-4483-B588-C0578B436C82}"/>
    <cellStyle name="Normal 2 5 5 3 2 3" xfId="27751" xr:uid="{90CDD4ED-53B8-422B-B770-2DF733B64656}"/>
    <cellStyle name="Normal 2 5 5 3 2_AVA DVA EL" xfId="27752" xr:uid="{78CDD534-1768-4D8F-ADB2-8932C5DC9C68}"/>
    <cellStyle name="Normal 2 5 5 3 3" xfId="27753" xr:uid="{752078FB-67AA-4CC9-A78E-1B5D31655C4A}"/>
    <cellStyle name="Normal 2 5 5 3 3 2" xfId="27754" xr:uid="{044EF22E-F93E-47CF-A5A3-38F37DB81355}"/>
    <cellStyle name="Normal 2 5 5 3 3 3" xfId="27755" xr:uid="{C46A1C57-BE55-4B01-979B-0EC7786BA372}"/>
    <cellStyle name="Normal 2 5 5 3 3_AVA DVA EL" xfId="27756" xr:uid="{CCB13EFE-15F0-404D-97C6-3A2D36BCCB8A}"/>
    <cellStyle name="Normal 2 5 5 3 4" xfId="27757" xr:uid="{3BDE2D60-9EE4-4DBB-92D0-10DF7E11302E}"/>
    <cellStyle name="Normal 2 5 5 3 4 2" xfId="27758" xr:uid="{2D83C212-91AF-4EFC-80B2-5773AB48B047}"/>
    <cellStyle name="Normal 2 5 5 3 4 3" xfId="27759" xr:uid="{4589F155-4974-484D-8A76-BD57DB57C681}"/>
    <cellStyle name="Normal 2 5 5 3 4_AVA DVA EL" xfId="27760" xr:uid="{1EE9C53B-EB53-43CA-A518-823B96DCCB19}"/>
    <cellStyle name="Normal 2 5 5 3_AVA DVA EL" xfId="50355" xr:uid="{AD2927C1-37E8-4E80-9C46-B7359796D275}"/>
    <cellStyle name="Normal 2 5 5 4" xfId="27761" xr:uid="{DF2A699B-65F2-4B5A-9370-DBABC89EDE90}"/>
    <cellStyle name="Normal 2 5 5 4 2" xfId="27762" xr:uid="{4AE3C70A-1CC7-423F-AA0E-7CE9CAF3565F}"/>
    <cellStyle name="Normal 2 5 5 4 3" xfId="27763" xr:uid="{B00D5C51-2393-41ED-BAD9-0E2B71AF759C}"/>
    <cellStyle name="Normal 2 5 5 4_AVA DVA EL" xfId="27764" xr:uid="{383633AD-AB77-4F55-8697-1E18E024450F}"/>
    <cellStyle name="Normal 2 5 5 5" xfId="27765" xr:uid="{B23BFEF5-2B9E-49BB-97A0-8C41AE35FC9B}"/>
    <cellStyle name="Normal 2 5 5 5 2" xfId="27766" xr:uid="{02802059-E830-4201-BA62-44EB4B448DBB}"/>
    <cellStyle name="Normal 2 5 5 5 3" xfId="27767" xr:uid="{6C3AD4CE-354F-4333-99AD-76E0855BC5C0}"/>
    <cellStyle name="Normal 2 5 5 5_AVA DVA EL" xfId="27768" xr:uid="{C691AB13-2500-46F8-8F8A-4F768E5F17B0}"/>
    <cellStyle name="Normal 2 5 5 6" xfId="27769" xr:uid="{6B55C271-B0D1-46FA-B95A-ECF2FDB674F6}"/>
    <cellStyle name="Normal 2 5 5 6 2" xfId="27770" xr:uid="{4A191649-46B0-475D-AE24-ED332099D58F}"/>
    <cellStyle name="Normal 2 5 5 6 3" xfId="27771" xr:uid="{6E355613-ACF7-4DFF-A95E-32D6B1CC5830}"/>
    <cellStyle name="Normal 2 5 5 6_AVA DVA EL" xfId="27772" xr:uid="{66EF16D5-EA56-42B7-92B3-A98AC5FC7A47}"/>
    <cellStyle name="Normal 2 5 5 7" xfId="27773" xr:uid="{D2EFA16C-2255-4267-B512-D41224685C2C}"/>
    <cellStyle name="Normal 2 5 5 7 2" xfId="27774" xr:uid="{74593BBC-D97A-4C41-A2DB-5321D6AA910E}"/>
    <cellStyle name="Normal 2 5 5 7 3" xfId="27775" xr:uid="{7E3FA5DA-28CA-4021-A6AA-D4FABA94F779}"/>
    <cellStyle name="Normal 2 5 5 7_AVA DVA EL" xfId="27776" xr:uid="{6AD45A05-9ECD-45BE-874C-F6B7A779CFA0}"/>
    <cellStyle name="Normal 2 5 5 8" xfId="27777" xr:uid="{2DA8149D-BFB8-4173-A87B-CDEB34D382C0}"/>
    <cellStyle name="Normal 2 5 5 8 2" xfId="27778" xr:uid="{0192143B-2210-431E-9FD2-A5232876614D}"/>
    <cellStyle name="Normal 2 5 5 8 3" xfId="27779" xr:uid="{C1C479F9-D197-4A1F-B631-FD48328E3E46}"/>
    <cellStyle name="Normal 2 5 5 8_AVA DVA EL" xfId="27780" xr:uid="{B78FFE54-AF2F-4442-8884-1815AF0D38BE}"/>
    <cellStyle name="Normal 2 5 5 9" xfId="27781" xr:uid="{960B5AB5-06DC-48C8-853A-C363856E1E09}"/>
    <cellStyle name="Normal 2 5 5 9 2" xfId="27782" xr:uid="{9DE9BBFC-5FAF-4619-B757-E63EF223AFA2}"/>
    <cellStyle name="Normal 2 5 5 9 3" xfId="27783" xr:uid="{519CB67F-0713-43B7-94F5-48D6635A631D}"/>
    <cellStyle name="Normal 2 5 5 9_AVA DVA EL" xfId="27784" xr:uid="{EAE87210-318C-4E94-B1A5-28B36E4D3B3D}"/>
    <cellStyle name="Normal 2 5 5_3. Chng in credit spreads" xfId="50356" xr:uid="{B3120D95-51E1-429B-ACFA-7A8605148CF8}"/>
    <cellStyle name="Normal 2 5 6" xfId="8325" xr:uid="{6259125B-709C-4AB8-8352-2C9B6D749A23}"/>
    <cellStyle name="Normal 2 5 6 10" xfId="27785" xr:uid="{3515A0E2-2D7B-4F70-8590-CF69747FB491}"/>
    <cellStyle name="Normal 2 5 6 10 2" xfId="27786" xr:uid="{A9388473-7F21-4E7B-B101-F48855C07861}"/>
    <cellStyle name="Normal 2 5 6 10 3" xfId="27787" xr:uid="{4904F5E5-4F19-4600-B96B-2D83E16D8300}"/>
    <cellStyle name="Normal 2 5 6 10_AVA DVA EL" xfId="27788" xr:uid="{19A7724B-FD29-454C-B722-224D0153AEFE}"/>
    <cellStyle name="Normal 2 5 6 11" xfId="50357" xr:uid="{9F69DA9F-859B-4F36-915E-6AF905D52C38}"/>
    <cellStyle name="Normal 2 5 6 2" xfId="8326" xr:uid="{8543A314-508F-478D-809B-91DEEA73D2F0}"/>
    <cellStyle name="Normal 2 5 6 2 2" xfId="27789" xr:uid="{68697CF8-80AF-4F43-86F8-7B7388999ACB}"/>
    <cellStyle name="Normal 2 5 6 2 2 2" xfId="27790" xr:uid="{AFE5E7AB-39EC-4DBA-AD09-54E8C6EA655F}"/>
    <cellStyle name="Normal 2 5 6 2 2 3" xfId="27791" xr:uid="{C9320329-14AE-4C39-BC66-1C019A2C7039}"/>
    <cellStyle name="Normal 2 5 6 2 2_AVA DVA EL" xfId="27792" xr:uid="{61557283-F4D6-49A6-909F-3143F698050D}"/>
    <cellStyle name="Normal 2 5 6 2 3" xfId="27793" xr:uid="{F68AE474-2CDC-479F-BBB3-2E4DDB64DEB4}"/>
    <cellStyle name="Normal 2 5 6 2 3 2" xfId="27794" xr:uid="{F24B52DF-288E-4DB6-894F-97A8C662849C}"/>
    <cellStyle name="Normal 2 5 6 2 3 3" xfId="27795" xr:uid="{AE896D5D-FACC-4719-9966-D542B43259A9}"/>
    <cellStyle name="Normal 2 5 6 2 3_AVA DVA EL" xfId="27796" xr:uid="{A51B5F8E-4E11-4526-B9E9-48DB3F78C323}"/>
    <cellStyle name="Normal 2 5 6 2 4" xfId="27797" xr:uid="{7BFEDC5C-932E-4A4F-9468-34B91E8AED81}"/>
    <cellStyle name="Normal 2 5 6 2 4 2" xfId="27798" xr:uid="{1C5C0DCF-17F5-4C70-A6C2-2CE916841305}"/>
    <cellStyle name="Normal 2 5 6 2 4 3" xfId="27799" xr:uid="{60C9F34B-760D-48D6-A38A-30E0A577090E}"/>
    <cellStyle name="Normal 2 5 6 2 4_AVA DVA EL" xfId="27800" xr:uid="{787C0F5F-9956-45C3-A75F-83C3DC7B91E3}"/>
    <cellStyle name="Normal 2 5 6 2 5" xfId="50358" xr:uid="{8AE8CFBD-5433-48EA-AB49-FBBB8449EB95}"/>
    <cellStyle name="Normal 2 5 6 2_AVA DVA EL" xfId="50359" xr:uid="{6AA984F1-8F9E-4E3A-A462-295B994D079E}"/>
    <cellStyle name="Normal 2 5 6 3" xfId="8327" xr:uid="{6862690C-C31E-491A-8602-6AABE2A1C438}"/>
    <cellStyle name="Normal 2 5 6 3 2" xfId="27801" xr:uid="{044823C1-3CB6-48DE-8136-0FCDE6C93864}"/>
    <cellStyle name="Normal 2 5 6 3 2 2" xfId="27802" xr:uid="{FB797DEA-5540-4310-A2F8-8ECB0FCFA9FE}"/>
    <cellStyle name="Normal 2 5 6 3 2 3" xfId="27803" xr:uid="{60971FC4-70AF-4078-88E0-328C5DE9FB83}"/>
    <cellStyle name="Normal 2 5 6 3 2_AVA DVA EL" xfId="27804" xr:uid="{D2B92303-1DF6-46F7-A34B-B9AD2BBF57F6}"/>
    <cellStyle name="Normal 2 5 6 3_AVA DVA EL" xfId="50360" xr:uid="{D811BE19-B84F-45A8-B2DE-D2A8A0982966}"/>
    <cellStyle name="Normal 2 5 6 4" xfId="27805" xr:uid="{DF2CA041-1ABE-4FF0-B47C-22215C14AEC7}"/>
    <cellStyle name="Normal 2 5 6 4 2" xfId="27806" xr:uid="{D5D22641-6E24-4DE2-8802-7D9501037717}"/>
    <cellStyle name="Normal 2 5 6 4 3" xfId="27807" xr:uid="{0789F4FD-3BDB-45D3-ABBB-8E08EBC67FCA}"/>
    <cellStyle name="Normal 2 5 6 4_AVA DVA EL" xfId="27808" xr:uid="{B136B2F3-575A-4E05-8EE6-AD03FC3C05BD}"/>
    <cellStyle name="Normal 2 5 6 5" xfId="27809" xr:uid="{66104BA3-68AC-4020-907F-062ADE7E7066}"/>
    <cellStyle name="Normal 2 5 6 5 2" xfId="27810" xr:uid="{4200F258-332A-4750-94C5-993C16027A07}"/>
    <cellStyle name="Normal 2 5 6 5 3" xfId="27811" xr:uid="{F2B6334B-D574-4B8D-A5D0-608CFA8E1DB5}"/>
    <cellStyle name="Normal 2 5 6 5_AVA DVA EL" xfId="27812" xr:uid="{D5827202-36DC-4CCA-BB7D-B4FA89C6A39D}"/>
    <cellStyle name="Normal 2 5 6 6" xfId="27813" xr:uid="{C4FCB28C-7CC2-4E1C-9641-DCFF6DCCE164}"/>
    <cellStyle name="Normal 2 5 6 6 2" xfId="27814" xr:uid="{6D6D33A9-C8E0-4536-B2E5-9BEB860CCD8D}"/>
    <cellStyle name="Normal 2 5 6 6 3" xfId="27815" xr:uid="{E079834A-26DA-4CEE-BF4D-57B9F57781DA}"/>
    <cellStyle name="Normal 2 5 6 6_AVA DVA EL" xfId="27816" xr:uid="{790A15F2-51E7-4045-9AA8-0873702FC307}"/>
    <cellStyle name="Normal 2 5 6 7" xfId="27817" xr:uid="{55C05FE6-0DCA-4AE4-A38C-6937396415D2}"/>
    <cellStyle name="Normal 2 5 6 7 2" xfId="27818" xr:uid="{E59C5D2B-AF1D-4A77-A190-D9F742BA58D3}"/>
    <cellStyle name="Normal 2 5 6 7 3" xfId="27819" xr:uid="{2EFF12B4-B585-4498-944F-66A96F57E0C5}"/>
    <cellStyle name="Normal 2 5 6 7_AVA DVA EL" xfId="27820" xr:uid="{30BF9921-D43B-48A1-9524-5695F36748F2}"/>
    <cellStyle name="Normal 2 5 6 8" xfId="27821" xr:uid="{38121EF8-9079-4D9D-A24F-CB961AC801F9}"/>
    <cellStyle name="Normal 2 5 6 8 2" xfId="27822" xr:uid="{FEDBB076-8A01-4721-A1D7-E66700CF1BBE}"/>
    <cellStyle name="Normal 2 5 6 8 3" xfId="27823" xr:uid="{9F505FF4-44FD-45D3-BDBE-B27B06AAB1B5}"/>
    <cellStyle name="Normal 2 5 6 8_AVA DVA EL" xfId="27824" xr:uid="{A67A47C2-5D20-4E21-8D74-D65944A03CAF}"/>
    <cellStyle name="Normal 2 5 6 9" xfId="27825" xr:uid="{3B1E4CC7-A0A1-47AE-8DD8-9F3A5839444C}"/>
    <cellStyle name="Normal 2 5 6 9 2" xfId="27826" xr:uid="{B13A52C6-9F16-4E8A-A4A8-D557B86A923E}"/>
    <cellStyle name="Normal 2 5 6 9 3" xfId="27827" xr:uid="{B6DB1A8B-5850-4F5F-BF25-9FC320120EC8}"/>
    <cellStyle name="Normal 2 5 6 9_AVA DVA EL" xfId="27828" xr:uid="{F58C3522-A315-43A6-A4B1-F6D80892B9FD}"/>
    <cellStyle name="Normal 2 5 6_3. Chng in credit spreads" xfId="50361" xr:uid="{22923764-DEEB-46B8-A607-6227D2A94B3E}"/>
    <cellStyle name="Normal 2 5 7" xfId="8328" xr:uid="{5477F846-E43B-4086-892D-9E4E1CDAC2FF}"/>
    <cellStyle name="Normal 2 5 7 2" xfId="27829" xr:uid="{B6704295-D0A0-49A8-B1EA-3148E6241974}"/>
    <cellStyle name="Normal 2 5 7 2 2" xfId="27830" xr:uid="{0CF35C34-60D9-4C55-A8D0-55E8F034E5D6}"/>
    <cellStyle name="Normal 2 5 7 2 3" xfId="27831" xr:uid="{A0A4BC9E-1C18-4844-9008-8F39D3108E81}"/>
    <cellStyle name="Normal 2 5 7 2_AVA DVA EL" xfId="27832" xr:uid="{AE11EA32-3BE5-46C6-B478-72D648549219}"/>
    <cellStyle name="Normal 2 5 7 3" xfId="27833" xr:uid="{A816B942-B432-4504-80D9-6E290B41B274}"/>
    <cellStyle name="Normal 2 5 7 3 2" xfId="27834" xr:uid="{468BBB78-D16E-409C-83B1-0BDDC8489928}"/>
    <cellStyle name="Normal 2 5 7 3 3" xfId="27835" xr:uid="{358DD865-7544-4581-9B32-FEEFF538CDCA}"/>
    <cellStyle name="Normal 2 5 7 3_AVA DVA EL" xfId="27836" xr:uid="{D0146CB4-2B70-44EF-8B76-18C585898A5C}"/>
    <cellStyle name="Normal 2 5 7 4" xfId="27837" xr:uid="{F74836FB-5140-4AAF-BD11-83C4691BF5EA}"/>
    <cellStyle name="Normal 2 5 7 4 2" xfId="27838" xr:uid="{EFE589D9-5ED8-4A72-8A76-CBE31EC2F243}"/>
    <cellStyle name="Normal 2 5 7 4 3" xfId="27839" xr:uid="{FA968CDB-81E0-4D5C-8149-C8CBDE177A73}"/>
    <cellStyle name="Normal 2 5 7 4_AVA DVA EL" xfId="27840" xr:uid="{29187B8D-04F7-4BCA-A8BF-1060D447DEB7}"/>
    <cellStyle name="Normal 2 5 7_AVA DVA EL" xfId="50362" xr:uid="{A4F8D884-2543-447D-96EF-1F60B92FA5BC}"/>
    <cellStyle name="Normal 2 5 8" xfId="8329" xr:uid="{F3EA0490-1B45-430A-8CE4-7C92A359BF34}"/>
    <cellStyle name="Normal 2 5 8 2" xfId="27841" xr:uid="{0EC87A27-2E00-4E2C-8AEE-38919A932D36}"/>
    <cellStyle name="Normal 2 5 8 2 2" xfId="27842" xr:uid="{D23D3BDF-2904-41DE-8324-A1689CEAC6FC}"/>
    <cellStyle name="Normal 2 5 8 2 3" xfId="27843" xr:uid="{725CC6A2-A346-4178-9605-BE41EBEF3CEA}"/>
    <cellStyle name="Normal 2 5 8 2_AVA DVA EL" xfId="27844" xr:uid="{605C5A7A-8038-4BA0-9D96-DBB2D23FA653}"/>
    <cellStyle name="Normal 2 5 8 3" xfId="27845" xr:uid="{E0A2C1B5-3E2E-4335-9106-60DA21F4BD4D}"/>
    <cellStyle name="Normal 2 5 8 3 2" xfId="27846" xr:uid="{02D0AD7F-5CEE-4B7E-A32E-813B6C28DD34}"/>
    <cellStyle name="Normal 2 5 8 3 3" xfId="27847" xr:uid="{3176CE5B-EC01-406F-B654-A89390393CFD}"/>
    <cellStyle name="Normal 2 5 8 3_AVA DVA EL" xfId="27848" xr:uid="{F26355C7-08B5-4EC7-BC7D-8BEB5809D751}"/>
    <cellStyle name="Normal 2 5 8 4" xfId="27849" xr:uid="{4C6C9050-B45E-4E1D-A78A-EBDF78DF4A61}"/>
    <cellStyle name="Normal 2 5 8 4 2" xfId="27850" xr:uid="{A4046FD5-C9EC-4509-8AD7-87657525EB8C}"/>
    <cellStyle name="Normal 2 5 8 4 3" xfId="27851" xr:uid="{957F3A13-8883-4AE5-8496-B922D306AC14}"/>
    <cellStyle name="Normal 2 5 8 4_AVA DVA EL" xfId="27852" xr:uid="{3E06D5FE-7217-4C22-8CF3-B9F540F4A653}"/>
    <cellStyle name="Normal 2 5 8_AVA DVA EL" xfId="50363" xr:uid="{0A2407CA-8F12-4F96-B57A-8DDACA9023D1}"/>
    <cellStyle name="Normal 2 5 9" xfId="8330" xr:uid="{C641801E-BFF9-4638-9F11-D8A3CF9DF984}"/>
    <cellStyle name="Normal 2 5 9 2" xfId="27853" xr:uid="{ED716AC8-CE53-4004-AFF6-29734CA1931F}"/>
    <cellStyle name="Normal 2 5 9 2 2" xfId="27854" xr:uid="{F22E3224-E235-4819-A5E2-1DFD9EB102D2}"/>
    <cellStyle name="Normal 2 5 9 2 3" xfId="27855" xr:uid="{39975C2B-BF25-46E8-997E-781CBCC3F5DE}"/>
    <cellStyle name="Normal 2 5 9 2_AVA DVA EL" xfId="27856" xr:uid="{8ED77B86-B7BA-41B5-A3B2-A281B0499AE5}"/>
    <cellStyle name="Normal 2 5 9 3" xfId="27857" xr:uid="{E2361CE1-5FFB-4581-BC3F-DB03927528CD}"/>
    <cellStyle name="Normal 2 5 9_AVA DVA EL" xfId="27858" xr:uid="{4F22C4CD-B864-4BA9-A49F-FB8A0BE4404A}"/>
    <cellStyle name="Normal 2 5_3. Chng in credit spreads" xfId="50364" xr:uid="{D9F3FE23-2EB6-4E35-A72D-249579388363}"/>
    <cellStyle name="Normal 2 50" xfId="27859" xr:uid="{DF956B69-B152-4659-AF1F-C01944306FBB}"/>
    <cellStyle name="Normal 2 50 2" xfId="35652" xr:uid="{9D986B07-E7A4-4C77-A75B-3637FB77CBB7}"/>
    <cellStyle name="Normal 2 50 3" xfId="36035" xr:uid="{E1B9F085-F2F5-43B7-842C-B4EE18AC3601}"/>
    <cellStyle name="Normal 2 51" xfId="27860" xr:uid="{1857B2D9-97C1-48AA-B7B4-78CC98387DD1}"/>
    <cellStyle name="Normal 2 51 2" xfId="36075" xr:uid="{7BB379DF-B67B-40ED-8632-50783D06C779}"/>
    <cellStyle name="Normal 2 52" xfId="27861" xr:uid="{5C4FE459-C8E4-4526-B4E4-1F8F6AF3893C}"/>
    <cellStyle name="Normal 2 52 2" xfId="36201" xr:uid="{43FB7723-2892-436F-9C54-639F729A38CE}"/>
    <cellStyle name="Normal 2 53" xfId="27862" xr:uid="{697A6303-864C-48F4-BAB4-9103809C60FB}"/>
    <cellStyle name="Normal 2 53 2" xfId="36212" xr:uid="{8E2DC374-4842-4E9F-A8F4-D274F3EA0BEC}"/>
    <cellStyle name="Normal 2 54" xfId="35946" xr:uid="{C77B83BB-F904-4879-8EC6-A6FEF5BADDB0}"/>
    <cellStyle name="Normal 2 54 2" xfId="36261" xr:uid="{AD1C749B-2284-4DE8-A61F-47E49812057D}"/>
    <cellStyle name="Normal 2 55" xfId="36354" xr:uid="{862B5AAE-FCD6-4234-9518-CF73EDD7F4FB}"/>
    <cellStyle name="Normal 2 56" xfId="36380" xr:uid="{4C300F51-06E6-475A-8D7C-15B97CF54873}"/>
    <cellStyle name="Normal 2 57" xfId="35949" xr:uid="{62306AEB-47BE-4A3F-82FC-02BB57BDF06A}"/>
    <cellStyle name="Normal 2 58" xfId="36537" xr:uid="{33AD8FF8-8B92-4223-BE24-7744FB819FE6}"/>
    <cellStyle name="Normal 2 59" xfId="36775" xr:uid="{7FAAB3F2-3D0E-4AC7-8618-2AA6778407EC}"/>
    <cellStyle name="Normal 2 6" xfId="8331" xr:uid="{096A55A8-182D-4F50-A4F1-4F9F5CDE7A2C}"/>
    <cellStyle name="Normal 2 6 2" xfId="8332" xr:uid="{8AA6D127-6C1C-4B6D-A7E3-5D869B7A1609}"/>
    <cellStyle name="Normal 2 6 2 10" xfId="27863" xr:uid="{7CDD04E8-41B5-402C-8860-8D44EB70BAC3}"/>
    <cellStyle name="Normal 2 6 2 10 2" xfId="27864" xr:uid="{5D8515E9-2E00-4B79-8041-62EB2A508DDF}"/>
    <cellStyle name="Normal 2 6 2 10 3" xfId="27865" xr:uid="{8ADE48A5-DC92-42F6-8C29-B6EDDB16288D}"/>
    <cellStyle name="Normal 2 6 2 10_AVA DVA EL" xfId="27866" xr:uid="{1D5237AB-F27D-4AA7-A2CA-9E2186C5B95F}"/>
    <cellStyle name="Normal 2 6 2 11" xfId="27867" xr:uid="{7AEB5032-7F60-4218-93BE-20CD441C95F2}"/>
    <cellStyle name="Normal 2 6 2 12" xfId="50365" xr:uid="{BBA35347-4F14-4ECF-8755-56EC9EE71230}"/>
    <cellStyle name="Normal 2 6 2 2" xfId="8333" xr:uid="{A3092703-3F79-4E91-88DA-7141D6E51778}"/>
    <cellStyle name="Normal 2 6 2 2 10" xfId="27868" xr:uid="{9E0B23E7-750F-4274-B819-E3BCF0F66975}"/>
    <cellStyle name="Normal 2 6 2 2 10 2" xfId="27869" xr:uid="{793EC848-763E-41D6-89AF-9665027B7846}"/>
    <cellStyle name="Normal 2 6 2 2 10 3" xfId="27870" xr:uid="{87D3302C-7932-40E5-8AFE-10A219E67422}"/>
    <cellStyle name="Normal 2 6 2 2 10_AVA DVA EL" xfId="27871" xr:uid="{9C5FC486-5DD0-485E-9E63-FD38D9F79803}"/>
    <cellStyle name="Normal 2 6 2 2 11" xfId="27872" xr:uid="{196A3D13-C288-40B4-B4DF-40C4CC1CE3C5}"/>
    <cellStyle name="Normal 2 6 2 2 12" xfId="50366" xr:uid="{141872AE-901D-4471-8AB2-4D8307C9B51D}"/>
    <cellStyle name="Normal 2 6 2 2 2" xfId="27873" xr:uid="{4D0709F6-F939-4CFA-8ED3-59B8A17697C3}"/>
    <cellStyle name="Normal 2 6 2 2 2 2" xfId="27874" xr:uid="{39A8BD6B-68D9-46CA-8284-4449861F6C29}"/>
    <cellStyle name="Normal 2 6 2 2 2 2 2" xfId="27875" xr:uid="{DB508394-A946-4D48-A014-318618820F23}"/>
    <cellStyle name="Normal 2 6 2 2 2 2 3" xfId="27876" xr:uid="{33152AC4-1E2E-47F3-9BA0-F8E7F4EFE0FD}"/>
    <cellStyle name="Normal 2 6 2 2 2 2_AVA DVA EL" xfId="27877" xr:uid="{DB935CD8-0E0D-4DFD-B27D-257AC901AAA1}"/>
    <cellStyle name="Normal 2 6 2 2 2 3" xfId="27878" xr:uid="{04539E6F-5E77-4592-A45D-4E2B86FEC225}"/>
    <cellStyle name="Normal 2 6 2 2 2 3 2" xfId="27879" xr:uid="{06179C8E-B045-48A4-A3D1-877077523CEA}"/>
    <cellStyle name="Normal 2 6 2 2 2 3 3" xfId="27880" xr:uid="{E77CC9A2-6650-4A5E-AA15-9ABB10C3C1F5}"/>
    <cellStyle name="Normal 2 6 2 2 2 3_AVA DVA EL" xfId="27881" xr:uid="{D9F7B895-E497-4497-A94E-86AA0D1F4A28}"/>
    <cellStyle name="Normal 2 6 2 2 2 4" xfId="27882" xr:uid="{D5BFCFE0-EDD1-4ADE-A316-1D46762B0033}"/>
    <cellStyle name="Normal 2 6 2 2 2 5" xfId="27883" xr:uid="{84F22DA3-5C53-4CAD-9470-8BA7ACFDDFBB}"/>
    <cellStyle name="Normal 2 6 2 2 2 6" xfId="50367" xr:uid="{5E9E931A-24A9-415F-9344-0544822E4979}"/>
    <cellStyle name="Normal 2 6 2 2 2_AVA DVA EL" xfId="27884" xr:uid="{89ED3AD0-4820-4053-B137-58B1E7A993C3}"/>
    <cellStyle name="Normal 2 6 2 2 3" xfId="27885" xr:uid="{4B820DEF-235A-4212-B05D-1BD8CA620603}"/>
    <cellStyle name="Normal 2 6 2 2 3 2" xfId="27886" xr:uid="{FA2041E9-BA7E-41A5-B0EC-A9BB0C4E2A34}"/>
    <cellStyle name="Normal 2 6 2 2 3 3" xfId="27887" xr:uid="{E11C788C-51B4-4433-9590-DA8FC9815E9C}"/>
    <cellStyle name="Normal 2 6 2 2 3_AVA DVA EL" xfId="27888" xr:uid="{CE4EAA33-4C67-4347-9881-A9DA6F1D0E46}"/>
    <cellStyle name="Normal 2 6 2 2 4" xfId="27889" xr:uid="{7E6FB935-A960-4A53-98A3-EA7C368AD0B0}"/>
    <cellStyle name="Normal 2 6 2 2 4 2" xfId="27890" xr:uid="{3AAFC9E1-7044-44C8-9DB1-ED5528AA0169}"/>
    <cellStyle name="Normal 2 6 2 2 4 3" xfId="27891" xr:uid="{4606F7F7-CD70-4C8A-87EC-8F9A2126B231}"/>
    <cellStyle name="Normal 2 6 2 2 4_AVA DVA EL" xfId="27892" xr:uid="{84D6C99A-3741-4B41-83C1-DEC98BBB5237}"/>
    <cellStyle name="Normal 2 6 2 2 5" xfId="27893" xr:uid="{2C68CF54-C4E0-48F3-97AC-1C576E529273}"/>
    <cellStyle name="Normal 2 6 2 2 5 2" xfId="27894" xr:uid="{97555F14-1342-41B7-8EA0-0BAB90398502}"/>
    <cellStyle name="Normal 2 6 2 2 5 3" xfId="27895" xr:uid="{3211873E-67B5-41F0-908B-A158812420AB}"/>
    <cellStyle name="Normal 2 6 2 2 5_AVA DVA EL" xfId="27896" xr:uid="{3A25354E-AD3A-4ABD-991C-A3279C3193F1}"/>
    <cellStyle name="Normal 2 6 2 2 6" xfId="27897" xr:uid="{FB96462D-323B-44C5-A308-93401D259D60}"/>
    <cellStyle name="Normal 2 6 2 2 6 2" xfId="27898" xr:uid="{2B005201-4791-4CAF-B3C9-4BFF6C9D1F6A}"/>
    <cellStyle name="Normal 2 6 2 2 6 3" xfId="27899" xr:uid="{A73C5FA6-565D-438F-AC1C-A7230F48520D}"/>
    <cellStyle name="Normal 2 6 2 2 6_AVA DVA EL" xfId="27900" xr:uid="{6CE7BC38-466F-478E-BBD4-35455473E4BB}"/>
    <cellStyle name="Normal 2 6 2 2 7" xfId="27901" xr:uid="{BA7CB6A6-0D43-48C5-969A-53FA66FEFD73}"/>
    <cellStyle name="Normal 2 6 2 2 7 2" xfId="27902" xr:uid="{F4248749-36FE-4759-B61D-B92C23FD4DF9}"/>
    <cellStyle name="Normal 2 6 2 2 7 3" xfId="27903" xr:uid="{F5E93609-194C-4E0C-9D87-EFA1B9B80D14}"/>
    <cellStyle name="Normal 2 6 2 2 7_AVA DVA EL" xfId="27904" xr:uid="{C64A0A42-1B8F-4430-B82D-54FD8FDE8604}"/>
    <cellStyle name="Normal 2 6 2 2 8" xfId="27905" xr:uid="{893BC752-977C-4D77-B11D-400605342D5F}"/>
    <cellStyle name="Normal 2 6 2 2 8 2" xfId="27906" xr:uid="{4095643E-1D9D-49D5-BCBA-EFD54F7B815C}"/>
    <cellStyle name="Normal 2 6 2 2 8 3" xfId="27907" xr:uid="{08D72FAB-35C3-4109-9CA1-9C088AFEFF42}"/>
    <cellStyle name="Normal 2 6 2 2 8_AVA DVA EL" xfId="27908" xr:uid="{60AE492E-AE88-4523-942F-638949C2548B}"/>
    <cellStyle name="Normal 2 6 2 2 9" xfId="27909" xr:uid="{392FA3D8-54A2-4454-A855-0557969D14AC}"/>
    <cellStyle name="Normal 2 6 2 2 9 2" xfId="27910" xr:uid="{BC22BF82-65F2-4CBD-BDD5-15E5E6E9C593}"/>
    <cellStyle name="Normal 2 6 2 2 9 3" xfId="27911" xr:uid="{28783DD0-5245-45E0-9DEE-364C5CDD2E8A}"/>
    <cellStyle name="Normal 2 6 2 2 9_AVA DVA EL" xfId="27912" xr:uid="{87067AA4-D408-43CC-ABA0-3A7DFB902C5E}"/>
    <cellStyle name="Normal 2 6 2 2_3. Chng in credit spreads" xfId="50368" xr:uid="{3B351CC5-F303-4D63-8C5D-3F8E8597780E}"/>
    <cellStyle name="Normal 2 6 2 3" xfId="27913" xr:uid="{A3555C69-2EFB-4A5F-B009-FF82955C1AC2}"/>
    <cellStyle name="Normal 2 6 2 3 2" xfId="27914" xr:uid="{1AAF5A9B-72BD-4BFE-BEC6-81A9F3D76714}"/>
    <cellStyle name="Normal 2 6 2 3 2 2" xfId="27915" xr:uid="{0703D8F2-DCBF-4282-82D9-7006A110DD59}"/>
    <cellStyle name="Normal 2 6 2 3 2 3" xfId="27916" xr:uid="{748DA5A5-EE10-48FD-A314-E2BC89161B03}"/>
    <cellStyle name="Normal 2 6 2 3 2 4" xfId="50369" xr:uid="{CDB81213-29B2-45FB-92D2-F5C4B68EDE1D}"/>
    <cellStyle name="Normal 2 6 2 3 2_AVA DVA EL" xfId="27917" xr:uid="{217DC439-B067-4113-9DA9-EF88AD8C80B0}"/>
    <cellStyle name="Normal 2 6 2 3 3" xfId="27918" xr:uid="{754B4BB7-8755-48D1-9D37-C640BF202F8C}"/>
    <cellStyle name="Normal 2 6 2 3 3 2" xfId="27919" xr:uid="{0878D101-2F4A-4190-BB43-92773F96FA63}"/>
    <cellStyle name="Normal 2 6 2 3 3 3" xfId="27920" xr:uid="{F030EC26-6E3B-41BC-97C4-B53FF3C93133}"/>
    <cellStyle name="Normal 2 6 2 3 3_AVA DVA EL" xfId="27921" xr:uid="{33A05756-1B4B-48BA-92FE-195368886D07}"/>
    <cellStyle name="Normal 2 6 2 3 4" xfId="27922" xr:uid="{80008337-29B6-4FB3-AABD-44C6F1B58E72}"/>
    <cellStyle name="Normal 2 6 2 3 5" xfId="27923" xr:uid="{D7F8C95D-E420-48A0-845C-1D2F81E2BF63}"/>
    <cellStyle name="Normal 2 6 2 3 6" xfId="50370" xr:uid="{A2E062EA-05E0-4BA6-A8FC-279DBA2C1A17}"/>
    <cellStyle name="Normal 2 6 2 3_3. Chng in credit spreads" xfId="50371" xr:uid="{76BB8090-FD31-4B3E-86EC-3BF33919F843}"/>
    <cellStyle name="Normal 2 6 2 4" xfId="27924" xr:uid="{F18AC01B-0AF4-4273-B144-EEECD5BEDB2C}"/>
    <cellStyle name="Normal 2 6 2 4 2" xfId="27925" xr:uid="{4AA1BDA7-FF4A-4997-88B7-F938F50AF28A}"/>
    <cellStyle name="Normal 2 6 2 4 2 2" xfId="50372" xr:uid="{8D743330-8308-4F20-A9B9-058388AA643F}"/>
    <cellStyle name="Normal 2 6 2 4 3" xfId="27926" xr:uid="{0F4DDA07-06E2-4BE4-A6BD-D8820F6EF22B}"/>
    <cellStyle name="Normal 2 6 2 4 4" xfId="50373" xr:uid="{A644AA85-A1B2-4DC6-AB30-2FF9A060AEE9}"/>
    <cellStyle name="Normal 2 6 2 4_3. Chng in credit spreads" xfId="50374" xr:uid="{5B322725-D959-4D8E-B7F2-5A26B5757724}"/>
    <cellStyle name="Normal 2 6 2 5" xfId="27927" xr:uid="{A8618332-0834-4972-AEEE-3510A72EFEDE}"/>
    <cellStyle name="Normal 2 6 2 5 2" xfId="27928" xr:uid="{1A231C59-267D-4B79-A06F-6FAF435A4B22}"/>
    <cellStyle name="Normal 2 6 2 5 3" xfId="27929" xr:uid="{3827C1B1-1B62-4BB0-B2D8-2BE837F183B9}"/>
    <cellStyle name="Normal 2 6 2 5 4" xfId="50375" xr:uid="{EF3CC2CE-95AD-4176-A4D5-5F4F7794B5B1}"/>
    <cellStyle name="Normal 2 6 2 5_AVA DVA EL" xfId="27930" xr:uid="{B06EDCCC-8DD1-422B-89F3-2A844F07B3E4}"/>
    <cellStyle name="Normal 2 6 2 6" xfId="27931" xr:uid="{26DB12E5-F5B5-4B77-BC0A-5471EB65DB79}"/>
    <cellStyle name="Normal 2 6 2 6 2" xfId="27932" xr:uid="{E9FB4030-80F7-4715-8711-880ACBFEE122}"/>
    <cellStyle name="Normal 2 6 2 6 3" xfId="27933" xr:uid="{B2095E03-8B86-4D62-8134-FFAA9DD29CD2}"/>
    <cellStyle name="Normal 2 6 2 6_AVA DVA EL" xfId="27934" xr:uid="{C467E545-034A-49F5-A018-D3413FD97AB2}"/>
    <cellStyle name="Normal 2 6 2 7" xfId="27935" xr:uid="{18CE27EB-473A-4D4D-8A08-4AEB5F6C7AE6}"/>
    <cellStyle name="Normal 2 6 2 7 2" xfId="27936" xr:uid="{9FA4CCB1-0929-4C24-83BC-E0C918931E73}"/>
    <cellStyle name="Normal 2 6 2 7 3" xfId="27937" xr:uid="{D1CDB310-927B-4315-99D6-6A84E85558AD}"/>
    <cellStyle name="Normal 2 6 2 7_AVA DVA EL" xfId="27938" xr:uid="{99C14EB0-2274-48C4-B65D-7880BE0121C0}"/>
    <cellStyle name="Normal 2 6 2 8" xfId="27939" xr:uid="{038D5F54-57FD-4437-83CB-FF4BA9FDE416}"/>
    <cellStyle name="Normal 2 6 2 8 2" xfId="27940" xr:uid="{E2BCE943-BE62-48CE-94DF-124F3EA1261F}"/>
    <cellStyle name="Normal 2 6 2 8 3" xfId="27941" xr:uid="{65D67C45-105E-4A21-8EE4-6C16A47EEB4B}"/>
    <cellStyle name="Normal 2 6 2 8_AVA DVA EL" xfId="27942" xr:uid="{E89A1A86-8865-402D-9983-246AB5B65A85}"/>
    <cellStyle name="Normal 2 6 2 9" xfId="27943" xr:uid="{7F34BABC-918E-498F-A6FF-E38B491DB938}"/>
    <cellStyle name="Normal 2 6 2 9 2" xfId="27944" xr:uid="{7FC9ACA9-42E2-469B-AA6B-B5D63C3240F6}"/>
    <cellStyle name="Normal 2 6 2 9 3" xfId="27945" xr:uid="{807D14DD-F72C-43AD-B0AF-F49055098DB7}"/>
    <cellStyle name="Normal 2 6 2 9_AVA DVA EL" xfId="27946" xr:uid="{56A5E4B4-5258-46BE-AFC8-DDD0C42B7827}"/>
    <cellStyle name="Normal 2 6 2_3. Chng in credit spreads" xfId="50376" xr:uid="{E4F667D8-1F91-41E6-B7EA-F282FD048AB0}"/>
    <cellStyle name="Normal 2 6 3" xfId="8334" xr:uid="{694575EA-AB3E-4E86-85F7-C2EE08B71044}"/>
    <cellStyle name="Normal 2 6 3 10" xfId="27947" xr:uid="{778D0A28-2F94-4FE5-B2CA-5A8756FC173D}"/>
    <cellStyle name="Normal 2 6 3 10 2" xfId="27948" xr:uid="{0614C0CE-1A27-42E6-945D-35812016B72D}"/>
    <cellStyle name="Normal 2 6 3 10 3" xfId="27949" xr:uid="{7126CD09-BF80-46AA-AC77-8292DC6AF9CD}"/>
    <cellStyle name="Normal 2 6 3 10_AVA DVA EL" xfId="27950" xr:uid="{98891482-F4FF-4A31-913E-094D859CA80D}"/>
    <cellStyle name="Normal 2 6 3 11" xfId="27951" xr:uid="{84063DF7-D7AD-45A6-880E-B961D7CAE516}"/>
    <cellStyle name="Normal 2 6 3 12" xfId="50377" xr:uid="{35933A00-03EC-4A6A-BC91-0386C0A984A0}"/>
    <cellStyle name="Normal 2 6 3 2" xfId="8335" xr:uid="{0F17CA0F-4F6B-4D59-9C94-ED68BE1FE03B}"/>
    <cellStyle name="Normal 2 6 3 2 2" xfId="27952" xr:uid="{40F586C6-A0C9-429A-A6B0-8E3CF873F2FF}"/>
    <cellStyle name="Normal 2 6 3 2 2 2" xfId="27953" xr:uid="{D3D2BF8B-4352-4372-98C4-5A5D1FE6FC25}"/>
    <cellStyle name="Normal 2 6 3 2 2 3" xfId="27954" xr:uid="{20FAAE71-B1E9-40A1-A421-FEBF816516DE}"/>
    <cellStyle name="Normal 2 6 3 2 2_AVA DVA EL" xfId="27955" xr:uid="{EE4EABC8-4526-4E6C-BFB2-35054EBEBB26}"/>
    <cellStyle name="Normal 2 6 3 2 3" xfId="27956" xr:uid="{0E5BFC2B-4595-4532-8391-AB2F7BA3CE42}"/>
    <cellStyle name="Normal 2 6 3 2 3 2" xfId="27957" xr:uid="{62399347-B30D-4D25-BEAA-C94BA1B94B4C}"/>
    <cellStyle name="Normal 2 6 3 2 3 3" xfId="27958" xr:uid="{418350D0-521B-4962-9775-F14682ED88CB}"/>
    <cellStyle name="Normal 2 6 3 2 3_AVA DVA EL" xfId="27959" xr:uid="{72A68C99-7DF9-4AAA-BFE2-A925FA0244A0}"/>
    <cellStyle name="Normal 2 6 3 2 4" xfId="27960" xr:uid="{A9E5DBEE-AAB8-4618-BE00-6CEA519A43ED}"/>
    <cellStyle name="Normal 2 6 3 2 4 2" xfId="27961" xr:uid="{0659A1FB-B26D-492F-939F-0F8EA32CDA8C}"/>
    <cellStyle name="Normal 2 6 3 2 4 3" xfId="27962" xr:uid="{157C11C4-3110-4E23-8A1D-FF866C98B72E}"/>
    <cellStyle name="Normal 2 6 3 2 4_AVA DVA EL" xfId="27963" xr:uid="{96EEAC57-2417-4385-B34E-2754A52A6185}"/>
    <cellStyle name="Normal 2 6 3 2 5" xfId="27964" xr:uid="{18610EAA-06A0-40E2-9C48-6EF997425493}"/>
    <cellStyle name="Normal 2 6 3 2 6" xfId="50378" xr:uid="{3E3EAE82-8F23-45EF-8D01-0694E1A0507B}"/>
    <cellStyle name="Normal 2 6 3 2_AVA DVA EL" xfId="27965" xr:uid="{6BFAEE96-E0E2-48C8-8215-C6E8FAAB69CA}"/>
    <cellStyle name="Normal 2 6 3 3" xfId="8336" xr:uid="{84A285FB-86D2-482F-B81D-23E6078786D4}"/>
    <cellStyle name="Normal 2 6 3 3 2" xfId="27966" xr:uid="{65FB1070-BEE8-4417-A2B4-8C4CACD3CA9C}"/>
    <cellStyle name="Normal 2 6 3 3 2 2" xfId="27967" xr:uid="{72279F23-4D54-4949-B356-F49C1D9CEABF}"/>
    <cellStyle name="Normal 2 6 3 3 2 3" xfId="27968" xr:uid="{6B4C6A9B-4B90-4847-9DDE-4DCE3901F468}"/>
    <cellStyle name="Normal 2 6 3 3 2_AVA DVA EL" xfId="27969" xr:uid="{3C19F6E5-B783-438B-9201-E581852D759B}"/>
    <cellStyle name="Normal 2 6 3 3 3" xfId="27970" xr:uid="{6788BA18-3ABE-4954-B291-9FA745899839}"/>
    <cellStyle name="Normal 2 6 3 3_AVA DVA EL" xfId="27971" xr:uid="{F05ED1E3-A62E-45AB-98CB-579E1C76879A}"/>
    <cellStyle name="Normal 2 6 3 4" xfId="8337" xr:uid="{3F50EE0C-8229-4CE7-AF6C-38D5CE14F0BE}"/>
    <cellStyle name="Normal 2 6 3 4 2" xfId="27972" xr:uid="{46B4BD9F-C33C-45B8-BA81-60D1FABDF3B1}"/>
    <cellStyle name="Normal 2 6 3 4 2 2" xfId="27973" xr:uid="{A1D1E85E-2114-46EC-8AC5-2BFB3C132ACE}"/>
    <cellStyle name="Normal 2 6 3 4 2 3" xfId="27974" xr:uid="{DC670C12-07F6-413F-AB30-3BFAD5701991}"/>
    <cellStyle name="Normal 2 6 3 4 2_AVA DVA EL" xfId="27975" xr:uid="{6689B98E-ACAB-4F60-AFBE-F6F9EDB79744}"/>
    <cellStyle name="Normal 2 6 3 4 3" xfId="27976" xr:uid="{FD020E29-9CE2-4F55-8E75-716D874CFC7C}"/>
    <cellStyle name="Normal 2 6 3 4_AVA DVA EL" xfId="27977" xr:uid="{B6B8B656-3E7A-474D-A587-3032279C6332}"/>
    <cellStyle name="Normal 2 6 3 5" xfId="8338" xr:uid="{091A9174-6225-418D-80F6-5A82255209C3}"/>
    <cellStyle name="Normal 2 6 3 5 2" xfId="27978" xr:uid="{91905B9D-05D0-4D5D-8603-7F4501CB5452}"/>
    <cellStyle name="Normal 2 6 3 5 2 2" xfId="27979" xr:uid="{FBB34679-4459-485A-B345-5E3150C500A7}"/>
    <cellStyle name="Normal 2 6 3 5 2 3" xfId="27980" xr:uid="{56C20B65-CA96-44A1-85E4-1B21BBE7CB75}"/>
    <cellStyle name="Normal 2 6 3 5 2_AVA DVA EL" xfId="27981" xr:uid="{C80E79BA-A46B-4682-8C8A-81E8DAA6CA08}"/>
    <cellStyle name="Normal 2 6 3 5 3" xfId="27982" xr:uid="{E4C68903-8881-4926-AF61-3B3249DFB814}"/>
    <cellStyle name="Normal 2 6 3 5_AVA DVA EL" xfId="27983" xr:uid="{932BF1EE-16A6-4124-B598-3F59F45E4E08}"/>
    <cellStyle name="Normal 2 6 3 6" xfId="8339" xr:uid="{81EC81AA-CC4E-42D3-AAE6-5DA8C2979A39}"/>
    <cellStyle name="Normal 2 6 3 6 2" xfId="27984" xr:uid="{6FA1AB32-5BF4-455A-AB3A-673B4081E8F2}"/>
    <cellStyle name="Normal 2 6 3 6 2 2" xfId="27985" xr:uid="{98FF310B-C3A7-4409-9FB4-0A57A8257F6D}"/>
    <cellStyle name="Normal 2 6 3 6 2 3" xfId="27986" xr:uid="{2616056F-5594-4637-B47E-B52DBF2E122C}"/>
    <cellStyle name="Normal 2 6 3 6 2_AVA DVA EL" xfId="27987" xr:uid="{3479C98F-ABB1-4AD1-8C9D-31BA403ECB41}"/>
    <cellStyle name="Normal 2 6 3 6 3" xfId="27988" xr:uid="{8E238BD9-E5E0-44F1-B500-05958F641F3A}"/>
    <cellStyle name="Normal 2 6 3 6_AVA DVA EL" xfId="27989" xr:uid="{3A201A78-6407-44F1-B07C-060877EDFE3E}"/>
    <cellStyle name="Normal 2 6 3 7" xfId="27990" xr:uid="{E492A8BD-35DC-4C88-9D34-907024F6DECA}"/>
    <cellStyle name="Normal 2 6 3 7 2" xfId="27991" xr:uid="{2ABF0385-6C4C-4D0D-9932-C773EA4A03B4}"/>
    <cellStyle name="Normal 2 6 3 7 3" xfId="27992" xr:uid="{3AED749C-DCE4-4B17-9F24-746735DA4A64}"/>
    <cellStyle name="Normal 2 6 3 7_AVA DVA EL" xfId="27993" xr:uid="{722DDE09-7F3A-4C30-BBFE-2D8107523DB1}"/>
    <cellStyle name="Normal 2 6 3 8" xfId="27994" xr:uid="{D1AD552E-D942-44AF-9CC0-A9ED4CBFB07A}"/>
    <cellStyle name="Normal 2 6 3 8 2" xfId="27995" xr:uid="{CFA5F081-DE55-4FCE-820A-917625F94492}"/>
    <cellStyle name="Normal 2 6 3 8 3" xfId="27996" xr:uid="{7F2D44DE-580E-4786-9ECD-D6AFCCABFCD3}"/>
    <cellStyle name="Normal 2 6 3 8_AVA DVA EL" xfId="27997" xr:uid="{F5491241-DF7D-4335-98CA-30B13FF104AC}"/>
    <cellStyle name="Normal 2 6 3 9" xfId="27998" xr:uid="{6937A262-28FF-4E16-99DA-D562AA91141E}"/>
    <cellStyle name="Normal 2 6 3 9 2" xfId="27999" xr:uid="{D526738E-CAEB-436D-B6CA-DAE487016F9F}"/>
    <cellStyle name="Normal 2 6 3 9 3" xfId="28000" xr:uid="{35A274D6-A07E-42E0-87FC-2C244E700CCA}"/>
    <cellStyle name="Normal 2 6 3 9_AVA DVA EL" xfId="28001" xr:uid="{2064EC7F-AA61-4BE4-9259-EB3DCF1D93A4}"/>
    <cellStyle name="Normal 2 6 3_3. Chng in credit spreads" xfId="50379" xr:uid="{F4DADF51-80AA-4C39-8831-61B8DDB41E36}"/>
    <cellStyle name="Normal 2 6 4" xfId="8340" xr:uid="{D8708AAE-BA58-4B29-93DC-705ADA7FE78E}"/>
    <cellStyle name="Normal 2 6 4 2" xfId="28002" xr:uid="{1DEC0A9D-5E2F-4806-8811-DDB3CCB95684}"/>
    <cellStyle name="Normal 2 6 4 2 2" xfId="50380" xr:uid="{888C7BDF-7E6F-4071-B7A6-5297F1FCB887}"/>
    <cellStyle name="Normal 2 6 4 3" xfId="50381" xr:uid="{62A1602D-CFD9-4C42-B9D1-45A2F093854C}"/>
    <cellStyle name="Normal 2 6 4_3. Chng in credit spreads" xfId="50382" xr:uid="{313D3BAE-F06B-4226-88E7-A559C042B7EC}"/>
    <cellStyle name="Normal 2 6 5" xfId="28003" xr:uid="{07DC2036-6936-4613-B06A-811448087910}"/>
    <cellStyle name="Normal 2 6 5 2" xfId="28004" xr:uid="{2B95B1DE-00B1-4672-9882-636461A75485}"/>
    <cellStyle name="Normal 2 6 5 2 2" xfId="50383" xr:uid="{18CD16EF-5B6D-47F8-BC74-A6DB214D247D}"/>
    <cellStyle name="Normal 2 6 5 3" xfId="28005" xr:uid="{D1476EFE-FF11-4B82-AA2F-3336ED5C0609}"/>
    <cellStyle name="Normal 2 6 5 4" xfId="50384" xr:uid="{6288760B-8F6C-4644-AA2F-F19CECB88B43}"/>
    <cellStyle name="Normal 2 6 5_3. Chng in credit spreads" xfId="50385" xr:uid="{96645C2F-53E1-424B-A585-5B71FDF6FBDA}"/>
    <cellStyle name="Normal 2 6 6" xfId="28006" xr:uid="{559A3670-85B4-4BD2-9B18-7D0FDDDDA368}"/>
    <cellStyle name="Normal 2 6 6 2" xfId="50386" xr:uid="{4302AF15-5EE6-4C5C-B878-57821B97BED2}"/>
    <cellStyle name="Normal 2 6 6 2 2" xfId="50387" xr:uid="{CAE7772A-C9E4-4CDE-BE38-2AA79C166034}"/>
    <cellStyle name="Normal 2 6 6 3" xfId="50388" xr:uid="{FD2965EF-D379-4084-A7FE-F31FAB522482}"/>
    <cellStyle name="Normal 2 6 6_3. Chng in credit spreads" xfId="50389" xr:uid="{567D8B5D-D82A-4AE6-B6AE-9E4BA3A7D832}"/>
    <cellStyle name="Normal 2 6 7" xfId="36837" xr:uid="{E171A615-3B84-4885-9697-B15151B66D3B}"/>
    <cellStyle name="Normal 2 6 7 2" xfId="50390" xr:uid="{BCAD9048-758F-429F-A87A-122275FF0951}"/>
    <cellStyle name="Normal 2 6 8" xfId="50391" xr:uid="{F14C3150-ED8F-4D2B-8688-C7D00780EB5A}"/>
    <cellStyle name="Normal 2 6 9" xfId="50392" xr:uid="{365BE6D3-3FE3-4B20-84A0-A9626FB6B19C}"/>
    <cellStyle name="Normal 2 6_3. Chng in credit spreads" xfId="50393" xr:uid="{B34E1499-3BDB-497E-AEAF-52ABF3782324}"/>
    <cellStyle name="Normal 2 7" xfId="8341" xr:uid="{FF24EBA7-FEB0-4065-BFFD-D07B98DEF81C}"/>
    <cellStyle name="Normal 2 7 10" xfId="28007" xr:uid="{38D21E84-97AE-4DA1-856D-4C4908A0CA7A}"/>
    <cellStyle name="Normal 2 7 10 2" xfId="28008" xr:uid="{9DFAAA58-1DAC-4C45-81F0-42441AA9E1EB}"/>
    <cellStyle name="Normal 2 7 10 3" xfId="28009" xr:uid="{087D4F21-148F-4775-AD5E-47DDA1AEA587}"/>
    <cellStyle name="Normal 2 7 10_AVA DVA EL" xfId="28010" xr:uid="{79D069D3-D1A5-4D14-B972-C7330C20D72A}"/>
    <cellStyle name="Normal 2 7 11" xfId="28011" xr:uid="{3098F564-47AC-4E0D-9EA2-DFEB4F14965B}"/>
    <cellStyle name="Normal 2 7 11 2" xfId="28012" xr:uid="{EBCCD7C2-A2B3-4666-8519-B149A6AF116C}"/>
    <cellStyle name="Normal 2 7 11 2 2" xfId="28013" xr:uid="{E7940474-7247-4E3A-9C96-3855466A7596}"/>
    <cellStyle name="Normal 2 7 11 2 3" xfId="28014" xr:uid="{684C19A7-8A29-4BD1-8D50-D62A35C76A8B}"/>
    <cellStyle name="Normal 2 7 11 2_AVA DVA EL" xfId="28015" xr:uid="{CD26E78B-1229-4595-BBE3-E03895F36D8A}"/>
    <cellStyle name="Normal 2 7 11 3" xfId="28016" xr:uid="{D5D1BB27-5A72-451D-8ED7-A4DF0E1B297D}"/>
    <cellStyle name="Normal 2 7 11 4" xfId="28017" xr:uid="{9FA417C3-EDAD-43B8-8823-A67E578F1190}"/>
    <cellStyle name="Normal 2 7 11_AVA DVA EL" xfId="28018" xr:uid="{A3A409C2-9F65-4D7F-8C6D-028C59C67965}"/>
    <cellStyle name="Normal 2 7 12" xfId="28019" xr:uid="{CA10D72D-C888-46D1-977C-C3DD167277EE}"/>
    <cellStyle name="Normal 2 7 12 2" xfId="28020" xr:uid="{66DE2460-5749-46A6-B50E-E265C65CB8C9}"/>
    <cellStyle name="Normal 2 7 12 2 2" xfId="28021" xr:uid="{321B5B35-DC81-4498-893E-7CBE7CF2639B}"/>
    <cellStyle name="Normal 2 7 12 2 3" xfId="28022" xr:uid="{7B13DE62-49CD-488C-8D14-27AAF815F7A0}"/>
    <cellStyle name="Normal 2 7 12 2_AVA DVA EL" xfId="28023" xr:uid="{DF47A07F-CBE8-435F-857A-3D640FA92FB5}"/>
    <cellStyle name="Normal 2 7 12 3" xfId="28024" xr:uid="{3DCC2276-2171-4A0A-9532-A8F7F85CBAAA}"/>
    <cellStyle name="Normal 2 7 12 4" xfId="28025" xr:uid="{58373682-B7BF-435D-A352-B6EA76D50270}"/>
    <cellStyle name="Normal 2 7 12_AVA DVA EL" xfId="28026" xr:uid="{4FDCBB03-3065-436F-B3C7-0F0F9CD2DEEF}"/>
    <cellStyle name="Normal 2 7 13" xfId="28027" xr:uid="{CBB7D8A3-DF73-4FDC-84C1-8BD4F2974404}"/>
    <cellStyle name="Normal 2 7 13 2" xfId="28028" xr:uid="{5FC0872A-6696-4BAF-B4D7-DDC98BEA5670}"/>
    <cellStyle name="Normal 2 7 13 2 2" xfId="28029" xr:uid="{87BF6BBA-7F01-4223-8463-6C41E7C6723F}"/>
    <cellStyle name="Normal 2 7 13 2 3" xfId="28030" xr:uid="{C38A0D38-AC8F-4B5B-B384-17955ED938A7}"/>
    <cellStyle name="Normal 2 7 13 2_AVA DVA EL" xfId="28031" xr:uid="{06706DC0-F566-4D53-89A7-8240E7BA793D}"/>
    <cellStyle name="Normal 2 7 13 3" xfId="28032" xr:uid="{5DBD5D34-DD0C-4BDB-9A9B-6D4B239C9216}"/>
    <cellStyle name="Normal 2 7 13 4" xfId="28033" xr:uid="{09D279F6-4304-46C5-B9BF-86A8F52840F3}"/>
    <cellStyle name="Normal 2 7 13_AVA DVA EL" xfId="28034" xr:uid="{F244B11C-B350-44FE-AB7F-F29ED051A734}"/>
    <cellStyle name="Normal 2 7 14" xfId="28035" xr:uid="{D3AAC3B6-5204-4D17-A7D1-D7347EE7CCA9}"/>
    <cellStyle name="Normal 2 7 14 2" xfId="28036" xr:uid="{C919B6A7-90E7-4970-B475-890A2C2E00A1}"/>
    <cellStyle name="Normal 2 7 14 2 2" xfId="28037" xr:uid="{FD7F80FF-9855-46EF-B5A4-ADFDF08055CC}"/>
    <cellStyle name="Normal 2 7 14 2 3" xfId="28038" xr:uid="{0BDA46E0-D74A-4B0F-8794-649B8822A053}"/>
    <cellStyle name="Normal 2 7 14 2_AVA DVA EL" xfId="28039" xr:uid="{F897CDDD-6AA1-4268-988A-A780D5DD0C15}"/>
    <cellStyle name="Normal 2 7 14 3" xfId="28040" xr:uid="{D4AEA65E-4A4D-48DD-B4FD-449B445DBE70}"/>
    <cellStyle name="Normal 2 7 14 4" xfId="28041" xr:uid="{8AE70B15-CA16-4C10-A696-4F895D1261DD}"/>
    <cellStyle name="Normal 2 7 14_AVA DVA EL" xfId="28042" xr:uid="{30B55D40-EADB-4186-8EC1-EBF9B6066CE1}"/>
    <cellStyle name="Normal 2 7 15" xfId="28043" xr:uid="{DB6E2060-74CE-494F-A58F-4A69600C342C}"/>
    <cellStyle name="Normal 2 7 15 2" xfId="28044" xr:uid="{0A48BFFB-D3F9-4672-99AD-F2862028E693}"/>
    <cellStyle name="Normal 2 7 15 3" xfId="28045" xr:uid="{91210641-781A-4FB3-9917-4A284A56BEC0}"/>
    <cellStyle name="Normal 2 7 15_AVA DVA EL" xfId="28046" xr:uid="{696D260F-5848-4602-99F9-801D383B4389}"/>
    <cellStyle name="Normal 2 7 16" xfId="28047" xr:uid="{1A80B1A1-87D9-405D-80DD-7CC1697A03EF}"/>
    <cellStyle name="Normal 2 7 16 2" xfId="28048" xr:uid="{7D2560C7-9F9E-44D2-801A-CEC45932612C}"/>
    <cellStyle name="Normal 2 7 16 3" xfId="28049" xr:uid="{5019DA3E-918A-43D6-AF97-B14AFCE12EB5}"/>
    <cellStyle name="Normal 2 7 16_AVA DVA EL" xfId="28050" xr:uid="{510AB885-D114-423D-A722-8ABC27556B8D}"/>
    <cellStyle name="Normal 2 7 17" xfId="28051" xr:uid="{D2BFB6DE-3D60-4831-82E9-8436DEE18D6C}"/>
    <cellStyle name="Normal 2 7 18" xfId="50394" xr:uid="{ED43723A-1249-448D-AECC-BF38BB1801FE}"/>
    <cellStyle name="Normal 2 7 2" xfId="8342" xr:uid="{6DCB2C8F-140C-44D8-A243-46C9CB6B609C}"/>
    <cellStyle name="Normal 2 7 2 10" xfId="28052" xr:uid="{5C4AACE3-E04E-4519-BFBF-BC7E762BA3BE}"/>
    <cellStyle name="Normal 2 7 2 10 2" xfId="28053" xr:uid="{764A4A12-4060-4FF2-9EE0-7FC5E579C587}"/>
    <cellStyle name="Normal 2 7 2 10 3" xfId="28054" xr:uid="{ED0051EC-7207-4F2C-A626-A1871CC089D6}"/>
    <cellStyle name="Normal 2 7 2 10_AVA DVA EL" xfId="28055" xr:uid="{FCD5DC25-2C97-4412-B317-F760C4E20503}"/>
    <cellStyle name="Normal 2 7 2 11" xfId="28056" xr:uid="{FAD496A7-A6FE-470B-A40C-E362B93C4E1C}"/>
    <cellStyle name="Normal 2 7 2 12" xfId="50395" xr:uid="{61179831-9F06-488A-89C3-BC72294B3ADA}"/>
    <cellStyle name="Normal 2 7 2 2" xfId="28057" xr:uid="{FBA9D60B-098F-4B04-8CF8-B736C72B2B54}"/>
    <cellStyle name="Normal 2 7 2 2 2" xfId="28058" xr:uid="{CF8D0D78-AD6B-4D07-BDC3-9EE1DE392DD1}"/>
    <cellStyle name="Normal 2 7 2 2 2 2" xfId="28059" xr:uid="{D6A52ECF-F828-46FD-B5E6-E7D599564C05}"/>
    <cellStyle name="Normal 2 7 2 2 2 3" xfId="28060" xr:uid="{36160692-36DB-49B5-AA3F-3B0219193ED2}"/>
    <cellStyle name="Normal 2 7 2 2 2 4" xfId="50396" xr:uid="{974722BB-6B38-4D26-B37F-D630D9749363}"/>
    <cellStyle name="Normal 2 7 2 2 2_AVA DVA EL" xfId="28061" xr:uid="{0364914A-CF61-4105-B8BC-22004910F42A}"/>
    <cellStyle name="Normal 2 7 2 2 3" xfId="28062" xr:uid="{F5266D90-CF58-4991-ABEA-4BC6482CD417}"/>
    <cellStyle name="Normal 2 7 2 2 3 2" xfId="28063" xr:uid="{09E53F50-515A-41E6-B10C-3AC0D469ED52}"/>
    <cellStyle name="Normal 2 7 2 2 3 3" xfId="28064" xr:uid="{2E3242AA-BAB7-4DE7-BC27-6643567174B7}"/>
    <cellStyle name="Normal 2 7 2 2 3_AVA DVA EL" xfId="28065" xr:uid="{CB0530EB-8452-4A58-A192-614B2397AC34}"/>
    <cellStyle name="Normal 2 7 2 2 4" xfId="28066" xr:uid="{17E98241-BB68-4BD9-B6C6-A8BED5EF837A}"/>
    <cellStyle name="Normal 2 7 2 2 5" xfId="28067" xr:uid="{EDFE1598-ADB5-4C81-B21B-BF68BC95CB8D}"/>
    <cellStyle name="Normal 2 7 2 2 6" xfId="50397" xr:uid="{B58B406A-1206-48A3-AA5B-FC9408A7CE6C}"/>
    <cellStyle name="Normal 2 7 2 2_3. Chng in credit spreads" xfId="50398" xr:uid="{34EF8E81-3464-4106-98D2-011E1076029B}"/>
    <cellStyle name="Normal 2 7 2 3" xfId="28068" xr:uid="{80C498FB-DE59-48E9-B438-9A87890BE869}"/>
    <cellStyle name="Normal 2 7 2 3 2" xfId="28069" xr:uid="{EF2ABD92-F0FF-45B3-92A6-EAAE0BFC46D7}"/>
    <cellStyle name="Normal 2 7 2 3 2 2" xfId="50399" xr:uid="{D6FBD116-0A0D-453C-BB03-BAEA114B73EA}"/>
    <cellStyle name="Normal 2 7 2 3 3" xfId="28070" xr:uid="{B3DE000F-FBA8-4B5D-9586-3DBDDE7F13B3}"/>
    <cellStyle name="Normal 2 7 2 3 4" xfId="50400" xr:uid="{E092DA8D-5DF6-4A74-9444-FC6BA12EDD4C}"/>
    <cellStyle name="Normal 2 7 2 3_3. Chng in credit spreads" xfId="50401" xr:uid="{CCF0AFC9-9417-4600-B177-ECD2B39AE28A}"/>
    <cellStyle name="Normal 2 7 2 4" xfId="28071" xr:uid="{7B2CA9E2-6D63-49AE-BCA3-27849AC008D7}"/>
    <cellStyle name="Normal 2 7 2 4 2" xfId="28072" xr:uid="{8FF8A0AD-3410-4C37-9BBA-7CEAAD9D5BC9}"/>
    <cellStyle name="Normal 2 7 2 4 2 2" xfId="50402" xr:uid="{28F2115C-7409-4BD4-936C-EB1478ECA217}"/>
    <cellStyle name="Normal 2 7 2 4 3" xfId="28073" xr:uid="{B2769BC4-92E1-4E12-B6F6-67DC40349838}"/>
    <cellStyle name="Normal 2 7 2 4 4" xfId="50403" xr:uid="{AED4DD92-ECED-4407-881E-FD9051F78C3E}"/>
    <cellStyle name="Normal 2 7 2 4_3. Chng in credit spreads" xfId="50404" xr:uid="{2121FED8-153B-4BAA-964D-44EB295CC0C2}"/>
    <cellStyle name="Normal 2 7 2 5" xfId="28074" xr:uid="{C6FB5BC7-FDBF-42EC-A801-EF493E31717A}"/>
    <cellStyle name="Normal 2 7 2 5 2" xfId="28075" xr:uid="{969660B9-9564-4C78-9347-5DB349DDCD15}"/>
    <cellStyle name="Normal 2 7 2 5 3" xfId="28076" xr:uid="{45459069-D4DD-4A65-BDA8-73E56E792F2C}"/>
    <cellStyle name="Normal 2 7 2 5 4" xfId="50405" xr:uid="{6D2DAF58-F812-4C08-9D49-A09E6F1628B6}"/>
    <cellStyle name="Normal 2 7 2 5_AVA DVA EL" xfId="28077" xr:uid="{3EBE1EC5-8BCD-4B7A-ACBF-17F291EF02C5}"/>
    <cellStyle name="Normal 2 7 2 6" xfId="28078" xr:uid="{993104C0-6521-4A3C-BA7A-D4CE922A15F4}"/>
    <cellStyle name="Normal 2 7 2 6 2" xfId="28079" xr:uid="{51A6F281-831E-4290-BA17-A5291E82209D}"/>
    <cellStyle name="Normal 2 7 2 6 3" xfId="28080" xr:uid="{0A58F1D3-208A-416F-AF01-0BDAEA0825FA}"/>
    <cellStyle name="Normal 2 7 2 6_AVA DVA EL" xfId="28081" xr:uid="{C210745E-9E4F-47FE-9FF8-CB8A93173FFF}"/>
    <cellStyle name="Normal 2 7 2 7" xfId="28082" xr:uid="{2BA587B6-B050-4D8D-B14C-5C96D37A7D4F}"/>
    <cellStyle name="Normal 2 7 2 7 2" xfId="28083" xr:uid="{E56B1BD4-8F29-4E3A-BE0C-41B0EE9228E8}"/>
    <cellStyle name="Normal 2 7 2 7 3" xfId="28084" xr:uid="{2DA9445A-890D-44D8-8A5A-209F6256B221}"/>
    <cellStyle name="Normal 2 7 2 7_AVA DVA EL" xfId="28085" xr:uid="{406CE456-B8BD-4BC4-9368-6A60746A7A81}"/>
    <cellStyle name="Normal 2 7 2 8" xfId="28086" xr:uid="{7DF135DB-9732-4323-9F59-CA118F486EC3}"/>
    <cellStyle name="Normal 2 7 2 8 2" xfId="28087" xr:uid="{0B186CF2-E63C-4E0A-AA56-534A5223FD76}"/>
    <cellStyle name="Normal 2 7 2 8 3" xfId="28088" xr:uid="{46C1FA5F-A191-4CAF-977B-725E0F318553}"/>
    <cellStyle name="Normal 2 7 2 8_AVA DVA EL" xfId="28089" xr:uid="{D6630292-F3B0-4AC8-AC68-8E50DF4555D6}"/>
    <cellStyle name="Normal 2 7 2 9" xfId="28090" xr:uid="{32F71C50-2A5B-46B8-B559-9E0445B85789}"/>
    <cellStyle name="Normal 2 7 2 9 2" xfId="28091" xr:uid="{1F007877-99DA-4375-A038-3A3352C9B5F5}"/>
    <cellStyle name="Normal 2 7 2 9 3" xfId="28092" xr:uid="{4F7A074F-55CA-4128-B22A-F677CFD5B775}"/>
    <cellStyle name="Normal 2 7 2 9_AVA DVA EL" xfId="28093" xr:uid="{42337D9B-70F1-44FC-AD0C-BCB10DD86AD5}"/>
    <cellStyle name="Normal 2 7 2_3. Chng in credit spreads" xfId="50406" xr:uid="{E3D44C32-C988-4D93-8CF0-8A40A11398EF}"/>
    <cellStyle name="Normal 2 7 3" xfId="8343" xr:uid="{D36C3299-DD18-441E-899D-158FD444EC89}"/>
    <cellStyle name="Normal 2 7 3 2" xfId="28094" xr:uid="{3F0F9168-9764-428D-AA14-FB5488656671}"/>
    <cellStyle name="Normal 2 7 3 2 2" xfId="28095" xr:uid="{4C34DE8D-BC8A-44CC-AE3B-D5C9696A2F51}"/>
    <cellStyle name="Normal 2 7 3 2 3" xfId="28096" xr:uid="{09D3CC24-06BB-430A-B8D1-54B85FC5962F}"/>
    <cellStyle name="Normal 2 7 3 2 4" xfId="50407" xr:uid="{24343497-90F8-4D2D-A0C2-1289D2C1BCCC}"/>
    <cellStyle name="Normal 2 7 3 2_AVA DVA EL" xfId="28097" xr:uid="{3B16883C-5DD9-4F65-894D-558B3B019F77}"/>
    <cellStyle name="Normal 2 7 3 3" xfId="28098" xr:uid="{7756D2A2-498B-463F-A9F1-0DDCD3DC03E7}"/>
    <cellStyle name="Normal 2 7 3 3 2" xfId="28099" xr:uid="{35A4CB76-CBF4-4632-AE3C-F18ACB06CF29}"/>
    <cellStyle name="Normal 2 7 3 3 3" xfId="28100" xr:uid="{6980EBA9-2883-49A1-AFF3-DE2C0546E64A}"/>
    <cellStyle name="Normal 2 7 3 3_AVA DVA EL" xfId="28101" xr:uid="{4655AFFA-E6B3-4935-9B9C-5261D165019C}"/>
    <cellStyle name="Normal 2 7 3 4" xfId="28102" xr:uid="{6A9B7E9E-CBBD-4AA5-B857-8B93ABCAFD92}"/>
    <cellStyle name="Normal 2 7 3 4 2" xfId="28103" xr:uid="{0104BDCA-D748-4A67-862E-7CD88EAF1182}"/>
    <cellStyle name="Normal 2 7 3 4 3" xfId="28104" xr:uid="{85752269-4C75-4759-8C2B-0B5307B81374}"/>
    <cellStyle name="Normal 2 7 3 4_AVA DVA EL" xfId="28105" xr:uid="{84D50EB7-202C-4B74-B713-1EBAAEAF9927}"/>
    <cellStyle name="Normal 2 7 3 5" xfId="28106" xr:uid="{702D43A9-719E-4360-89EA-B219BBCA9C74}"/>
    <cellStyle name="Normal 2 7 3 6" xfId="50408" xr:uid="{B2D33FD7-D5A3-4E37-9B12-371B2CF8D2A0}"/>
    <cellStyle name="Normal 2 7 3_3. Chng in credit spreads" xfId="50409" xr:uid="{9A0C12A8-ED4C-47B4-A22F-98D4C931E58C}"/>
    <cellStyle name="Normal 2 7 4" xfId="8344" xr:uid="{770FAF13-64D7-489C-A2C8-B5E4080409CF}"/>
    <cellStyle name="Normal 2 7 4 2" xfId="28107" xr:uid="{5836B0A0-1B33-4513-A888-ABC33AE8B50D}"/>
    <cellStyle name="Normal 2 7 4 2 2" xfId="28108" xr:uid="{C9FAE6A3-175A-4FE7-9683-89E61EADDB7B}"/>
    <cellStyle name="Normal 2 7 4 2 3" xfId="28109" xr:uid="{2986FEF6-D705-4C2B-BC0D-4377BEAA3F21}"/>
    <cellStyle name="Normal 2 7 4 2 4" xfId="50410" xr:uid="{0C29EE54-840D-47FF-8533-93FA79B3894D}"/>
    <cellStyle name="Normal 2 7 4 2_AVA DVA EL" xfId="28110" xr:uid="{91C88C02-4FC8-45DC-B2FC-1779C838A82E}"/>
    <cellStyle name="Normal 2 7 4 3" xfId="28111" xr:uid="{2AE82AFB-60A6-4EBE-BB66-C8323E91E99E}"/>
    <cellStyle name="Normal 2 7 4 4" xfId="50411" xr:uid="{9431CBCF-9C86-4A86-A6FC-444C3A29C677}"/>
    <cellStyle name="Normal 2 7 4_3. Chng in credit spreads" xfId="50412" xr:uid="{2BE79751-6454-416A-8685-BF6B4F809475}"/>
    <cellStyle name="Normal 2 7 5" xfId="8345" xr:uid="{BFF5D855-79B2-4590-969B-28871EBD76D4}"/>
    <cellStyle name="Normal 2 7 5 2" xfId="28112" xr:uid="{7FEFB778-1142-4FE4-B7F1-008F7B1EA8A3}"/>
    <cellStyle name="Normal 2 7 5 2 2" xfId="28113" xr:uid="{EAF77376-A69C-44EC-AEB6-7C3A9DAE69C1}"/>
    <cellStyle name="Normal 2 7 5 2 3" xfId="28114" xr:uid="{F8F0048A-81CD-4B8B-B27A-C199BA20107A}"/>
    <cellStyle name="Normal 2 7 5 2 4" xfId="50413" xr:uid="{64EC7304-9771-4B66-8B83-550F411310EB}"/>
    <cellStyle name="Normal 2 7 5 2_AVA DVA EL" xfId="28115" xr:uid="{6B7DB230-C802-415C-87DC-E3CD1FD5ACCC}"/>
    <cellStyle name="Normal 2 7 5 3" xfId="28116" xr:uid="{B88FDA8C-B18F-483D-B77C-2F67DB180E69}"/>
    <cellStyle name="Normal 2 7 5 4" xfId="50414" xr:uid="{C321EA49-BDA2-4333-8E40-4A87DD8F405C}"/>
    <cellStyle name="Normal 2 7 5_3. Chng in credit spreads" xfId="50415" xr:uid="{DE59A44C-E9C2-4570-87F9-31C0213F57CE}"/>
    <cellStyle name="Normal 2 7 6" xfId="8346" xr:uid="{C4D9B4D2-7774-4390-94BB-AA85229E16DF}"/>
    <cellStyle name="Normal 2 7 6 2" xfId="28117" xr:uid="{09E4D19C-352F-4EA0-BF8F-CB54AD95DCCC}"/>
    <cellStyle name="Normal 2 7 6 2 2" xfId="28118" xr:uid="{0D7A1F57-771F-42A8-88FB-C34A37B43844}"/>
    <cellStyle name="Normal 2 7 6 2 3" xfId="28119" xr:uid="{3D9EE7CA-80FB-47A6-A334-5C90A5283904}"/>
    <cellStyle name="Normal 2 7 6 2_AVA DVA EL" xfId="28120" xr:uid="{28FF66E0-F959-491D-A5BB-A37D672ABBD7}"/>
    <cellStyle name="Normal 2 7 6 3" xfId="28121" xr:uid="{AB3C8588-EB4B-414B-A68A-6D93A94961DE}"/>
    <cellStyle name="Normal 2 7 6 4" xfId="50416" xr:uid="{F9906192-4D91-4E3B-9DAE-877CBD3CC5CB}"/>
    <cellStyle name="Normal 2 7 6_AVA DVA EL" xfId="28122" xr:uid="{96B7009D-8EBE-49A3-9C57-15AE12102EAA}"/>
    <cellStyle name="Normal 2 7 7" xfId="8347" xr:uid="{6A9D7C38-EA6A-432C-9ECB-4C5CB8994C1E}"/>
    <cellStyle name="Normal 2 7 7 2" xfId="28123" xr:uid="{092AAD23-1707-4E4E-9B42-786D835ACF49}"/>
    <cellStyle name="Normal 2 7 7 2 2" xfId="28124" xr:uid="{B598C2D5-6AA0-4679-BDB2-C91B92BF88AE}"/>
    <cellStyle name="Normal 2 7 7 2 3" xfId="28125" xr:uid="{DBD4AF6E-36F6-49E9-9D35-8EAD4E8A0208}"/>
    <cellStyle name="Normal 2 7 7 2_AVA DVA EL" xfId="28126" xr:uid="{D1089360-EE87-4178-AC99-E036D8E73AB0}"/>
    <cellStyle name="Normal 2 7 7 3" xfId="28127" xr:uid="{C752DA27-CB12-4B01-9EA6-69F25A151290}"/>
    <cellStyle name="Normal 2 7 7_AVA DVA EL" xfId="28128" xr:uid="{D9BD11E0-AC6F-46D9-8231-F26075E82D61}"/>
    <cellStyle name="Normal 2 7 8" xfId="28129" xr:uid="{0B6C01CF-180F-4871-ADB9-92ED99839F0E}"/>
    <cellStyle name="Normal 2 7 8 2" xfId="28130" xr:uid="{10B66142-8D71-4D04-9C67-F0C784BF0FF7}"/>
    <cellStyle name="Normal 2 7 8 3" xfId="28131" xr:uid="{0F12C791-8BB2-4BCC-A3F9-DB0BFE80DCBA}"/>
    <cellStyle name="Normal 2 7 8_AVA DVA EL" xfId="28132" xr:uid="{EBC02B0C-3B61-451C-BFEF-7F30D92208C7}"/>
    <cellStyle name="Normal 2 7 9" xfId="28133" xr:uid="{8AEB90F5-CE93-4EE9-9D88-F6EB62FD2C28}"/>
    <cellStyle name="Normal 2 7 9 2" xfId="28134" xr:uid="{1CA893C0-B607-4A47-9F15-BAF9B31BE979}"/>
    <cellStyle name="Normal 2 7 9 3" xfId="28135" xr:uid="{138CF371-5A6A-4C69-ACED-0F9AA45F21FE}"/>
    <cellStyle name="Normal 2 7 9_AVA DVA EL" xfId="28136" xr:uid="{4CDFD3EB-6588-49E3-9DCC-E8D1F593961E}"/>
    <cellStyle name="Normal 2 7_3. Chng in credit spreads" xfId="50417" xr:uid="{B4985E6F-E695-4FDC-B0B5-97FE36312343}"/>
    <cellStyle name="Normal 2 8" xfId="8348" xr:uid="{90A079A2-5C10-46D0-8099-BE9AB0B945DC}"/>
    <cellStyle name="Normal 2 8 10" xfId="28137" xr:uid="{4CF02441-A5B5-46FA-BB0C-7A5A908F6460}"/>
    <cellStyle name="Normal 2 8 10 2" xfId="28138" xr:uid="{EFBDB0C0-50D3-449E-B669-79C5B5A4D073}"/>
    <cellStyle name="Normal 2 8 10 3" xfId="28139" xr:uid="{988DFD6A-53B6-4838-95DD-0E38E6C5322D}"/>
    <cellStyle name="Normal 2 8 10_AVA DVA EL" xfId="28140" xr:uid="{A37BB9EF-4167-4715-AE0A-2DD69EE97E8F}"/>
    <cellStyle name="Normal 2 8 11" xfId="28141" xr:uid="{39159B29-73B0-40A4-84D4-3F556F77899A}"/>
    <cellStyle name="Normal 2 8 12" xfId="50418" xr:uid="{D73790C9-2205-4D36-AA28-67E91F132F36}"/>
    <cellStyle name="Normal 2 8 2" xfId="8349" xr:uid="{98B20E98-048F-4ECC-9D03-7B317310B99A}"/>
    <cellStyle name="Normal 2 8 2 10" xfId="28142" xr:uid="{516950E2-57E6-4053-A7D0-86E04C16A97B}"/>
    <cellStyle name="Normal 2 8 2 10 2" xfId="28143" xr:uid="{F3661452-17F5-451F-8641-A99C4B8CED6C}"/>
    <cellStyle name="Normal 2 8 2 10 3" xfId="28144" xr:uid="{9EF6EF36-03C1-4F96-8CF5-F5E422507E4F}"/>
    <cellStyle name="Normal 2 8 2 10_AVA DVA EL" xfId="28145" xr:uid="{BDB517C6-4433-4D15-BBA0-AF50660899F0}"/>
    <cellStyle name="Normal 2 8 2 11" xfId="28146" xr:uid="{93B2ADE6-1F66-4C33-BB6B-24CDC6BBA56F}"/>
    <cellStyle name="Normal 2 8 2 12" xfId="50419" xr:uid="{43F2D85E-22CC-4E9E-A556-A1E627C1A835}"/>
    <cellStyle name="Normal 2 8 2 2" xfId="28147" xr:uid="{37C7B931-F162-4642-9F5E-F171A8028876}"/>
    <cellStyle name="Normal 2 8 2 2 2" xfId="28148" xr:uid="{C5B40828-3376-4A36-A7DE-1BD3E79AC5D5}"/>
    <cellStyle name="Normal 2 8 2 2 2 2" xfId="28149" xr:uid="{B004D4A0-DE2E-4A28-A5AC-BC03619AB13E}"/>
    <cellStyle name="Normal 2 8 2 2 2 3" xfId="28150" xr:uid="{224875DF-7F8D-4FFE-BB9C-9CC1ABBC9D80}"/>
    <cellStyle name="Normal 2 8 2 2 2 4" xfId="50420" xr:uid="{9B5E31BA-BD45-4F7C-8AAF-43DB9F5ADF95}"/>
    <cellStyle name="Normal 2 8 2 2 2_AVA DVA EL" xfId="28151" xr:uid="{1F90A677-58CA-4134-8539-E62907372EE5}"/>
    <cellStyle name="Normal 2 8 2 2 3" xfId="28152" xr:uid="{9880823E-7222-48F4-84AB-A43547A3B95F}"/>
    <cellStyle name="Normal 2 8 2 2 3 2" xfId="28153" xr:uid="{87397278-D0DB-4F94-B621-988512110950}"/>
    <cellStyle name="Normal 2 8 2 2 3 3" xfId="28154" xr:uid="{546F0003-0163-4BD3-AC88-88EDBE8E27FD}"/>
    <cellStyle name="Normal 2 8 2 2 3_AVA DVA EL" xfId="28155" xr:uid="{8C77B126-AD82-415F-90DB-B3A315F3BE46}"/>
    <cellStyle name="Normal 2 8 2 2 4" xfId="28156" xr:uid="{6F1867D5-4E72-40AD-86D2-117D7681A0F9}"/>
    <cellStyle name="Normal 2 8 2 2 5" xfId="28157" xr:uid="{9341D12C-030D-459C-BC8A-B89132246F75}"/>
    <cellStyle name="Normal 2 8 2 2 6" xfId="50421" xr:uid="{6B5454E2-E52E-478C-94FC-57D13663C95A}"/>
    <cellStyle name="Normal 2 8 2 2_3. Chng in credit spreads" xfId="50422" xr:uid="{39BE853D-4BE9-45E3-95C1-8D2AA9D681A9}"/>
    <cellStyle name="Normal 2 8 2 3" xfId="28158" xr:uid="{5407056B-53EA-4640-B576-7D3E71F4747A}"/>
    <cellStyle name="Normal 2 8 2 3 2" xfId="28159" xr:uid="{450A0916-6786-4057-8294-CD5872963B25}"/>
    <cellStyle name="Normal 2 8 2 3 2 2" xfId="50423" xr:uid="{E7D26BCB-EE30-431C-B8C3-6659FB96A416}"/>
    <cellStyle name="Normal 2 8 2 3 3" xfId="28160" xr:uid="{C898C471-B682-4E77-A717-F70C80F9FA19}"/>
    <cellStyle name="Normal 2 8 2 3 4" xfId="50424" xr:uid="{7E1C8716-4B1A-400C-A32A-AAEF989B839B}"/>
    <cellStyle name="Normal 2 8 2 3_3. Chng in credit spreads" xfId="50425" xr:uid="{860461F1-234F-4B84-9BB5-780C50DCDD90}"/>
    <cellStyle name="Normal 2 8 2 4" xfId="28161" xr:uid="{6B602146-CCBE-48F9-85B8-944006BCF1B9}"/>
    <cellStyle name="Normal 2 8 2 4 2" xfId="28162" xr:uid="{323224F8-6D8F-4945-A0DA-0CFBFF4575DB}"/>
    <cellStyle name="Normal 2 8 2 4 3" xfId="28163" xr:uid="{635CEF4F-8455-4D96-83F0-AFFD14BA4E3D}"/>
    <cellStyle name="Normal 2 8 2 4 4" xfId="50426" xr:uid="{D76B8079-78FB-42F4-AEED-35109C84E3B3}"/>
    <cellStyle name="Normal 2 8 2 4_AVA DVA EL" xfId="28164" xr:uid="{24E004E4-4232-4D5D-BE95-E807F5F8D5A9}"/>
    <cellStyle name="Normal 2 8 2 5" xfId="28165" xr:uid="{372B7223-E1D3-46F5-A2D6-6B54B375DF90}"/>
    <cellStyle name="Normal 2 8 2 5 2" xfId="28166" xr:uid="{1E579C91-8C82-4B6A-916C-4360D9F198C8}"/>
    <cellStyle name="Normal 2 8 2 5 3" xfId="28167" xr:uid="{817C3027-8582-48C6-ABB8-BDC739F9BAED}"/>
    <cellStyle name="Normal 2 8 2 5_AVA DVA EL" xfId="28168" xr:uid="{EC81FBD1-4F24-4414-9435-28C3EB058F88}"/>
    <cellStyle name="Normal 2 8 2 6" xfId="28169" xr:uid="{ED45F626-25AF-46B6-91FE-9BD5D9FA4A6F}"/>
    <cellStyle name="Normal 2 8 2 6 2" xfId="28170" xr:uid="{E93FC95C-6E2D-451A-BAA7-E7661A6815EB}"/>
    <cellStyle name="Normal 2 8 2 6 3" xfId="28171" xr:uid="{F0C1E357-51DC-4C6C-BA45-02B6F085223A}"/>
    <cellStyle name="Normal 2 8 2 6_AVA DVA EL" xfId="28172" xr:uid="{00DA29E4-5E69-48D5-A27A-1482F1A5E1BF}"/>
    <cellStyle name="Normal 2 8 2 7" xfId="28173" xr:uid="{0F53D3DB-0153-494E-950A-C5D90D0E76BF}"/>
    <cellStyle name="Normal 2 8 2 7 2" xfId="28174" xr:uid="{9E6A5179-3F43-4E1B-B63B-89DAF35B3AB3}"/>
    <cellStyle name="Normal 2 8 2 7 3" xfId="28175" xr:uid="{C183FA63-F212-4451-9F1D-74CF67C998FC}"/>
    <cellStyle name="Normal 2 8 2 7_AVA DVA EL" xfId="28176" xr:uid="{A41AF048-C3F9-468A-A831-AA2F5E3DD376}"/>
    <cellStyle name="Normal 2 8 2 8" xfId="28177" xr:uid="{E8215D2F-59E8-4DAF-A137-FAF1823BD0B9}"/>
    <cellStyle name="Normal 2 8 2 8 2" xfId="28178" xr:uid="{821532F3-8844-4725-B603-7F37F336B3C2}"/>
    <cellStyle name="Normal 2 8 2 8 3" xfId="28179" xr:uid="{ED45DD9A-EA0F-4563-AA75-F6AC76341F08}"/>
    <cellStyle name="Normal 2 8 2 8_AVA DVA EL" xfId="28180" xr:uid="{59D94F27-E40F-43DF-9A95-C243AC40F083}"/>
    <cellStyle name="Normal 2 8 2 9" xfId="28181" xr:uid="{A8580EF7-20CF-4A45-97A6-292554B8B536}"/>
    <cellStyle name="Normal 2 8 2 9 2" xfId="28182" xr:uid="{02E18BB6-BB40-4151-B8B9-BF5F12F46B42}"/>
    <cellStyle name="Normal 2 8 2 9 3" xfId="28183" xr:uid="{42E1DE12-F1D4-4B11-AFCA-4B1EC531E239}"/>
    <cellStyle name="Normal 2 8 2 9_AVA DVA EL" xfId="28184" xr:uid="{88CB1BE3-D621-4D5A-BCFF-1FCCACC099E8}"/>
    <cellStyle name="Normal 2 8 2_3. Chng in credit spreads" xfId="50427" xr:uid="{D6130061-46A2-4EA5-894A-F941F7F02D88}"/>
    <cellStyle name="Normal 2 8 3" xfId="8350" xr:uid="{35ED4FC3-7C55-46E8-8FF0-1FFE6DF470AE}"/>
    <cellStyle name="Normal 2 8 3 2" xfId="28185" xr:uid="{43C9E169-C567-4319-ABE3-0326FEAB8572}"/>
    <cellStyle name="Normal 2 8 3 2 2" xfId="28186" xr:uid="{75B0ED8F-5B92-4DE8-864A-646D3EDAF228}"/>
    <cellStyle name="Normal 2 8 3 2 3" xfId="28187" xr:uid="{1A81605B-4252-409F-BF91-19D9DF2FB28A}"/>
    <cellStyle name="Normal 2 8 3 2 4" xfId="50428" xr:uid="{45A4B1D6-2711-41ED-9810-BA684A5BCCE7}"/>
    <cellStyle name="Normal 2 8 3 2_AVA DVA EL" xfId="28188" xr:uid="{3B21B0DD-FC2F-4D5E-AFEF-3E82E3B884BF}"/>
    <cellStyle name="Normal 2 8 3 3" xfId="28189" xr:uid="{AB0164DE-4F63-4EAF-8C52-52B66985ADEC}"/>
    <cellStyle name="Normal 2 8 3 3 2" xfId="28190" xr:uid="{9FB86081-F2E7-4BB9-9A4D-68BD7DD9E474}"/>
    <cellStyle name="Normal 2 8 3 3 3" xfId="28191" xr:uid="{42337A9D-2F14-4B95-884D-EEBA924CC86E}"/>
    <cellStyle name="Normal 2 8 3 3_AVA DVA EL" xfId="28192" xr:uid="{54E4CF7A-0FC6-4B48-9B0F-42662BD4714E}"/>
    <cellStyle name="Normal 2 8 3 4" xfId="28193" xr:uid="{5B227E17-36B4-4DB9-AC45-3A8A6E41F77A}"/>
    <cellStyle name="Normal 2 8 3 4 2" xfId="28194" xr:uid="{00A7D475-B357-46A7-AFBF-8A0985C22BE4}"/>
    <cellStyle name="Normal 2 8 3 4 3" xfId="28195" xr:uid="{E6D271B3-4642-48AA-8DDD-56F77BFD550D}"/>
    <cellStyle name="Normal 2 8 3 4_AVA DVA EL" xfId="28196" xr:uid="{F5AB2A1F-4E9F-4F1E-BE64-B553DD98CF61}"/>
    <cellStyle name="Normal 2 8 3 5" xfId="28197" xr:uid="{A33891BA-DF19-40F8-A9B0-269103D27A4D}"/>
    <cellStyle name="Normal 2 8 3 6" xfId="50429" xr:uid="{26F96FA3-2DA9-4F4D-A7D1-4821B7EFDCAD}"/>
    <cellStyle name="Normal 2 8 3_3. Chng in credit spreads" xfId="50430" xr:uid="{7D7E02EC-F1DD-4D5A-BD84-2307A909E060}"/>
    <cellStyle name="Normal 2 8 4" xfId="8351" xr:uid="{F794C37D-7322-461A-A9B7-46E3B88BE1CF}"/>
    <cellStyle name="Normal 2 8 4 2" xfId="28198" xr:uid="{0F3404B2-7A5E-4B83-8F00-2F0BAA27842B}"/>
    <cellStyle name="Normal 2 8 4 2 2" xfId="28199" xr:uid="{34E5D949-1231-4D71-9199-C3B2E74988EC}"/>
    <cellStyle name="Normal 2 8 4 2 3" xfId="28200" xr:uid="{49D3F688-ADBC-4578-9E7E-0A86179E0640}"/>
    <cellStyle name="Normal 2 8 4 2 4" xfId="50431" xr:uid="{CCF1B36F-49F4-4380-93AC-3B1D49F02BB3}"/>
    <cellStyle name="Normal 2 8 4 2_AVA DVA EL" xfId="28201" xr:uid="{87B9CABA-7042-4AB4-A329-8983817B072E}"/>
    <cellStyle name="Normal 2 8 4 3" xfId="28202" xr:uid="{37F1A819-04C8-461C-B0FB-EA717B05251C}"/>
    <cellStyle name="Normal 2 8 4 4" xfId="50432" xr:uid="{F1E3B35A-11AA-4935-839D-B970532A8C99}"/>
    <cellStyle name="Normal 2 8 4_3. Chng in credit spreads" xfId="50433" xr:uid="{7DDBF8AC-E5D9-435F-BC31-B00A41689E23}"/>
    <cellStyle name="Normal 2 8 5" xfId="8352" xr:uid="{BAAD2EB2-99B5-4E53-8E1F-AB88180B550D}"/>
    <cellStyle name="Normal 2 8 5 2" xfId="28203" xr:uid="{DEE00A92-09A9-4ADB-85DC-BB82BDF26E5E}"/>
    <cellStyle name="Normal 2 8 5 2 2" xfId="28204" xr:uid="{513EB992-0249-4FA2-986C-FE7218F64F74}"/>
    <cellStyle name="Normal 2 8 5 2 3" xfId="28205" xr:uid="{7EA12B8F-9D84-414C-A37A-79199E266E4A}"/>
    <cellStyle name="Normal 2 8 5 2 4" xfId="50434" xr:uid="{C998CAF2-C575-4A1B-8723-8DEBB25016FE}"/>
    <cellStyle name="Normal 2 8 5 2_AVA DVA EL" xfId="28206" xr:uid="{A38429B1-A832-4C5F-9617-0747ABF6273E}"/>
    <cellStyle name="Normal 2 8 5 3" xfId="28207" xr:uid="{B3E221B7-3666-4D98-888F-2C2ADE439DFE}"/>
    <cellStyle name="Normal 2 8 5 4" xfId="50435" xr:uid="{0968DFB8-85D5-4D2E-B8EF-1B29D81DB648}"/>
    <cellStyle name="Normal 2 8 5_3. Chng in credit spreads" xfId="50436" xr:uid="{D6837FE8-B54B-4B36-A18A-C78C9886E322}"/>
    <cellStyle name="Normal 2 8 6" xfId="8353" xr:uid="{89B1AED1-7D7C-4FEA-9DDD-3229AE9A8EAB}"/>
    <cellStyle name="Normal 2 8 6 2" xfId="28208" xr:uid="{77A2FCE7-7A8A-486E-B182-1ECA89C4DB16}"/>
    <cellStyle name="Normal 2 8 6 2 2" xfId="28209" xr:uid="{523F243D-55B2-4697-9DD3-F6A1D49447B8}"/>
    <cellStyle name="Normal 2 8 6 2 3" xfId="28210" xr:uid="{BECE82D1-6A36-4939-987F-F3DEE21539D0}"/>
    <cellStyle name="Normal 2 8 6 2_AVA DVA EL" xfId="28211" xr:uid="{5D01977F-B7B4-4F19-9226-01E3D68A5D68}"/>
    <cellStyle name="Normal 2 8 6 3" xfId="28212" xr:uid="{60724ED7-5085-4E2F-965C-B660B079FC63}"/>
    <cellStyle name="Normal 2 8 6 4" xfId="50437" xr:uid="{BE264C08-F98F-42DD-86E4-7577679C2F3F}"/>
    <cellStyle name="Normal 2 8 6_AVA DVA EL" xfId="28213" xr:uid="{A1AC66C9-A250-4041-8CB7-A11466030C0F}"/>
    <cellStyle name="Normal 2 8 7" xfId="28214" xr:uid="{4DED59A7-9A9F-41C9-A22E-144BA30CD988}"/>
    <cellStyle name="Normal 2 8 7 2" xfId="28215" xr:uid="{661BF10D-F4FB-43AE-B3BC-EDEA2EA9BBC1}"/>
    <cellStyle name="Normal 2 8 7 3" xfId="28216" xr:uid="{84352D7C-061D-4029-80CA-1BF8A458D585}"/>
    <cellStyle name="Normal 2 8 7_AVA DVA EL" xfId="28217" xr:uid="{3EC22F38-2591-4FCB-BD74-9CB71BAF660A}"/>
    <cellStyle name="Normal 2 8 8" xfId="28218" xr:uid="{558D8E7E-BDB7-4D05-BC8A-8D3E7514B743}"/>
    <cellStyle name="Normal 2 8 8 2" xfId="28219" xr:uid="{C5BBC571-2E7A-4CB3-98CE-434CCAE2633C}"/>
    <cellStyle name="Normal 2 8 8 3" xfId="28220" xr:uid="{30797AA9-A914-4794-A1B2-4484BC16D5B0}"/>
    <cellStyle name="Normal 2 8 8_AVA DVA EL" xfId="28221" xr:uid="{B6402E1F-D381-4BEF-881E-716B6A053D38}"/>
    <cellStyle name="Normal 2 8 9" xfId="28222" xr:uid="{4E00918C-88D7-4A28-8438-79F6DAEA9BF1}"/>
    <cellStyle name="Normal 2 8 9 2" xfId="28223" xr:uid="{1AB78D3A-6D91-4FC3-BF9F-B13F62BBDFCD}"/>
    <cellStyle name="Normal 2 8 9 3" xfId="28224" xr:uid="{2296CE53-7FC5-4DC7-ACF3-11BA7E516B25}"/>
    <cellStyle name="Normal 2 8 9_AVA DVA EL" xfId="28225" xr:uid="{E5202048-841D-4C15-B965-C8A1AC5635F9}"/>
    <cellStyle name="Normal 2 8_3. Chng in credit spreads" xfId="50438" xr:uid="{A41824FF-594A-4A0F-BF6F-5BE69D648103}"/>
    <cellStyle name="Normal 2 9" xfId="8354" xr:uid="{90F155BF-31E5-482D-A3C8-63FBAAC9002B}"/>
    <cellStyle name="Normal 2 9 10" xfId="28226" xr:uid="{F78BF2B7-1859-415A-A1F8-F206ADC7BEF6}"/>
    <cellStyle name="Normal 2 9 10 2" xfId="28227" xr:uid="{18F12477-7E1E-4805-BD34-20CEACAA640B}"/>
    <cellStyle name="Normal 2 9 10 3" xfId="28228" xr:uid="{BF5734EB-EE91-4D0E-AD12-659B8BE8E942}"/>
    <cellStyle name="Normal 2 9 10_AVA DVA EL" xfId="28229" xr:uid="{135D1DC8-6B07-4C16-AFC4-D03698FB71A7}"/>
    <cellStyle name="Normal 2 9 11" xfId="28230" xr:uid="{37C6BD53-9ED5-4486-A722-5D41268C6882}"/>
    <cellStyle name="Normal 2 9 11 2" xfId="28231" xr:uid="{85AA2638-0CF8-4AEA-8773-18DAE7746D70}"/>
    <cellStyle name="Normal 2 9 11 3" xfId="28232" xr:uid="{20418F4D-C4B1-45A8-AF78-3D1B831B905D}"/>
    <cellStyle name="Normal 2 9 11_AVA DVA EL" xfId="28233" xr:uid="{1528FDC6-D468-4C10-8879-F7A512B45393}"/>
    <cellStyle name="Normal 2 9 12" xfId="28234" xr:uid="{75318283-2E64-435D-A578-2BB65ED08CAF}"/>
    <cellStyle name="Normal 2 9 13" xfId="50439" xr:uid="{7BB056B9-0A3B-4F89-B014-9F0E61720C6A}"/>
    <cellStyle name="Normal 2 9 2" xfId="8355" xr:uid="{CC882CC5-1C5C-4FB6-AEE7-3C5C18A159AA}"/>
    <cellStyle name="Normal 2 9 2 10" xfId="28235" xr:uid="{3A3CA0CD-6867-473F-B09A-7BB0B03A1EF2}"/>
    <cellStyle name="Normal 2 9 2 10 2" xfId="28236" xr:uid="{E5C1EEB9-2BC1-41A8-9966-6C3C60E57273}"/>
    <cellStyle name="Normal 2 9 2 10 3" xfId="28237" xr:uid="{D042F074-9A50-4676-A29D-CB7731EC7525}"/>
    <cellStyle name="Normal 2 9 2 10_AVA DVA EL" xfId="28238" xr:uid="{C70F3F0B-C869-46C0-A780-65A3610E15C0}"/>
    <cellStyle name="Normal 2 9 2 11" xfId="28239" xr:uid="{9324DC2C-92DC-4436-A8B6-1241469DB6CE}"/>
    <cellStyle name="Normal 2 9 2 12" xfId="50440" xr:uid="{B9E16C1A-7508-43E7-8500-996DBEA97A88}"/>
    <cellStyle name="Normal 2 9 2 2" xfId="28240" xr:uid="{D67491F9-3DF1-4169-9439-76C7F2DAB4B1}"/>
    <cellStyle name="Normal 2 9 2 2 2" xfId="28241" xr:uid="{DC546B2B-DC7A-45A8-ADE9-FE907B0C086F}"/>
    <cellStyle name="Normal 2 9 2 2 2 2" xfId="28242" xr:uid="{DFDD3278-5354-45CD-A6C6-AFB4BF5A5D3C}"/>
    <cellStyle name="Normal 2 9 2 2 2 3" xfId="28243" xr:uid="{B2221EFA-BB39-4C14-99D2-94631D038377}"/>
    <cellStyle name="Normal 2 9 2 2 2_AVA DVA EL" xfId="28244" xr:uid="{C386855B-D171-4BD6-8E3F-C8C75B8F841D}"/>
    <cellStyle name="Normal 2 9 2 2 3" xfId="28245" xr:uid="{FEAC96B3-C22F-4201-B618-B914A6464295}"/>
    <cellStyle name="Normal 2 9 2 2 3 2" xfId="28246" xr:uid="{23E182B2-F0B7-4FF0-820C-80DDF720E17D}"/>
    <cellStyle name="Normal 2 9 2 2 3 3" xfId="28247" xr:uid="{B65A87C1-C5CD-4182-ACC9-E6ED75964502}"/>
    <cellStyle name="Normal 2 9 2 2 3_AVA DVA EL" xfId="28248" xr:uid="{0B689410-5C23-4FCD-9A1A-5158C73F861E}"/>
    <cellStyle name="Normal 2 9 2 2 4" xfId="28249" xr:uid="{C7E8CCA5-EE9E-4CE4-945E-C23F0F9ABB38}"/>
    <cellStyle name="Normal 2 9 2 2 5" xfId="28250" xr:uid="{6A36E88D-E6FB-48AD-B840-CA9A69DD4E5D}"/>
    <cellStyle name="Normal 2 9 2 2 6" xfId="50441" xr:uid="{80AB120D-89CA-4575-9F0D-33E9E6D46EEB}"/>
    <cellStyle name="Normal 2 9 2 2_AVA DVA EL" xfId="28251" xr:uid="{AB0002BD-4FB1-47A3-808A-FDC44053EC8F}"/>
    <cellStyle name="Normal 2 9 2 3" xfId="28252" xr:uid="{B709699D-4A5D-47C6-8754-60ACBA188251}"/>
    <cellStyle name="Normal 2 9 2 3 2" xfId="28253" xr:uid="{06B69289-1679-4B52-A814-EC3386541C92}"/>
    <cellStyle name="Normal 2 9 2 3 3" xfId="28254" xr:uid="{75031D21-EDEC-4D9E-813C-8CF17D220087}"/>
    <cellStyle name="Normal 2 9 2 3_AVA DVA EL" xfId="28255" xr:uid="{64609C8F-7839-427B-B67A-F09678116B09}"/>
    <cellStyle name="Normal 2 9 2 4" xfId="28256" xr:uid="{DEF9797C-C0F3-4E15-9AB6-3A4F21FB543E}"/>
    <cellStyle name="Normal 2 9 2 4 2" xfId="28257" xr:uid="{FDC87C81-9741-4216-A9D6-74A09C5E4DBE}"/>
    <cellStyle name="Normal 2 9 2 4 3" xfId="28258" xr:uid="{A6645F25-51BD-4436-8CC6-08933D8857B1}"/>
    <cellStyle name="Normal 2 9 2 4_AVA DVA EL" xfId="28259" xr:uid="{B8BE823E-ED75-4DD2-8EB7-87B39C19161E}"/>
    <cellStyle name="Normal 2 9 2 5" xfId="28260" xr:uid="{994E89D4-0064-430E-84C4-69F1F0B31EDC}"/>
    <cellStyle name="Normal 2 9 2 5 2" xfId="28261" xr:uid="{A2D37FBF-78E9-40D2-9B27-12CE183079EE}"/>
    <cellStyle name="Normal 2 9 2 5 3" xfId="28262" xr:uid="{9100E8A6-C18F-45EB-B5D7-FDED0A4B1DBC}"/>
    <cellStyle name="Normal 2 9 2 5_AVA DVA EL" xfId="28263" xr:uid="{9B827668-775E-4CF4-8ECC-299793780BAC}"/>
    <cellStyle name="Normal 2 9 2 6" xfId="28264" xr:uid="{65DE3536-F2F6-4827-BF2C-8646BAD5AA07}"/>
    <cellStyle name="Normal 2 9 2 6 2" xfId="28265" xr:uid="{D7CCE9D4-2DD9-47D4-96ED-11F80810987D}"/>
    <cellStyle name="Normal 2 9 2 6 3" xfId="28266" xr:uid="{7D7BFA65-DC23-417A-ABA0-DF2FC1A1CE55}"/>
    <cellStyle name="Normal 2 9 2 6_AVA DVA EL" xfId="28267" xr:uid="{1FAE7592-FA94-4F29-9DFA-FF3449F916CA}"/>
    <cellStyle name="Normal 2 9 2 7" xfId="28268" xr:uid="{3F38A8A0-093C-4277-8823-3C048A1A5495}"/>
    <cellStyle name="Normal 2 9 2 7 2" xfId="28269" xr:uid="{11E67B25-7D52-406B-A652-648C5EB45460}"/>
    <cellStyle name="Normal 2 9 2 7 3" xfId="28270" xr:uid="{4AD2A606-005D-4A88-9614-0654AF64FB6D}"/>
    <cellStyle name="Normal 2 9 2 7_AVA DVA EL" xfId="28271" xr:uid="{4987A4D9-5074-4E95-98B3-A6E2E46CD1FE}"/>
    <cellStyle name="Normal 2 9 2 8" xfId="28272" xr:uid="{29FA5DB7-2F61-4C08-9217-77ABBBBFD2B8}"/>
    <cellStyle name="Normal 2 9 2 8 2" xfId="28273" xr:uid="{601FFA8A-694F-4BFC-8371-94BE1D8E96F0}"/>
    <cellStyle name="Normal 2 9 2 8 3" xfId="28274" xr:uid="{31429236-0406-42A2-BDEB-9F2234EF090B}"/>
    <cellStyle name="Normal 2 9 2 8_AVA DVA EL" xfId="28275" xr:uid="{EAAAF5BE-F55F-46F3-BBFE-A5D58AB6F0AE}"/>
    <cellStyle name="Normal 2 9 2 9" xfId="28276" xr:uid="{AEAC8667-C79F-4F49-887C-9C37D5FE6E8C}"/>
    <cellStyle name="Normal 2 9 2 9 2" xfId="28277" xr:uid="{C30F05CA-727A-4E83-9CEE-3F8512D6BA5A}"/>
    <cellStyle name="Normal 2 9 2 9 3" xfId="28278" xr:uid="{09BE9474-4FDE-41B8-BFB7-DF6D3937D3A5}"/>
    <cellStyle name="Normal 2 9 2 9_AVA DVA EL" xfId="28279" xr:uid="{8BF3E354-6684-46C2-B424-114E045BE4B5}"/>
    <cellStyle name="Normal 2 9 2_3. Chng in credit spreads" xfId="50442" xr:uid="{1D1041F5-EFF3-43F3-AA41-D365950F7F15}"/>
    <cellStyle name="Normal 2 9 3" xfId="8356" xr:uid="{F6F37FFB-D2BC-4CD3-ADA4-1F2CD3E8FED9}"/>
    <cellStyle name="Normal 2 9 3 2" xfId="28280" xr:uid="{579D6CEE-6E75-465A-98D3-1AF8004F7CB2}"/>
    <cellStyle name="Normal 2 9 3 2 2" xfId="28281" xr:uid="{85DCC570-A668-41D0-8A41-C3C9A16E3FF2}"/>
    <cellStyle name="Normal 2 9 3 2 3" xfId="28282" xr:uid="{CD9361DD-7E20-4569-B8D2-56B8FE659816}"/>
    <cellStyle name="Normal 2 9 3 2 4" xfId="50443" xr:uid="{44607DB7-50AA-4389-83DD-88D5F926FBF5}"/>
    <cellStyle name="Normal 2 9 3 2_AVA DVA EL" xfId="28283" xr:uid="{AE46F121-4E70-4218-9810-4414065039DA}"/>
    <cellStyle name="Normal 2 9 3 3" xfId="28284" xr:uid="{7C057F36-E5DD-4C3D-BC34-4F0A205982B0}"/>
    <cellStyle name="Normal 2 9 3 3 2" xfId="28285" xr:uid="{047EE239-3859-437D-B2D0-E3041A6C9930}"/>
    <cellStyle name="Normal 2 9 3 3 3" xfId="28286" xr:uid="{55BF3833-32CF-4B4D-B7B4-79E92A5912DE}"/>
    <cellStyle name="Normal 2 9 3 3_AVA DVA EL" xfId="28287" xr:uid="{5D5C39AF-3191-48FA-821A-E8F6603F7386}"/>
    <cellStyle name="Normal 2 9 3 4" xfId="28288" xr:uid="{13EF6626-7F58-4503-AC31-53A7F6494A79}"/>
    <cellStyle name="Normal 2 9 3 4 2" xfId="28289" xr:uid="{EA31D29E-6A03-4F32-A2E2-D90A4C864291}"/>
    <cellStyle name="Normal 2 9 3 4 3" xfId="28290" xr:uid="{393B0253-DEEE-4522-B893-4EBB10458F1B}"/>
    <cellStyle name="Normal 2 9 3 4_AVA DVA EL" xfId="28291" xr:uid="{D9B860A9-57EC-4C05-B743-7E6C30ACC649}"/>
    <cellStyle name="Normal 2 9 3 5" xfId="28292" xr:uid="{2DE30905-A7E2-4EE6-AB7A-3ACCB49CB042}"/>
    <cellStyle name="Normal 2 9 3 6" xfId="50444" xr:uid="{8E11A6D3-4981-4D25-A405-995E59C27319}"/>
    <cellStyle name="Normal 2 9 3_3. Chng in credit spreads" xfId="50445" xr:uid="{56072EBA-349E-4F20-8362-D296E8C72244}"/>
    <cellStyle name="Normal 2 9 4" xfId="8357" xr:uid="{6D5DB253-74C6-4DFB-BE61-C0EFE1FFF2B0}"/>
    <cellStyle name="Normal 2 9 4 2" xfId="28293" xr:uid="{C1E3EEC2-A63C-43DE-BAC5-53A55F92F191}"/>
    <cellStyle name="Normal 2 9 4 2 2" xfId="28294" xr:uid="{4CF2D765-01D1-4CB6-8719-643F4BB2AB0A}"/>
    <cellStyle name="Normal 2 9 4 2 3" xfId="28295" xr:uid="{71B5AE83-53F4-488D-ABF1-CF90FC61B7C7}"/>
    <cellStyle name="Normal 2 9 4 2 4" xfId="50446" xr:uid="{B7933D14-49D7-4BD2-BF9D-64C293186825}"/>
    <cellStyle name="Normal 2 9 4 2_AVA DVA EL" xfId="28296" xr:uid="{41955B3D-F784-45FB-AECF-EDD3711FAA7A}"/>
    <cellStyle name="Normal 2 9 4 3" xfId="28297" xr:uid="{B57EFA62-C4D1-4EAC-93E5-9410505C890D}"/>
    <cellStyle name="Normal 2 9 4 4" xfId="50447" xr:uid="{3A647961-3B9B-4ACF-85F3-A6CB7C3A7E4B}"/>
    <cellStyle name="Normal 2 9 4_3. Chng in credit spreads" xfId="50448" xr:uid="{A92CC2E9-69AC-4D54-917A-6A355D244E7B}"/>
    <cellStyle name="Normal 2 9 5" xfId="8358" xr:uid="{9783B91C-C704-4378-8457-C39FC2437CDD}"/>
    <cellStyle name="Normal 2 9 5 2" xfId="28298" xr:uid="{37F84680-CE05-4142-B428-124C0BF276B9}"/>
    <cellStyle name="Normal 2 9 5 2 2" xfId="28299" xr:uid="{441619B5-FD95-4E5D-B61E-84D53D0F820F}"/>
    <cellStyle name="Normal 2 9 5 2 3" xfId="28300" xr:uid="{DC7422E4-F371-4357-9D27-A69EEC679C69}"/>
    <cellStyle name="Normal 2 9 5 2_AVA DVA EL" xfId="28301" xr:uid="{28DBA2B6-EED5-4078-8928-F75B4F10EF5D}"/>
    <cellStyle name="Normal 2 9 5 3" xfId="28302" xr:uid="{3409DA65-4E82-4AAC-8A21-F17A84A28DE0}"/>
    <cellStyle name="Normal 2 9 5 4" xfId="50449" xr:uid="{E4E8FFD7-C049-49AF-8B69-12B3936E073C}"/>
    <cellStyle name="Normal 2 9 5_AVA DVA EL" xfId="28303" xr:uid="{78A39E87-5273-4C2E-BF53-C70E4D6719C2}"/>
    <cellStyle name="Normal 2 9 6" xfId="8359" xr:uid="{9ADC4C53-F008-4DC1-80C3-D303195CB96D}"/>
    <cellStyle name="Normal 2 9 6 2" xfId="28304" xr:uid="{7908F1DD-8113-42F0-890E-1D951B6007FF}"/>
    <cellStyle name="Normal 2 9 6 2 2" xfId="28305" xr:uid="{8A005ED8-B38B-479D-B94C-CD05F36151EA}"/>
    <cellStyle name="Normal 2 9 6 2 3" xfId="28306" xr:uid="{D40805A1-B387-4F2E-A245-C72199FF9D3C}"/>
    <cellStyle name="Normal 2 9 6 2_AVA DVA EL" xfId="28307" xr:uid="{99547846-F547-4DAC-9FD0-B0B270D576BB}"/>
    <cellStyle name="Normal 2 9 6 3" xfId="28308" xr:uid="{D89C4A32-A939-4DD5-9A95-CB3AECE23462}"/>
    <cellStyle name="Normal 2 9 6_AVA DVA EL" xfId="28309" xr:uid="{E6E02405-0991-4BD5-8809-B1F94BC60DF4}"/>
    <cellStyle name="Normal 2 9 7" xfId="28310" xr:uid="{E7747AFA-4086-4342-B439-D71BCA6749E5}"/>
    <cellStyle name="Normal 2 9 7 2" xfId="28311" xr:uid="{06107391-FF65-43DB-A4BD-9AD471A9B77E}"/>
    <cellStyle name="Normal 2 9 7 3" xfId="28312" xr:uid="{5FD9AB7F-EADD-4891-8B68-B0AFD4092A58}"/>
    <cellStyle name="Normal 2 9 7_AVA DVA EL" xfId="28313" xr:uid="{34805B20-33E5-4BC1-9F58-DA30A6356A46}"/>
    <cellStyle name="Normal 2 9 8" xfId="28314" xr:uid="{3164EA1C-0998-4864-8BD8-2325868D9E05}"/>
    <cellStyle name="Normal 2 9 8 2" xfId="28315" xr:uid="{19245F59-9194-49FE-8577-4ECF71BBC139}"/>
    <cellStyle name="Normal 2 9 8 3" xfId="28316" xr:uid="{8FFB380F-5BD5-4CD1-BCB6-20EE0FB0E29F}"/>
    <cellStyle name="Normal 2 9 8_AVA DVA EL" xfId="28317" xr:uid="{4D81934F-A887-47DC-9766-3AAE659934E7}"/>
    <cellStyle name="Normal 2 9 9" xfId="28318" xr:uid="{183D7E56-1EA8-42A0-ACE3-455ADBF9B1F8}"/>
    <cellStyle name="Normal 2 9 9 2" xfId="28319" xr:uid="{9CE61A60-88F2-4A49-94C9-572CEC3D3629}"/>
    <cellStyle name="Normal 2 9 9 3" xfId="28320" xr:uid="{21E97082-7277-4396-A843-8EAA8A0E8F31}"/>
    <cellStyle name="Normal 2 9 9_AVA DVA EL" xfId="28321" xr:uid="{44257D74-B789-4A08-89F0-BC7D24500171}"/>
    <cellStyle name="Normal 2 9_3. Chng in credit spreads" xfId="50450" xr:uid="{1E0551F0-13AF-4646-99CD-79AD464A42B2}"/>
    <cellStyle name="Normal 2_~0149226" xfId="8360" xr:uid="{1F752822-3A92-4C35-A040-8272E0D9525F}"/>
    <cellStyle name="Normal 20" xfId="8361" xr:uid="{3708C5F0-E20F-4010-B3DE-B63D13DE6B71}"/>
    <cellStyle name="Normal 20 10" xfId="50451" xr:uid="{7D4D1081-6F59-4DF1-8F7F-EBD7D5B71409}"/>
    <cellStyle name="Normal 20 11" xfId="50452" xr:uid="{066CB95B-C610-4415-B2EE-48E8A0A5FEFF}"/>
    <cellStyle name="Normal 20 2" xfId="8362" xr:uid="{79EB9289-8646-4D45-A653-821A19A8F8CE}"/>
    <cellStyle name="Normal 20 2 2" xfId="28322" xr:uid="{3C30C91F-1B52-4C75-898D-9C84FC8D9142}"/>
    <cellStyle name="Normal 20 2 2 2" xfId="28323" xr:uid="{87A9D74A-0E57-43C1-8EB9-37EA8EFEF299}"/>
    <cellStyle name="Normal 20 2 2 3" xfId="28324" xr:uid="{FF2A469D-6C49-41C6-BF95-FF55E27409A0}"/>
    <cellStyle name="Normal 20 2 2_AVA DVA EL" xfId="28325" xr:uid="{9EE2510D-1CD1-403C-95A8-9E9DAAD760DD}"/>
    <cellStyle name="Normal 20 2 3" xfId="28326" xr:uid="{1F6806B7-AF42-4A41-896C-933A54102FE9}"/>
    <cellStyle name="Normal 20 2 4" xfId="50453" xr:uid="{BD659AC4-E7D7-42C4-8504-368DF1E74982}"/>
    <cellStyle name="Normal 20 2_AVA DVA EL" xfId="28327" xr:uid="{B189A278-0994-471A-A0DF-E46269C1348B}"/>
    <cellStyle name="Normal 20 3" xfId="8363" xr:uid="{9CC82D5B-92B8-4E3B-83D2-09B71F1566A4}"/>
    <cellStyle name="Normal 20 3 2" xfId="28328" xr:uid="{E0AAAC83-1118-44C7-BA35-34B8A45A5DF5}"/>
    <cellStyle name="Normal 20 3 3" xfId="50454" xr:uid="{BC2CA1DC-5568-4E9B-9EC8-09DBC609B987}"/>
    <cellStyle name="Normal 20 3_AVA DVA EL" xfId="28329" xr:uid="{0607DB40-ADC5-4DA6-9567-800BC6A4420A}"/>
    <cellStyle name="Normal 20 4" xfId="8364" xr:uid="{93E19D73-E115-46CE-B398-E9FFE79266D9}"/>
    <cellStyle name="Normal 20 4 2" xfId="28330" xr:uid="{FD99BE0E-C3C8-4B90-8410-915D7C1CCE74}"/>
    <cellStyle name="Normal 20 4 3" xfId="50455" xr:uid="{9B2D2369-9EEE-4739-9A3E-497470C33043}"/>
    <cellStyle name="Normal 20 4_AVA DVA EL" xfId="28331" xr:uid="{1C05DECC-68DA-4671-A504-89F47C1ED1CD}"/>
    <cellStyle name="Normal 20 5" xfId="8365" xr:uid="{9C569B11-9916-4C3D-B023-309B2CC44582}"/>
    <cellStyle name="Normal 20 5 2" xfId="28332" xr:uid="{3FA17C98-35E0-4BA8-9D5E-15AA3B24EE1B}"/>
    <cellStyle name="Normal 20 5_AVA DVA EL" xfId="28333" xr:uid="{DFEF45E5-DF4F-4709-94E1-B16E238CE05D}"/>
    <cellStyle name="Normal 20 6" xfId="8366" xr:uid="{B271AB67-90AA-49EF-B4FB-2113A7536AFC}"/>
    <cellStyle name="Normal 20 6 2" xfId="28334" xr:uid="{AB0545AC-1C21-4C30-92FD-F4D44C4406AF}"/>
    <cellStyle name="Normal 20 6_AVA DVA EL" xfId="28335" xr:uid="{20A36522-E6D6-4839-A0CA-ABEB4618FC56}"/>
    <cellStyle name="Normal 20 7" xfId="8367" xr:uid="{C8014C0C-5151-4C62-8C8E-78842886F59D}"/>
    <cellStyle name="Normal 20 7 2" xfId="28336" xr:uid="{9C461A93-63D6-4BF9-A023-65733EB023EA}"/>
    <cellStyle name="Normal 20 7_AVA DVA EL" xfId="28337" xr:uid="{6872C624-9BAF-498A-A96A-30BA78A6B785}"/>
    <cellStyle name="Normal 20 8" xfId="28338" xr:uid="{DA96DACF-CD3D-4B00-AA27-ABD5497E1E93}"/>
    <cellStyle name="Normal 20 8 2" xfId="28339" xr:uid="{D5E6DA5D-E840-487C-B142-0F4F5580999B}"/>
    <cellStyle name="Normal 20 8 3" xfId="28340" xr:uid="{6BC14596-A305-4CEF-8D51-8DDD36780557}"/>
    <cellStyle name="Normal 20 8_AVA DVA EL" xfId="28341" xr:uid="{01547CC5-8C73-4F91-A4EA-CCCE8E6C1907}"/>
    <cellStyle name="Normal 20 9" xfId="28342" xr:uid="{F97FF609-E5E2-49F4-8576-EAD7D6C3414A}"/>
    <cellStyle name="Normal 20_7. Other MTM adjustments" xfId="50456" xr:uid="{FF15AE40-FA87-4F72-B792-1DC2B0153FD9}"/>
    <cellStyle name="Normal 21" xfId="8368" xr:uid="{1641C5D8-1E8D-4F3F-96A3-BD454D25571C}"/>
    <cellStyle name="Normal 21 10" xfId="50457" xr:uid="{BDC70F3A-137A-4B38-84D2-366948610154}"/>
    <cellStyle name="Normal 21 11" xfId="50458" xr:uid="{A5F7D30F-0587-4395-870B-7C3EE271CBDB}"/>
    <cellStyle name="Normal 21 2" xfId="8369" xr:uid="{F174C639-D2A3-4778-8DDF-F710E357A718}"/>
    <cellStyle name="Normal 21 2 2" xfId="28343" xr:uid="{74132B0E-B114-4641-BB08-96016B6803C6}"/>
    <cellStyle name="Normal 21 2 2 2" xfId="28344" xr:uid="{854C6CB0-E5CB-4086-AB41-E46017785B85}"/>
    <cellStyle name="Normal 21 2 2 2 2" xfId="50459" xr:uid="{51642E6A-5E79-4939-99F0-625EBFAC1594}"/>
    <cellStyle name="Normal 21 2 2 2 2 2" xfId="50460" xr:uid="{1DB37561-872B-452B-B36A-0B10BA4BB625}"/>
    <cellStyle name="Normal 21 2 2 2 3" xfId="50461" xr:uid="{B93F9750-3FCD-4AEF-9DF5-2260E0DB809A}"/>
    <cellStyle name="Normal 21 2 2 2 4" xfId="50462" xr:uid="{4CFA6A86-D3E8-457E-91D7-771FC5748749}"/>
    <cellStyle name="Normal 21 2 2 2_3. Chng in credit spreads" xfId="50463" xr:uid="{5E0B7579-FC39-4715-BC25-F78175353E1F}"/>
    <cellStyle name="Normal 21 2 2 3" xfId="28345" xr:uid="{AC53C5B4-52DC-4312-B4BA-775E4E7727CE}"/>
    <cellStyle name="Normal 21 2 2 3 2" xfId="50464" xr:uid="{AA66C2BE-21C4-46C1-9D12-1CBF795974D2}"/>
    <cellStyle name="Normal 21 2 2 4" xfId="50465" xr:uid="{59EC1931-AF71-4B37-86A6-A948DCEAB21E}"/>
    <cellStyle name="Normal 21 2 2 5" xfId="50466" xr:uid="{1DC670D5-8C2B-4BDA-973F-56CEC037FEF4}"/>
    <cellStyle name="Normal 21 2 2_3. Chng in credit spreads" xfId="50467" xr:uid="{864E3401-9EAE-432D-9727-5C7E32A0F573}"/>
    <cellStyle name="Normal 21 2 3" xfId="28346" xr:uid="{6CACCBCD-D896-4A66-B201-B95E63D3C20D}"/>
    <cellStyle name="Normal 21 2 3 2" xfId="28347" xr:uid="{57DEF937-A6A9-44E7-A278-3922724899C8}"/>
    <cellStyle name="Normal 21 2 3 2 2" xfId="50468" xr:uid="{D0A632CC-C293-44DD-8027-59E4ED769750}"/>
    <cellStyle name="Normal 21 2 3 2 2 2" xfId="50469" xr:uid="{561E254E-7EE8-4584-A6F1-9CFBA29CBF48}"/>
    <cellStyle name="Normal 21 2 3 2 3" xfId="50470" xr:uid="{7F008F3F-065C-4A80-9E1C-B7DF7E1D7055}"/>
    <cellStyle name="Normal 21 2 3 2 4" xfId="50471" xr:uid="{9A48E3CC-AB18-4565-9634-F0417CA7946D}"/>
    <cellStyle name="Normal 21 2 3 2_3. Chng in credit spreads" xfId="50472" xr:uid="{102521EE-24F6-4CB4-92A4-05081C0AD0C0}"/>
    <cellStyle name="Normal 21 2 3 3" xfId="28348" xr:uid="{C76812A2-E848-4B48-B9A9-6E35BB1B262C}"/>
    <cellStyle name="Normal 21 2 3 3 2" xfId="50473" xr:uid="{012F8BA2-5FC6-4D90-B8B1-90256F143CC2}"/>
    <cellStyle name="Normal 21 2 3 4" xfId="50474" xr:uid="{BBDE18AE-FDBA-426E-9532-AB017967375E}"/>
    <cellStyle name="Normal 21 2 3 5" xfId="50475" xr:uid="{867888DC-885B-4D08-A2E7-480CD0142B1C}"/>
    <cellStyle name="Normal 21 2 3_3. Chng in credit spreads" xfId="50476" xr:uid="{E21C9A4C-72AD-4F0B-853C-9390CC0A4C5E}"/>
    <cellStyle name="Normal 21 2 4" xfId="28349" xr:uid="{602FB7CA-2291-4E17-BAF0-749B9F993028}"/>
    <cellStyle name="Normal 21 2 4 2" xfId="50477" xr:uid="{5FD086A3-B910-41F0-A44B-45E7331A5478}"/>
    <cellStyle name="Normal 21 2 4 2 2" xfId="50478" xr:uid="{BC6E5205-A6E3-4ECC-87A2-8F6607409D2C}"/>
    <cellStyle name="Normal 21 2 4 3" xfId="50479" xr:uid="{4B0068D3-2D30-4D1E-9C46-721A88396492}"/>
    <cellStyle name="Normal 21 2 4 4" xfId="50480" xr:uid="{C77E54D0-28BC-4A34-B65D-3BEF4AAE14FF}"/>
    <cellStyle name="Normal 21 2 4_3. Chng in credit spreads" xfId="50481" xr:uid="{495F39DD-B348-4909-8594-31244FD8A32A}"/>
    <cellStyle name="Normal 21 2 5" xfId="50482" xr:uid="{889515EA-D78B-443C-9560-6D552ABC42E5}"/>
    <cellStyle name="Normal 21 2 5 2" xfId="50483" xr:uid="{E4DBB879-AF43-406E-BE90-614E2202EA1E}"/>
    <cellStyle name="Normal 21 2 6" xfId="50484" xr:uid="{917AC5A2-D554-4E4A-BD85-3C0E81557649}"/>
    <cellStyle name="Normal 21 2 7" xfId="50485" xr:uid="{B532B4BB-A479-4FFE-B4B7-DEF661CE1071}"/>
    <cellStyle name="Normal 21 2_3. Chng in credit spreads" xfId="50486" xr:uid="{BB21D22A-032C-431A-86B3-5B2B58E566C7}"/>
    <cellStyle name="Normal 21 3" xfId="8370" xr:uid="{C22EE3D5-579A-4EAD-BE73-D2AD3B6FBFB5}"/>
    <cellStyle name="Normal 21 3 2" xfId="28350" xr:uid="{C27CB1B8-EC40-4D0F-99F1-736DDEAD4A19}"/>
    <cellStyle name="Normal 21 3 2 2" xfId="28351" xr:uid="{316D31A1-EBC9-4EB6-9D44-E4925D3D2222}"/>
    <cellStyle name="Normal 21 3 2 2 2" xfId="50487" xr:uid="{3C97B03E-3501-4F42-9475-CA338919F728}"/>
    <cellStyle name="Normal 21 3 2 3" xfId="28352" xr:uid="{31046A8B-78AF-4749-9EFA-ED75F75C578C}"/>
    <cellStyle name="Normal 21 3 2 3 2" xfId="50488" xr:uid="{09C55183-D36A-4626-8F59-E5C43EC2D300}"/>
    <cellStyle name="Normal 21 3 2 4" xfId="50489" xr:uid="{8C115EAC-8BC8-4748-AC7B-3849C0C521AE}"/>
    <cellStyle name="Normal 21 3 2_3. Chng in credit spreads" xfId="50490" xr:uid="{B905AFA7-64CF-4051-878F-A8C4B1DFEE92}"/>
    <cellStyle name="Normal 21 3 3" xfId="28353" xr:uid="{14CAED8B-63F3-4139-8346-84219586E98C}"/>
    <cellStyle name="Normal 21 3 3 2" xfId="28354" xr:uid="{6CFBB655-61BC-4EE5-A76D-34A719AF3365}"/>
    <cellStyle name="Normal 21 3 3 3" xfId="28355" xr:uid="{D1B26B43-317F-4225-A5CB-34EE17A7B823}"/>
    <cellStyle name="Normal 21 3 3 4" xfId="50491" xr:uid="{9482B7B6-588D-4ABF-AFE4-39C86DC81551}"/>
    <cellStyle name="Normal 21 3 3_AVA DVA EL" xfId="28356" xr:uid="{BF84F570-688F-486E-AF73-82E24F9961F9}"/>
    <cellStyle name="Normal 21 3 4" xfId="28357" xr:uid="{92DAB1CE-43B8-4886-929F-ACB9AFB8CCDD}"/>
    <cellStyle name="Normal 21 3 4 2" xfId="50492" xr:uid="{BF504FD1-1BB6-444E-BC05-009A92675CCA}"/>
    <cellStyle name="Normal 21 3 5" xfId="50493" xr:uid="{D6FDD985-3EE4-4C0C-BFE5-D20FF7FAC7AA}"/>
    <cellStyle name="Normal 21 3_3. Chng in credit spreads" xfId="50494" xr:uid="{14B25321-4B58-448D-9014-99983F79EDE0}"/>
    <cellStyle name="Normal 21 4" xfId="8371" xr:uid="{C58A4CB3-C124-4BFF-B7A8-726376E46920}"/>
    <cellStyle name="Normal 21 4 2" xfId="28358" xr:uid="{21DAAE8B-1FCB-4DB9-9129-5184F35B4A97}"/>
    <cellStyle name="Normal 21 4 2 2" xfId="28359" xr:uid="{AF468069-47FD-42EB-AAFC-192583F19E1E}"/>
    <cellStyle name="Normal 21 4 2 3" xfId="28360" xr:uid="{96D4E7C3-6EA0-4CAE-A089-9A8345921E50}"/>
    <cellStyle name="Normal 21 4 2_AVA DVA EL" xfId="28361" xr:uid="{91F6668D-B5C3-4486-9E3A-95897C513138}"/>
    <cellStyle name="Normal 21 4 3" xfId="28362" xr:uid="{AEA58DF4-EAC9-4D9F-BB2F-3663B111450E}"/>
    <cellStyle name="Normal 21 4 3 2" xfId="28363" xr:uid="{749F9606-702F-4BCF-978B-FCBCF057B0CD}"/>
    <cellStyle name="Normal 21 4 3 3" xfId="28364" xr:uid="{7FA5C433-ED7E-4F81-8A57-A37E16BFFDA0}"/>
    <cellStyle name="Normal 21 4 3_AVA DVA EL" xfId="28365" xr:uid="{B0AFB3FB-C712-4B2A-BB50-1932B5D3E004}"/>
    <cellStyle name="Normal 21 4 4" xfId="28366" xr:uid="{BCF70E7A-9E98-4DAC-9243-6F82709E38C5}"/>
    <cellStyle name="Normal 21 4 5" xfId="50495" xr:uid="{FFDC2C42-C7F7-4B7E-B9EE-591818AD6440}"/>
    <cellStyle name="Normal 21 4_AVA DVA EL" xfId="28367" xr:uid="{73CCF7E3-B648-4AA2-B771-CE070B86B9DE}"/>
    <cellStyle name="Normal 21 5" xfId="8372" xr:uid="{76A12140-ACED-47B3-A9FE-44246AAF6F8F}"/>
    <cellStyle name="Normal 21 5 2" xfId="28368" xr:uid="{3B0E527A-AF08-45BB-9BE3-A852B47AAD6E}"/>
    <cellStyle name="Normal 21 5 2 2" xfId="28369" xr:uid="{6B7FC19F-4502-404C-9861-A6CF466CF6BC}"/>
    <cellStyle name="Normal 21 5 2 3" xfId="28370" xr:uid="{B2E623FB-DBAD-4166-BB2A-4AA3536EAB5E}"/>
    <cellStyle name="Normal 21 5 2_AVA DVA EL" xfId="28371" xr:uid="{BA0D4B8B-38C5-4058-9609-532D8B213BAC}"/>
    <cellStyle name="Normal 21 5 3" xfId="28372" xr:uid="{DFF5371E-A2EF-48C9-BE51-80CB218458B4}"/>
    <cellStyle name="Normal 21 5 3 2" xfId="28373" xr:uid="{FAFA3827-8189-4362-9B63-930EC2B721FE}"/>
    <cellStyle name="Normal 21 5 3 3" xfId="28374" xr:uid="{BFD2C29F-537B-451B-8610-9854394F64DA}"/>
    <cellStyle name="Normal 21 5 3_AVA DVA EL" xfId="28375" xr:uid="{7869957E-D111-4BF5-92DF-40D4B52A9DD0}"/>
    <cellStyle name="Normal 21 5 4" xfId="28376" xr:uid="{066D6444-0EC7-44E5-AADA-B3D89C8A3DB0}"/>
    <cellStyle name="Normal 21 5 5" xfId="50496" xr:uid="{7D889702-087C-4AC4-8A68-AF511393CD1E}"/>
    <cellStyle name="Normal 21 5_AVA DVA EL" xfId="28377" xr:uid="{121AF648-AAFC-4AF0-BFD1-8F8E560D509C}"/>
    <cellStyle name="Normal 21 6" xfId="8373" xr:uid="{BF5E2085-4F6E-4A21-B728-E47A59989339}"/>
    <cellStyle name="Normal 21 6 2" xfId="28378" xr:uid="{FC44EC3C-D5B7-48CC-9C28-A72E7D91D2CA}"/>
    <cellStyle name="Normal 21 6 2 2" xfId="28379" xr:uid="{AA9CF9AE-9DF6-4D8B-B5A1-07DE447C4A46}"/>
    <cellStyle name="Normal 21 6 2 3" xfId="28380" xr:uid="{4254CBBE-FBD8-46FA-86FD-EA2C3202EDE8}"/>
    <cellStyle name="Normal 21 6 2_AVA DVA EL" xfId="28381" xr:uid="{46CAE2D2-AEFE-4BDB-A5A8-0EBD97252A20}"/>
    <cellStyle name="Normal 21 6 3" xfId="28382" xr:uid="{721AA098-3E48-475F-BB70-D1C6797B1FDB}"/>
    <cellStyle name="Normal 21 6 3 2" xfId="28383" xr:uid="{D58B6523-09EC-4372-AA33-8476BBD855E4}"/>
    <cellStyle name="Normal 21 6 3 3" xfId="28384" xr:uid="{FA6BA4BC-60F8-48EE-A995-15A024E36BEF}"/>
    <cellStyle name="Normal 21 6 3_AVA DVA EL" xfId="28385" xr:uid="{A896D9EC-83B1-4656-B5F0-F44E2DF935CB}"/>
    <cellStyle name="Normal 21 6 4" xfId="28386" xr:uid="{93DAB95D-DCEA-45D9-8AC0-94D52A4D4D75}"/>
    <cellStyle name="Normal 21 6_AVA DVA EL" xfId="28387" xr:uid="{6814C5B3-7AFC-4025-B845-9F20FD2D7DFD}"/>
    <cellStyle name="Normal 21 7" xfId="8374" xr:uid="{3F93CD14-BEFE-411D-8406-8521E3D5464D}"/>
    <cellStyle name="Normal 21 7 2" xfId="28388" xr:uid="{1119ECDD-36C1-4C05-BEE8-391DDE7C4B61}"/>
    <cellStyle name="Normal 21 7 2 2" xfId="28389" xr:uid="{3C4CEF63-1C7F-4C8B-AECA-5602BABEDBC5}"/>
    <cellStyle name="Normal 21 7 2 3" xfId="28390" xr:uid="{08D5A052-7444-43E9-89D7-B27DD5C5AB4B}"/>
    <cellStyle name="Normal 21 7 2_AVA DVA EL" xfId="28391" xr:uid="{CD6CDD52-F9DF-4C98-9A36-AC5FF93159C9}"/>
    <cellStyle name="Normal 21 7 3" xfId="28392" xr:uid="{02B7785F-D83B-4FC2-B84A-0431018D2D4D}"/>
    <cellStyle name="Normal 21 7 3 2" xfId="28393" xr:uid="{671248B1-7DCF-4667-94A0-8B35A7047A8F}"/>
    <cellStyle name="Normal 21 7 3 3" xfId="28394" xr:uid="{2AE7A4C8-33AB-4F46-99AC-8D39ABCC59D0}"/>
    <cellStyle name="Normal 21 7 3_AVA DVA EL" xfId="28395" xr:uid="{7AFBA8E2-3437-4797-A239-1235C8C44A46}"/>
    <cellStyle name="Normal 21 7 4" xfId="28396" xr:uid="{F8E62511-9D19-4F80-B663-21761590BF3C}"/>
    <cellStyle name="Normal 21 7_AVA DVA EL" xfId="28397" xr:uid="{2234E996-E638-4E51-8165-297DE0FDB760}"/>
    <cellStyle name="Normal 21 8" xfId="28398" xr:uid="{C561BBFE-48C8-4656-81E3-0B5789E9F5FE}"/>
    <cellStyle name="Normal 21 8 2" xfId="28399" xr:uid="{69DE684F-3BD6-4685-A702-3D5C7B0EDE4E}"/>
    <cellStyle name="Normal 21 8 3" xfId="28400" xr:uid="{A3B3C3AE-3BDD-4B19-B3A1-82267B8654E5}"/>
    <cellStyle name="Normal 21 8_AVA DVA EL" xfId="28401" xr:uid="{6489B217-88ED-4250-AEE2-03CA46842A8D}"/>
    <cellStyle name="Normal 21 9" xfId="28402" xr:uid="{399E63C6-83CB-4399-98F3-9BCFBE72FC02}"/>
    <cellStyle name="Normal 21_7. Other MTM adjustments" xfId="50497" xr:uid="{ABA7AD8B-9C8F-4CC5-A79C-A6D3901CDEDF}"/>
    <cellStyle name="Normal 22" xfId="8375" xr:uid="{564017A2-70EF-42C2-A530-F526B94635F8}"/>
    <cellStyle name="Normal 22 2" xfId="28403" xr:uid="{66FBB1D3-498B-4103-ADC0-829649DB2B75}"/>
    <cellStyle name="Normal 22 2 2" xfId="28404" xr:uid="{84B33452-69E8-42D6-8B54-2FB9D0DBC263}"/>
    <cellStyle name="Normal 22 2 3" xfId="28405" xr:uid="{D6E32777-5CBC-467E-8974-F77F74519FC4}"/>
    <cellStyle name="Normal 22 2 4" xfId="50498" xr:uid="{B9877D4A-E3AE-4E11-86D8-953082021A2A}"/>
    <cellStyle name="Normal 22 2_AVA DVA EL" xfId="28406" xr:uid="{36D5D780-D0B8-42B8-996E-7DF0CAC18582}"/>
    <cellStyle name="Normal 22 3" xfId="28407" xr:uid="{F6D22EEF-927E-4474-BD50-6CB4310ED19D}"/>
    <cellStyle name="Normal 22 3 2" xfId="50499" xr:uid="{CBC3A12A-ECB3-489C-BDAE-E2AD0AECEBA4}"/>
    <cellStyle name="Normal 22 4" xfId="50500" xr:uid="{746AB11D-D5FE-407E-9B6A-3DF9D8239949}"/>
    <cellStyle name="Normal 22 4 2" xfId="50501" xr:uid="{FD06984C-658C-4933-B753-169D42DFF2D8}"/>
    <cellStyle name="Normal 22 5" xfId="50502" xr:uid="{5DF4A42D-5B0E-49D8-91CA-0CF333E31786}"/>
    <cellStyle name="Normal 22 6" xfId="50503" xr:uid="{857D2621-5B6A-4602-8C73-C02496DF1B5A}"/>
    <cellStyle name="Normal 22_7. Other MTM adjustments" xfId="50504" xr:uid="{C58C5C0F-7E44-4770-A855-FDEBB68E0A86}"/>
    <cellStyle name="Normal 23" xfId="8376" xr:uid="{358A227D-9214-4E30-A1BD-FAD5134D8362}"/>
    <cellStyle name="Normal 23 2" xfId="28408" xr:uid="{9B7897BD-F1AA-4A75-B9C4-BF23438285B3}"/>
    <cellStyle name="Normal 23 2 2" xfId="28409" xr:uid="{3F18D161-FAA5-44B8-A413-E6FABA2755E5}"/>
    <cellStyle name="Normal 23 2 3" xfId="28410" xr:uid="{78254A4E-A7EA-40ED-A860-F364A35F56C2}"/>
    <cellStyle name="Normal 23 2 4" xfId="50505" xr:uid="{94110E85-3AB5-4172-A17B-6AE81A154E92}"/>
    <cellStyle name="Normal 23 2_AVA DVA EL" xfId="28411" xr:uid="{5B68B15E-0FB3-4840-A25F-F9008DF41F21}"/>
    <cellStyle name="Normal 23 3" xfId="28412" xr:uid="{F29DEDDD-F65B-4C27-B3FF-8F98C406D0B3}"/>
    <cellStyle name="Normal 23 3 2" xfId="28413" xr:uid="{98EE87E7-8D10-459E-944B-93A7A0BF7F97}"/>
    <cellStyle name="Normal 23 3 2 2" xfId="50506" xr:uid="{AED84115-E961-4772-BC9F-8C01A1A0AE72}"/>
    <cellStyle name="Normal 23 3 2 2 2" xfId="50507" xr:uid="{6BE87BCA-500A-4B70-9085-4CCCDC45A8BC}"/>
    <cellStyle name="Normal 23 3 2 3" xfId="50508" xr:uid="{F0AE75C1-C656-4225-A665-2DDB4703FB43}"/>
    <cellStyle name="Normal 23 3 2 4" xfId="50509" xr:uid="{482F4255-1F98-4231-BCB1-5D281EA146C4}"/>
    <cellStyle name="Normal 23 3 2_3. Chng in credit spreads" xfId="50510" xr:uid="{5BD3D5C9-C848-4EF8-9BC2-1F018C0BCCBD}"/>
    <cellStyle name="Normal 23 3 3" xfId="28414" xr:uid="{55DDFEFE-8BC7-4A5E-97AD-C95AA46D76D2}"/>
    <cellStyle name="Normal 23 3 3 2" xfId="50511" xr:uid="{C193554F-3D29-4C0C-80FB-AF1688E6527F}"/>
    <cellStyle name="Normal 23 3 4" xfId="50512" xr:uid="{F4909C14-5ACF-42F5-862A-FDD301413D36}"/>
    <cellStyle name="Normal 23 3 5" xfId="50513" xr:uid="{0911F865-8D11-4FB1-B630-97947B627B0E}"/>
    <cellStyle name="Normal 23 3_3. Chng in credit spreads" xfId="50514" xr:uid="{0621412B-206F-4937-AE03-C5EFB8416052}"/>
    <cellStyle name="Normal 23 4" xfId="28415" xr:uid="{76B8B7F4-B0D3-436B-9E8B-27E2C68A9DA5}"/>
    <cellStyle name="Normal 23 4 2" xfId="28416" xr:uid="{55991734-C032-4FF2-8952-4604D3F535CF}"/>
    <cellStyle name="Normal 23 4 3" xfId="28417" xr:uid="{3EA158DD-8AA2-40B7-A165-DF6D8AF662FE}"/>
    <cellStyle name="Normal 23 4 4" xfId="50515" xr:uid="{53D93422-D4BC-43A7-8400-23704454BF2A}"/>
    <cellStyle name="Normal 23 4_AVA DVA EL" xfId="28418" xr:uid="{1641C163-0532-4C99-937D-9B0A0B032DC2}"/>
    <cellStyle name="Normal 23 5" xfId="28419" xr:uid="{FA16A4CF-9C23-4990-9FE3-2B6074116C1B}"/>
    <cellStyle name="Normal 23 6" xfId="50516" xr:uid="{27DDEA7F-8A97-4F96-A208-54BE8857E462}"/>
    <cellStyle name="Normal 23_7. Other MTM adjustments" xfId="50517" xr:uid="{BFD3E770-5410-4184-978F-87385636080B}"/>
    <cellStyle name="Normal 24" xfId="8377" xr:uid="{27780E3F-6EB2-484D-9CE2-C65078F1FC30}"/>
    <cellStyle name="Normal 24 2" xfId="8378" xr:uid="{99762DA1-5C39-4EBB-ABBB-9D1739F94262}"/>
    <cellStyle name="Normal 24 2 2" xfId="50518" xr:uid="{5C032879-F5B5-4E59-B8B7-25B67A9DF66F}"/>
    <cellStyle name="Normal 24 3" xfId="28420" xr:uid="{AA183825-A833-46C3-9740-98D1E79106FD}"/>
    <cellStyle name="Normal 24 3 2" xfId="28421" xr:uid="{EB08B5B5-EAC3-496D-AADC-3B93A747477C}"/>
    <cellStyle name="Normal 24 3 3" xfId="28422" xr:uid="{5DA588FF-3F86-43A8-885A-109BE2636AC8}"/>
    <cellStyle name="Normal 24 3 4" xfId="50519" xr:uid="{8E98F6C2-7649-4ABC-8D3D-8796040BB05E}"/>
    <cellStyle name="Normal 24 3_AVA DVA EL" xfId="28423" xr:uid="{F13E86EC-51FB-460B-9FBF-FD57154CF6C5}"/>
    <cellStyle name="Normal 24 4" xfId="28424" xr:uid="{AF0D2025-2AAD-4821-B325-427F348637C4}"/>
    <cellStyle name="Normal 24 4 2" xfId="28425" xr:uid="{F7103A1C-D09E-42EB-B8A7-C611D2557C08}"/>
    <cellStyle name="Normal 24 4 3" xfId="28426" xr:uid="{E5C56601-1F84-41FF-BC09-1EEA53DA82EE}"/>
    <cellStyle name="Normal 24 4_AVA DVA EL" xfId="28427" xr:uid="{602CD067-EE05-4B16-8DF9-4BE67582F6E3}"/>
    <cellStyle name="Normal 24 5" xfId="50520" xr:uid="{A90C2F0A-DC5C-4477-A5F1-847E1A4A89F2}"/>
    <cellStyle name="Normal 24_7. Other MTM adjustments" xfId="50521" xr:uid="{B251D14C-7CA6-4479-8A71-3E5C45E26A89}"/>
    <cellStyle name="Normal 25" xfId="8379" xr:uid="{2608FBCF-0065-4303-BE61-4471BC7D09C0}"/>
    <cellStyle name="Normal 25 2" xfId="8380" xr:uid="{1B69675A-85E1-4DB1-B583-FEF06355BC66}"/>
    <cellStyle name="Normal 25 2 2" xfId="8381" xr:uid="{8F94378F-9ACF-45C4-9F32-13B7CAE1E61E}"/>
    <cellStyle name="Normal 25 2 2 2" xfId="28428" xr:uid="{218F3F7B-8694-4442-8263-047C7E7F245F}"/>
    <cellStyle name="Normal 25 2 2_AVA DVA EL" xfId="28429" xr:uid="{9A74BC44-4BFF-485A-8AFC-D047E9114521}"/>
    <cellStyle name="Normal 25 2 3" xfId="28430" xr:uid="{B1513E50-60C6-4CFB-AD0F-17D246F0A7E7}"/>
    <cellStyle name="Normal 25 2 4" xfId="50522" xr:uid="{0191362F-950F-4D80-A1AC-D9254FBBC501}"/>
    <cellStyle name="Normal 25 2_AVA DVA EL" xfId="28431" xr:uid="{2A7C5F6D-EBC0-4496-A84A-EFD2FDAE4191}"/>
    <cellStyle name="Normal 25 3" xfId="8382" xr:uid="{D0EDCD0E-ED45-4D1F-98CD-ED050FEBEEB2}"/>
    <cellStyle name="Normal 25 3 2" xfId="28432" xr:uid="{1D511EB1-916F-456E-8B66-6924BE8240D8}"/>
    <cellStyle name="Normal 25 3_AVA DVA EL" xfId="28433" xr:uid="{8AB6B0AA-6DF1-4288-AC07-3C41CB663447}"/>
    <cellStyle name="Normal 25 4" xfId="28434" xr:uid="{B420221D-ABFC-4B16-A17A-6D414E76A274}"/>
    <cellStyle name="Normal 25 4 2" xfId="28435" xr:uid="{CCE2B9FE-E7BA-4279-A224-B31D984F8AA5}"/>
    <cellStyle name="Normal 25 4 3" xfId="28436" xr:uid="{6113B481-83D8-43BB-B4EC-C81A954D236B}"/>
    <cellStyle name="Normal 25 4_AVA DVA EL" xfId="28437" xr:uid="{6F1963A9-20C2-4CD0-95C8-D0F03C00DBD6}"/>
    <cellStyle name="Normal 25 5" xfId="28438" xr:uid="{280510E9-F85C-494A-947C-7262556A4668}"/>
    <cellStyle name="Normal 25 5 2" xfId="28439" xr:uid="{2E728329-A5C4-4876-A966-01D262D4B4C8}"/>
    <cellStyle name="Normal 25 5 3" xfId="28440" xr:uid="{E45C2E3F-ABA3-4A21-BDDA-64628AFE28BE}"/>
    <cellStyle name="Normal 25 5_AVA DVA EL" xfId="28441" xr:uid="{0246010A-5BEA-43E9-95CE-7E72245A05A8}"/>
    <cellStyle name="Normal 25 6" xfId="28442" xr:uid="{ED7DB304-8A39-4A74-8CD3-30557C37283E}"/>
    <cellStyle name="Normal 25 7" xfId="50523" xr:uid="{9D9C139A-0487-42FC-86AF-193596E4F09D}"/>
    <cellStyle name="Normal 25 8" xfId="50524" xr:uid="{D676AF7B-6C56-4C49-8471-95486FB3F337}"/>
    <cellStyle name="Normal 25 9" xfId="50525" xr:uid="{8F360280-2437-4D54-9F8E-77528D5F717D}"/>
    <cellStyle name="Normal 25_AVA DVA EL" xfId="28443" xr:uid="{1D36F077-2DC7-428A-9C68-4E86B7D0260E}"/>
    <cellStyle name="Normal 26" xfId="8383" xr:uid="{002C719F-C6B4-410C-AA45-28AB3833F310}"/>
    <cellStyle name="Normal 26 2" xfId="8384" xr:uid="{9BD86612-9DDF-46A6-8F19-7D9EDE464BE0}"/>
    <cellStyle name="Normal 26 2 2" xfId="28444" xr:uid="{6E8B237F-B0B7-45C9-B6E7-1385FBBEF927}"/>
    <cellStyle name="Normal 26 2_AVA DVA EL" xfId="28445" xr:uid="{DD3EBB21-95E8-4422-A26E-3B816B0E0BA0}"/>
    <cellStyle name="Normal 26 3" xfId="28446" xr:uid="{B47FC03B-D229-4319-A810-7F7531E7EA72}"/>
    <cellStyle name="Normal 26 3 2" xfId="28447" xr:uid="{8242DBE1-DD5C-4A00-93BB-7A0534A83579}"/>
    <cellStyle name="Normal 26 3 3" xfId="28448" xr:uid="{8ED6A26E-8F46-4F51-A190-E957E3667CC1}"/>
    <cellStyle name="Normal 26 3 4" xfId="50526" xr:uid="{8BF976BF-C293-4094-AFE4-022B8FBD5950}"/>
    <cellStyle name="Normal 26 3_AVA DVA EL" xfId="28449" xr:uid="{0530477C-047B-4F38-9EBE-476C6AD25897}"/>
    <cellStyle name="Normal 26 4" xfId="28450" xr:uid="{966012BF-D959-40C0-BC80-63047597BA1C}"/>
    <cellStyle name="Normal 26 5" xfId="50527" xr:uid="{CC06E39F-2D38-4982-8E9E-4A6173C568BD}"/>
    <cellStyle name="Normal 26_3. Chng in credit spreads" xfId="50528" xr:uid="{F85507C5-0094-4C98-B91D-D449138E57FE}"/>
    <cellStyle name="Normal 27" xfId="8385" xr:uid="{7CC9AE53-15D3-4892-B2FA-0386DF86DB04}"/>
    <cellStyle name="Normal 27 2" xfId="8386" xr:uid="{52A10252-5C08-48B5-9D91-1D666F7F32FD}"/>
    <cellStyle name="Normal 27 2 2" xfId="28451" xr:uid="{ABD31065-0A12-4947-A824-74E5C3A36B03}"/>
    <cellStyle name="Normal 27 2 2 2" xfId="28452" xr:uid="{1EBC497A-28E1-4CE0-AA41-8879DB202651}"/>
    <cellStyle name="Normal 27 2 2 3" xfId="28453" xr:uid="{24CC4936-3B27-4121-8BD8-1ADAB0C35672}"/>
    <cellStyle name="Normal 27 2 2_AVA DVA EL" xfId="28454" xr:uid="{B4526423-7207-4325-B00A-49C02A2F4A56}"/>
    <cellStyle name="Normal 27 2 3" xfId="28455" xr:uid="{332A635A-70A8-427D-B739-6BC30CF331AF}"/>
    <cellStyle name="Normal 27 2 4" xfId="50529" xr:uid="{6F781415-0B96-4B72-A0E3-A2A611BA517A}"/>
    <cellStyle name="Normal 27 2_AVA DVA EL" xfId="28456" xr:uid="{6D659378-C186-45E4-A408-C8DBC4BA5E09}"/>
    <cellStyle name="Normal 27 3" xfId="28457" xr:uid="{5D100D5D-B946-4053-884E-7C87E6154FFF}"/>
    <cellStyle name="Normal 27 3 2" xfId="28458" xr:uid="{CA1A2D03-23E1-4D2B-8867-EA99B3055926}"/>
    <cellStyle name="Normal 27 3 3" xfId="28459" xr:uid="{E73670E7-EFB7-4168-86FF-874082C7369C}"/>
    <cellStyle name="Normal 27 3 4" xfId="50530" xr:uid="{04B742EF-DC10-40C6-97A1-E40027645B4E}"/>
    <cellStyle name="Normal 27 3_AVA DVA EL" xfId="28460" xr:uid="{DB61C149-088C-4CE2-AEB2-809C4740ECE0}"/>
    <cellStyle name="Normal 27 4" xfId="28461" xr:uid="{8AE1EC0E-8E92-4EF7-8F57-A1F270FB96E4}"/>
    <cellStyle name="Normal 27 5" xfId="50531" xr:uid="{8CA89EF2-3730-478A-817C-397B44EC665A}"/>
    <cellStyle name="Normal 27 6" xfId="50532" xr:uid="{C032181D-0017-494F-A9E4-20F359C22012}"/>
    <cellStyle name="Normal 27 7" xfId="55735" xr:uid="{B6E2F86E-B513-49B0-9FAA-25A91B35B25B}"/>
    <cellStyle name="Normal 27_7. Other MTM adjustments" xfId="50533" xr:uid="{4B9828B0-1BC9-4870-BACF-B57DC94C3310}"/>
    <cellStyle name="Normal 28" xfId="8387" xr:uid="{DA9D51BF-5A8E-4972-9967-7141F7F3E14D}"/>
    <cellStyle name="Normal 28 2" xfId="8388" xr:uid="{C93BA58E-F2E1-49BD-8B93-160E44D5F559}"/>
    <cellStyle name="Normal 28 2 2" xfId="28462" xr:uid="{9768A36D-A216-4AD9-9C00-7C133DE54710}"/>
    <cellStyle name="Normal 28 2_AVA DVA EL" xfId="28463" xr:uid="{97317FD1-FD7D-4074-A31F-2F27EC906628}"/>
    <cellStyle name="Normal 28 3" xfId="8389" xr:uid="{B1FFC90D-ECD2-47EC-8524-AD81A53F2233}"/>
    <cellStyle name="Normal 28 3 2" xfId="28464" xr:uid="{00E77FC4-5A31-4ED5-BAF6-E1E991D96F7D}"/>
    <cellStyle name="Normal 28 3 3" xfId="50534" xr:uid="{3D2A7AF3-FC04-4E06-8359-8784BBD77D3A}"/>
    <cellStyle name="Normal 28 3_AVA DVA EL" xfId="28465" xr:uid="{81E5B7D8-6CD6-45A3-BA52-37773046A2B8}"/>
    <cellStyle name="Normal 28 4" xfId="28466" xr:uid="{70756263-3B2F-4BF7-B24F-8E3C529130AE}"/>
    <cellStyle name="Normal 28 4 2" xfId="28467" xr:uid="{99FB9ECD-D530-4F9A-8690-529C243FB4E6}"/>
    <cellStyle name="Normal 28 4 3" xfId="28468" xr:uid="{00ADE54E-7C31-40AF-95FF-24AB70A4017A}"/>
    <cellStyle name="Normal 28 4_AVA DVA EL" xfId="28469" xr:uid="{01A51174-93D4-4E26-BC83-D04DC5EC42DD}"/>
    <cellStyle name="Normal 28 5" xfId="28470" xr:uid="{76B7D925-89FB-49D6-85A2-13F9950D9670}"/>
    <cellStyle name="Normal 28_7. Other MTM adjustments" xfId="50535" xr:uid="{960782CC-5C7C-4D21-8517-6702869E1480}"/>
    <cellStyle name="Normal 29" xfId="8390" xr:uid="{B56E952A-83D9-4FA7-A506-0699ADBF6AE1}"/>
    <cellStyle name="Normal 29 2" xfId="28471" xr:uid="{A22E5314-1749-4621-9A9A-C1A94070E37D}"/>
    <cellStyle name="Normal 29 2 2" xfId="28472" xr:uid="{8DEAE174-5F27-492E-9A4E-22D0A931DE88}"/>
    <cellStyle name="Normal 29 2 2 2" xfId="50536" xr:uid="{8CC8D4AE-3E1E-4A18-A352-485FA34E299F}"/>
    <cellStyle name="Normal 29 2 3" xfId="28473" xr:uid="{CAA3252C-F664-42A9-B08F-759C793E02D7}"/>
    <cellStyle name="Normal 29 2 3 2" xfId="50537" xr:uid="{F09E3EF0-E869-42FE-A5C1-38E4B59CAEB7}"/>
    <cellStyle name="Normal 29 2 4" xfId="50538" xr:uid="{B6411DD6-B092-46E1-B297-9D298D67F9A3}"/>
    <cellStyle name="Normal 29 2_AVA DVA EL" xfId="28474" xr:uid="{2155E9B9-1483-4135-9C22-D0513D0584EC}"/>
    <cellStyle name="Normal 29 3" xfId="28475" xr:uid="{8097E617-8BB9-4BDF-8783-BB4E91A5FBCE}"/>
    <cellStyle name="Normal 29 3 2" xfId="28476" xr:uid="{7FC181A5-4563-4536-B391-B176B2A4475A}"/>
    <cellStyle name="Normal 29 3 3" xfId="28477" xr:uid="{E1FD7B78-9A14-4BB5-98BE-87D0802D6501}"/>
    <cellStyle name="Normal 29 3 4" xfId="50539" xr:uid="{704C8BA7-D476-44FD-9492-EF5F01A3494D}"/>
    <cellStyle name="Normal 29 3_AVA DVA EL" xfId="28478" xr:uid="{F9B8AAD8-0643-4DE1-A9DB-73F3CBE01FB8}"/>
    <cellStyle name="Normal 29 4" xfId="28479" xr:uid="{4AEDEC7E-54CA-4F74-8834-D970ABEB6EA3}"/>
    <cellStyle name="Normal 29 4 2" xfId="28480" xr:uid="{038A7FD6-62F7-4EC0-AC3A-B281CFA30D08}"/>
    <cellStyle name="Normal 29 4 3" xfId="28481" xr:uid="{2985F9F9-1285-4E79-B5BF-968797E7FAC8}"/>
    <cellStyle name="Normal 29 4_AVA DVA EL" xfId="28482" xr:uid="{B57CD062-0282-48D0-8F41-08459B5E6740}"/>
    <cellStyle name="Normal 29 5" xfId="28483" xr:uid="{3DF437E5-CEF8-4414-8FD5-E45AE6523683}"/>
    <cellStyle name="Normal 29 5 2" xfId="28484" xr:uid="{BAEABAA4-E646-49F8-81C0-0B54ED8F35E7}"/>
    <cellStyle name="Normal 29 5 3" xfId="28485" xr:uid="{C92E5541-AC6D-4E7F-9FDF-B274E0FC5F98}"/>
    <cellStyle name="Normal 29 5_AVA DVA EL" xfId="28486" xr:uid="{98B6194B-25C3-4658-8FC3-9A9A3C5BBFD3}"/>
    <cellStyle name="Normal 29 6" xfId="28487" xr:uid="{BDAC0F9F-980F-4508-B9AE-7D5249F02C71}"/>
    <cellStyle name="Normal 29 7" xfId="50540" xr:uid="{722BF7D9-0074-423D-A5E2-6D0E18935AA8}"/>
    <cellStyle name="Normal 29 8" xfId="50541" xr:uid="{DC8F7E77-8914-48B8-9EBE-16A117B33B2D}"/>
    <cellStyle name="Normal 29 9" xfId="50542" xr:uid="{ACD5E31A-1549-445D-8069-038E30DEF17E}"/>
    <cellStyle name="Normal 29_AVA DVA EL" xfId="28488" xr:uid="{6AC63B07-B4BF-4191-8A99-2D00C81B3F2A}"/>
    <cellStyle name="Normal 3" xfId="8391" xr:uid="{94039D06-37CE-4D26-937A-3C3928704A7A}"/>
    <cellStyle name="Normal 3 10" xfId="8392" xr:uid="{7E353935-BF54-42EF-913D-54676A244C64}"/>
    <cellStyle name="Normal 3 10 2" xfId="28489" xr:uid="{E6B6FDCF-3F14-430D-8250-E439342627FE}"/>
    <cellStyle name="Normal 3 10 3" xfId="50543" xr:uid="{74A0C159-6D2F-4AD0-9ECB-B523FDB05A05}"/>
    <cellStyle name="Normal 3 10_AVA DVA EL" xfId="28490" xr:uid="{74041C7E-CDE6-43CF-9293-A059720CA07C}"/>
    <cellStyle name="Normal 3 11" xfId="8393" xr:uid="{EEA805B1-ADE9-4820-ADF1-258EE389C0D5}"/>
    <cellStyle name="Normal 3 11 2" xfId="28491" xr:uid="{0F28DA31-7C21-4514-B8D1-19BACBB398E7}"/>
    <cellStyle name="Normal 3 11 2 2" xfId="28492" xr:uid="{81CAF136-8EF3-4459-B2A1-3138134FAB3F}"/>
    <cellStyle name="Normal 3 11 2 3" xfId="28493" xr:uid="{E2C9164F-26D6-4D6D-A9D0-BC0AAF079949}"/>
    <cellStyle name="Normal 3 11 2_AVA DVA EL" xfId="28494" xr:uid="{AB5D799B-2138-47A4-B0EA-513ECC127AD5}"/>
    <cellStyle name="Normal 3 11 3" xfId="28495" xr:uid="{B46E8433-3C75-48AA-A9DA-71223EFCDD00}"/>
    <cellStyle name="Normal 3 11_AVA DVA EL" xfId="28496" xr:uid="{D42D0C74-656D-4448-B4CB-D4EF089655B7}"/>
    <cellStyle name="Normal 3 12" xfId="8394" xr:uid="{ACA5BBA1-9CD1-4EE9-AA0A-9855458E0DA4}"/>
    <cellStyle name="Normal 3 12 2" xfId="28497" xr:uid="{79C80A6F-553B-4E00-8D09-85EA5FDA4BF4}"/>
    <cellStyle name="Normal 3 12 2 2" xfId="28498" xr:uid="{0CF726CD-321F-4922-8F23-127105BF4D8C}"/>
    <cellStyle name="Normal 3 12 2 3" xfId="28499" xr:uid="{B4E300F2-A07A-47D4-897C-542DBC7C3B0F}"/>
    <cellStyle name="Normal 3 12 2_AVA DVA EL" xfId="28500" xr:uid="{701EC001-3C53-45E6-91C8-5B7C289C598C}"/>
    <cellStyle name="Normal 3 12 3" xfId="28501" xr:uid="{17C8439E-EFD2-47F3-88B7-5E46E5AE5F98}"/>
    <cellStyle name="Normal 3 12_AVA DVA EL" xfId="28502" xr:uid="{263F63F4-FD11-4375-B665-3EB19D1C0BF5}"/>
    <cellStyle name="Normal 3 13" xfId="8395" xr:uid="{CFA273FD-AD33-405B-A745-D93D03E040A8}"/>
    <cellStyle name="Normal 3 13 2" xfId="28503" xr:uid="{25D84F1B-A464-48CF-9EF4-5BAA8963A5C5}"/>
    <cellStyle name="Normal 3 13 2 2" xfId="28504" xr:uid="{AD56AE84-366E-44FA-B266-2BB355F0F154}"/>
    <cellStyle name="Normal 3 13 2 3" xfId="28505" xr:uid="{F1082DF2-2399-439D-8F68-5B18B85FD08F}"/>
    <cellStyle name="Normal 3 13 2_AVA DVA EL" xfId="28506" xr:uid="{2C907E1F-B61E-47B8-97F8-D1573BAAA53F}"/>
    <cellStyle name="Normal 3 13 3" xfId="28507" xr:uid="{8096BC77-8991-48BA-A57C-33205F30C4AE}"/>
    <cellStyle name="Normal 3 13 4" xfId="28508" xr:uid="{95BC1073-87FC-418D-A603-C28CF71C9059}"/>
    <cellStyle name="Normal 3 13_AVA DVA EL" xfId="28509" xr:uid="{8F86C389-0889-4B98-B1DB-68ACAD0C2389}"/>
    <cellStyle name="Normal 3 14" xfId="28510" xr:uid="{7F3F29EA-733E-4CBF-A7A8-B5EC3FB34CAC}"/>
    <cellStyle name="Normal 3 14 2" xfId="28511" xr:uid="{6CAE6685-3147-4311-BB1A-684E447D2346}"/>
    <cellStyle name="Normal 3 14 2 2" xfId="28512" xr:uid="{621C183C-17B2-4DFD-9695-F0179522AFE6}"/>
    <cellStyle name="Normal 3 14 2 3" xfId="28513" xr:uid="{4284C1F4-B69C-423B-A980-478A1056EC11}"/>
    <cellStyle name="Normal 3 14 2_AVA DVA EL" xfId="28514" xr:uid="{1C3077E1-093D-4A6E-B7A0-D013548845A0}"/>
    <cellStyle name="Normal 3 14 3" xfId="28515" xr:uid="{00CA62DE-0817-45FF-B432-D7E2A3BC9915}"/>
    <cellStyle name="Normal 3 14 4" xfId="28516" xr:uid="{A7AE15F9-9653-4456-AB9E-D3E0B4EB46A5}"/>
    <cellStyle name="Normal 3 14 5" xfId="36038" xr:uid="{95205397-D83E-41E7-9AAF-D2BD1EF39E06}"/>
    <cellStyle name="Normal 3 14 6" xfId="36012" xr:uid="{E1CBF7C2-A2B5-4509-977D-2BE08D46C747}"/>
    <cellStyle name="Normal 3 14_AVA DVA EL" xfId="28517" xr:uid="{587486E3-331F-4620-9AF2-53D2C14B28CC}"/>
    <cellStyle name="Normal 3 15" xfId="28518" xr:uid="{EF60BB1D-FEB7-4692-9AA5-801868F23937}"/>
    <cellStyle name="Normal 3 15 2" xfId="28519" xr:uid="{6846B35B-C484-4087-9DBE-F64C3476F83F}"/>
    <cellStyle name="Normal 3 15 3" xfId="28520" xr:uid="{08CB100C-815E-4880-A974-49BC71BB417F}"/>
    <cellStyle name="Normal 3 15 4" xfId="36073" xr:uid="{EF40E025-11B7-4D1F-A8C3-D1AA4A9A371E}"/>
    <cellStyle name="Normal 3 15_AVA DVA EL" xfId="28521" xr:uid="{DEB1FFEA-6658-4766-8959-BA44FE5E033D}"/>
    <cellStyle name="Normal 3 16" xfId="28522" xr:uid="{5C39968F-B00A-4AD2-8A88-5727DC7B158D}"/>
    <cellStyle name="Normal 3 17" xfId="35950" xr:uid="{5FE0D381-397A-463C-821A-D12AD070634E}"/>
    <cellStyle name="Normal 3 18" xfId="36538" xr:uid="{1A0C0A91-5EF4-4A19-AF34-5B7FBFC997A2}"/>
    <cellStyle name="Normal 3 19" xfId="36838" xr:uid="{82FC8D33-089F-4BE0-A456-52088F714A24}"/>
    <cellStyle name="Normal 3 2" xfId="8396" xr:uid="{84E0BA76-7EC1-4D98-96DD-4545C80EEBF2}"/>
    <cellStyle name="Normal 3 2 10" xfId="8397" xr:uid="{1B3B450B-9806-4FBE-9F33-9EC0FD317237}"/>
    <cellStyle name="Normal 3 2 10 2" xfId="28523" xr:uid="{B3E88FFB-C2DC-4000-9DAD-740FF2EA0D55}"/>
    <cellStyle name="Normal 3 2 10 2 2" xfId="28524" xr:uid="{41631CFC-FDC2-47DC-A3D6-D550F00ADD50}"/>
    <cellStyle name="Normal 3 2 10 2 3" xfId="28525" xr:uid="{6983F80E-F4F8-46F5-A5B0-C5CAB8CB2734}"/>
    <cellStyle name="Normal 3 2 10 2_AVA DVA EL" xfId="28526" xr:uid="{6B49C31F-876C-4AFC-B578-FB47288B2200}"/>
    <cellStyle name="Normal 3 2 10 3" xfId="28527" xr:uid="{C7D79D48-47EB-4ED4-9247-107273D1E121}"/>
    <cellStyle name="Normal 3 2 10_AVA DVA EL" xfId="28528" xr:uid="{1EA31956-60BE-4822-B0EF-5F586A3970C4}"/>
    <cellStyle name="Normal 3 2 11" xfId="8398" xr:uid="{6DCD8FD2-DD37-4653-9435-88FE38A3880B}"/>
    <cellStyle name="Normal 3 2 11 2" xfId="28529" xr:uid="{4A8E2FB8-1E83-453F-B14A-62B80120D994}"/>
    <cellStyle name="Normal 3 2 11 2 2" xfId="28530" xr:uid="{4DEC6413-16C6-4BAA-9C83-2EE1BE1991C2}"/>
    <cellStyle name="Normal 3 2 11 2 3" xfId="28531" xr:uid="{98B25380-8E23-4865-B50B-7EB4D1B05670}"/>
    <cellStyle name="Normal 3 2 11 2_AVA DVA EL" xfId="28532" xr:uid="{BC92312E-DFE5-4897-A280-824DECC0110F}"/>
    <cellStyle name="Normal 3 2 11 3" xfId="28533" xr:uid="{9C15AF70-B9D4-447C-A1BA-8B6AE6BBDE8D}"/>
    <cellStyle name="Normal 3 2 11_AVA DVA EL" xfId="28534" xr:uid="{04FE5AB6-DD0E-44FB-AFC5-4BC9EEC776A4}"/>
    <cellStyle name="Normal 3 2 12" xfId="8399" xr:uid="{22BAB63D-33EC-4084-B1D3-51A3A3448999}"/>
    <cellStyle name="Normal 3 2 12 2" xfId="8400" xr:uid="{E7D5129E-0280-4437-81FE-B5D8DEE74902}"/>
    <cellStyle name="Normal 3 2 12 2 2" xfId="28535" xr:uid="{B34892FE-3693-44A6-85DD-FFE56ADB7673}"/>
    <cellStyle name="Normal 3 2 12 2_A01" xfId="35925" xr:uid="{FBB7DE71-0F32-4F9D-AA8D-D0AA1DDF94EA}"/>
    <cellStyle name="Normal 3 2 12 3" xfId="28536" xr:uid="{B5334D3B-7554-448F-AAF4-18792349BC6C}"/>
    <cellStyle name="Normal 3 2 12 3 2" xfId="28537" xr:uid="{756700ED-0E02-47C9-9BBE-6CB2CB93943F}"/>
    <cellStyle name="Normal 3 2 12 3 3" xfId="28538" xr:uid="{72DEDE6D-8090-422E-851F-893BC0D0206B}"/>
    <cellStyle name="Normal 3 2 12 3_AVA DVA EL" xfId="28539" xr:uid="{8ADD1A75-461B-4354-87BD-8CD14B195A75}"/>
    <cellStyle name="Normal 3 2 12 4" xfId="28540" xr:uid="{EEE67608-CE57-41A3-A778-42C1DA6DD769}"/>
    <cellStyle name="Normal 3 2 12 5" xfId="36840" xr:uid="{20CACDBC-B960-432F-A44B-79ABD143D1EF}"/>
    <cellStyle name="Normal 3 2 12_4Q16" xfId="28541" xr:uid="{990E27AF-2255-41F4-B0FB-A3F0A97F3857}"/>
    <cellStyle name="Normal 3 2 13" xfId="8401" xr:uid="{8A558261-EC0C-4E04-8AF5-AF7BCE529B4D}"/>
    <cellStyle name="Normal 3 2 13 2" xfId="28542" xr:uid="{0C4A9F12-D8A1-4D84-BB50-144D60A13CB5}"/>
    <cellStyle name="Normal 3 2 13 2 2" xfId="28543" xr:uid="{74A429C3-4D1E-429B-BB68-7D5E06FDD811}"/>
    <cellStyle name="Normal 3 2 13 2 3" xfId="28544" xr:uid="{4A3233CB-6654-498A-929C-7F8B585B549A}"/>
    <cellStyle name="Normal 3 2 13 2_AVA DVA EL" xfId="28545" xr:uid="{3D832990-3F26-4F1D-BE82-E0A5B057922C}"/>
    <cellStyle name="Normal 3 2 13 3" xfId="28546" xr:uid="{88EE6CD6-0ECE-484B-8A36-F9AB1F4B9080}"/>
    <cellStyle name="Normal 3 2 13_A01" xfId="35926" xr:uid="{39B6E8DB-2939-4D54-B14B-9ECEDD371574}"/>
    <cellStyle name="Normal 3 2 14" xfId="8402" xr:uid="{8F8CA9A8-EA7D-4517-A3D3-5AC331B90CCD}"/>
    <cellStyle name="Normal 3 2 14 2" xfId="28547" xr:uid="{CEC24376-FDF2-48A1-8D9D-268EFFB9B1CD}"/>
    <cellStyle name="Normal 3 2 14 2 2" xfId="28548" xr:uid="{33B6863B-A2CB-4D21-9DC5-F0DACC41BD75}"/>
    <cellStyle name="Normal 3 2 14 2 3" xfId="28549" xr:uid="{03905E9E-EADE-4D25-B218-AA2961F6C825}"/>
    <cellStyle name="Normal 3 2 14 2_AVA DVA EL" xfId="28550" xr:uid="{C63ACC85-A2FC-41A4-B05C-EA25EBE3A4EC}"/>
    <cellStyle name="Normal 3 2 14 3" xfId="28551" xr:uid="{7C75F41A-E3CF-4D7A-A8D5-623DF064B76D}"/>
    <cellStyle name="Normal 3 2 14_A01" xfId="35927" xr:uid="{BE8A4D45-576D-4D30-A846-FE1C212D401B}"/>
    <cellStyle name="Normal 3 2 15" xfId="28552" xr:uid="{7A40B26F-1C62-4CAB-B8A4-21249A0AF8F3}"/>
    <cellStyle name="Normal 3 2 15 2" xfId="28553" xr:uid="{7AD163C9-39B4-4517-A183-944EFDCB05C4}"/>
    <cellStyle name="Normal 3 2 15 2 2" xfId="28554" xr:uid="{AF32FF7E-BE62-4966-9927-04A9764749C8}"/>
    <cellStyle name="Normal 3 2 15 2 3" xfId="28555" xr:uid="{E727F1FE-33FA-420F-BEF8-6BC12AEABB0C}"/>
    <cellStyle name="Normal 3 2 15 2_AVA DVA EL" xfId="28556" xr:uid="{77CE00E2-074F-47C1-BE4A-ABECB2E1A020}"/>
    <cellStyle name="Normal 3 2 15 3" xfId="28557" xr:uid="{8A7A8980-FA1F-4439-8C15-30D03AD7D737}"/>
    <cellStyle name="Normal 3 2 15 4" xfId="28558" xr:uid="{2F81378F-5A67-468B-9C36-859E943376ED}"/>
    <cellStyle name="Normal 3 2 15 5" xfId="36039" xr:uid="{B03A5CD8-32F5-4A1C-A219-260262A6D393}"/>
    <cellStyle name="Normal 3 2 15 6" xfId="36011" xr:uid="{66F1B917-9C41-4AC0-8455-69DC4537B9BA}"/>
    <cellStyle name="Normal 3 2 15_AVA DVA EL" xfId="28559" xr:uid="{DA6961D1-C245-4D35-9C39-2C5AC0689B41}"/>
    <cellStyle name="Normal 3 2 16" xfId="28560" xr:uid="{0AD64A69-D554-4E25-9F21-786DDA8D53B9}"/>
    <cellStyle name="Normal 3 2 16 2" xfId="28561" xr:uid="{963196DE-A204-4A55-B013-D2C8EA65389F}"/>
    <cellStyle name="Normal 3 2 16 3" xfId="28562" xr:uid="{79A68427-EDA7-4ED6-8735-CAF2BE135157}"/>
    <cellStyle name="Normal 3 2 16 4" xfId="36094" xr:uid="{25D78129-716B-448D-B2EE-431EB1C3EBA3}"/>
    <cellStyle name="Normal 3 2 16_AVA DVA EL" xfId="28563" xr:uid="{2CD7CD56-97B6-47CD-8017-ACE11024C85A}"/>
    <cellStyle name="Normal 3 2 17" xfId="28564" xr:uid="{83357B0C-F4C9-446C-A1D9-17EDB888F472}"/>
    <cellStyle name="Normal 3 2 18" xfId="35968" xr:uid="{AAF3F127-038B-424A-9F94-61F7294FB59A}"/>
    <cellStyle name="Normal 3 2 19" xfId="36057" xr:uid="{DDF4015D-5D2B-4A9E-A7E8-7489C7D80045}"/>
    <cellStyle name="Normal 3 2 2" xfId="8403" xr:uid="{AD540CBF-5ECB-4EDE-9478-C17F29D30335}"/>
    <cellStyle name="Normal 3 2 2 10" xfId="8404" xr:uid="{3A813153-4472-41FE-9049-3D74C941039C}"/>
    <cellStyle name="Normal 3 2 2 10 2" xfId="28565" xr:uid="{9A51C868-99E7-4A25-BE04-10A5F539CE78}"/>
    <cellStyle name="Normal 3 2 2 10 2 2" xfId="28566" xr:uid="{DFA1BE00-49F2-4798-8557-1472EEAFFBF8}"/>
    <cellStyle name="Normal 3 2 2 10 2 3" xfId="28567" xr:uid="{265861A2-C233-4CC3-913B-614B5BA8CEE0}"/>
    <cellStyle name="Normal 3 2 2 10 2_AVA DVA EL" xfId="28568" xr:uid="{286618FD-0209-40A3-A0EE-3F948499CD3D}"/>
    <cellStyle name="Normal 3 2 2 10 3" xfId="28569" xr:uid="{843C4F67-7386-490F-965B-319931C1A3BB}"/>
    <cellStyle name="Normal 3 2 2 10_AVA DVA EL" xfId="28570" xr:uid="{C2DB832F-C7F6-4B93-AFFD-B317631067B7}"/>
    <cellStyle name="Normal 3 2 2 11" xfId="28571" xr:uid="{AB561662-A7AA-451E-ABFF-DBAEA046FBC1}"/>
    <cellStyle name="Normal 3 2 2 11 2" xfId="28572" xr:uid="{838DE04B-D914-446C-8FC0-2D3762C3DFDA}"/>
    <cellStyle name="Normal 3 2 2 11 2 2" xfId="28573" xr:uid="{BBE1DEEA-CAA4-481F-98DF-B8C6BC359137}"/>
    <cellStyle name="Normal 3 2 2 11 2 3" xfId="28574" xr:uid="{17A1DEE5-D34D-4798-A44F-4B10D4A603AE}"/>
    <cellStyle name="Normal 3 2 2 11 2_AVA DVA EL" xfId="28575" xr:uid="{2955ADAC-A215-4EEA-9271-3817753060DB}"/>
    <cellStyle name="Normal 3 2 2 11 3" xfId="28576" xr:uid="{33257CB8-6FCD-4403-8251-4292EA92E4E8}"/>
    <cellStyle name="Normal 3 2 2 11 4" xfId="28577" xr:uid="{8F6F483A-E399-406D-8778-D1064FDA4FC6}"/>
    <cellStyle name="Normal 3 2 2 11_AVA DVA EL" xfId="28578" xr:uid="{2C966971-9F9C-4817-816E-714E6F7B11B5}"/>
    <cellStyle name="Normal 3 2 2 12" xfId="28579" xr:uid="{46E236D3-5F03-4C7E-A9FB-3E8663C28964}"/>
    <cellStyle name="Normal 3 2 2 12 2" xfId="28580" xr:uid="{E69E3B5C-F5F4-4F12-BA2E-EECBE5B122D3}"/>
    <cellStyle name="Normal 3 2 2 12 3" xfId="28581" xr:uid="{176A5BD2-3BD4-4F60-9462-5B49FA66E53B}"/>
    <cellStyle name="Normal 3 2 2 12_AVA DVA EL" xfId="28582" xr:uid="{B02DEBEF-CCCE-4C61-A295-DE75BFC8A0D1}"/>
    <cellStyle name="Normal 3 2 2 13" xfId="28583" xr:uid="{B35A4D9F-8730-45A9-9B4F-A24B03AF48F6}"/>
    <cellStyle name="Normal 3 2 2 14" xfId="50544" xr:uid="{BAB97AB8-58F4-4E73-9BF6-FA58AD91E132}"/>
    <cellStyle name="Normal 3 2 2 15" xfId="50545" xr:uid="{2F4999DC-C1DE-4FB9-B556-75F05250C261}"/>
    <cellStyle name="Normal 3 2 2 2" xfId="8405" xr:uid="{024646EA-C599-44C1-9456-79D3E1B887C7}"/>
    <cellStyle name="Normal 3 2 2 2 10" xfId="28584" xr:uid="{27ECF133-4932-43E0-881B-57D29A370B53}"/>
    <cellStyle name="Normal 3 2 2 2 10 2" xfId="28585" xr:uid="{F95FC9B4-085F-4E71-9B5C-AC053BB589D6}"/>
    <cellStyle name="Normal 3 2 2 2 10 3" xfId="28586" xr:uid="{DF7F2D5D-AE6A-48B8-9E1C-9A91CC6A120C}"/>
    <cellStyle name="Normal 3 2 2 2 10_AVA DVA EL" xfId="28587" xr:uid="{C1A87C16-C99D-4E4F-B133-5246BA222CB0}"/>
    <cellStyle name="Normal 3 2 2 2 11" xfId="28588" xr:uid="{2DAD6434-4DAB-4450-8442-1C129E6E3BA2}"/>
    <cellStyle name="Normal 3 2 2 2 11 2" xfId="28589" xr:uid="{B3C132D7-0271-4DB3-8E77-BA681C9C584A}"/>
    <cellStyle name="Normal 3 2 2 2 11 3" xfId="28590" xr:uid="{7037EA8B-6091-4D31-9720-5207985EAB43}"/>
    <cellStyle name="Normal 3 2 2 2 11_AVA DVA EL" xfId="28591" xr:uid="{529C1138-89E1-4D69-9FC0-66AEABBBBEF4}"/>
    <cellStyle name="Normal 3 2 2 2 12" xfId="28592" xr:uid="{F3E51CE2-E589-4B88-9146-B2FCFE3678AF}"/>
    <cellStyle name="Normal 3 2 2 2 2" xfId="28593" xr:uid="{B06EF805-E834-429E-A619-BB3DE3DB7023}"/>
    <cellStyle name="Normal 3 2 2 2 2 10" xfId="28594" xr:uid="{DB40C858-FF34-4304-BAFD-142599FA770C}"/>
    <cellStyle name="Normal 3 2 2 2 2 11" xfId="28595" xr:uid="{99160EDF-B80E-4333-BB92-B335E0FA9D1C}"/>
    <cellStyle name="Normal 3 2 2 2 2 2" xfId="28596" xr:uid="{7E390A67-2B6A-4157-B908-0139BE614044}"/>
    <cellStyle name="Normal 3 2 2 2 2 2 2" xfId="28597" xr:uid="{A8B0E5D4-AABF-4385-B21C-7D51000D7D7A}"/>
    <cellStyle name="Normal 3 2 2 2 2 2 2 2" xfId="28598" xr:uid="{5D3DBF78-E7AD-4EAE-9D40-32CE1237C8B1}"/>
    <cellStyle name="Normal 3 2 2 2 2 2 2 3" xfId="28599" xr:uid="{785E454B-A4CF-47E1-9BE4-373111454C90}"/>
    <cellStyle name="Normal 3 2 2 2 2 2 2_AVA DVA EL" xfId="28600" xr:uid="{9A861E4A-C4B0-4BBA-9AC3-BB96204523C6}"/>
    <cellStyle name="Normal 3 2 2 2 2 2 3" xfId="28601" xr:uid="{868DC0EC-EF7F-4D5A-9821-2DE9E7191C90}"/>
    <cellStyle name="Normal 3 2 2 2 2 2 3 2" xfId="28602" xr:uid="{33133C41-3F56-493B-A1B5-D1B463B0E07E}"/>
    <cellStyle name="Normal 3 2 2 2 2 2 3 3" xfId="28603" xr:uid="{CA2671AB-ED1D-4FFD-88C1-898054A0ED9C}"/>
    <cellStyle name="Normal 3 2 2 2 2 2 3_AVA DVA EL" xfId="28604" xr:uid="{7760134E-17AC-4E5A-A996-05BC3F4CD8E8}"/>
    <cellStyle name="Normal 3 2 2 2 2 2 4" xfId="28605" xr:uid="{250CD5A2-6B7B-4661-8B64-66A8380B681D}"/>
    <cellStyle name="Normal 3 2 2 2 2 2 5" xfId="28606" xr:uid="{81FB91E9-E2A0-4DF2-A2FE-8ACAC4B9BC3C}"/>
    <cellStyle name="Normal 3 2 2 2 2 2_AVA DVA EL" xfId="28607" xr:uid="{AC15FB03-47FA-4716-BBE5-C14DF25A2FD1}"/>
    <cellStyle name="Normal 3 2 2 2 2 3" xfId="28608" xr:uid="{978BCAFE-E398-440B-8A2D-94358D77CBAB}"/>
    <cellStyle name="Normal 3 2 2 2 2 3 2" xfId="28609" xr:uid="{12D77329-33D5-4979-BC5A-712AF6D7D550}"/>
    <cellStyle name="Normal 3 2 2 2 2 3 3" xfId="28610" xr:uid="{964814F3-5BBD-4662-BC5C-8FBD2E9D77A4}"/>
    <cellStyle name="Normal 3 2 2 2 2 3_AVA DVA EL" xfId="28611" xr:uid="{9D9B6137-1879-447E-A68B-34729635795C}"/>
    <cellStyle name="Normal 3 2 2 2 2 4" xfId="28612" xr:uid="{DFD303A4-9ACD-4D63-BA10-D101B3C377B7}"/>
    <cellStyle name="Normal 3 2 2 2 2 4 2" xfId="28613" xr:uid="{0E8A1BB3-045B-4195-8B3D-F8C72F28C13E}"/>
    <cellStyle name="Normal 3 2 2 2 2 4 3" xfId="28614" xr:uid="{39BF908A-76EB-4C76-9C8A-6B09B071B9B7}"/>
    <cellStyle name="Normal 3 2 2 2 2 4_AVA DVA EL" xfId="28615" xr:uid="{D8B953AE-E090-41DE-B91A-3D679B895A1B}"/>
    <cellStyle name="Normal 3 2 2 2 2 5" xfId="28616" xr:uid="{FD73E903-2D60-450C-8571-19280245D84D}"/>
    <cellStyle name="Normal 3 2 2 2 2 5 2" xfId="28617" xr:uid="{8A901BDE-1A94-448E-A653-8AB50CA8EACB}"/>
    <cellStyle name="Normal 3 2 2 2 2 5 3" xfId="28618" xr:uid="{88C55BEB-B3A4-4756-9CF1-FD4A8E8EDA96}"/>
    <cellStyle name="Normal 3 2 2 2 2 5_AVA DVA EL" xfId="28619" xr:uid="{C68451D0-2C2C-41E7-B187-A3E7E1303BC1}"/>
    <cellStyle name="Normal 3 2 2 2 2 6" xfId="28620" xr:uid="{3FA9E150-0097-4829-9BE0-1297C4394019}"/>
    <cellStyle name="Normal 3 2 2 2 2 6 2" xfId="28621" xr:uid="{4366B0CC-4060-49DA-9C40-D8367BF76319}"/>
    <cellStyle name="Normal 3 2 2 2 2 6 3" xfId="28622" xr:uid="{4817FA6B-6BB1-4858-A8AA-15130A1B0A45}"/>
    <cellStyle name="Normal 3 2 2 2 2 6_AVA DVA EL" xfId="28623" xr:uid="{0B4ED58F-4638-45FD-BD4D-B736E2E0C333}"/>
    <cellStyle name="Normal 3 2 2 2 2 7" xfId="28624" xr:uid="{4A66AFCD-97AB-4ECD-9C4F-E32DA9691CB2}"/>
    <cellStyle name="Normal 3 2 2 2 2 7 2" xfId="28625" xr:uid="{4888FD9F-2E02-43A3-80F1-31A65E82A7E8}"/>
    <cellStyle name="Normal 3 2 2 2 2 7 3" xfId="28626" xr:uid="{BE30D67D-A624-40E4-858F-A14221DD4917}"/>
    <cellStyle name="Normal 3 2 2 2 2 7_AVA DVA EL" xfId="28627" xr:uid="{84B1E9D1-14C9-44D9-A5CD-E7F5C15DCFBB}"/>
    <cellStyle name="Normal 3 2 2 2 2 8" xfId="28628" xr:uid="{E4C85FDB-344A-4D75-8CDE-4B6AC7807E4F}"/>
    <cellStyle name="Normal 3 2 2 2 2 8 2" xfId="28629" xr:uid="{41C98016-94DE-4EC9-8C0B-17047C148876}"/>
    <cellStyle name="Normal 3 2 2 2 2 8 3" xfId="28630" xr:uid="{70BABEFE-8603-4885-8C9B-3AD78D14FDC7}"/>
    <cellStyle name="Normal 3 2 2 2 2 8_AVA DVA EL" xfId="28631" xr:uid="{B07870C4-D31C-4149-9FDE-BB271DD09D2F}"/>
    <cellStyle name="Normal 3 2 2 2 2 9" xfId="28632" xr:uid="{66183420-7CE1-4291-B210-FF9142D61FBA}"/>
    <cellStyle name="Normal 3 2 2 2 2 9 2" xfId="28633" xr:uid="{3C54F949-03F4-4F16-8CC6-8FAB23ECBB01}"/>
    <cellStyle name="Normal 3 2 2 2 2 9 3" xfId="28634" xr:uid="{46CB2939-5470-454C-9324-0EE1282FF472}"/>
    <cellStyle name="Normal 3 2 2 2 2 9_AVA DVA EL" xfId="28635" xr:uid="{213349C5-316E-4E68-846A-5C4A9828CD4F}"/>
    <cellStyle name="Normal 3 2 2 2 2_AVA DVA EL" xfId="28636" xr:uid="{F9E4F8A7-4B26-4187-A1FB-A13677712EC4}"/>
    <cellStyle name="Normal 3 2 2 2 3" xfId="28637" xr:uid="{BBCD19F3-1833-446E-84B0-DC263BB4913A}"/>
    <cellStyle name="Normal 3 2 2 2 3 2" xfId="28638" xr:uid="{2EE95239-052A-41DD-A50F-A66F533CB293}"/>
    <cellStyle name="Normal 3 2 2 2 3 2 2" xfId="28639" xr:uid="{6AC52B88-BA2E-4FBD-8E20-C283F7A4C2BD}"/>
    <cellStyle name="Normal 3 2 2 2 3 2 3" xfId="28640" xr:uid="{6A856F2A-CA3E-48DC-AE76-803DAAA3AA6B}"/>
    <cellStyle name="Normal 3 2 2 2 3 2_AVA DVA EL" xfId="28641" xr:uid="{D0AA4195-1E0E-4117-AC44-D1592C318EB0}"/>
    <cellStyle name="Normal 3 2 2 2 3 3" xfId="28642" xr:uid="{7BD6F36B-28F4-4749-9053-AE3BC06EEF9E}"/>
    <cellStyle name="Normal 3 2 2 2 3 3 2" xfId="28643" xr:uid="{49A60581-5153-4EF3-B832-47BAD4753AD0}"/>
    <cellStyle name="Normal 3 2 2 2 3 3 3" xfId="28644" xr:uid="{54931C44-CF3A-406F-B1D2-95753B03C6E3}"/>
    <cellStyle name="Normal 3 2 2 2 3 3_AVA DVA EL" xfId="28645" xr:uid="{3EB6E234-B8D2-4656-998B-D1BABE035334}"/>
    <cellStyle name="Normal 3 2 2 2 3 4" xfId="28646" xr:uid="{A6CEB056-5997-4C9E-8547-0BDC7ED896A2}"/>
    <cellStyle name="Normal 3 2 2 2 3 5" xfId="28647" xr:uid="{938B5EE7-BC17-44A6-A7DC-7F84F733520C}"/>
    <cellStyle name="Normal 3 2 2 2 3_AVA DVA EL" xfId="28648" xr:uid="{447BF091-0A36-456D-89AA-E35E657376E9}"/>
    <cellStyle name="Normal 3 2 2 2 4" xfId="28649" xr:uid="{70067756-ADF5-4440-8639-F497237922CF}"/>
    <cellStyle name="Normal 3 2 2 2 4 2" xfId="28650" xr:uid="{EF1B9826-0D58-45C6-A8BC-5065631BDD4E}"/>
    <cellStyle name="Normal 3 2 2 2 4 3" xfId="28651" xr:uid="{BFFB1A04-4C9B-418E-84D3-6F1E2344B05F}"/>
    <cellStyle name="Normal 3 2 2 2 4_AVA DVA EL" xfId="28652" xr:uid="{16DE6F6C-A118-4DAA-BF35-9A43B39EA80C}"/>
    <cellStyle name="Normal 3 2 2 2 5" xfId="28653" xr:uid="{215DB9F2-B01B-437C-8EC1-72FF505236BA}"/>
    <cellStyle name="Normal 3 2 2 2 5 2" xfId="28654" xr:uid="{EB674E5D-20EF-41F5-8CAA-D737816C2605}"/>
    <cellStyle name="Normal 3 2 2 2 5 3" xfId="28655" xr:uid="{45F0597A-4414-4E94-A9DD-DD3E4129424C}"/>
    <cellStyle name="Normal 3 2 2 2 5_AVA DVA EL" xfId="28656" xr:uid="{C8ACED74-D2DA-492F-81F4-3F9B299C007B}"/>
    <cellStyle name="Normal 3 2 2 2 6" xfId="28657" xr:uid="{CE6B1E4F-BBD7-41E7-BA06-43E72D28589B}"/>
    <cellStyle name="Normal 3 2 2 2 6 2" xfId="28658" xr:uid="{BABB0354-482E-434B-AF50-AF46DB3D93AD}"/>
    <cellStyle name="Normal 3 2 2 2 6 3" xfId="28659" xr:uid="{F0067E9B-8BC0-4F51-AA82-6434E7170541}"/>
    <cellStyle name="Normal 3 2 2 2 6_AVA DVA EL" xfId="28660" xr:uid="{747AF9FD-2884-4C1C-B845-D276B69D0BF4}"/>
    <cellStyle name="Normal 3 2 2 2 7" xfId="28661" xr:uid="{D54AF0C6-7C5A-45A4-9041-42B899F481B7}"/>
    <cellStyle name="Normal 3 2 2 2 7 2" xfId="28662" xr:uid="{403E8555-E2AE-43F0-8C93-4129EDEF07CF}"/>
    <cellStyle name="Normal 3 2 2 2 7 3" xfId="28663" xr:uid="{2CDE4EC3-0AE0-4EA5-9367-6F7804E82464}"/>
    <cellStyle name="Normal 3 2 2 2 7_AVA DVA EL" xfId="28664" xr:uid="{45197603-A6A1-4303-9131-F02096606CD6}"/>
    <cellStyle name="Normal 3 2 2 2 8" xfId="28665" xr:uid="{74F31295-43BC-4670-AB68-C46CCE3C640F}"/>
    <cellStyle name="Normal 3 2 2 2 8 2" xfId="28666" xr:uid="{8DDB9DB9-E25F-4C9C-B975-1DEEAB880C3B}"/>
    <cellStyle name="Normal 3 2 2 2 8 3" xfId="28667" xr:uid="{9E3B149B-D178-4DEA-AC7F-E279E53A2B0E}"/>
    <cellStyle name="Normal 3 2 2 2 8_AVA DVA EL" xfId="28668" xr:uid="{2E9C3DB0-9E06-469B-8549-5786B17F003B}"/>
    <cellStyle name="Normal 3 2 2 2 9" xfId="28669" xr:uid="{B910AFF4-1F60-4AA0-AF00-7449DF7C323A}"/>
    <cellStyle name="Normal 3 2 2 2 9 2" xfId="28670" xr:uid="{1236508E-553A-451D-B3EF-20A970589B93}"/>
    <cellStyle name="Normal 3 2 2 2 9 3" xfId="28671" xr:uid="{E8A74CA4-9353-4ECB-9179-367AA2D46085}"/>
    <cellStyle name="Normal 3 2 2 2 9_AVA DVA EL" xfId="28672" xr:uid="{431C8421-6663-4FEE-AA42-FFD4DF21E61F}"/>
    <cellStyle name="Normal 3 2 2 2_AVA DVA EL" xfId="28673" xr:uid="{1D1D3099-E5A9-4497-A43C-C83D954AE4D8}"/>
    <cellStyle name="Normal 3 2 2 3" xfId="8406" xr:uid="{4301B2EA-3750-44D6-BE23-687F3DEB7312}"/>
    <cellStyle name="Normal 3 2 2 3 10" xfId="28674" xr:uid="{4B4C9C05-24B6-4E88-9D99-C8E6F35DDB8F}"/>
    <cellStyle name="Normal 3 2 2 3 10 2" xfId="28675" xr:uid="{8AEC1885-6080-489F-AC72-56457FCAAF67}"/>
    <cellStyle name="Normal 3 2 2 3 10 3" xfId="28676" xr:uid="{CE05D969-BC23-4695-9D54-DDB4CF4B7102}"/>
    <cellStyle name="Normal 3 2 2 3 10_AVA DVA EL" xfId="28677" xr:uid="{3B563477-5CD5-45D7-AD8C-94FA12BC2449}"/>
    <cellStyle name="Normal 3 2 2 3 11" xfId="28678" xr:uid="{1AD416CD-DD5A-4473-958F-C67CAE0AA8A7}"/>
    <cellStyle name="Normal 3 2 2 3 2" xfId="28679" xr:uid="{58967CB0-906F-4075-B6F1-15EB6597793B}"/>
    <cellStyle name="Normal 3 2 2 3 2 2" xfId="28680" xr:uid="{B135DA7F-AE9C-4F6E-BE02-D354DBF6CC00}"/>
    <cellStyle name="Normal 3 2 2 3 2 2 2" xfId="28681" xr:uid="{DBB23330-61B1-4945-9892-D7EC98506679}"/>
    <cellStyle name="Normal 3 2 2 3 2 2 3" xfId="28682" xr:uid="{A9A67E53-D545-4354-ADA7-0991C4C87C36}"/>
    <cellStyle name="Normal 3 2 2 3 2 2_AVA DVA EL" xfId="28683" xr:uid="{426EA251-D6F9-44D0-91B9-F89BC856EAEA}"/>
    <cellStyle name="Normal 3 2 2 3 2 3" xfId="28684" xr:uid="{9796AE87-C73A-41A1-ABBD-0C099767FF5E}"/>
    <cellStyle name="Normal 3 2 2 3 2 3 2" xfId="28685" xr:uid="{792371CC-8D47-4595-8E79-905A00C9BDBD}"/>
    <cellStyle name="Normal 3 2 2 3 2 3 3" xfId="28686" xr:uid="{08F6EC20-7ED0-4A1B-8EFF-6F6FD5B94E5F}"/>
    <cellStyle name="Normal 3 2 2 3 2 3_AVA DVA EL" xfId="28687" xr:uid="{8A972DB7-9DD1-4774-A0DB-8BF5D0BA91C3}"/>
    <cellStyle name="Normal 3 2 2 3 2 4" xfId="28688" xr:uid="{FE2DC209-C3FB-44E4-90CC-8AB51A334530}"/>
    <cellStyle name="Normal 3 2 2 3 2 5" xfId="28689" xr:uid="{AEDF4FA1-5424-4379-8606-77D9934741C5}"/>
    <cellStyle name="Normal 3 2 2 3 2_AVA DVA EL" xfId="28690" xr:uid="{FCBBD4C9-D8A0-430F-BA1E-FDD42A48FD43}"/>
    <cellStyle name="Normal 3 2 2 3 3" xfId="28691" xr:uid="{00B9E148-1B32-4C51-B8CB-9B306FD3573E}"/>
    <cellStyle name="Normal 3 2 2 3 3 2" xfId="28692" xr:uid="{0A03491A-23B2-4D36-BCA2-3A7F1B2221FA}"/>
    <cellStyle name="Normal 3 2 2 3 3 3" xfId="28693" xr:uid="{06C9EC5E-B7A3-45BD-800C-33E5025993CC}"/>
    <cellStyle name="Normal 3 2 2 3 3_AVA DVA EL" xfId="28694" xr:uid="{9F6536B3-4008-4E56-8663-68B5FCB08D48}"/>
    <cellStyle name="Normal 3 2 2 3 4" xfId="28695" xr:uid="{B36C6E25-01A7-4085-9CC9-346D3B407A67}"/>
    <cellStyle name="Normal 3 2 2 3 4 2" xfId="28696" xr:uid="{F9E05C15-7979-48B2-8316-B00DC2B75784}"/>
    <cellStyle name="Normal 3 2 2 3 4 3" xfId="28697" xr:uid="{AC548188-EEC7-4370-803E-94735FE9A6CA}"/>
    <cellStyle name="Normal 3 2 2 3 4_AVA DVA EL" xfId="28698" xr:uid="{366F00BE-46A7-44FF-A895-AB3FC6CEE1EF}"/>
    <cellStyle name="Normal 3 2 2 3 5" xfId="28699" xr:uid="{6BA5D292-0D59-4B78-BEDB-E88917C95116}"/>
    <cellStyle name="Normal 3 2 2 3 5 2" xfId="28700" xr:uid="{94A4DCFE-F6D6-4CAE-8389-5D7EABF47D7C}"/>
    <cellStyle name="Normal 3 2 2 3 5 3" xfId="28701" xr:uid="{CF5429AB-E5BD-4A52-9522-D3E7C4085DF4}"/>
    <cellStyle name="Normal 3 2 2 3 5_AVA DVA EL" xfId="28702" xr:uid="{50DB0089-2917-4531-A056-3F2EEF79A0FC}"/>
    <cellStyle name="Normal 3 2 2 3 6" xfId="28703" xr:uid="{DFE756B6-F558-46CB-9BD0-870B1EC6A850}"/>
    <cellStyle name="Normal 3 2 2 3 6 2" xfId="28704" xr:uid="{661FDB88-1702-4872-9C87-699A9208EEF9}"/>
    <cellStyle name="Normal 3 2 2 3 6 3" xfId="28705" xr:uid="{AA1793E0-3000-40E0-A169-2E3F38E06DBC}"/>
    <cellStyle name="Normal 3 2 2 3 6_AVA DVA EL" xfId="28706" xr:uid="{C1769FF8-1C58-44DD-9B2F-D9A66C5BA08A}"/>
    <cellStyle name="Normal 3 2 2 3 7" xfId="28707" xr:uid="{C4390570-3505-43D9-9FD4-4A1C568996F2}"/>
    <cellStyle name="Normal 3 2 2 3 7 2" xfId="28708" xr:uid="{3A7B8F90-7B3A-4D16-BC6B-87C666584F2B}"/>
    <cellStyle name="Normal 3 2 2 3 7 3" xfId="28709" xr:uid="{FEF90547-F120-44AE-A3EF-46E08EC3AE44}"/>
    <cellStyle name="Normal 3 2 2 3 7_AVA DVA EL" xfId="28710" xr:uid="{0737B024-1626-4BFC-9892-DD45AE6386AA}"/>
    <cellStyle name="Normal 3 2 2 3 8" xfId="28711" xr:uid="{2C8FE23F-DB16-4564-9392-C7E5051E3A3D}"/>
    <cellStyle name="Normal 3 2 2 3 8 2" xfId="28712" xr:uid="{2ECED9B6-7823-4648-8D7E-A75B5CA7A235}"/>
    <cellStyle name="Normal 3 2 2 3 8 3" xfId="28713" xr:uid="{4DC1F2B6-C0AD-4E64-8C3C-CCC2C16538B7}"/>
    <cellStyle name="Normal 3 2 2 3 8_AVA DVA EL" xfId="28714" xr:uid="{9514876B-E174-425F-9618-F4404ADA59CD}"/>
    <cellStyle name="Normal 3 2 2 3 9" xfId="28715" xr:uid="{708707B9-0F68-4F43-B856-52270F9991D5}"/>
    <cellStyle name="Normal 3 2 2 3 9 2" xfId="28716" xr:uid="{1F0F0065-3899-4A46-B294-C15BC639D8A7}"/>
    <cellStyle name="Normal 3 2 2 3 9 3" xfId="28717" xr:uid="{11320847-D197-42C9-8201-868DE601D503}"/>
    <cellStyle name="Normal 3 2 2 3 9_AVA DVA EL" xfId="28718" xr:uid="{7B54E2E8-62FA-4257-8D35-62200DADE430}"/>
    <cellStyle name="Normal 3 2 2 3_AVA DVA EL" xfId="28719" xr:uid="{D9F62619-241D-4910-BCE1-25CE19783265}"/>
    <cellStyle name="Normal 3 2 2 4" xfId="8407" xr:uid="{F1DA64DA-2327-4587-9F53-B72F4780DCF2}"/>
    <cellStyle name="Normal 3 2 2 4 2" xfId="28720" xr:uid="{C06600B8-5CD9-4931-978B-A09207ED625A}"/>
    <cellStyle name="Normal 3 2 2 4 2 2" xfId="28721" xr:uid="{0101B8AA-4D4F-4660-9B21-A7D0947823BF}"/>
    <cellStyle name="Normal 3 2 2 4 2 3" xfId="28722" xr:uid="{D17B6B76-D05C-4446-92A3-92695714D834}"/>
    <cellStyle name="Normal 3 2 2 4 2_AVA DVA EL" xfId="28723" xr:uid="{12B4C43E-945B-4CED-89CA-3C126617680B}"/>
    <cellStyle name="Normal 3 2 2 4 3" xfId="28724" xr:uid="{75031BD2-3543-4A6B-8B01-FBBCA4F39CDC}"/>
    <cellStyle name="Normal 3 2 2 4 3 2" xfId="28725" xr:uid="{B6F1302B-752D-4A43-BD72-8FA60C60CD31}"/>
    <cellStyle name="Normal 3 2 2 4 3 3" xfId="28726" xr:uid="{C5047D5F-5F7E-40FF-A87D-828E879C658C}"/>
    <cellStyle name="Normal 3 2 2 4 3_AVA DVA EL" xfId="28727" xr:uid="{25908298-3AFE-4838-A21E-7C7E6BF1154B}"/>
    <cellStyle name="Normal 3 2 2 4 4" xfId="28728" xr:uid="{1CAAF67D-3C34-42B0-82AC-4A8DBDD6F571}"/>
    <cellStyle name="Normal 3 2 2 4 4 2" xfId="28729" xr:uid="{20002B13-5332-45BD-8A7E-3FD33875789E}"/>
    <cellStyle name="Normal 3 2 2 4 4 3" xfId="28730" xr:uid="{F07034D3-6F49-4D50-B612-55A5BBD9FB06}"/>
    <cellStyle name="Normal 3 2 2 4 4_AVA DVA EL" xfId="28731" xr:uid="{CF5831F2-9F5C-4040-AC87-8781459F1672}"/>
    <cellStyle name="Normal 3 2 2 4 5" xfId="28732" xr:uid="{F67ABAFA-F27E-427B-BE67-C87CDF181FDF}"/>
    <cellStyle name="Normal 3 2 2 4_AVA DVA EL" xfId="28733" xr:uid="{9C42DD84-C18E-4941-B8BF-10065312F266}"/>
    <cellStyle name="Normal 3 2 2 5" xfId="8408" xr:uid="{8A740A63-21D5-4D28-A439-D766C3896DEF}"/>
    <cellStyle name="Normal 3 2 2 5 2" xfId="28734" xr:uid="{F204F637-7038-4F77-9BA3-87642EE20AA1}"/>
    <cellStyle name="Normal 3 2 2 5 2 2" xfId="28735" xr:uid="{67AE3E0E-023D-47DF-A029-380DA341B39F}"/>
    <cellStyle name="Normal 3 2 2 5 2 3" xfId="28736" xr:uid="{491AC50E-7A3F-41D1-AB31-F3E4A6D2CDF2}"/>
    <cellStyle name="Normal 3 2 2 5 2_AVA DVA EL" xfId="28737" xr:uid="{324C07B0-9BA7-49CF-8C17-C5EC75457271}"/>
    <cellStyle name="Normal 3 2 2 5 3" xfId="28738" xr:uid="{3FD38DFA-D53D-42BD-A8FE-EC18E1E21BA7}"/>
    <cellStyle name="Normal 3 2 2 5_AVA DVA EL" xfId="28739" xr:uid="{D6CD3847-6A20-43A6-BE6B-E0EFD40818E3}"/>
    <cellStyle name="Normal 3 2 2 6" xfId="8409" xr:uid="{F47FC603-8BD0-4062-A8A6-E4BC1040FCD7}"/>
    <cellStyle name="Normal 3 2 2 6 2" xfId="28740" xr:uid="{28439B31-C917-4B19-83A7-E84757A67CD0}"/>
    <cellStyle name="Normal 3 2 2 6 2 2" xfId="28741" xr:uid="{00F84944-2306-439E-AF0C-568353F1F816}"/>
    <cellStyle name="Normal 3 2 2 6 2 3" xfId="28742" xr:uid="{CD9DBEAC-5DA3-4F9E-9937-2F3976D3EF02}"/>
    <cellStyle name="Normal 3 2 2 6 2_AVA DVA EL" xfId="28743" xr:uid="{8434F3AE-46D3-4815-9A71-E7A46B88AA34}"/>
    <cellStyle name="Normal 3 2 2 6 3" xfId="28744" xr:uid="{0AAC6660-312F-4FB3-824A-E5337436254C}"/>
    <cellStyle name="Normal 3 2 2 6_AVA DVA EL" xfId="28745" xr:uid="{18C5765E-FAAE-4DF4-B218-FCCD6641FA27}"/>
    <cellStyle name="Normal 3 2 2 7" xfId="8410" xr:uid="{F164EDAB-3733-4BA9-9D80-B8AAC2C80855}"/>
    <cellStyle name="Normal 3 2 2 7 2" xfId="28746" xr:uid="{146CA0D5-99A5-4351-9807-1A8A3F1CECD8}"/>
    <cellStyle name="Normal 3 2 2 7 2 2" xfId="28747" xr:uid="{503CB5DA-642D-4341-AE49-869930F64143}"/>
    <cellStyle name="Normal 3 2 2 7 2 3" xfId="28748" xr:uid="{8A869993-9D9E-4437-8F31-BE94CA62C91F}"/>
    <cellStyle name="Normal 3 2 2 7 2_AVA DVA EL" xfId="28749" xr:uid="{43B7E233-3C59-4374-B69F-3FAE4C3A7EBD}"/>
    <cellStyle name="Normal 3 2 2 7 3" xfId="28750" xr:uid="{6AFAE506-39EE-4ECB-9C4A-42D213A5B5D7}"/>
    <cellStyle name="Normal 3 2 2 7_AVA DVA EL" xfId="28751" xr:uid="{7F53FEFF-2DC2-48C9-9402-3B82DCB1451A}"/>
    <cellStyle name="Normal 3 2 2 8" xfId="8411" xr:uid="{1FF2F758-FD87-4547-890B-408A1285CAF1}"/>
    <cellStyle name="Normal 3 2 2 8 2" xfId="28752" xr:uid="{5C6C88EA-5B20-4C08-A537-45248054D656}"/>
    <cellStyle name="Normal 3 2 2 8 2 2" xfId="28753" xr:uid="{C39D8688-6F12-4D63-8B91-61A9654DEB4C}"/>
    <cellStyle name="Normal 3 2 2 8 2 3" xfId="28754" xr:uid="{4C4C9611-472D-48A6-956E-26221E944D1E}"/>
    <cellStyle name="Normal 3 2 2 8 2_AVA DVA EL" xfId="28755" xr:uid="{96C5A87E-1C8A-4ED5-9544-7FA12E376A44}"/>
    <cellStyle name="Normal 3 2 2 8 3" xfId="28756" xr:uid="{D7BDA4CD-9A66-4EBE-8449-031DE6DC18B4}"/>
    <cellStyle name="Normal 3 2 2 8_AVA DVA EL" xfId="28757" xr:uid="{5C9FBA48-6BDB-4615-A395-F3A2DFA64494}"/>
    <cellStyle name="Normal 3 2 2 9" xfId="8412" xr:uid="{BC38E3D5-5AD0-4C79-BB0D-E2D5F0C33C3B}"/>
    <cellStyle name="Normal 3 2 2 9 2" xfId="28758" xr:uid="{DB77CAC1-EEC7-4B82-A1FB-132C4EE94CBD}"/>
    <cellStyle name="Normal 3 2 2 9 2 2" xfId="28759" xr:uid="{E121C8E8-2B6F-430A-B5A6-CACA5CDA396C}"/>
    <cellStyle name="Normal 3 2 2 9 2 3" xfId="28760" xr:uid="{A9F615F5-112E-4717-A9F1-A305A25A0274}"/>
    <cellStyle name="Normal 3 2 2 9 2_AVA DVA EL" xfId="28761" xr:uid="{D09641C0-8B90-416E-A4A1-330CE9A1DAD3}"/>
    <cellStyle name="Normal 3 2 2 9 3" xfId="28762" xr:uid="{8F78E048-5523-4F74-B371-8CF461CD51E1}"/>
    <cellStyle name="Normal 3 2 2 9_AVA DVA EL" xfId="28763" xr:uid="{51678C7E-47E1-428A-A4E5-43955AFDF530}"/>
    <cellStyle name="Normal 3 2 2_AVA DVA EL" xfId="28764" xr:uid="{9920A184-8166-40F5-B1BE-63A944D46ED6}"/>
    <cellStyle name="Normal 3 2 20" xfId="36839" xr:uid="{1B0A5772-16C0-4FCA-A7B5-23335B090376}"/>
    <cellStyle name="Normal 3 2 3" xfId="8413" xr:uid="{F280EBAF-BBC7-447D-8E4C-11B021D19F6A}"/>
    <cellStyle name="Normal 3 2 3 10" xfId="28765" xr:uid="{8F8345A1-10DD-457F-A79A-D2FD30693DD5}"/>
    <cellStyle name="Normal 3 2 3 10 2" xfId="28766" xr:uid="{0F7E20CB-D24E-43A5-A6AF-DDC5456FFB39}"/>
    <cellStyle name="Normal 3 2 3 10 3" xfId="28767" xr:uid="{C98B8988-701D-42AA-BB18-D6C67CC33BF7}"/>
    <cellStyle name="Normal 3 2 3 10_AVA DVA EL" xfId="28768" xr:uid="{BD6E7BCD-E7AF-40D4-9A90-31B2A8BB998E}"/>
    <cellStyle name="Normal 3 2 3 11" xfId="28769" xr:uid="{4C28460B-49C0-47F1-8311-865FF14F0CB8}"/>
    <cellStyle name="Normal 3 2 3 11 2" xfId="28770" xr:uid="{90AA09D5-788A-4ACE-A2C9-D4FF729C894C}"/>
    <cellStyle name="Normal 3 2 3 11 3" xfId="28771" xr:uid="{2CE200A2-8E3C-431F-A1E0-B09E62BD4A5C}"/>
    <cellStyle name="Normal 3 2 3 11_AVA DVA EL" xfId="28772" xr:uid="{BD9F11AB-A51D-432F-87A0-3F2C63191BCF}"/>
    <cellStyle name="Normal 3 2 3 12" xfId="28773" xr:uid="{2BB93DA2-EF8D-4C58-ADCC-B27B071252AC}"/>
    <cellStyle name="Normal 3 2 3 12 2" xfId="28774" xr:uid="{8FD0DBB3-4526-4539-A5E1-6FB7867B79C2}"/>
    <cellStyle name="Normal 3 2 3 12 3" xfId="28775" xr:uid="{59F48C83-C614-4A49-89B7-1785FC6DFCBD}"/>
    <cellStyle name="Normal 3 2 3 12_AVA DVA EL" xfId="28776" xr:uid="{C8FAA7E0-9217-4F73-9521-757F22430283}"/>
    <cellStyle name="Normal 3 2 3 13" xfId="28777" xr:uid="{75CA3DB5-28E9-4365-8936-4341AF0BE297}"/>
    <cellStyle name="Normal 3 2 3 14" xfId="50546" xr:uid="{8EE0E8D6-0656-4FF9-8942-CDB6996BF473}"/>
    <cellStyle name="Normal 3 2 3 2" xfId="8414" xr:uid="{814FEBA5-7949-453D-8EB0-C064E4FCB8FC}"/>
    <cellStyle name="Normal 3 2 3 2 10" xfId="28778" xr:uid="{D95A390A-29A8-4B74-92E8-F6F3AB27AEC7}"/>
    <cellStyle name="Normal 3 2 3 2 10 2" xfId="28779" xr:uid="{F87B2CA8-EE7A-4685-887E-2977F278C6B2}"/>
    <cellStyle name="Normal 3 2 3 2 10 3" xfId="28780" xr:uid="{F9B28829-4245-4B5D-A8F1-70C88E1F37EB}"/>
    <cellStyle name="Normal 3 2 3 2 10_AVA DVA EL" xfId="28781" xr:uid="{96C2CFC0-431F-4808-AE6D-310C673DB8E2}"/>
    <cellStyle name="Normal 3 2 3 2 11" xfId="28782" xr:uid="{4B0CCC42-C31A-4D19-A2F9-67B508E37AD4}"/>
    <cellStyle name="Normal 3 2 3 2 11 2" xfId="28783" xr:uid="{584EF0A4-912D-460E-A10A-D0FFE45A1763}"/>
    <cellStyle name="Normal 3 2 3 2 11 3" xfId="28784" xr:uid="{F24108AB-69AD-41F6-8F75-80FA9CAEF3A1}"/>
    <cellStyle name="Normal 3 2 3 2 11_AVA DVA EL" xfId="28785" xr:uid="{C9D81A72-83BC-4A64-A066-69B9415F5334}"/>
    <cellStyle name="Normal 3 2 3 2 12" xfId="28786" xr:uid="{EDDE80C1-7B41-4E64-9032-B0A25A807117}"/>
    <cellStyle name="Normal 3 2 3 2 2" xfId="28787" xr:uid="{2249069E-FBAD-4A1F-958B-7A6C9654554F}"/>
    <cellStyle name="Normal 3 2 3 2 2 10" xfId="28788" xr:uid="{4C16EF8E-F40B-409F-BB97-48CEAFC05232}"/>
    <cellStyle name="Normal 3 2 3 2 2 11" xfId="28789" xr:uid="{9E3AE530-2365-4FFD-AC1E-25D89AC28621}"/>
    <cellStyle name="Normal 3 2 3 2 2 2" xfId="28790" xr:uid="{848467D3-F714-43EE-B605-57BA5DD6736D}"/>
    <cellStyle name="Normal 3 2 3 2 2 2 2" xfId="28791" xr:uid="{FDBBC50E-E9F5-4AC0-B354-9CBBD4584963}"/>
    <cellStyle name="Normal 3 2 3 2 2 2 2 2" xfId="28792" xr:uid="{EC7EDB47-B919-49AF-B17B-CD31158E10DD}"/>
    <cellStyle name="Normal 3 2 3 2 2 2 2 3" xfId="28793" xr:uid="{8A07F6C7-9A86-40E5-A0FB-96CED18A06AC}"/>
    <cellStyle name="Normal 3 2 3 2 2 2 2_AVA DVA EL" xfId="28794" xr:uid="{BC63BC3E-0DCD-4E1A-89E1-BB8575BB9733}"/>
    <cellStyle name="Normal 3 2 3 2 2 2 3" xfId="28795" xr:uid="{FDAF0420-84FA-49D8-AB39-3F80CC701C6C}"/>
    <cellStyle name="Normal 3 2 3 2 2 2 3 2" xfId="28796" xr:uid="{CF5F0DE4-B017-44D9-88AA-0080B7F48058}"/>
    <cellStyle name="Normal 3 2 3 2 2 2 3 3" xfId="28797" xr:uid="{400A0214-4546-4152-B726-5B9EF8A32976}"/>
    <cellStyle name="Normal 3 2 3 2 2 2 3_AVA DVA EL" xfId="28798" xr:uid="{0D104C63-A163-4F4A-ACE8-C55C77241616}"/>
    <cellStyle name="Normal 3 2 3 2 2 2 4" xfId="28799" xr:uid="{EC7D01DE-0556-4141-AB26-4A217AFC5A61}"/>
    <cellStyle name="Normal 3 2 3 2 2 2 5" xfId="28800" xr:uid="{ABA4CF56-7D13-4D08-9D63-49DC9CC10036}"/>
    <cellStyle name="Normal 3 2 3 2 2 2_AVA DVA EL" xfId="28801" xr:uid="{8CF5EAD7-812B-4CEA-8C80-D334E349250F}"/>
    <cellStyle name="Normal 3 2 3 2 2 3" xfId="28802" xr:uid="{88F1576B-B149-40FB-A185-44A6B7CF22FB}"/>
    <cellStyle name="Normal 3 2 3 2 2 3 2" xfId="28803" xr:uid="{FA189FF6-E812-4D5E-844F-E15ABB8287F7}"/>
    <cellStyle name="Normal 3 2 3 2 2 3 3" xfId="28804" xr:uid="{9376DCC9-0724-4EF4-89CF-7DCA6CECED84}"/>
    <cellStyle name="Normal 3 2 3 2 2 3_AVA DVA EL" xfId="28805" xr:uid="{C41BF71F-E427-4E69-9A5F-8991254FB0AD}"/>
    <cellStyle name="Normal 3 2 3 2 2 4" xfId="28806" xr:uid="{D21B863F-1F66-4296-A762-004CD5A14916}"/>
    <cellStyle name="Normal 3 2 3 2 2 4 2" xfId="28807" xr:uid="{D90A41CF-8E3B-49AC-9663-22810EA32576}"/>
    <cellStyle name="Normal 3 2 3 2 2 4 3" xfId="28808" xr:uid="{9E1DA152-CB72-4BF5-8475-7D14165D21A6}"/>
    <cellStyle name="Normal 3 2 3 2 2 4_AVA DVA EL" xfId="28809" xr:uid="{70C1EC24-3511-40FF-A76A-3C812BB90518}"/>
    <cellStyle name="Normal 3 2 3 2 2 5" xfId="28810" xr:uid="{906D229D-12EF-4540-B257-8EC572E920DB}"/>
    <cellStyle name="Normal 3 2 3 2 2 5 2" xfId="28811" xr:uid="{BAC5813A-7893-4A61-B989-AF7B802CB881}"/>
    <cellStyle name="Normal 3 2 3 2 2 5 3" xfId="28812" xr:uid="{FEA728CF-5555-496A-915F-C6C444E0379B}"/>
    <cellStyle name="Normal 3 2 3 2 2 5_AVA DVA EL" xfId="28813" xr:uid="{35EC1121-A017-4804-A29D-F7E3EE07A741}"/>
    <cellStyle name="Normal 3 2 3 2 2 6" xfId="28814" xr:uid="{91AFD6DD-3F85-4970-BB96-CF38CB2A7E49}"/>
    <cellStyle name="Normal 3 2 3 2 2 6 2" xfId="28815" xr:uid="{61E1E679-CE6B-4F27-8D35-CD09B4FF82F1}"/>
    <cellStyle name="Normal 3 2 3 2 2 6 3" xfId="28816" xr:uid="{2A513DEA-1063-4540-95F2-30D6BA922EA0}"/>
    <cellStyle name="Normal 3 2 3 2 2 6_AVA DVA EL" xfId="28817" xr:uid="{3B9299DF-4ADD-48C5-8E22-59F197A5FF34}"/>
    <cellStyle name="Normal 3 2 3 2 2 7" xfId="28818" xr:uid="{697C65A5-6E11-4D9B-BA14-AE5A46899D67}"/>
    <cellStyle name="Normal 3 2 3 2 2 7 2" xfId="28819" xr:uid="{F6175DD7-F6BE-4BE1-8EF7-BC91C1A34FBC}"/>
    <cellStyle name="Normal 3 2 3 2 2 7 3" xfId="28820" xr:uid="{620A90EE-B988-41E2-830B-DED320050B27}"/>
    <cellStyle name="Normal 3 2 3 2 2 7_AVA DVA EL" xfId="28821" xr:uid="{058E9B5D-EB35-4C04-9B7B-8BE592720936}"/>
    <cellStyle name="Normal 3 2 3 2 2 8" xfId="28822" xr:uid="{6C57B8E4-A479-43A9-8966-E912662D33CF}"/>
    <cellStyle name="Normal 3 2 3 2 2 8 2" xfId="28823" xr:uid="{2C7C8904-B866-4306-A490-46DF416AD159}"/>
    <cellStyle name="Normal 3 2 3 2 2 8 3" xfId="28824" xr:uid="{DE975E0F-5EB1-4BCF-A484-DDA8B01A0C6B}"/>
    <cellStyle name="Normal 3 2 3 2 2 8_AVA DVA EL" xfId="28825" xr:uid="{29ADE07C-D652-4C29-B61F-7F4654151D04}"/>
    <cellStyle name="Normal 3 2 3 2 2 9" xfId="28826" xr:uid="{7F4C4757-DF26-4C9F-B39C-820C505243C0}"/>
    <cellStyle name="Normal 3 2 3 2 2 9 2" xfId="28827" xr:uid="{28C8860D-F713-42E6-A77F-0823BD36B1CA}"/>
    <cellStyle name="Normal 3 2 3 2 2 9 3" xfId="28828" xr:uid="{DEB1DFC6-0311-4020-8EE5-F7A054719E8F}"/>
    <cellStyle name="Normal 3 2 3 2 2 9_AVA DVA EL" xfId="28829" xr:uid="{6401BF60-54B6-41A3-8E4A-3968A7262C25}"/>
    <cellStyle name="Normal 3 2 3 2 2_AVA DVA EL" xfId="28830" xr:uid="{313906AF-77B6-4537-BC06-646E2FC40104}"/>
    <cellStyle name="Normal 3 2 3 2 3" xfId="28831" xr:uid="{D6F5C2D8-8DB7-4699-B36C-B99377006390}"/>
    <cellStyle name="Normal 3 2 3 2 3 2" xfId="28832" xr:uid="{168A6781-18A5-4FC5-84C0-50B42ED655EC}"/>
    <cellStyle name="Normal 3 2 3 2 3 2 2" xfId="28833" xr:uid="{CA184974-4FFA-4410-A3E8-8F1B64CA811D}"/>
    <cellStyle name="Normal 3 2 3 2 3 2 3" xfId="28834" xr:uid="{48DAF544-2078-45F0-8EAB-4909B540DD2B}"/>
    <cellStyle name="Normal 3 2 3 2 3 2_AVA DVA EL" xfId="28835" xr:uid="{BE987009-09EE-436F-8C1A-58D03C512162}"/>
    <cellStyle name="Normal 3 2 3 2 3 3" xfId="28836" xr:uid="{69AD8129-E971-452F-A3B3-7CF0F968DCB0}"/>
    <cellStyle name="Normal 3 2 3 2 3 3 2" xfId="28837" xr:uid="{810F8B80-BD53-47AE-8DFA-8328FC5B9E06}"/>
    <cellStyle name="Normal 3 2 3 2 3 3 3" xfId="28838" xr:uid="{6D5EF9C3-439D-447D-B693-A8DBCA758D0C}"/>
    <cellStyle name="Normal 3 2 3 2 3 3_AVA DVA EL" xfId="28839" xr:uid="{913CE38C-A88F-4AF4-8B3E-54F407D827F9}"/>
    <cellStyle name="Normal 3 2 3 2 3 4" xfId="28840" xr:uid="{1D1DB57F-EF7F-425E-B8E4-65A058B2F81E}"/>
    <cellStyle name="Normal 3 2 3 2 3 5" xfId="28841" xr:uid="{56CA6F4F-A88A-4F63-B59B-9548403FA72D}"/>
    <cellStyle name="Normal 3 2 3 2 3_AVA DVA EL" xfId="28842" xr:uid="{1010C087-C5E9-4A55-A4FF-5DC5606F914D}"/>
    <cellStyle name="Normal 3 2 3 2 4" xfId="28843" xr:uid="{B4A35217-B4F3-4F61-B66A-4A120820E659}"/>
    <cellStyle name="Normal 3 2 3 2 4 2" xfId="28844" xr:uid="{41EF77FF-47B2-45B2-9932-8E53F9B39DD7}"/>
    <cellStyle name="Normal 3 2 3 2 4 3" xfId="28845" xr:uid="{8F7B9397-40A0-45B6-8912-8A7CC185FD97}"/>
    <cellStyle name="Normal 3 2 3 2 4_AVA DVA EL" xfId="28846" xr:uid="{95D9BA8A-0B44-462B-B383-DE503665D717}"/>
    <cellStyle name="Normal 3 2 3 2 5" xfId="28847" xr:uid="{DAF8B42C-B84E-4F68-AA64-4FF20EB3C3AB}"/>
    <cellStyle name="Normal 3 2 3 2 5 2" xfId="28848" xr:uid="{72CE184C-66DA-4127-9D3A-C27180D1F48D}"/>
    <cellStyle name="Normal 3 2 3 2 5 3" xfId="28849" xr:uid="{1C2D87D6-F027-46CD-828C-08AB75C17120}"/>
    <cellStyle name="Normal 3 2 3 2 5_AVA DVA EL" xfId="28850" xr:uid="{F5551AB1-4EB2-4E9C-82B6-158053E881CC}"/>
    <cellStyle name="Normal 3 2 3 2 6" xfId="28851" xr:uid="{60FD2733-20CB-44B1-AAC8-ABB347438FD3}"/>
    <cellStyle name="Normal 3 2 3 2 6 2" xfId="28852" xr:uid="{01B7A97D-CE82-4126-98AC-6C32C2C4D2F3}"/>
    <cellStyle name="Normal 3 2 3 2 6 3" xfId="28853" xr:uid="{9F0F6F28-2FFA-40F0-B869-A456A2536B28}"/>
    <cellStyle name="Normal 3 2 3 2 6_AVA DVA EL" xfId="28854" xr:uid="{89DB8F84-F8BA-4840-9816-A47FB4BEF352}"/>
    <cellStyle name="Normal 3 2 3 2 7" xfId="28855" xr:uid="{9C97C853-7634-42FB-B62B-4803A3833484}"/>
    <cellStyle name="Normal 3 2 3 2 7 2" xfId="28856" xr:uid="{DFA1D1D5-A433-49C0-91A9-4CD914D61C2B}"/>
    <cellStyle name="Normal 3 2 3 2 7 3" xfId="28857" xr:uid="{F9CB4A67-DFA3-4284-97D0-BF185E91532D}"/>
    <cellStyle name="Normal 3 2 3 2 7_AVA DVA EL" xfId="28858" xr:uid="{DF87E96E-9188-4764-B2AB-A9CD09232A64}"/>
    <cellStyle name="Normal 3 2 3 2 8" xfId="28859" xr:uid="{1274B23B-11F2-436E-9F52-9D91FF1CF433}"/>
    <cellStyle name="Normal 3 2 3 2 8 2" xfId="28860" xr:uid="{5C847542-99FA-4C76-A208-8905E94EF2C4}"/>
    <cellStyle name="Normal 3 2 3 2 8 3" xfId="28861" xr:uid="{D8DE1C3D-93F3-42C6-BDBE-A8C4EF3338DE}"/>
    <cellStyle name="Normal 3 2 3 2 8_AVA DVA EL" xfId="28862" xr:uid="{1E693417-A4CC-4F9B-9629-E6E75BFEF90A}"/>
    <cellStyle name="Normal 3 2 3 2 9" xfId="28863" xr:uid="{4E29E2A5-810A-4FDE-B7EB-4E8604D04FDD}"/>
    <cellStyle name="Normal 3 2 3 2 9 2" xfId="28864" xr:uid="{6A0D0BCF-93CC-49B5-AE9D-E798C519CE48}"/>
    <cellStyle name="Normal 3 2 3 2 9 3" xfId="28865" xr:uid="{8D84AD0D-6702-41A2-B34A-DCC42E09C31B}"/>
    <cellStyle name="Normal 3 2 3 2 9_AVA DVA EL" xfId="28866" xr:uid="{E70589F1-C748-495F-914A-F3575E2660F8}"/>
    <cellStyle name="Normal 3 2 3 2_AVA DVA EL" xfId="28867" xr:uid="{F676D6C9-7A59-41A8-AAFB-00F993E0B35C}"/>
    <cellStyle name="Normal 3 2 3 3" xfId="28868" xr:uid="{B633BF3E-397B-45CD-8A36-3E95A4BDEA02}"/>
    <cellStyle name="Normal 3 2 3 3 10" xfId="28869" xr:uid="{A138DDE0-8E71-4337-A5CE-F7DABADE9940}"/>
    <cellStyle name="Normal 3 2 3 3 11" xfId="28870" xr:uid="{3C79FF6B-F2CE-4D1A-94A8-71705CCAED1F}"/>
    <cellStyle name="Normal 3 2 3 3 2" xfId="28871" xr:uid="{AE516CB7-673B-4569-9809-ED7FA3FA559D}"/>
    <cellStyle name="Normal 3 2 3 3 2 2" xfId="28872" xr:uid="{F6E8205A-2D9D-4973-A35A-E977E3A90438}"/>
    <cellStyle name="Normal 3 2 3 3 2 2 2" xfId="28873" xr:uid="{F7EBDAB5-1FD6-4519-AF1F-812E2BDA70D3}"/>
    <cellStyle name="Normal 3 2 3 3 2 2 3" xfId="28874" xr:uid="{4280DA59-D9D3-485E-9BAB-736384D5AC09}"/>
    <cellStyle name="Normal 3 2 3 3 2 2_AVA DVA EL" xfId="28875" xr:uid="{2220DFFA-73D5-4416-9CC2-F3FED95829D6}"/>
    <cellStyle name="Normal 3 2 3 3 2 3" xfId="28876" xr:uid="{6C212061-7C9C-495F-9657-F50CEF51E4DC}"/>
    <cellStyle name="Normal 3 2 3 3 2 3 2" xfId="28877" xr:uid="{14C69E58-2CA8-4F36-BE9E-E6716C4FAC66}"/>
    <cellStyle name="Normal 3 2 3 3 2 3 3" xfId="28878" xr:uid="{659F8D84-55DE-487B-8B55-BEE620AC3B3F}"/>
    <cellStyle name="Normal 3 2 3 3 2 3_AVA DVA EL" xfId="28879" xr:uid="{6AC750D9-A9FC-47D3-9D63-799606177395}"/>
    <cellStyle name="Normal 3 2 3 3 2 4" xfId="28880" xr:uid="{31964CA4-49E5-4D5E-A76C-442BC08400E2}"/>
    <cellStyle name="Normal 3 2 3 3 2 5" xfId="28881" xr:uid="{BABD6604-A436-4498-A4F3-D73912B55824}"/>
    <cellStyle name="Normal 3 2 3 3 2_AVA DVA EL" xfId="28882" xr:uid="{C3CFD7A2-1ACF-4578-B149-5873BF2555D0}"/>
    <cellStyle name="Normal 3 2 3 3 3" xfId="28883" xr:uid="{A079A9E5-EB26-4605-972F-FFC8B775AA84}"/>
    <cellStyle name="Normal 3 2 3 3 3 2" xfId="28884" xr:uid="{0352FF17-66BA-4A01-8A17-63D650706244}"/>
    <cellStyle name="Normal 3 2 3 3 3 3" xfId="28885" xr:uid="{AAA381B5-32B3-45B1-83CE-4FED8DA8603D}"/>
    <cellStyle name="Normal 3 2 3 3 3_AVA DVA EL" xfId="28886" xr:uid="{327E7EFD-8BB7-4B6B-ACB9-5E1F171885A0}"/>
    <cellStyle name="Normal 3 2 3 3 4" xfId="28887" xr:uid="{F893C677-C4EA-4ABE-AC95-34B2F7B5EE5C}"/>
    <cellStyle name="Normal 3 2 3 3 4 2" xfId="28888" xr:uid="{9DB650D3-AB53-4984-968A-45FED05C7C0B}"/>
    <cellStyle name="Normal 3 2 3 3 4 3" xfId="28889" xr:uid="{63937272-C3AC-4A62-A39C-F702CAE9DDA0}"/>
    <cellStyle name="Normal 3 2 3 3 4_AVA DVA EL" xfId="28890" xr:uid="{938AF0AD-4118-4A08-A0CC-7E1A72CD860B}"/>
    <cellStyle name="Normal 3 2 3 3 5" xfId="28891" xr:uid="{31FBE6C0-050C-4AEE-A214-B7136EA5F8FD}"/>
    <cellStyle name="Normal 3 2 3 3 5 2" xfId="28892" xr:uid="{F9FBD342-EA7B-4631-B36D-BD434C338EDF}"/>
    <cellStyle name="Normal 3 2 3 3 5 3" xfId="28893" xr:uid="{5D5BCD2A-0C12-4960-B574-EF5069241F81}"/>
    <cellStyle name="Normal 3 2 3 3 5_AVA DVA EL" xfId="28894" xr:uid="{985090F7-2D93-402E-BDA0-3CF5E556F9EA}"/>
    <cellStyle name="Normal 3 2 3 3 6" xfId="28895" xr:uid="{543EF3D4-76AB-4CB4-B8E5-5C98C29D8DCA}"/>
    <cellStyle name="Normal 3 2 3 3 6 2" xfId="28896" xr:uid="{1BD58F68-B4B6-409C-BC1A-00750CB1C62C}"/>
    <cellStyle name="Normal 3 2 3 3 6 3" xfId="28897" xr:uid="{02B9566A-3F3A-4742-AB37-5706B68D4496}"/>
    <cellStyle name="Normal 3 2 3 3 6_AVA DVA EL" xfId="28898" xr:uid="{40D8F116-B21C-4B36-BAD9-D2963D5EC036}"/>
    <cellStyle name="Normal 3 2 3 3 7" xfId="28899" xr:uid="{64195789-2A70-444A-9AC0-3430731EAF7B}"/>
    <cellStyle name="Normal 3 2 3 3 7 2" xfId="28900" xr:uid="{5F4D1D1F-4332-4E78-ADA7-8427ACFAB4E1}"/>
    <cellStyle name="Normal 3 2 3 3 7 3" xfId="28901" xr:uid="{6D242A21-F195-470C-A4E2-FE34A973CB4F}"/>
    <cellStyle name="Normal 3 2 3 3 7_AVA DVA EL" xfId="28902" xr:uid="{4E598065-1517-40B8-B953-31DFEB54908A}"/>
    <cellStyle name="Normal 3 2 3 3 8" xfId="28903" xr:uid="{9FC0531A-3064-4EFE-8C48-31E69DC9622F}"/>
    <cellStyle name="Normal 3 2 3 3 8 2" xfId="28904" xr:uid="{68B5831D-97A9-4FFC-91BD-5E34276254A6}"/>
    <cellStyle name="Normal 3 2 3 3 8 3" xfId="28905" xr:uid="{84EFB54B-D8CC-4292-B715-DB810F8E72D8}"/>
    <cellStyle name="Normal 3 2 3 3 8_AVA DVA EL" xfId="28906" xr:uid="{3C4F6B32-A6B4-41AB-ACD3-CBE01D714FD3}"/>
    <cellStyle name="Normal 3 2 3 3 9" xfId="28907" xr:uid="{9BF53A29-F39F-4EBC-ABA9-FE30E1168697}"/>
    <cellStyle name="Normal 3 2 3 3 9 2" xfId="28908" xr:uid="{68EF7E12-D68B-42B0-9AE0-02B509844726}"/>
    <cellStyle name="Normal 3 2 3 3 9 3" xfId="28909" xr:uid="{CB4A6F96-4949-4B60-AE73-91B5DD85034E}"/>
    <cellStyle name="Normal 3 2 3 3 9_AVA DVA EL" xfId="28910" xr:uid="{852110C2-2775-4C5A-8FFE-18411FA722F9}"/>
    <cellStyle name="Normal 3 2 3 3_AVA DVA EL" xfId="28911" xr:uid="{D93971A8-DDB6-4E73-9A47-2AB8C5D33D3A}"/>
    <cellStyle name="Normal 3 2 3 4" xfId="28912" xr:uid="{82436F95-170A-45E9-B21F-A353A78365DE}"/>
    <cellStyle name="Normal 3 2 3 4 2" xfId="28913" xr:uid="{B8955AAF-3626-46CD-BB9B-741ED795AFE5}"/>
    <cellStyle name="Normal 3 2 3 4 2 2" xfId="28914" xr:uid="{E4139C25-1779-49FB-8ED2-7D485A32FA50}"/>
    <cellStyle name="Normal 3 2 3 4 2 3" xfId="28915" xr:uid="{1FFFF3E2-4DA7-457A-8F00-E1694AA52B89}"/>
    <cellStyle name="Normal 3 2 3 4 2_AVA DVA EL" xfId="28916" xr:uid="{24F8C0D2-6B78-4249-94D2-A232EBF5D81F}"/>
    <cellStyle name="Normal 3 2 3 4 3" xfId="28917" xr:uid="{807F8081-C5C2-4B7C-BF94-7BA313CD4153}"/>
    <cellStyle name="Normal 3 2 3 4 3 2" xfId="28918" xr:uid="{004DF61B-DBB9-44B9-8628-CFA797B52082}"/>
    <cellStyle name="Normal 3 2 3 4 3 3" xfId="28919" xr:uid="{CE6C1909-51B5-40CD-A09D-C344CC6617C9}"/>
    <cellStyle name="Normal 3 2 3 4 3_AVA DVA EL" xfId="28920" xr:uid="{42B849FF-D007-4CF9-8C99-728585417A03}"/>
    <cellStyle name="Normal 3 2 3 4 4" xfId="28921" xr:uid="{A22ADDD4-7C48-4385-B7ED-B422E15445DA}"/>
    <cellStyle name="Normal 3 2 3 4 5" xfId="28922" xr:uid="{29488E18-4087-4DEC-9730-A33B70A7D983}"/>
    <cellStyle name="Normal 3 2 3 4_AVA DVA EL" xfId="28923" xr:uid="{975231C2-D652-482E-9C75-86759EFD34EE}"/>
    <cellStyle name="Normal 3 2 3 5" xfId="28924" xr:uid="{DAB17982-B9C8-4CE4-A2CD-54C1D942915F}"/>
    <cellStyle name="Normal 3 2 3 5 2" xfId="28925" xr:uid="{7F8E2596-F5FF-40A2-B782-DED190204C0D}"/>
    <cellStyle name="Normal 3 2 3 5 3" xfId="28926" xr:uid="{E89FE8AC-6A12-46B3-8968-0299AFE0700D}"/>
    <cellStyle name="Normal 3 2 3 5_AVA DVA EL" xfId="28927" xr:uid="{C7B29D4E-368B-4670-9108-5CC56EF43894}"/>
    <cellStyle name="Normal 3 2 3 6" xfId="28928" xr:uid="{F3EB386C-AE77-424D-9EAE-448E47068B98}"/>
    <cellStyle name="Normal 3 2 3 6 2" xfId="28929" xr:uid="{CAC93FE3-6F57-4873-AD26-93EA849C3857}"/>
    <cellStyle name="Normal 3 2 3 6 3" xfId="28930" xr:uid="{D62D6EBA-CF27-4721-BA8D-29CA4A8A1301}"/>
    <cellStyle name="Normal 3 2 3 6_AVA DVA EL" xfId="28931" xr:uid="{EF4FBC71-F6FD-48F6-B900-66D8BF8F5DDA}"/>
    <cellStyle name="Normal 3 2 3 7" xfId="28932" xr:uid="{99F5A929-31A2-45E2-ABA2-1559DD224DAC}"/>
    <cellStyle name="Normal 3 2 3 7 2" xfId="28933" xr:uid="{4E86EB82-5F64-4466-9E5A-FABB28DF6E97}"/>
    <cellStyle name="Normal 3 2 3 7 3" xfId="28934" xr:uid="{891A8F07-C32C-4EDF-896B-37BFE22BA926}"/>
    <cellStyle name="Normal 3 2 3 7_AVA DVA EL" xfId="28935" xr:uid="{04DC69E6-5969-4D1D-A996-2DE7E689B6D6}"/>
    <cellStyle name="Normal 3 2 3 8" xfId="28936" xr:uid="{6EE462A1-EE2C-4C40-BBEA-32F2024FD048}"/>
    <cellStyle name="Normal 3 2 3 8 2" xfId="28937" xr:uid="{7C2BC558-C62E-48F1-9E4B-6BABFA63A80A}"/>
    <cellStyle name="Normal 3 2 3 8 3" xfId="28938" xr:uid="{D38C6217-1FB3-4D30-9A29-1A1DB9FCB9AC}"/>
    <cellStyle name="Normal 3 2 3 8_AVA DVA EL" xfId="28939" xr:uid="{57412700-A61C-4857-95DE-67A794F00228}"/>
    <cellStyle name="Normal 3 2 3 9" xfId="28940" xr:uid="{1C7D495E-6E73-4D94-AC67-14703AF04887}"/>
    <cellStyle name="Normal 3 2 3 9 2" xfId="28941" xr:uid="{33A438C9-AF0E-4C53-8E53-E5D085E37119}"/>
    <cellStyle name="Normal 3 2 3 9 3" xfId="28942" xr:uid="{77365FB5-55ED-43CD-99D7-C90075C73CB7}"/>
    <cellStyle name="Normal 3 2 3 9_AVA DVA EL" xfId="28943" xr:uid="{0B4D4F4A-1C1C-4E39-B830-7B1AFDDC2EDD}"/>
    <cellStyle name="Normal 3 2 3_AVA DVA EL" xfId="28944" xr:uid="{2D553D99-6AD9-4E6B-88A5-1EDED38BB967}"/>
    <cellStyle name="Normal 3 2 4" xfId="8415" xr:uid="{A9948DE3-5A38-4297-B981-7A4670C77037}"/>
    <cellStyle name="Normal 3 2 4 10" xfId="28945" xr:uid="{D1F27555-60D4-4193-9C72-AFE7B48FC626}"/>
    <cellStyle name="Normal 3 2 4 10 2" xfId="28946" xr:uid="{DA82B060-56D9-439D-8735-069786C8E6CE}"/>
    <cellStyle name="Normal 3 2 4 10 3" xfId="28947" xr:uid="{9B0E3D84-4789-4F00-9C51-22BF477FC654}"/>
    <cellStyle name="Normal 3 2 4 10_AVA DVA EL" xfId="28948" xr:uid="{DFF606A6-EDEE-430F-9E80-0C727A5160D5}"/>
    <cellStyle name="Normal 3 2 4 11" xfId="28949" xr:uid="{788455C1-3B26-4849-9371-20201C961D29}"/>
    <cellStyle name="Normal 3 2 4 11 2" xfId="28950" xr:uid="{89F30469-1CEC-4499-9A45-0924CA21CA55}"/>
    <cellStyle name="Normal 3 2 4 11 3" xfId="28951" xr:uid="{62912409-F109-4599-B3B0-28881901C295}"/>
    <cellStyle name="Normal 3 2 4 11_AVA DVA EL" xfId="28952" xr:uid="{EA237906-3B25-4F80-9F75-C351DC409A51}"/>
    <cellStyle name="Normal 3 2 4 12" xfId="28953" xr:uid="{F8474BA0-7A97-4AAE-8F87-A2F828B37FEF}"/>
    <cellStyle name="Normal 3 2 4 12 2" xfId="28954" xr:uid="{F0A1B796-E39F-451F-BAAB-0C3BA1401295}"/>
    <cellStyle name="Normal 3 2 4 12 3" xfId="28955" xr:uid="{6B3792A6-5349-49DB-B191-68A2FB62FEFA}"/>
    <cellStyle name="Normal 3 2 4 12_AVA DVA EL" xfId="28956" xr:uid="{B49FCC4A-C30E-40AB-AD6F-5AD7A5C5A404}"/>
    <cellStyle name="Normal 3 2 4 13" xfId="28957" xr:uid="{D71AE1EF-3C5E-409F-AF4C-4FC88F7FAD4E}"/>
    <cellStyle name="Normal 3 2 4 2" xfId="28958" xr:uid="{2F7843ED-B1EE-4E69-AB35-BBEE291E688E}"/>
    <cellStyle name="Normal 3 2 4 2 10" xfId="28959" xr:uid="{B0D6639A-C4B3-4F4F-B1D9-F40A490D4199}"/>
    <cellStyle name="Normal 3 2 4 2 10 2" xfId="28960" xr:uid="{E0862B90-E81D-43D6-ACE8-5579489DD6BE}"/>
    <cellStyle name="Normal 3 2 4 2 10 3" xfId="28961" xr:uid="{21DA609E-BED9-47C9-89DA-BEA85B9D0EA0}"/>
    <cellStyle name="Normal 3 2 4 2 10_AVA DVA EL" xfId="28962" xr:uid="{1C93A5BA-FD83-4228-943C-599281C82E40}"/>
    <cellStyle name="Normal 3 2 4 2 11" xfId="28963" xr:uid="{B9F7223C-11BA-48DD-B3BD-C5F4D509D972}"/>
    <cellStyle name="Normal 3 2 4 2 12" xfId="28964" xr:uid="{A3090053-69CC-462D-A42E-E519B68BC5D6}"/>
    <cellStyle name="Normal 3 2 4 2 2" xfId="28965" xr:uid="{239A182B-6C3E-41A9-B388-3B92F837506B}"/>
    <cellStyle name="Normal 3 2 4 2 2 10" xfId="28966" xr:uid="{02854E1B-D27F-4DED-813B-9F113EF4354A}"/>
    <cellStyle name="Normal 3 2 4 2 2 11" xfId="28967" xr:uid="{68F89B19-D8E8-4EA4-A210-F5F2C5BB44EE}"/>
    <cellStyle name="Normal 3 2 4 2 2 2" xfId="28968" xr:uid="{47F8EE57-029A-4EC2-BD2C-5A3F018332CE}"/>
    <cellStyle name="Normal 3 2 4 2 2 2 2" xfId="28969" xr:uid="{6E710087-A517-431E-9608-B364AA3ADD21}"/>
    <cellStyle name="Normal 3 2 4 2 2 2 2 2" xfId="28970" xr:uid="{39E32A3B-3189-4F35-ACEC-918EBF5CB24A}"/>
    <cellStyle name="Normal 3 2 4 2 2 2 2 3" xfId="28971" xr:uid="{2F183BA2-62FE-45C6-A030-01C7A51AF709}"/>
    <cellStyle name="Normal 3 2 4 2 2 2 2_AVA DVA EL" xfId="28972" xr:uid="{920DBB99-8AA4-435D-ABF0-D16B94082A76}"/>
    <cellStyle name="Normal 3 2 4 2 2 2 3" xfId="28973" xr:uid="{1605547B-87AA-474F-80B4-D7B9C8C5E187}"/>
    <cellStyle name="Normal 3 2 4 2 2 2 3 2" xfId="28974" xr:uid="{A2B14C4B-294E-40F6-ABA2-606F9693657B}"/>
    <cellStyle name="Normal 3 2 4 2 2 2 3 3" xfId="28975" xr:uid="{27B9A61A-FE29-4B23-A5A1-B1147BA4DEE2}"/>
    <cellStyle name="Normal 3 2 4 2 2 2 3_AVA DVA EL" xfId="28976" xr:uid="{DD04ECEE-3D88-4193-9D7F-8CF70342DCA4}"/>
    <cellStyle name="Normal 3 2 4 2 2 2 4" xfId="28977" xr:uid="{460F235E-F6E3-4A69-ABB8-9C9C6B9B8C5E}"/>
    <cellStyle name="Normal 3 2 4 2 2 2 5" xfId="28978" xr:uid="{B9170301-19B3-4B21-9335-A2BE526C8CA1}"/>
    <cellStyle name="Normal 3 2 4 2 2 2_AVA DVA EL" xfId="28979" xr:uid="{FE2E3E72-D287-4194-88D1-77EC10E13A0C}"/>
    <cellStyle name="Normal 3 2 4 2 2 3" xfId="28980" xr:uid="{A8A8F646-5CFA-4225-A906-E72380E75C46}"/>
    <cellStyle name="Normal 3 2 4 2 2 3 2" xfId="28981" xr:uid="{7BA5CBA5-B455-424D-AB32-5D34D7E22899}"/>
    <cellStyle name="Normal 3 2 4 2 2 3 3" xfId="28982" xr:uid="{61F309B7-0B95-45D6-9AEC-00268AD6E031}"/>
    <cellStyle name="Normal 3 2 4 2 2 3_AVA DVA EL" xfId="28983" xr:uid="{AC47B2FC-AB02-464C-A5DC-0685F19CF276}"/>
    <cellStyle name="Normal 3 2 4 2 2 4" xfId="28984" xr:uid="{E24311F7-1EDF-4466-B8BA-84F1561615B2}"/>
    <cellStyle name="Normal 3 2 4 2 2 4 2" xfId="28985" xr:uid="{EC8090B4-92E9-41A4-B4A0-1807BA047C6B}"/>
    <cellStyle name="Normal 3 2 4 2 2 4 3" xfId="28986" xr:uid="{14472EE4-BB73-4EDF-A778-702799E4B6A5}"/>
    <cellStyle name="Normal 3 2 4 2 2 4_AVA DVA EL" xfId="28987" xr:uid="{A2F77C4D-9505-49A5-9946-077D9D2ED170}"/>
    <cellStyle name="Normal 3 2 4 2 2 5" xfId="28988" xr:uid="{CFB45854-1623-4E65-9AE1-69EC426E21DE}"/>
    <cellStyle name="Normal 3 2 4 2 2 5 2" xfId="28989" xr:uid="{AE8889BD-FF77-4062-A88A-1F19EF2174DC}"/>
    <cellStyle name="Normal 3 2 4 2 2 5 3" xfId="28990" xr:uid="{9D570399-F5DD-4E03-9768-4779C5D1B484}"/>
    <cellStyle name="Normal 3 2 4 2 2 5_AVA DVA EL" xfId="28991" xr:uid="{CC08B5FC-9210-4E0D-9BD3-31790852BD6C}"/>
    <cellStyle name="Normal 3 2 4 2 2 6" xfId="28992" xr:uid="{684E7445-A3B4-4235-949F-22D2E09DCE0E}"/>
    <cellStyle name="Normal 3 2 4 2 2 6 2" xfId="28993" xr:uid="{70193BA3-B7F1-40E1-8521-2A18CCCCE838}"/>
    <cellStyle name="Normal 3 2 4 2 2 6 3" xfId="28994" xr:uid="{EA5949F6-3EA6-4746-88EA-2CE862A68939}"/>
    <cellStyle name="Normal 3 2 4 2 2 6_AVA DVA EL" xfId="28995" xr:uid="{B8321BBD-89D8-46BE-A08B-A601898A04E0}"/>
    <cellStyle name="Normal 3 2 4 2 2 7" xfId="28996" xr:uid="{BB6DD782-C7AD-471A-A91B-E6C0D026BF7E}"/>
    <cellStyle name="Normal 3 2 4 2 2 7 2" xfId="28997" xr:uid="{018EBAD0-2E46-469C-A003-6B4186B7AA41}"/>
    <cellStyle name="Normal 3 2 4 2 2 7 3" xfId="28998" xr:uid="{6150EF9B-1A77-41E5-BFF3-48B588553E9F}"/>
    <cellStyle name="Normal 3 2 4 2 2 7_AVA DVA EL" xfId="28999" xr:uid="{DE8D8681-146C-477A-896F-112DABBEFB54}"/>
    <cellStyle name="Normal 3 2 4 2 2 8" xfId="29000" xr:uid="{D48A6C22-428E-4D7D-995D-5A90ACCE3F31}"/>
    <cellStyle name="Normal 3 2 4 2 2 8 2" xfId="29001" xr:uid="{3A584351-F181-49C2-984D-FFAF3C75C216}"/>
    <cellStyle name="Normal 3 2 4 2 2 8 3" xfId="29002" xr:uid="{623ADCD0-19DD-4667-BDE5-306B67D566A9}"/>
    <cellStyle name="Normal 3 2 4 2 2 8_AVA DVA EL" xfId="29003" xr:uid="{DBC97701-450D-4661-B977-8B829540F098}"/>
    <cellStyle name="Normal 3 2 4 2 2 9" xfId="29004" xr:uid="{05E33215-93A7-42DD-9F1F-B59FE6BFB61F}"/>
    <cellStyle name="Normal 3 2 4 2 2 9 2" xfId="29005" xr:uid="{823736C8-9462-49B9-B7C5-23BC653E2DBB}"/>
    <cellStyle name="Normal 3 2 4 2 2 9 3" xfId="29006" xr:uid="{93E1C384-BC4B-484F-A4C4-E6711E7CA145}"/>
    <cellStyle name="Normal 3 2 4 2 2 9_AVA DVA EL" xfId="29007" xr:uid="{04BD46C7-15B9-478C-95B9-08D20B127170}"/>
    <cellStyle name="Normal 3 2 4 2 2_AVA DVA EL" xfId="29008" xr:uid="{B2CD3823-D6C1-439D-829D-93D41781A567}"/>
    <cellStyle name="Normal 3 2 4 2 3" xfId="29009" xr:uid="{5023D458-58C0-4197-8FC3-615CD3770416}"/>
    <cellStyle name="Normal 3 2 4 2 3 2" xfId="29010" xr:uid="{461DD86C-9D4E-4E92-80E4-4E68CB612332}"/>
    <cellStyle name="Normal 3 2 4 2 3 2 2" xfId="29011" xr:uid="{35B899A1-F954-463A-83C2-D3AB306F3A1C}"/>
    <cellStyle name="Normal 3 2 4 2 3 2 3" xfId="29012" xr:uid="{0554F1D5-DE3B-47AC-98D8-80B9B13E3DA2}"/>
    <cellStyle name="Normal 3 2 4 2 3 2_AVA DVA EL" xfId="29013" xr:uid="{BF74032A-8612-4BAC-8B67-33BE13E840B4}"/>
    <cellStyle name="Normal 3 2 4 2 3 3" xfId="29014" xr:uid="{B1E3746A-8A4B-41E3-B798-AF5E0A2E7F6E}"/>
    <cellStyle name="Normal 3 2 4 2 3 3 2" xfId="29015" xr:uid="{74710900-A646-4CB7-8DAF-CE1D30B43F20}"/>
    <cellStyle name="Normal 3 2 4 2 3 3 3" xfId="29016" xr:uid="{8E3D306F-9B15-43F0-AAF6-59C99DA060D2}"/>
    <cellStyle name="Normal 3 2 4 2 3 3_AVA DVA EL" xfId="29017" xr:uid="{F6EFD1AF-61CF-475C-A6C9-AA03C9E36F97}"/>
    <cellStyle name="Normal 3 2 4 2 3 4" xfId="29018" xr:uid="{F27EFD87-D08F-4897-9C12-35624E5A7E1D}"/>
    <cellStyle name="Normal 3 2 4 2 3 5" xfId="29019" xr:uid="{F3399FCA-CB83-4C89-B5DF-59CA4439DCB9}"/>
    <cellStyle name="Normal 3 2 4 2 3_AVA DVA EL" xfId="29020" xr:uid="{F0888DFB-5770-4C75-9529-FA08B49D22CC}"/>
    <cellStyle name="Normal 3 2 4 2 4" xfId="29021" xr:uid="{B19BA1FE-73F9-426A-AB45-4698660F92E9}"/>
    <cellStyle name="Normal 3 2 4 2 4 2" xfId="29022" xr:uid="{844F30D3-3AD4-40E3-B71D-C7BC3DC19B05}"/>
    <cellStyle name="Normal 3 2 4 2 4 3" xfId="29023" xr:uid="{5C54FF5D-6472-414D-B0C9-2B2FAF1F8358}"/>
    <cellStyle name="Normal 3 2 4 2 4_AVA DVA EL" xfId="29024" xr:uid="{07112396-D7A2-4AA1-BD74-AF4DD3EC8240}"/>
    <cellStyle name="Normal 3 2 4 2 5" xfId="29025" xr:uid="{DCCE576E-89F2-4B37-89A5-9C686E940EE8}"/>
    <cellStyle name="Normal 3 2 4 2 5 2" xfId="29026" xr:uid="{9B9DF935-6FE7-49F2-9A4C-BE37AF3D7FC0}"/>
    <cellStyle name="Normal 3 2 4 2 5 3" xfId="29027" xr:uid="{E13126F7-B2E7-4ED7-8378-CAA7573980BF}"/>
    <cellStyle name="Normal 3 2 4 2 5_AVA DVA EL" xfId="29028" xr:uid="{6AF1F919-D28E-4474-A491-91A514018081}"/>
    <cellStyle name="Normal 3 2 4 2 6" xfId="29029" xr:uid="{F9663C08-F18C-4D25-8D63-DFD5A43BCC8B}"/>
    <cellStyle name="Normal 3 2 4 2 6 2" xfId="29030" xr:uid="{D7EDD1A8-83D6-413A-8961-B2C30CDE10B1}"/>
    <cellStyle name="Normal 3 2 4 2 6 3" xfId="29031" xr:uid="{674B3970-9B59-40F4-95C2-0319432066D4}"/>
    <cellStyle name="Normal 3 2 4 2 6_AVA DVA EL" xfId="29032" xr:uid="{EA564AC9-428D-45C2-A355-14B64F5EA58A}"/>
    <cellStyle name="Normal 3 2 4 2 7" xfId="29033" xr:uid="{C46AF0A8-7D42-4FE1-8EFB-28913CE93102}"/>
    <cellStyle name="Normal 3 2 4 2 7 2" xfId="29034" xr:uid="{6CF3A472-C563-4FA8-AC18-FCB2D16333C9}"/>
    <cellStyle name="Normal 3 2 4 2 7 3" xfId="29035" xr:uid="{C6C97B0B-53C1-414C-AF7B-7351CF77A6AD}"/>
    <cellStyle name="Normal 3 2 4 2 7_AVA DVA EL" xfId="29036" xr:uid="{BFC50741-F295-4579-8087-09DE3FA8BE7D}"/>
    <cellStyle name="Normal 3 2 4 2 8" xfId="29037" xr:uid="{A5192F51-27E5-497F-A4F6-5186BD3AF3DA}"/>
    <cellStyle name="Normal 3 2 4 2 8 2" xfId="29038" xr:uid="{2A396582-F5E8-4D5D-BEA9-B8C694E0DDAE}"/>
    <cellStyle name="Normal 3 2 4 2 8 3" xfId="29039" xr:uid="{242909B8-5382-43EC-B3D8-D8ABE191BF18}"/>
    <cellStyle name="Normal 3 2 4 2 8_AVA DVA EL" xfId="29040" xr:uid="{445D58EE-4180-477E-81ED-78320E2971D8}"/>
    <cellStyle name="Normal 3 2 4 2 9" xfId="29041" xr:uid="{83300886-4282-465D-9DD9-90D72B5950D6}"/>
    <cellStyle name="Normal 3 2 4 2 9 2" xfId="29042" xr:uid="{89CA4622-4548-4776-B789-B01B94B8EE1F}"/>
    <cellStyle name="Normal 3 2 4 2 9 3" xfId="29043" xr:uid="{C7E8BD83-6536-423C-91B9-E45F386675A8}"/>
    <cellStyle name="Normal 3 2 4 2 9_AVA DVA EL" xfId="29044" xr:uid="{B69138C4-51A7-4DE0-8554-24B9C74F72C5}"/>
    <cellStyle name="Normal 3 2 4 2_AVA DVA EL" xfId="29045" xr:uid="{B8919A27-01BF-45D3-B551-5839D1366D01}"/>
    <cellStyle name="Normal 3 2 4 3" xfId="29046" xr:uid="{D8C4AE29-E6D7-47EC-971A-8DF5D670BE79}"/>
    <cellStyle name="Normal 3 2 4 3 10" xfId="29047" xr:uid="{D25C4619-4D78-4DA4-9E66-0272D1BF25B7}"/>
    <cellStyle name="Normal 3 2 4 3 11" xfId="29048" xr:uid="{84EC1A55-A264-4BB3-B872-07DAEEC0B3B1}"/>
    <cellStyle name="Normal 3 2 4 3 2" xfId="29049" xr:uid="{823804CD-42C0-4961-9BC7-360A7CE0C685}"/>
    <cellStyle name="Normal 3 2 4 3 2 2" xfId="29050" xr:uid="{3214D5F8-B740-4403-A7B7-D32C9D71D960}"/>
    <cellStyle name="Normal 3 2 4 3 2 2 2" xfId="29051" xr:uid="{B131D27D-AFD0-4F5F-AE50-9BCA04D26288}"/>
    <cellStyle name="Normal 3 2 4 3 2 2 3" xfId="29052" xr:uid="{262E0916-0DA2-4E1B-9AF3-DB587E8AB642}"/>
    <cellStyle name="Normal 3 2 4 3 2 2_AVA DVA EL" xfId="29053" xr:uid="{4EEB5ADB-CBFC-4445-A274-74C73AEFB6D8}"/>
    <cellStyle name="Normal 3 2 4 3 2 3" xfId="29054" xr:uid="{551B627D-ECE4-42E6-8D99-2BF665FA1BE2}"/>
    <cellStyle name="Normal 3 2 4 3 2 3 2" xfId="29055" xr:uid="{9EFBF17F-2BFD-4581-AF80-1160987D90E9}"/>
    <cellStyle name="Normal 3 2 4 3 2 3 3" xfId="29056" xr:uid="{FD36A720-9D25-41D0-BD03-2BF1A4384A0A}"/>
    <cellStyle name="Normal 3 2 4 3 2 3_AVA DVA EL" xfId="29057" xr:uid="{760161C3-8B3E-4623-8334-E7419FB26FC7}"/>
    <cellStyle name="Normal 3 2 4 3 2 4" xfId="29058" xr:uid="{CFC57F09-286B-4B79-80F7-EA0EE0F00D06}"/>
    <cellStyle name="Normal 3 2 4 3 2 5" xfId="29059" xr:uid="{EF4810A3-8377-422A-8866-4431C1C4A5D6}"/>
    <cellStyle name="Normal 3 2 4 3 2_AVA DVA EL" xfId="29060" xr:uid="{4FCE2C65-CF29-485B-9296-58E6CA4253F2}"/>
    <cellStyle name="Normal 3 2 4 3 3" xfId="29061" xr:uid="{B4913314-1133-4D70-BDD7-B115762D12D1}"/>
    <cellStyle name="Normal 3 2 4 3 3 2" xfId="29062" xr:uid="{85D910DB-C45D-49F2-8712-2EC03CDA4EFD}"/>
    <cellStyle name="Normal 3 2 4 3 3 3" xfId="29063" xr:uid="{0654FEC5-AFA4-4288-9F11-07D18FC3EE13}"/>
    <cellStyle name="Normal 3 2 4 3 3_AVA DVA EL" xfId="29064" xr:uid="{D5D80530-1A67-494A-95BD-EA6461F70D00}"/>
    <cellStyle name="Normal 3 2 4 3 4" xfId="29065" xr:uid="{66A0BF80-B38A-497E-A96D-3C00616EF24E}"/>
    <cellStyle name="Normal 3 2 4 3 4 2" xfId="29066" xr:uid="{ED5E4004-8D73-4632-8ACD-B80A333AC9B9}"/>
    <cellStyle name="Normal 3 2 4 3 4 3" xfId="29067" xr:uid="{9A4B455F-DDC0-4EB3-9630-3384833BBC79}"/>
    <cellStyle name="Normal 3 2 4 3 4_AVA DVA EL" xfId="29068" xr:uid="{F13CE3A8-C765-4CC4-8CF7-90BD908088BD}"/>
    <cellStyle name="Normal 3 2 4 3 5" xfId="29069" xr:uid="{3606E2FE-FD57-4A1F-B201-F1D79777D515}"/>
    <cellStyle name="Normal 3 2 4 3 5 2" xfId="29070" xr:uid="{80CD95B1-9821-4584-92E6-DF7313628E1E}"/>
    <cellStyle name="Normal 3 2 4 3 5 3" xfId="29071" xr:uid="{2006725D-BBA7-4BD6-8C97-D699DD2C91DF}"/>
    <cellStyle name="Normal 3 2 4 3 5_AVA DVA EL" xfId="29072" xr:uid="{337D9F81-5060-4972-BEDB-5C1E8484C8F7}"/>
    <cellStyle name="Normal 3 2 4 3 6" xfId="29073" xr:uid="{63DD7146-E835-41B0-9742-A2F56778038D}"/>
    <cellStyle name="Normal 3 2 4 3 6 2" xfId="29074" xr:uid="{08D990EF-9523-4C32-80DE-4415F1BF356A}"/>
    <cellStyle name="Normal 3 2 4 3 6 3" xfId="29075" xr:uid="{632027F4-59FD-44C4-9715-BC657D09CDF1}"/>
    <cellStyle name="Normal 3 2 4 3 6_AVA DVA EL" xfId="29076" xr:uid="{D38C600E-D9F8-4D34-BC94-2D073661B2A6}"/>
    <cellStyle name="Normal 3 2 4 3 7" xfId="29077" xr:uid="{6B68AF23-0382-4B7D-AE9D-3515E1AED60D}"/>
    <cellStyle name="Normal 3 2 4 3 7 2" xfId="29078" xr:uid="{6E7E26C2-8533-452F-8A5E-0F2D0574C2E8}"/>
    <cellStyle name="Normal 3 2 4 3 7 3" xfId="29079" xr:uid="{82F5C48A-77BF-48DC-8929-4AE6DBC5654C}"/>
    <cellStyle name="Normal 3 2 4 3 7_AVA DVA EL" xfId="29080" xr:uid="{DD422AFE-9788-4737-8FB3-E06025832342}"/>
    <cellStyle name="Normal 3 2 4 3 8" xfId="29081" xr:uid="{B7C359C7-684F-410B-AC6F-74E74A197A37}"/>
    <cellStyle name="Normal 3 2 4 3 8 2" xfId="29082" xr:uid="{69F37885-C7D2-4BEE-8579-10354CD7D0F6}"/>
    <cellStyle name="Normal 3 2 4 3 8 3" xfId="29083" xr:uid="{5DB71FE1-DFC4-4E32-9227-F357D568846B}"/>
    <cellStyle name="Normal 3 2 4 3 8_AVA DVA EL" xfId="29084" xr:uid="{29C2C5BC-D21F-4DE5-A050-CEEA86D79973}"/>
    <cellStyle name="Normal 3 2 4 3 9" xfId="29085" xr:uid="{E0EC8E51-3909-43F2-A572-6BF9F4E9D585}"/>
    <cellStyle name="Normal 3 2 4 3 9 2" xfId="29086" xr:uid="{36E1783C-9597-40DB-B11A-55ED283F533B}"/>
    <cellStyle name="Normal 3 2 4 3 9 3" xfId="29087" xr:uid="{1878F803-297A-40D1-B42D-2E7236D13DE8}"/>
    <cellStyle name="Normal 3 2 4 3 9_AVA DVA EL" xfId="29088" xr:uid="{E6A90590-DF98-41B9-AB9E-927E2BB71E69}"/>
    <cellStyle name="Normal 3 2 4 3_AVA DVA EL" xfId="29089" xr:uid="{48DC4B03-E4CA-4F0A-83D7-EF6A1178A8A9}"/>
    <cellStyle name="Normal 3 2 4 4" xfId="29090" xr:uid="{7C21597C-7F70-43E0-889C-4DFFE19DED7B}"/>
    <cellStyle name="Normal 3 2 4 4 2" xfId="29091" xr:uid="{BBD0A5F9-F6B9-4426-94AD-A191B429985F}"/>
    <cellStyle name="Normal 3 2 4 4 2 2" xfId="29092" xr:uid="{79546BEE-5602-4F12-AA45-ED5C8C83C567}"/>
    <cellStyle name="Normal 3 2 4 4 2 3" xfId="29093" xr:uid="{4A173ED9-8965-476F-A7D5-1DB845189D98}"/>
    <cellStyle name="Normal 3 2 4 4 2_AVA DVA EL" xfId="29094" xr:uid="{95ADFA44-CA3F-4C26-AD1D-64948166ED41}"/>
    <cellStyle name="Normal 3 2 4 4 3" xfId="29095" xr:uid="{F0A491BF-2898-45EF-8E75-9D690AD6A7C1}"/>
    <cellStyle name="Normal 3 2 4 4 3 2" xfId="29096" xr:uid="{2811B231-D395-4035-B895-648332614225}"/>
    <cellStyle name="Normal 3 2 4 4 3 3" xfId="29097" xr:uid="{2D349B88-7C25-4B8D-BFB4-4DA2CB3881D2}"/>
    <cellStyle name="Normal 3 2 4 4 3_AVA DVA EL" xfId="29098" xr:uid="{E0EF1A56-6EF9-4376-BC95-0F06ADC953F8}"/>
    <cellStyle name="Normal 3 2 4 4 4" xfId="29099" xr:uid="{42F705ED-9391-4618-B8E6-F34D3F9AED08}"/>
    <cellStyle name="Normal 3 2 4 4 5" xfId="29100" xr:uid="{704491BA-60E9-425C-A549-12DD031BCA7C}"/>
    <cellStyle name="Normal 3 2 4 4_AVA DVA EL" xfId="29101" xr:uid="{1E34EF66-E706-40B6-AAAA-74C55CEECEBA}"/>
    <cellStyle name="Normal 3 2 4 5" xfId="29102" xr:uid="{92C844CF-63D5-4FAE-9CC7-EB192C4AFB09}"/>
    <cellStyle name="Normal 3 2 4 5 2" xfId="29103" xr:uid="{FCA8EDCE-3A61-45F4-9691-F78DD5EE8572}"/>
    <cellStyle name="Normal 3 2 4 5 3" xfId="29104" xr:uid="{09601736-0065-4962-9781-E27CD2DBF74B}"/>
    <cellStyle name="Normal 3 2 4 5_AVA DVA EL" xfId="29105" xr:uid="{52D0915C-3870-4BC7-A0C8-0002CA5E9653}"/>
    <cellStyle name="Normal 3 2 4 6" xfId="29106" xr:uid="{14B734B6-83E4-4ABB-9D11-17F3539149A0}"/>
    <cellStyle name="Normal 3 2 4 6 2" xfId="29107" xr:uid="{4E0DED01-2A6B-4241-BFB8-EB1C68A02ED6}"/>
    <cellStyle name="Normal 3 2 4 6 3" xfId="29108" xr:uid="{A658AF9E-E068-4E2C-83EC-8FB71571D28E}"/>
    <cellStyle name="Normal 3 2 4 6_AVA DVA EL" xfId="29109" xr:uid="{5F89F5C2-CB14-4832-940C-E0529C30DA1A}"/>
    <cellStyle name="Normal 3 2 4 7" xfId="29110" xr:uid="{EC88A7B7-C30A-4BC3-9354-66DCB58ED283}"/>
    <cellStyle name="Normal 3 2 4 7 2" xfId="29111" xr:uid="{C8BDDAB3-B58E-4DE0-B35B-9FE882682A92}"/>
    <cellStyle name="Normal 3 2 4 7 3" xfId="29112" xr:uid="{0E3FA0AF-EEFC-4E27-91C6-A9E86933FFEC}"/>
    <cellStyle name="Normal 3 2 4 7_AVA DVA EL" xfId="29113" xr:uid="{7FA700C4-EEB0-4278-B175-89CA30C8CC11}"/>
    <cellStyle name="Normal 3 2 4 8" xfId="29114" xr:uid="{4A69EE0B-850A-4DE0-AB7B-FF148364D30C}"/>
    <cellStyle name="Normal 3 2 4 8 2" xfId="29115" xr:uid="{139D7F5A-3AF8-4581-88EF-4E41D137209A}"/>
    <cellStyle name="Normal 3 2 4 8 3" xfId="29116" xr:uid="{451F6018-0189-4C60-884D-4FECBD663F1D}"/>
    <cellStyle name="Normal 3 2 4 8_AVA DVA EL" xfId="29117" xr:uid="{2531FE24-EF70-4E22-A7F3-B42A68DCD57E}"/>
    <cellStyle name="Normal 3 2 4 9" xfId="29118" xr:uid="{4CF47D8D-CA87-4B73-9E53-29CDEB0AA352}"/>
    <cellStyle name="Normal 3 2 4 9 2" xfId="29119" xr:uid="{4B1B9AD4-E3D2-45AC-AF58-7B67A6A9A9A6}"/>
    <cellStyle name="Normal 3 2 4 9 3" xfId="29120" xr:uid="{D9A0EF02-F0C3-4FF9-9321-26E6D445D8AE}"/>
    <cellStyle name="Normal 3 2 4 9_AVA DVA EL" xfId="29121" xr:uid="{607F1ECE-502D-40A9-837B-6DCDC4A0B2FE}"/>
    <cellStyle name="Normal 3 2 4_AVA DVA EL" xfId="29122" xr:uid="{6B5153B4-4D6E-4A05-83C0-C2DC7B861A3D}"/>
    <cellStyle name="Normal 3 2 5" xfId="8416" xr:uid="{271588CA-12CE-4FEB-9E90-CE28767D9204}"/>
    <cellStyle name="Normal 3 2 5 10" xfId="29123" xr:uid="{4E68298F-FC74-4F9D-A0BA-ADDA8D57AC5A}"/>
    <cellStyle name="Normal 3 2 5 10 2" xfId="29124" xr:uid="{4CED0D4F-AB3F-4E36-A7A5-1E21827BD4F9}"/>
    <cellStyle name="Normal 3 2 5 10 3" xfId="29125" xr:uid="{51E81E15-6738-48A3-B340-DD7E969C49BA}"/>
    <cellStyle name="Normal 3 2 5 10_AVA DVA EL" xfId="29126" xr:uid="{029D6F2F-0539-462F-8B1A-C9737EEA1B3B}"/>
    <cellStyle name="Normal 3 2 5 11" xfId="29127" xr:uid="{5293AC69-A4A6-41AF-A370-E10E779DBAEA}"/>
    <cellStyle name="Normal 3 2 5 11 2" xfId="29128" xr:uid="{71EC7D47-48E8-49F8-ABFF-35B30D933157}"/>
    <cellStyle name="Normal 3 2 5 11 3" xfId="29129" xr:uid="{937A75EC-0A58-4AEA-9B95-C5ACE15AA784}"/>
    <cellStyle name="Normal 3 2 5 11_AVA DVA EL" xfId="29130" xr:uid="{DEDFFD93-C513-435C-A2D5-5B36F3CF95A3}"/>
    <cellStyle name="Normal 3 2 5 12" xfId="29131" xr:uid="{50739433-4BB9-45C0-B006-E9828C6B8217}"/>
    <cellStyle name="Normal 3 2 5 2" xfId="29132" xr:uid="{8B3E9596-296B-483A-8EE1-16CE435C6CE7}"/>
    <cellStyle name="Normal 3 2 5 2 10" xfId="29133" xr:uid="{255FFB94-7C42-4D9F-B004-83513179A1AC}"/>
    <cellStyle name="Normal 3 2 5 2 11" xfId="29134" xr:uid="{B6BFFCFB-15ED-42F7-B0BE-8DC427295CAF}"/>
    <cellStyle name="Normal 3 2 5 2 2" xfId="29135" xr:uid="{7FB1E377-1738-46D8-AE6B-54FFA422DF1C}"/>
    <cellStyle name="Normal 3 2 5 2 2 2" xfId="29136" xr:uid="{74C6151A-865E-4610-BA1A-1C373673C738}"/>
    <cellStyle name="Normal 3 2 5 2 2 2 2" xfId="29137" xr:uid="{1E7FD230-7570-4381-AF15-2EF5CC33EB86}"/>
    <cellStyle name="Normal 3 2 5 2 2 2 3" xfId="29138" xr:uid="{2EEEC34B-ABDB-465D-BFC1-1785D6C97C53}"/>
    <cellStyle name="Normal 3 2 5 2 2 2_AVA DVA EL" xfId="29139" xr:uid="{BD981697-1A2F-4E5A-A95E-8C468AE3DBDA}"/>
    <cellStyle name="Normal 3 2 5 2 2 3" xfId="29140" xr:uid="{6E2D88F8-3485-4531-8EE0-17EF3688E952}"/>
    <cellStyle name="Normal 3 2 5 2 2 3 2" xfId="29141" xr:uid="{33BDFAE1-2413-4AA8-B83C-908850706BA8}"/>
    <cellStyle name="Normal 3 2 5 2 2 3 3" xfId="29142" xr:uid="{5790D701-322F-46D5-AB66-1BBA0EE528B6}"/>
    <cellStyle name="Normal 3 2 5 2 2 3_AVA DVA EL" xfId="29143" xr:uid="{900A0C4E-E6BA-4996-8C03-A25CD60EBFAE}"/>
    <cellStyle name="Normal 3 2 5 2 2 4" xfId="29144" xr:uid="{0CB28195-5724-4757-976C-0C0428F5EC84}"/>
    <cellStyle name="Normal 3 2 5 2 2 5" xfId="29145" xr:uid="{17C5C8A2-E5C0-4971-A4A3-31CD10BD35A5}"/>
    <cellStyle name="Normal 3 2 5 2 2_AVA DVA EL" xfId="29146" xr:uid="{058B9EA9-E7CC-44EE-9F5E-914104203708}"/>
    <cellStyle name="Normal 3 2 5 2 3" xfId="29147" xr:uid="{1EB1C153-B16D-4DB9-A824-4F33E69C2A0E}"/>
    <cellStyle name="Normal 3 2 5 2 3 2" xfId="29148" xr:uid="{8474437C-B5B3-4B14-AF2C-E4059B90438B}"/>
    <cellStyle name="Normal 3 2 5 2 3 3" xfId="29149" xr:uid="{08774A24-097A-4786-9EFA-89D0ECDB572B}"/>
    <cellStyle name="Normal 3 2 5 2 3_AVA DVA EL" xfId="29150" xr:uid="{AE592249-0B8C-475C-BDDB-7871B0196192}"/>
    <cellStyle name="Normal 3 2 5 2 4" xfId="29151" xr:uid="{42CF5DF0-5DFC-4D92-92B8-6D780E437FE6}"/>
    <cellStyle name="Normal 3 2 5 2 4 2" xfId="29152" xr:uid="{295A6A21-F6D3-41B2-8D1D-BE53E625DA42}"/>
    <cellStyle name="Normal 3 2 5 2 4 3" xfId="29153" xr:uid="{BD9E61F3-E630-424E-85F9-0FFF12D6C3FB}"/>
    <cellStyle name="Normal 3 2 5 2 4_AVA DVA EL" xfId="29154" xr:uid="{7E259D78-15D8-416B-A0E3-CC48D52C7065}"/>
    <cellStyle name="Normal 3 2 5 2 5" xfId="29155" xr:uid="{E27EDC95-6D66-487B-B865-286296864BB8}"/>
    <cellStyle name="Normal 3 2 5 2 5 2" xfId="29156" xr:uid="{DEC7456F-9472-41A6-A4D0-5D3DFFA59A8D}"/>
    <cellStyle name="Normal 3 2 5 2 5 3" xfId="29157" xr:uid="{6D56308F-6D2A-4ECB-9E89-C9A2AE32C0A5}"/>
    <cellStyle name="Normal 3 2 5 2 5_AVA DVA EL" xfId="29158" xr:uid="{E3B13739-7EDE-4885-827B-82133DB64FB2}"/>
    <cellStyle name="Normal 3 2 5 2 6" xfId="29159" xr:uid="{880ED6DC-A3FE-4FE6-B0C4-0F72263B0F4C}"/>
    <cellStyle name="Normal 3 2 5 2 6 2" xfId="29160" xr:uid="{26BEFCF2-B84F-4573-9945-0FF49038DC2F}"/>
    <cellStyle name="Normal 3 2 5 2 6 3" xfId="29161" xr:uid="{9030C84E-E2E5-4EAC-8C31-6F251A1ABF60}"/>
    <cellStyle name="Normal 3 2 5 2 6_AVA DVA EL" xfId="29162" xr:uid="{FFE99E62-AA49-4456-93B8-557C6A453C60}"/>
    <cellStyle name="Normal 3 2 5 2 7" xfId="29163" xr:uid="{CDF39CBE-CC0F-4F76-BAE7-91CF3EAA5DC6}"/>
    <cellStyle name="Normal 3 2 5 2 7 2" xfId="29164" xr:uid="{9950F558-D04A-4C37-88AC-AF27F1E062C1}"/>
    <cellStyle name="Normal 3 2 5 2 7 3" xfId="29165" xr:uid="{2A2F38EC-2F95-469A-9F8D-8B048560F73C}"/>
    <cellStyle name="Normal 3 2 5 2 7_AVA DVA EL" xfId="29166" xr:uid="{BFDBF1BF-35F6-43CB-B6B8-C1A4F90BC6C5}"/>
    <cellStyle name="Normal 3 2 5 2 8" xfId="29167" xr:uid="{078B0922-15E4-4144-9B3D-B403326D5A24}"/>
    <cellStyle name="Normal 3 2 5 2 8 2" xfId="29168" xr:uid="{6EF91565-4138-4E44-A7D6-3D228EE71D95}"/>
    <cellStyle name="Normal 3 2 5 2 8 3" xfId="29169" xr:uid="{0966280F-B83A-4328-AF6D-6DC0146A0461}"/>
    <cellStyle name="Normal 3 2 5 2 8_AVA DVA EL" xfId="29170" xr:uid="{0C728D36-01A6-4994-B299-5D4C6ED05CE5}"/>
    <cellStyle name="Normal 3 2 5 2 9" xfId="29171" xr:uid="{1FC75BA3-8863-4345-AAEE-8E6E52337DA5}"/>
    <cellStyle name="Normal 3 2 5 2 9 2" xfId="29172" xr:uid="{0B73EB93-9604-4603-8245-BDA9A6840EA1}"/>
    <cellStyle name="Normal 3 2 5 2 9 3" xfId="29173" xr:uid="{EBD4B944-0478-4A97-94C5-81460CED95F0}"/>
    <cellStyle name="Normal 3 2 5 2 9_AVA DVA EL" xfId="29174" xr:uid="{F66EB164-B87D-4D94-9709-2F3812F3C200}"/>
    <cellStyle name="Normal 3 2 5 2_AVA DVA EL" xfId="29175" xr:uid="{BCD4339E-F7AE-4D5B-B807-BD8D2EC635BA}"/>
    <cellStyle name="Normal 3 2 5 3" xfId="29176" xr:uid="{754808B6-04B8-4ABD-92E3-7B29B0BF6083}"/>
    <cellStyle name="Normal 3 2 5 3 2" xfId="29177" xr:uid="{92E68BE5-184D-4006-B101-9136E0AD3A14}"/>
    <cellStyle name="Normal 3 2 5 3 2 2" xfId="29178" xr:uid="{96D5D4F0-B7E8-468D-B945-25CE8028B8B5}"/>
    <cellStyle name="Normal 3 2 5 3 2 3" xfId="29179" xr:uid="{E298FAAA-3F40-4B9A-B3A0-F94325556AE8}"/>
    <cellStyle name="Normal 3 2 5 3 2_AVA DVA EL" xfId="29180" xr:uid="{DA8AB733-D389-4BFF-93AA-97C08A4B3584}"/>
    <cellStyle name="Normal 3 2 5 3 3" xfId="29181" xr:uid="{DB14997C-43F4-4FC3-854A-65821629A805}"/>
    <cellStyle name="Normal 3 2 5 3 3 2" xfId="29182" xr:uid="{FCD2CB54-3FDC-4E07-8650-7A6EC33FF606}"/>
    <cellStyle name="Normal 3 2 5 3 3 3" xfId="29183" xr:uid="{F2F7568A-B98C-406D-9821-930CEC320FA4}"/>
    <cellStyle name="Normal 3 2 5 3 3_AVA DVA EL" xfId="29184" xr:uid="{137A4766-824B-41C9-86EF-84F846A7403B}"/>
    <cellStyle name="Normal 3 2 5 3 4" xfId="29185" xr:uid="{8AEBC714-FDC7-4A24-875E-54D031C9D829}"/>
    <cellStyle name="Normal 3 2 5 3 5" xfId="29186" xr:uid="{8A2746CA-A4A2-4F3F-B937-035B0ED43AD3}"/>
    <cellStyle name="Normal 3 2 5 3_AVA DVA EL" xfId="29187" xr:uid="{EEDAEBAF-4924-4CE9-8290-AD99A5D97141}"/>
    <cellStyle name="Normal 3 2 5 4" xfId="29188" xr:uid="{BAC8543F-2B53-42F2-BB9E-13C8D41C66B2}"/>
    <cellStyle name="Normal 3 2 5 4 2" xfId="29189" xr:uid="{5F4B3E3E-FB15-4A56-90B7-9D8D3AA9527D}"/>
    <cellStyle name="Normal 3 2 5 4 3" xfId="29190" xr:uid="{33DE2028-C2DE-4E31-88C2-4A27918DDE3B}"/>
    <cellStyle name="Normal 3 2 5 4_AVA DVA EL" xfId="29191" xr:uid="{A0BC38A9-5F99-4FDE-A12F-ECA47DD436A1}"/>
    <cellStyle name="Normal 3 2 5 5" xfId="29192" xr:uid="{32CE961D-2827-44AC-8F20-D2986E295B38}"/>
    <cellStyle name="Normal 3 2 5 5 2" xfId="29193" xr:uid="{BAD3FBAB-811F-4D28-B233-50D9A71A7568}"/>
    <cellStyle name="Normal 3 2 5 5 3" xfId="29194" xr:uid="{69030406-3031-44E9-AC44-2F8265902CEE}"/>
    <cellStyle name="Normal 3 2 5 5_AVA DVA EL" xfId="29195" xr:uid="{7095B955-48C5-4DD9-9BF5-A97B96FA59A2}"/>
    <cellStyle name="Normal 3 2 5 6" xfId="29196" xr:uid="{E99A005D-A45A-4382-8267-6714B986C37E}"/>
    <cellStyle name="Normal 3 2 5 6 2" xfId="29197" xr:uid="{7DF30DE7-7088-431B-8672-118DC6D00C6C}"/>
    <cellStyle name="Normal 3 2 5 6 3" xfId="29198" xr:uid="{1548C181-4D03-45CC-950F-6DAB05C88CCF}"/>
    <cellStyle name="Normal 3 2 5 6_AVA DVA EL" xfId="29199" xr:uid="{CEC732DB-E544-475C-9238-F66CF1B770AF}"/>
    <cellStyle name="Normal 3 2 5 7" xfId="29200" xr:uid="{5A98755F-BB31-4BA3-A483-0F62D060AD97}"/>
    <cellStyle name="Normal 3 2 5 7 2" xfId="29201" xr:uid="{E6376243-45B2-40A7-9246-D58B2C3D859A}"/>
    <cellStyle name="Normal 3 2 5 7 3" xfId="29202" xr:uid="{4D4BDD41-34B0-4B9C-9810-0EE89DB2AD49}"/>
    <cellStyle name="Normal 3 2 5 7_AVA DVA EL" xfId="29203" xr:uid="{B6190B40-8DD0-4A13-AEB9-055233033F8A}"/>
    <cellStyle name="Normal 3 2 5 8" xfId="29204" xr:uid="{27E428D1-A531-4F9B-B5B7-9122621941CB}"/>
    <cellStyle name="Normal 3 2 5 8 2" xfId="29205" xr:uid="{9EACB87C-3246-4859-8560-32313C38F4D4}"/>
    <cellStyle name="Normal 3 2 5 8 3" xfId="29206" xr:uid="{C43E071D-D208-4E39-A767-952CEA6C7608}"/>
    <cellStyle name="Normal 3 2 5 8_AVA DVA EL" xfId="29207" xr:uid="{7E6A21EE-56EF-4335-A3C1-B4295592A0A1}"/>
    <cellStyle name="Normal 3 2 5 9" xfId="29208" xr:uid="{8C62BAA3-443A-4C94-A5F8-F5D259B3F81A}"/>
    <cellStyle name="Normal 3 2 5 9 2" xfId="29209" xr:uid="{73378EE5-1F61-46FE-907B-EDF0E2CF9928}"/>
    <cellStyle name="Normal 3 2 5 9 3" xfId="29210" xr:uid="{41779255-73F9-4215-94AF-04B688A7D022}"/>
    <cellStyle name="Normal 3 2 5 9_AVA DVA EL" xfId="29211" xr:uid="{BF58FBA5-A9A0-4531-8F54-FB91E0DBBFC3}"/>
    <cellStyle name="Normal 3 2 5_AVA DVA EL" xfId="29212" xr:uid="{083EBCA7-1132-45C7-8D8F-24045520F9DA}"/>
    <cellStyle name="Normal 3 2 6" xfId="8417" xr:uid="{F917C51C-4020-4D62-9BC8-67D26C388F83}"/>
    <cellStyle name="Normal 3 2 6 10" xfId="29213" xr:uid="{CC7545D8-5028-4C0F-88C8-2625A98DA003}"/>
    <cellStyle name="Normal 3 2 6 10 2" xfId="29214" xr:uid="{188E3470-D1C5-4203-A098-1BD55E61CF48}"/>
    <cellStyle name="Normal 3 2 6 10 3" xfId="29215" xr:uid="{DA54170C-CA85-43F8-B69B-A4CCB6B2FB4D}"/>
    <cellStyle name="Normal 3 2 6 10_AVA DVA EL" xfId="29216" xr:uid="{AED2F717-5C95-4958-A446-92EF6BECC4AD}"/>
    <cellStyle name="Normal 3 2 6 11" xfId="29217" xr:uid="{4ED01196-EF6C-4B48-BEC9-AD16E1A3F4F7}"/>
    <cellStyle name="Normal 3 2 6 2" xfId="29218" xr:uid="{7C06C8C2-FA78-417C-8AEF-0FE3926D19FC}"/>
    <cellStyle name="Normal 3 2 6 2 2" xfId="29219" xr:uid="{6DDA10B6-DC55-4F24-8CD6-9EF7BFD4132F}"/>
    <cellStyle name="Normal 3 2 6 2 2 2" xfId="29220" xr:uid="{AF7B83EF-B336-4EA6-843F-27060C727439}"/>
    <cellStyle name="Normal 3 2 6 2 2 3" xfId="29221" xr:uid="{C2333DD7-120D-4E25-8DF8-CB2B3B227492}"/>
    <cellStyle name="Normal 3 2 6 2 2_AVA DVA EL" xfId="29222" xr:uid="{D9DEE480-F289-405A-8F2C-278CACB18DC6}"/>
    <cellStyle name="Normal 3 2 6 2 3" xfId="29223" xr:uid="{59778365-C94C-44B1-B79B-EC6B2F57009E}"/>
    <cellStyle name="Normal 3 2 6 2 3 2" xfId="29224" xr:uid="{AFD4EF8A-F038-4EC2-9D82-4CABCCB3DEB8}"/>
    <cellStyle name="Normal 3 2 6 2 3 3" xfId="29225" xr:uid="{23C75BC8-3869-4548-A347-D8814036FEDF}"/>
    <cellStyle name="Normal 3 2 6 2 3_AVA DVA EL" xfId="29226" xr:uid="{8994DBC6-CD36-4A1E-969E-2AD736A99311}"/>
    <cellStyle name="Normal 3 2 6 2 4" xfId="29227" xr:uid="{35A14B17-D721-4B76-9B44-2D1A92DFBB98}"/>
    <cellStyle name="Normal 3 2 6 2 5" xfId="29228" xr:uid="{1687AADD-F44F-4D57-ABF9-72AE74201182}"/>
    <cellStyle name="Normal 3 2 6 2_AVA DVA EL" xfId="29229" xr:uid="{2486B1AF-ED3C-4A2E-91CF-1AF17682A5D9}"/>
    <cellStyle name="Normal 3 2 6 3" xfId="29230" xr:uid="{6B9B8616-129E-499A-BA9E-D820D15ED6CA}"/>
    <cellStyle name="Normal 3 2 6 3 2" xfId="29231" xr:uid="{AEFEC699-868E-4669-AE26-1331E930A765}"/>
    <cellStyle name="Normal 3 2 6 3 3" xfId="29232" xr:uid="{8EADDFDD-7058-4658-8FAA-2D9F84AD58BA}"/>
    <cellStyle name="Normal 3 2 6 3_AVA DVA EL" xfId="29233" xr:uid="{CDD2E659-15A2-473B-B9AC-B6E9CAC0BD8A}"/>
    <cellStyle name="Normal 3 2 6 4" xfId="29234" xr:uid="{4BB35AB8-CB31-4FEF-8533-DABBE8EF8394}"/>
    <cellStyle name="Normal 3 2 6 4 2" xfId="29235" xr:uid="{818C97E0-C8C0-4FBA-B6BA-C53066F5F473}"/>
    <cellStyle name="Normal 3 2 6 4 3" xfId="29236" xr:uid="{21E8DFFF-1ABD-4A8A-9244-8C844B3EC006}"/>
    <cellStyle name="Normal 3 2 6 4_AVA DVA EL" xfId="29237" xr:uid="{F335ACE1-A757-490E-B9F5-C4CCEEC99678}"/>
    <cellStyle name="Normal 3 2 6 5" xfId="29238" xr:uid="{BAF1C98F-994F-40C1-B522-4A720E5CB3B8}"/>
    <cellStyle name="Normal 3 2 6 5 2" xfId="29239" xr:uid="{55FDB15C-8B78-4587-AD7B-D9B15D7F72D5}"/>
    <cellStyle name="Normal 3 2 6 5 3" xfId="29240" xr:uid="{77A27E38-61D9-4B75-9248-B07EBD5DF6CA}"/>
    <cellStyle name="Normal 3 2 6 5_AVA DVA EL" xfId="29241" xr:uid="{23DCDBBD-5963-4176-AF99-239B92A5CCFD}"/>
    <cellStyle name="Normal 3 2 6 6" xfId="29242" xr:uid="{22A404A9-64FA-4C5A-B9BC-0B1A4FB8ACD4}"/>
    <cellStyle name="Normal 3 2 6 6 2" xfId="29243" xr:uid="{3396127E-0068-4AF5-A00A-392511941C07}"/>
    <cellStyle name="Normal 3 2 6 6 3" xfId="29244" xr:uid="{2DBF1FF5-530A-4125-A304-2755DB28A077}"/>
    <cellStyle name="Normal 3 2 6 6_AVA DVA EL" xfId="29245" xr:uid="{F6355C1D-8600-42DB-8A8E-6682F65A2A96}"/>
    <cellStyle name="Normal 3 2 6 7" xfId="29246" xr:uid="{BB24646D-0451-4BD5-833C-A8A4E2287D0B}"/>
    <cellStyle name="Normal 3 2 6 7 2" xfId="29247" xr:uid="{DE8B60E5-4899-4BC5-950D-21EAEA79207A}"/>
    <cellStyle name="Normal 3 2 6 7 3" xfId="29248" xr:uid="{4ECE0618-39FC-451A-AA2F-82268D6B07BF}"/>
    <cellStyle name="Normal 3 2 6 7_AVA DVA EL" xfId="29249" xr:uid="{8AB1ACC2-BE1C-4AC9-B069-4D45AB0EED24}"/>
    <cellStyle name="Normal 3 2 6 8" xfId="29250" xr:uid="{5BE183D3-1272-492D-BBEA-6D62F242C8DB}"/>
    <cellStyle name="Normal 3 2 6 8 2" xfId="29251" xr:uid="{36D76E18-33BC-4677-9530-0A6977E1A71A}"/>
    <cellStyle name="Normal 3 2 6 8 3" xfId="29252" xr:uid="{3AC6E4F6-9909-446F-A205-93C6C75A18BC}"/>
    <cellStyle name="Normal 3 2 6 8_AVA DVA EL" xfId="29253" xr:uid="{870FD689-A0E3-4886-B4F6-575F3B79FD89}"/>
    <cellStyle name="Normal 3 2 6 9" xfId="29254" xr:uid="{F1423620-6806-4667-A7FC-5AEE5F8656D5}"/>
    <cellStyle name="Normal 3 2 6 9 2" xfId="29255" xr:uid="{4F9D500D-AB01-4C3A-9170-57B11967B7FC}"/>
    <cellStyle name="Normal 3 2 6 9 3" xfId="29256" xr:uid="{3565FA01-A058-4F9B-B767-C7323430924F}"/>
    <cellStyle name="Normal 3 2 6 9_AVA DVA EL" xfId="29257" xr:uid="{F364F4BC-B2F8-4672-B418-FBA695B1CB27}"/>
    <cellStyle name="Normal 3 2 6_AVA DVA EL" xfId="29258" xr:uid="{4844F27D-44EC-4007-81B5-8F766D5569CF}"/>
    <cellStyle name="Normal 3 2 7" xfId="8418" xr:uid="{CC9DAD63-3DB8-4CAF-BB6C-1EECC8B31A1C}"/>
    <cellStyle name="Normal 3 2 7 10" xfId="29259" xr:uid="{BCF7637F-6C47-42F8-8FD6-2741CE14687B}"/>
    <cellStyle name="Normal 3 2 7 10 2" xfId="29260" xr:uid="{A92D62A9-BD2F-4ED1-9772-58B63F618181}"/>
    <cellStyle name="Normal 3 2 7 10 3" xfId="29261" xr:uid="{99BFE921-9FD3-4780-8F2B-2A2C91C0470E}"/>
    <cellStyle name="Normal 3 2 7 10_AVA DVA EL" xfId="29262" xr:uid="{F0FE1E0C-6B0C-4979-8BB9-06E37DB4F7FB}"/>
    <cellStyle name="Normal 3 2 7 11" xfId="29263" xr:uid="{F9F95AAF-2E01-4FB2-88AF-27CB795BFFB4}"/>
    <cellStyle name="Normal 3 2 7 2" xfId="29264" xr:uid="{F7A6D8E5-CD1C-4A30-9A93-8A4221716F75}"/>
    <cellStyle name="Normal 3 2 7 2 2" xfId="29265" xr:uid="{BADF1664-CFF1-40AF-AABA-6FB940FBBCC0}"/>
    <cellStyle name="Normal 3 2 7 2 2 2" xfId="29266" xr:uid="{ADBB6C16-86A7-4EE0-9CCD-6D4784963A3F}"/>
    <cellStyle name="Normal 3 2 7 2 2 3" xfId="29267" xr:uid="{E62010A3-0413-4A4F-A326-733620B0652A}"/>
    <cellStyle name="Normal 3 2 7 2 2_AVA DVA EL" xfId="29268" xr:uid="{B49D3C09-95FD-4C10-B73E-BB45A7A3B06A}"/>
    <cellStyle name="Normal 3 2 7 2 3" xfId="29269" xr:uid="{36A9D7B4-BECE-4942-BA6B-2A4D0A4A933A}"/>
    <cellStyle name="Normal 3 2 7 2 3 2" xfId="29270" xr:uid="{0A8ACA46-C887-4613-9AC7-B18C67825D5F}"/>
    <cellStyle name="Normal 3 2 7 2 3 3" xfId="29271" xr:uid="{457945A8-C2C5-44F2-B7B4-CC21ED91F3F7}"/>
    <cellStyle name="Normal 3 2 7 2 3_AVA DVA EL" xfId="29272" xr:uid="{2B026B69-6842-4BB3-80A1-BC810A0272E3}"/>
    <cellStyle name="Normal 3 2 7 2 4" xfId="29273" xr:uid="{A2F0750E-0DF4-4955-B0CB-13FEC799F35E}"/>
    <cellStyle name="Normal 3 2 7 2 5" xfId="29274" xr:uid="{E2F5D01E-0B5B-4664-9958-7ED1480E643B}"/>
    <cellStyle name="Normal 3 2 7 2_AVA DVA EL" xfId="29275" xr:uid="{D0480115-0CEE-4401-91F0-08DF3C5180DC}"/>
    <cellStyle name="Normal 3 2 7 3" xfId="29276" xr:uid="{5DCB6A64-C269-4367-9232-8DBCE227E3C0}"/>
    <cellStyle name="Normal 3 2 7 3 2" xfId="29277" xr:uid="{AFF5AACF-DC31-4F82-AB94-EF449C3DA1C9}"/>
    <cellStyle name="Normal 3 2 7 3 3" xfId="29278" xr:uid="{9679712B-6AD9-4086-93DA-5C947F5E872B}"/>
    <cellStyle name="Normal 3 2 7 3_AVA DVA EL" xfId="29279" xr:uid="{A08F895B-E0C6-4947-B4F3-EEBA640FD2D0}"/>
    <cellStyle name="Normal 3 2 7 4" xfId="29280" xr:uid="{31738CDD-9964-4008-9788-C535C9FE9371}"/>
    <cellStyle name="Normal 3 2 7 4 2" xfId="29281" xr:uid="{74DDD2C2-A8D9-4EB2-BA4A-5A5AE515D273}"/>
    <cellStyle name="Normal 3 2 7 4 3" xfId="29282" xr:uid="{9C3E3AFA-1769-485E-AB33-BD573562FEFB}"/>
    <cellStyle name="Normal 3 2 7 4_AVA DVA EL" xfId="29283" xr:uid="{178AC81C-DDAC-49D9-A78C-DA9D1ECE8D36}"/>
    <cellStyle name="Normal 3 2 7 5" xfId="29284" xr:uid="{06235155-7C4A-41F9-A005-931AB5163FF0}"/>
    <cellStyle name="Normal 3 2 7 5 2" xfId="29285" xr:uid="{EA192048-A3BD-4C7C-B49A-EA6833188572}"/>
    <cellStyle name="Normal 3 2 7 5 3" xfId="29286" xr:uid="{21C37E42-A940-4D9F-BFC7-00E0D553FE3A}"/>
    <cellStyle name="Normal 3 2 7 5_AVA DVA EL" xfId="29287" xr:uid="{EEC0E3AA-FF91-4555-A495-2AFE3EAEDFD4}"/>
    <cellStyle name="Normal 3 2 7 6" xfId="29288" xr:uid="{CBC6AC6E-2FFD-42F6-95ED-9D30AD68F914}"/>
    <cellStyle name="Normal 3 2 7 6 2" xfId="29289" xr:uid="{440FDE98-7605-4266-B0D6-1521E8F86EBB}"/>
    <cellStyle name="Normal 3 2 7 6 3" xfId="29290" xr:uid="{25B653F4-0121-41E2-9107-2B68442DF2DD}"/>
    <cellStyle name="Normal 3 2 7 6_AVA DVA EL" xfId="29291" xr:uid="{7E254B36-E61E-4356-89F6-FFA7A13FA634}"/>
    <cellStyle name="Normal 3 2 7 7" xfId="29292" xr:uid="{5971DE69-79C3-48BE-AC83-7993529B06FF}"/>
    <cellStyle name="Normal 3 2 7 7 2" xfId="29293" xr:uid="{D68A6CB2-616B-4B89-BD50-93E2AD600C70}"/>
    <cellStyle name="Normal 3 2 7 7 3" xfId="29294" xr:uid="{786F5A6B-5CC7-4C8D-BAFF-76EEDE0D4C85}"/>
    <cellStyle name="Normal 3 2 7 7_AVA DVA EL" xfId="29295" xr:uid="{619C6695-2CB7-45D1-88AD-BD835D56F056}"/>
    <cellStyle name="Normal 3 2 7 8" xfId="29296" xr:uid="{7AA67F19-E361-46F1-8C39-CE1B758A9C79}"/>
    <cellStyle name="Normal 3 2 7 8 2" xfId="29297" xr:uid="{EADF52D9-AA2A-4A31-B92F-F906DE9EC4E1}"/>
    <cellStyle name="Normal 3 2 7 8 3" xfId="29298" xr:uid="{3F4D8604-25FA-4559-8167-ED4CD0E24E04}"/>
    <cellStyle name="Normal 3 2 7 8_AVA DVA EL" xfId="29299" xr:uid="{2BD6CF04-F761-4C9D-9B73-862B8CBBE00F}"/>
    <cellStyle name="Normal 3 2 7 9" xfId="29300" xr:uid="{776B86A2-6F4A-4C06-8874-3B040C77D52C}"/>
    <cellStyle name="Normal 3 2 7 9 2" xfId="29301" xr:uid="{396542A3-DE04-44A6-9AB2-0F63CCB7EC7E}"/>
    <cellStyle name="Normal 3 2 7 9 3" xfId="29302" xr:uid="{27F9F668-21BA-4953-9B71-37B4EE39BCCC}"/>
    <cellStyle name="Normal 3 2 7 9_AVA DVA EL" xfId="29303" xr:uid="{A9DD24AD-4802-4BE9-A47E-C10A0E1E158F}"/>
    <cellStyle name="Normal 3 2 7_AVA DVA EL" xfId="29304" xr:uid="{F2410096-A5C6-44E6-BE71-81C6C567ADE6}"/>
    <cellStyle name="Normal 3 2 8" xfId="8419" xr:uid="{5AC3FBDA-7CAC-42CD-8110-DD28488F958F}"/>
    <cellStyle name="Normal 3 2 8 2" xfId="29305" xr:uid="{1467F6FE-39A1-4D34-AF60-E662E024E310}"/>
    <cellStyle name="Normal 3 2 8 2 2" xfId="29306" xr:uid="{FD15F348-3B2C-4920-9B84-A9DC67AE58E1}"/>
    <cellStyle name="Normal 3 2 8 2 3" xfId="29307" xr:uid="{0626E06A-974A-4CDB-9F5C-A9BB6B1B669A}"/>
    <cellStyle name="Normal 3 2 8 2_AVA DVA EL" xfId="29308" xr:uid="{FF42D611-9577-4F9A-9A0A-FBCFCB5980D7}"/>
    <cellStyle name="Normal 3 2 8 3" xfId="29309" xr:uid="{239AD1D7-4CA5-4B91-8CCE-0FFEBF71889F}"/>
    <cellStyle name="Normal 3 2 8 3 2" xfId="29310" xr:uid="{EABBB201-65EA-49F7-B807-245D902ED633}"/>
    <cellStyle name="Normal 3 2 8 3 3" xfId="29311" xr:uid="{A34D6082-B28E-4DEF-BBC8-D97FB5ECBDB3}"/>
    <cellStyle name="Normal 3 2 8 3_AVA DVA EL" xfId="29312" xr:uid="{2041D29C-E8F0-4B0C-B4D1-AC5E32EEB999}"/>
    <cellStyle name="Normal 3 2 8 4" xfId="29313" xr:uid="{F1230C3C-A38F-461A-8AE1-1996340056FC}"/>
    <cellStyle name="Normal 3 2 8 4 2" xfId="29314" xr:uid="{1F4E9C72-5C40-40C5-826D-6C532A4E62E5}"/>
    <cellStyle name="Normal 3 2 8 4 3" xfId="29315" xr:uid="{EBAA07B0-9A18-4635-B065-C296B716BDD7}"/>
    <cellStyle name="Normal 3 2 8 4_AVA DVA EL" xfId="29316" xr:uid="{797FC383-2E8C-47E7-B542-BC2EA40A7BCB}"/>
    <cellStyle name="Normal 3 2 8 5" xfId="29317" xr:uid="{748F8828-3DCC-4578-9614-E237571A57CD}"/>
    <cellStyle name="Normal 3 2 8_AVA DVA EL" xfId="29318" xr:uid="{6643F6C0-8415-482B-AB83-F560E743C7E7}"/>
    <cellStyle name="Normal 3 2 9" xfId="8420" xr:uid="{7701174D-B680-426D-BA95-EDF7403B8525}"/>
    <cellStyle name="Normal 3 2 9 2" xfId="29319" xr:uid="{D206AF94-695B-4A2E-B663-909ABCB895DC}"/>
    <cellStyle name="Normal 3 2 9 2 2" xfId="29320" xr:uid="{BC9478FE-01E7-4F9F-8397-F16B892BB39E}"/>
    <cellStyle name="Normal 3 2 9 2 3" xfId="29321" xr:uid="{C21998AE-8A09-48A0-BF91-0A88A7EE4C49}"/>
    <cellStyle name="Normal 3 2 9 2_AVA DVA EL" xfId="29322" xr:uid="{598DE023-BDDA-40ED-B348-41E52675FDD1}"/>
    <cellStyle name="Normal 3 2 9 3" xfId="29323" xr:uid="{3D46A1EB-97FD-4D62-8830-5413C93F5CF2}"/>
    <cellStyle name="Normal 3 2 9 3 2" xfId="29324" xr:uid="{DD450402-03E3-4E30-B227-53DC04FFD1D8}"/>
    <cellStyle name="Normal 3 2 9 3 3" xfId="29325" xr:uid="{47135C7E-B47A-44F1-B6FE-A76BE0DAFF26}"/>
    <cellStyle name="Normal 3 2 9 3_AVA DVA EL" xfId="29326" xr:uid="{91F89E6C-B24A-4F0A-B249-863812735660}"/>
    <cellStyle name="Normal 3 2 9 4" xfId="29327" xr:uid="{97F15835-B1D6-478F-95EF-FC9BC057BF05}"/>
    <cellStyle name="Normal 3 2 9 4 2" xfId="29328" xr:uid="{FF71B4FC-AC78-4851-959B-B906E7A18037}"/>
    <cellStyle name="Normal 3 2 9 4 3" xfId="29329" xr:uid="{9D21DAFE-AC2A-43BE-9435-7425DC5F424E}"/>
    <cellStyle name="Normal 3 2 9 4_AVA DVA EL" xfId="29330" xr:uid="{C9FB882E-F38F-491A-A7D2-BF1834F3E08A}"/>
    <cellStyle name="Normal 3 2 9 5" xfId="29331" xr:uid="{13BD1EDC-D517-41BE-BF49-831B82CB4D0C}"/>
    <cellStyle name="Normal 3 2 9_AVA DVA EL" xfId="29332" xr:uid="{11002BED-D8A4-42E9-9B31-C63ABB64E159}"/>
    <cellStyle name="Normal 3 2_11" xfId="8421" xr:uid="{DCBFB50B-AB1B-4055-92A0-B3439FB6BF7A}"/>
    <cellStyle name="Normal 3 3" xfId="8422" xr:uid="{D056D3CD-524E-4020-850C-1ECE5DBC4431}"/>
    <cellStyle name="Normal 3 3 10" xfId="29333" xr:uid="{72AB3279-E002-4E47-A790-1B70C8A15AB8}"/>
    <cellStyle name="Normal 3 3 10 2" xfId="29334" xr:uid="{12114969-8722-4ED4-8A95-F113A6D68D38}"/>
    <cellStyle name="Normal 3 3 10 2 2" xfId="29335" xr:uid="{3590CCBA-48EC-441C-B1C4-1F14A55E8B99}"/>
    <cellStyle name="Normal 3 3 10 2 3" xfId="29336" xr:uid="{878777E4-5339-4CED-93EF-A6B2F13D56CF}"/>
    <cellStyle name="Normal 3 3 10 2_AVA DVA EL" xfId="29337" xr:uid="{08D632B1-9FE1-4FCB-A204-806614E29C57}"/>
    <cellStyle name="Normal 3 3 10 3" xfId="29338" xr:uid="{46CB6168-6583-484E-ADFB-B67C8B812A89}"/>
    <cellStyle name="Normal 3 3 10 4" xfId="29339" xr:uid="{C0CC68BB-C134-49B0-ABBB-AF02DAF3372B}"/>
    <cellStyle name="Normal 3 3 10 5" xfId="36353" xr:uid="{8E394598-BB69-4336-A26D-1EB5A587253C}"/>
    <cellStyle name="Normal 3 3 10 6" xfId="36396" xr:uid="{A6A5C619-D223-4B9F-A1B6-72A6023D6E63}"/>
    <cellStyle name="Normal 3 3 10_AVA DVA EL" xfId="29340" xr:uid="{702B90AE-45D3-4E92-A776-6BEB6BFC274A}"/>
    <cellStyle name="Normal 3 3 11" xfId="29341" xr:uid="{49DF4870-9A4F-45A3-89BF-F6168A1AAFA7}"/>
    <cellStyle name="Normal 3 3 11 2" xfId="29342" xr:uid="{24A0FED6-2B46-4458-9C8C-1DDCA4A52DEC}"/>
    <cellStyle name="Normal 3 3 11 2 2" xfId="29343" xr:uid="{74ACC3B1-C19C-4E12-9CFB-3397E512D1B3}"/>
    <cellStyle name="Normal 3 3 11 2 3" xfId="29344" xr:uid="{B702868B-6E05-439A-A82D-BACD7F69E539}"/>
    <cellStyle name="Normal 3 3 11 2_AVA DVA EL" xfId="29345" xr:uid="{063CE850-25F6-434D-8825-47A5AA4E12F0}"/>
    <cellStyle name="Normal 3 3 11 3" xfId="29346" xr:uid="{83964F3C-181D-4A12-9F52-EECE7A235904}"/>
    <cellStyle name="Normal 3 3 11 4" xfId="29347" xr:uid="{2A7B5B6F-C184-4690-8F2E-4FC653407143}"/>
    <cellStyle name="Normal 3 3 11_AVA DVA EL" xfId="29348" xr:uid="{7CCA14A6-35A3-4CD7-8DE7-ACF23BEE0822}"/>
    <cellStyle name="Normal 3 3 12" xfId="29349" xr:uid="{4584DB0D-5373-4BF6-B4FE-15BF48AE0D8F}"/>
    <cellStyle name="Normal 3 3 12 2" xfId="29350" xr:uid="{094E8665-6F4B-4296-ABF6-67FAEBDC8397}"/>
    <cellStyle name="Normal 3 3 12 3" xfId="29351" xr:uid="{BDFA365B-2420-4E55-B7C2-3A47F509FCA2}"/>
    <cellStyle name="Normal 3 3 12_AVA DVA EL" xfId="29352" xr:uid="{B9BB324B-F8FA-4C20-8827-8D8843C021CA}"/>
    <cellStyle name="Normal 3 3 13" xfId="29353" xr:uid="{694D0ABF-74B9-417D-8345-C12E2D6D8D73}"/>
    <cellStyle name="Normal 3 3 13 2" xfId="29354" xr:uid="{C0C8A7E8-DAB4-4D49-8AF1-777BBAC33408}"/>
    <cellStyle name="Normal 3 3 13 3" xfId="29355" xr:uid="{B106C53C-C9E6-45CB-926A-5D4C8EA1D094}"/>
    <cellStyle name="Normal 3 3 13_AVA DVA EL" xfId="29356" xr:uid="{E48A01E5-2D76-4421-9448-44A36BACA33D}"/>
    <cellStyle name="Normal 3 3 14" xfId="29357" xr:uid="{D0E48A0C-CB5F-4A1B-9B12-C4D9E13D0B07}"/>
    <cellStyle name="Normal 3 3 14 2" xfId="29358" xr:uid="{676A8AE1-BF35-441E-9F67-2519D1C8D8B6}"/>
    <cellStyle name="Normal 3 3 14 3" xfId="29359" xr:uid="{917A0BB4-A508-44FA-960E-4334E507164E}"/>
    <cellStyle name="Normal 3 3 14_AVA DVA EL" xfId="29360" xr:uid="{4B7870C8-AC43-4338-AFD7-F6F5EE91EECB}"/>
    <cellStyle name="Normal 3 3 15" xfId="29361" xr:uid="{8AA6FBF2-2057-4F94-99D7-9ACEDA08C756}"/>
    <cellStyle name="Normal 3 3 15 2" xfId="29362" xr:uid="{595AE1A6-F7E0-4103-A1D0-620835E401AF}"/>
    <cellStyle name="Normal 3 3 15 3" xfId="29363" xr:uid="{0C6947F8-ACAD-4277-8D18-FE70C40C2818}"/>
    <cellStyle name="Normal 3 3 15_AVA DVA EL" xfId="29364" xr:uid="{BAA13782-C682-4167-BE19-A54E00EF7964}"/>
    <cellStyle name="Normal 3 3 16" xfId="29365" xr:uid="{6AA02EB4-FA4E-4730-B099-93A168126333}"/>
    <cellStyle name="Normal 3 3 16 2" xfId="29366" xr:uid="{934B75C7-AD6B-430E-8101-F07AC3573A34}"/>
    <cellStyle name="Normal 3 3 16 3" xfId="29367" xr:uid="{2EB5B4E2-DA77-4AD4-A255-F86A17D409B0}"/>
    <cellStyle name="Normal 3 3 16_AVA DVA EL" xfId="29368" xr:uid="{C5F34ECE-0014-4B4C-87CF-9D3DE3A3921B}"/>
    <cellStyle name="Normal 3 3 17" xfId="29369" xr:uid="{0F617221-6B9A-4C3A-B0C5-E0056224F0EA}"/>
    <cellStyle name="Normal 3 3 18" xfId="36841" xr:uid="{118B7653-10D2-4B5A-B23D-F255C3226019}"/>
    <cellStyle name="Normal 3 3 2" xfId="8423" xr:uid="{B71E4823-88FB-4709-B27C-E17052F8DA18}"/>
    <cellStyle name="Normal 3 3 2 10" xfId="29370" xr:uid="{172C5C60-C1B0-44D9-8125-0E3392CDF4F0}"/>
    <cellStyle name="Normal 3 3 2 10 2" xfId="29371" xr:uid="{66C0BEA8-C0B4-44DA-AD34-57CF3E5BDEA9}"/>
    <cellStyle name="Normal 3 3 2 10 3" xfId="29372" xr:uid="{7460CC93-D72B-45FA-A6AD-6B139BBC3481}"/>
    <cellStyle name="Normal 3 3 2 10_AVA DVA EL" xfId="29373" xr:uid="{5B90C82D-C083-4E03-BCE1-46B60ECC2034}"/>
    <cellStyle name="Normal 3 3 2 11" xfId="29374" xr:uid="{7076820C-5EA0-4D68-B44B-32036809C9A0}"/>
    <cellStyle name="Normal 3 3 2 11 2" xfId="29375" xr:uid="{83BF2724-3286-45A5-BDD9-796DEFBAF0D8}"/>
    <cellStyle name="Normal 3 3 2 11 3" xfId="29376" xr:uid="{0149EB14-F81E-4497-8383-B7E77B44C126}"/>
    <cellStyle name="Normal 3 3 2 11_AVA DVA EL" xfId="29377" xr:uid="{6940C4DB-2D99-435B-B428-A77FD81CCB05}"/>
    <cellStyle name="Normal 3 3 2 12" xfId="29378" xr:uid="{DA41517D-107B-4A8E-BA5C-EB9E4E2267F4}"/>
    <cellStyle name="Normal 3 3 2 12 2" xfId="29379" xr:uid="{7524C11E-904A-461A-A161-3CB620EB06F3}"/>
    <cellStyle name="Normal 3 3 2 12 3" xfId="29380" xr:uid="{88E28619-4F92-4AD7-9CF8-45D4E382CA8E}"/>
    <cellStyle name="Normal 3 3 2 12_AVA DVA EL" xfId="29381" xr:uid="{81AE7889-A965-4C8F-A16A-7D10FA527539}"/>
    <cellStyle name="Normal 3 3 2 13" xfId="29382" xr:uid="{1D85F677-52CB-4C85-9000-14BB83DCD78E}"/>
    <cellStyle name="Normal 3 3 2 14" xfId="36842" xr:uid="{A4A33A03-2B05-45AF-AEF5-8F70BE6085A2}"/>
    <cellStyle name="Normal 3 3 2 2" xfId="8424" xr:uid="{BC03FA37-03EB-4525-8210-E3B18591111E}"/>
    <cellStyle name="Normal 3 3 2 2 10" xfId="29383" xr:uid="{1FD268E6-FD24-4356-9D1E-B3C6051B9BAE}"/>
    <cellStyle name="Normal 3 3 2 2 10 2" xfId="29384" xr:uid="{7DEE2A82-CF13-4C1E-97A2-44FA0645FC9C}"/>
    <cellStyle name="Normal 3 3 2 2 10 3" xfId="29385" xr:uid="{7982E62C-3EBF-4937-BAB5-5F70E86A7CE5}"/>
    <cellStyle name="Normal 3 3 2 2 10_AVA DVA EL" xfId="29386" xr:uid="{03703093-BBE5-470D-BACE-6A33E71BDDE2}"/>
    <cellStyle name="Normal 3 3 2 2 11" xfId="29387" xr:uid="{5BB450F2-E65E-4821-9DD6-96F9ECDEACF2}"/>
    <cellStyle name="Normal 3 3 2 2 11 2" xfId="29388" xr:uid="{6BBCB305-1BA6-4CD9-BFD4-AA90984262DB}"/>
    <cellStyle name="Normal 3 3 2 2 11 3" xfId="29389" xr:uid="{25747E9F-C5B6-4B35-8E52-537B68C1EE86}"/>
    <cellStyle name="Normal 3 3 2 2 11_AVA DVA EL" xfId="29390" xr:uid="{8F6F1B81-0987-4E30-9B7E-B7CE50FC3B35}"/>
    <cellStyle name="Normal 3 3 2 2 12" xfId="29391" xr:uid="{98F66396-64E2-453C-BD23-52E938243CE3}"/>
    <cellStyle name="Normal 3 3 2 2 13" xfId="50547" xr:uid="{4AE7EF08-48E4-4F33-8B4D-62F67CFF060A}"/>
    <cellStyle name="Normal 3 3 2 2 2" xfId="29392" xr:uid="{92881C04-F7ED-45B0-803F-A37E8914E5A7}"/>
    <cellStyle name="Normal 3 3 2 2 2 10" xfId="29393" xr:uid="{575C288B-0915-4DF2-9276-D9FB9306594E}"/>
    <cellStyle name="Normal 3 3 2 2 2 11" xfId="29394" xr:uid="{37BA9BFB-1E05-4A00-8818-4323C21B612E}"/>
    <cellStyle name="Normal 3 3 2 2 2 2" xfId="29395" xr:uid="{E28D313E-EDF0-4589-B910-97E42C1B6EF3}"/>
    <cellStyle name="Normal 3 3 2 2 2 2 2" xfId="29396" xr:uid="{21BDBD50-9C8B-407E-8BB9-20D47FC8DC81}"/>
    <cellStyle name="Normal 3 3 2 2 2 2 2 2" xfId="29397" xr:uid="{EAF2061E-236C-49FB-9422-4E9A5AC90C16}"/>
    <cellStyle name="Normal 3 3 2 2 2 2 2 3" xfId="29398" xr:uid="{D3543631-04CE-42B2-BCF6-76143A330F4D}"/>
    <cellStyle name="Normal 3 3 2 2 2 2 2_AVA DVA EL" xfId="29399" xr:uid="{009FB1E4-7B69-4F1E-BCED-05058199D96A}"/>
    <cellStyle name="Normal 3 3 2 2 2 2 3" xfId="29400" xr:uid="{0BF8683E-D07B-45BA-AD95-50FA6BE03590}"/>
    <cellStyle name="Normal 3 3 2 2 2 2 3 2" xfId="29401" xr:uid="{A48FD51E-56AD-4885-9F46-63E6EF85254A}"/>
    <cellStyle name="Normal 3 3 2 2 2 2 3 3" xfId="29402" xr:uid="{EBB38C73-42F5-4EC1-9FB0-3FEF7B94ACDF}"/>
    <cellStyle name="Normal 3 3 2 2 2 2 3_AVA DVA EL" xfId="29403" xr:uid="{9C54C712-7067-434C-8969-8C6C52AB050C}"/>
    <cellStyle name="Normal 3 3 2 2 2 2 4" xfId="29404" xr:uid="{BF599DF8-9986-425D-B332-46AECD63A375}"/>
    <cellStyle name="Normal 3 3 2 2 2 2 5" xfId="29405" xr:uid="{F33586F5-0B6F-4A3B-9F03-4FC989C5FB0B}"/>
    <cellStyle name="Normal 3 3 2 2 2 2_AVA DVA EL" xfId="29406" xr:uid="{FCBBC235-9F1B-4728-8735-FE501F152B91}"/>
    <cellStyle name="Normal 3 3 2 2 2 3" xfId="29407" xr:uid="{25D6F029-9724-48B7-99C2-68066798F506}"/>
    <cellStyle name="Normal 3 3 2 2 2 3 2" xfId="29408" xr:uid="{8721D333-6D00-4713-ABCC-75224966F8CE}"/>
    <cellStyle name="Normal 3 3 2 2 2 3 3" xfId="29409" xr:uid="{D429F0B3-B792-4C8A-B542-B40D0DADCF33}"/>
    <cellStyle name="Normal 3 3 2 2 2 3_AVA DVA EL" xfId="29410" xr:uid="{AE150799-1F07-4FFD-9A7A-D6F3F84A1816}"/>
    <cellStyle name="Normal 3 3 2 2 2 4" xfId="29411" xr:uid="{9567DAF9-49C1-41EA-86BF-D333D0E09AAE}"/>
    <cellStyle name="Normal 3 3 2 2 2 4 2" xfId="29412" xr:uid="{D7117B86-3D82-4C54-A253-D01B62C22156}"/>
    <cellStyle name="Normal 3 3 2 2 2 4 3" xfId="29413" xr:uid="{E5471B28-BB1E-42B5-87D1-DCC1FE64229C}"/>
    <cellStyle name="Normal 3 3 2 2 2 4_AVA DVA EL" xfId="29414" xr:uid="{2FB8765E-A574-4F31-B769-2F07E39BE668}"/>
    <cellStyle name="Normal 3 3 2 2 2 5" xfId="29415" xr:uid="{C3A9CF19-9D90-4DCA-8BD0-FA808D8EF60A}"/>
    <cellStyle name="Normal 3 3 2 2 2 5 2" xfId="29416" xr:uid="{1FCEF246-286C-4235-A5D0-183DD276AD1D}"/>
    <cellStyle name="Normal 3 3 2 2 2 5 3" xfId="29417" xr:uid="{409D090B-0C8F-4E67-960A-4914A6A5172D}"/>
    <cellStyle name="Normal 3 3 2 2 2 5_AVA DVA EL" xfId="29418" xr:uid="{29333650-E179-4A86-895C-6F50B7988B10}"/>
    <cellStyle name="Normal 3 3 2 2 2 6" xfId="29419" xr:uid="{6738E113-79E8-4E9C-A8CC-5C9D7909DF0F}"/>
    <cellStyle name="Normal 3 3 2 2 2 6 2" xfId="29420" xr:uid="{4D2C4EDC-4A6C-4961-8981-3617D4BAFA5A}"/>
    <cellStyle name="Normal 3 3 2 2 2 6 3" xfId="29421" xr:uid="{E70AFC60-0D61-4721-91E9-893120579503}"/>
    <cellStyle name="Normal 3 3 2 2 2 6_AVA DVA EL" xfId="29422" xr:uid="{682C5EB1-C4D1-4EB3-8485-CF24797A20D9}"/>
    <cellStyle name="Normal 3 3 2 2 2 7" xfId="29423" xr:uid="{F6036C53-851D-4765-BD0D-2E99ADFB373D}"/>
    <cellStyle name="Normal 3 3 2 2 2 7 2" xfId="29424" xr:uid="{45A77E08-B775-44C9-9403-E0D0EC4505BC}"/>
    <cellStyle name="Normal 3 3 2 2 2 7 3" xfId="29425" xr:uid="{EF966F01-B64B-4A34-A76D-86C54ECA09BA}"/>
    <cellStyle name="Normal 3 3 2 2 2 7_AVA DVA EL" xfId="29426" xr:uid="{4C91A173-4C93-4EFC-BC7C-90A2A133FD41}"/>
    <cellStyle name="Normal 3 3 2 2 2 8" xfId="29427" xr:uid="{C2FAD2C5-0A16-4598-93C3-0D7922BD7E74}"/>
    <cellStyle name="Normal 3 3 2 2 2 8 2" xfId="29428" xr:uid="{5FA402B4-6F47-43AC-A9D3-1F904C2B79B4}"/>
    <cellStyle name="Normal 3 3 2 2 2 8 3" xfId="29429" xr:uid="{77D6F199-FC9C-4707-838C-4A3158555660}"/>
    <cellStyle name="Normal 3 3 2 2 2 8_AVA DVA EL" xfId="29430" xr:uid="{781BD15B-501C-40E4-ADBD-1F822F54D50F}"/>
    <cellStyle name="Normal 3 3 2 2 2 9" xfId="29431" xr:uid="{937950B8-CEAE-4D2E-90C0-D820469694A0}"/>
    <cellStyle name="Normal 3 3 2 2 2 9 2" xfId="29432" xr:uid="{F67B6BA5-1645-43DA-9491-9F08652D783F}"/>
    <cellStyle name="Normal 3 3 2 2 2 9 3" xfId="29433" xr:uid="{A1B94034-356D-45FE-A110-D1DF547985F3}"/>
    <cellStyle name="Normal 3 3 2 2 2 9_AVA DVA EL" xfId="29434" xr:uid="{70FA4E43-C742-4F49-A1EB-FDA380D6FD55}"/>
    <cellStyle name="Normal 3 3 2 2 2_AVA DVA EL" xfId="29435" xr:uid="{EF67507F-8853-4025-A6B5-7B3803F67F3D}"/>
    <cellStyle name="Normal 3 3 2 2 3" xfId="29436" xr:uid="{F354F35D-7289-4BBE-927B-7AB5A0E1AB6A}"/>
    <cellStyle name="Normal 3 3 2 2 3 2" xfId="29437" xr:uid="{36E41560-A9EA-48E8-8E80-5427AA368657}"/>
    <cellStyle name="Normal 3 3 2 2 3 2 2" xfId="29438" xr:uid="{072820EA-0F07-4F9B-A126-B63C6CBF2D66}"/>
    <cellStyle name="Normal 3 3 2 2 3 2 3" xfId="29439" xr:uid="{2169B5B5-4001-46FF-BE4B-A7D3A3C749E0}"/>
    <cellStyle name="Normal 3 3 2 2 3 2_AVA DVA EL" xfId="29440" xr:uid="{CD2E32B5-DEFC-486B-B26E-CC4302D008BF}"/>
    <cellStyle name="Normal 3 3 2 2 3 3" xfId="29441" xr:uid="{9D9776DD-6144-498A-BA5E-FB8E6D9146B6}"/>
    <cellStyle name="Normal 3 3 2 2 3 3 2" xfId="29442" xr:uid="{D7334B73-1A6B-409D-B008-AC6828707E43}"/>
    <cellStyle name="Normal 3 3 2 2 3 3 3" xfId="29443" xr:uid="{A49EE649-D79B-47A3-B2F6-BCB818C5C89C}"/>
    <cellStyle name="Normal 3 3 2 2 3 3_AVA DVA EL" xfId="29444" xr:uid="{5DBABE7A-DE3E-4324-8C89-3AD921133427}"/>
    <cellStyle name="Normal 3 3 2 2 3 4" xfId="29445" xr:uid="{A8C7382B-A420-4FFA-9659-F685F1A15A2B}"/>
    <cellStyle name="Normal 3 3 2 2 3 5" xfId="29446" xr:uid="{9E9E4BE7-5E44-48AA-B643-205B437E66E9}"/>
    <cellStyle name="Normal 3 3 2 2 3_AVA DVA EL" xfId="29447" xr:uid="{FFE82ABC-9013-4C53-9CC4-626766F39DB8}"/>
    <cellStyle name="Normal 3 3 2 2 4" xfId="29448" xr:uid="{E22763D4-A838-4767-814D-969DDF1010D6}"/>
    <cellStyle name="Normal 3 3 2 2 4 2" xfId="29449" xr:uid="{DA650B2C-7937-4ACC-B3E5-75602B8BCC05}"/>
    <cellStyle name="Normal 3 3 2 2 4 3" xfId="29450" xr:uid="{DB7945C0-FD3C-46EC-8A0B-CB8C56F3AC8A}"/>
    <cellStyle name="Normal 3 3 2 2 4_AVA DVA EL" xfId="29451" xr:uid="{C7B2FABF-ED62-4BCA-B2E2-5CF5C5B28342}"/>
    <cellStyle name="Normal 3 3 2 2 5" xfId="29452" xr:uid="{A095E4AB-6BC4-462B-9B99-466E9BC38008}"/>
    <cellStyle name="Normal 3 3 2 2 5 2" xfId="29453" xr:uid="{41EF0174-A145-4CC0-B3E3-E4ECAA5DDC9D}"/>
    <cellStyle name="Normal 3 3 2 2 5 3" xfId="29454" xr:uid="{A4564A60-2BD2-4BBB-A275-1490A0DB70E2}"/>
    <cellStyle name="Normal 3 3 2 2 5_AVA DVA EL" xfId="29455" xr:uid="{CBE27D7C-7EE8-4E09-9AFA-38139C2AE6BD}"/>
    <cellStyle name="Normal 3 3 2 2 6" xfId="29456" xr:uid="{0C061AF0-DF4A-492A-A52E-D818169E4B16}"/>
    <cellStyle name="Normal 3 3 2 2 6 2" xfId="29457" xr:uid="{418876F7-27BA-4D7F-B7E7-E1979BA89A24}"/>
    <cellStyle name="Normal 3 3 2 2 6 3" xfId="29458" xr:uid="{963BB504-B392-46BF-8C99-D42332D5569E}"/>
    <cellStyle name="Normal 3 3 2 2 6_AVA DVA EL" xfId="29459" xr:uid="{5D4FD803-6513-4A60-B6FD-FC0F68415756}"/>
    <cellStyle name="Normal 3 3 2 2 7" xfId="29460" xr:uid="{7D2DC22F-B99E-4EBE-8771-2D14D4400953}"/>
    <cellStyle name="Normal 3 3 2 2 7 2" xfId="29461" xr:uid="{7E9D1D84-DA82-4F00-AC67-DC56C2B02512}"/>
    <cellStyle name="Normal 3 3 2 2 7 3" xfId="29462" xr:uid="{BEAE867E-436F-49EF-9E85-32DB0DBDDD28}"/>
    <cellStyle name="Normal 3 3 2 2 7_AVA DVA EL" xfId="29463" xr:uid="{37B5E1C4-FF1A-4282-8B6F-921D7A8945CB}"/>
    <cellStyle name="Normal 3 3 2 2 8" xfId="29464" xr:uid="{35BCA9BA-799E-40BF-9AF7-92FB93588A1B}"/>
    <cellStyle name="Normal 3 3 2 2 8 2" xfId="29465" xr:uid="{1F3E8E11-6A33-44C3-83F3-B02EE15D36BF}"/>
    <cellStyle name="Normal 3 3 2 2 8 3" xfId="29466" xr:uid="{835933A2-11A1-4E2C-9CAA-3CF9998BDD13}"/>
    <cellStyle name="Normal 3 3 2 2 8_AVA DVA EL" xfId="29467" xr:uid="{41E80E32-E004-4DAC-95FA-AE789C27EBA6}"/>
    <cellStyle name="Normal 3 3 2 2 9" xfId="29468" xr:uid="{C7B443F8-9626-43AA-AC71-5CC00814C4E4}"/>
    <cellStyle name="Normal 3 3 2 2 9 2" xfId="29469" xr:uid="{A3714671-3ABC-49B5-8332-F1FB410AB085}"/>
    <cellStyle name="Normal 3 3 2 2 9 3" xfId="29470" xr:uid="{0902B0EC-3260-467A-BC22-AFFC84C9CB46}"/>
    <cellStyle name="Normal 3 3 2 2 9_AVA DVA EL" xfId="29471" xr:uid="{CFC78422-8FFC-4556-9F23-FF254BAB8E5A}"/>
    <cellStyle name="Normal 3 3 2 2_A01" xfId="35928" xr:uid="{26A6CD41-AF4F-4E52-AEA0-33EA6D6F3C27}"/>
    <cellStyle name="Normal 3 3 2 3" xfId="29472" xr:uid="{BACA8482-8398-4F50-92AC-8AD8200996FF}"/>
    <cellStyle name="Normal 3 3 2 3 10" xfId="29473" xr:uid="{C9E02EB9-9C42-4BEA-909C-D3DCC6DBCC00}"/>
    <cellStyle name="Normal 3 3 2 3 11" xfId="29474" xr:uid="{EDAEC97E-8166-4629-810F-69E3FF5A0748}"/>
    <cellStyle name="Normal 3 3 2 3 2" xfId="29475" xr:uid="{5FA7435B-9274-4340-A01A-2087529CF041}"/>
    <cellStyle name="Normal 3 3 2 3 2 2" xfId="29476" xr:uid="{E930D00F-3F3E-4FA8-8B11-A318A029046B}"/>
    <cellStyle name="Normal 3 3 2 3 2 2 2" xfId="29477" xr:uid="{5B19E741-14C7-4750-B10F-F61E34D3B74D}"/>
    <cellStyle name="Normal 3 3 2 3 2 2 3" xfId="29478" xr:uid="{2993EF77-0F49-465F-BB9B-D73F20F1FC93}"/>
    <cellStyle name="Normal 3 3 2 3 2 2_AVA DVA EL" xfId="29479" xr:uid="{35D976F8-280A-495F-9FB5-83C57784A182}"/>
    <cellStyle name="Normal 3 3 2 3 2 3" xfId="29480" xr:uid="{E68BC3E6-9802-468B-B9C9-D789C46C76AC}"/>
    <cellStyle name="Normal 3 3 2 3 2 3 2" xfId="29481" xr:uid="{E16839D1-BEAF-406A-8F58-DDCFBC03CC17}"/>
    <cellStyle name="Normal 3 3 2 3 2 3 3" xfId="29482" xr:uid="{4D58B3C9-B02A-410B-BC85-56B60774EC54}"/>
    <cellStyle name="Normal 3 3 2 3 2 3_AVA DVA EL" xfId="29483" xr:uid="{5E77D5DA-0C69-478D-8625-89D4384BCFB3}"/>
    <cellStyle name="Normal 3 3 2 3 2 4" xfId="29484" xr:uid="{6301452E-F05C-4E4C-96A2-FBFAB90A7916}"/>
    <cellStyle name="Normal 3 3 2 3 2 5" xfId="29485" xr:uid="{6117F30F-0DEF-42E4-B5B5-14725B244784}"/>
    <cellStyle name="Normal 3 3 2 3 2_AVA DVA EL" xfId="29486" xr:uid="{0D4BAB78-21AF-4D82-994B-E8F442BDA74D}"/>
    <cellStyle name="Normal 3 3 2 3 3" xfId="29487" xr:uid="{6C5CD0A4-28E4-4F75-B222-B155BFDF3D2F}"/>
    <cellStyle name="Normal 3 3 2 3 3 2" xfId="29488" xr:uid="{70753686-CB48-4EE4-B994-22F1CD063993}"/>
    <cellStyle name="Normal 3 3 2 3 3 3" xfId="29489" xr:uid="{8D415F0B-AE16-44F5-8239-EC8D8D6EDD4B}"/>
    <cellStyle name="Normal 3 3 2 3 3_AVA DVA EL" xfId="29490" xr:uid="{AD328D9B-78B8-48C5-B770-EE21BC11522A}"/>
    <cellStyle name="Normal 3 3 2 3 4" xfId="29491" xr:uid="{4338A4C3-73E5-43D0-9DE0-42395BEDB2FD}"/>
    <cellStyle name="Normal 3 3 2 3 4 2" xfId="29492" xr:uid="{A47C3562-0167-4A02-BE0C-9307CB065A95}"/>
    <cellStyle name="Normal 3 3 2 3 4 3" xfId="29493" xr:uid="{D9AE29C4-393D-40B0-A391-0CCA2EEACB33}"/>
    <cellStyle name="Normal 3 3 2 3 4_AVA DVA EL" xfId="29494" xr:uid="{D6D27604-836B-465E-9B07-597FDEEABAED}"/>
    <cellStyle name="Normal 3 3 2 3 5" xfId="29495" xr:uid="{E762DC14-05D9-4D31-BBEF-5C49060909EA}"/>
    <cellStyle name="Normal 3 3 2 3 5 2" xfId="29496" xr:uid="{05A29EC6-F1AD-46BC-B56A-71297AB83F01}"/>
    <cellStyle name="Normal 3 3 2 3 5 3" xfId="29497" xr:uid="{E3AAACA5-85F2-475F-8A67-CC34176D74A8}"/>
    <cellStyle name="Normal 3 3 2 3 5_AVA DVA EL" xfId="29498" xr:uid="{402E61BB-3677-43C6-B836-24D5134024FD}"/>
    <cellStyle name="Normal 3 3 2 3 6" xfId="29499" xr:uid="{6056C54D-B0BB-4614-A74C-6B361C087F9E}"/>
    <cellStyle name="Normal 3 3 2 3 6 2" xfId="29500" xr:uid="{824BC212-1396-4156-AC65-C31357C22DE5}"/>
    <cellStyle name="Normal 3 3 2 3 6 3" xfId="29501" xr:uid="{FF0B44A6-0EDB-4929-93B0-D7777DFE25C0}"/>
    <cellStyle name="Normal 3 3 2 3 6_AVA DVA EL" xfId="29502" xr:uid="{36056943-C390-4716-841A-F24B468F5DC7}"/>
    <cellStyle name="Normal 3 3 2 3 7" xfId="29503" xr:uid="{0AB88435-345C-4178-A096-C032C0694629}"/>
    <cellStyle name="Normal 3 3 2 3 7 2" xfId="29504" xr:uid="{58E63468-AD32-412E-AF26-717631CC72DB}"/>
    <cellStyle name="Normal 3 3 2 3 7 3" xfId="29505" xr:uid="{DF29EA43-C114-4C46-B2F0-0BC33288B1C4}"/>
    <cellStyle name="Normal 3 3 2 3 7_AVA DVA EL" xfId="29506" xr:uid="{EC376C68-6A1F-4A93-BA52-38A4B75E5288}"/>
    <cellStyle name="Normal 3 3 2 3 8" xfId="29507" xr:uid="{BF9E6946-DC7A-4024-A969-27DF265DD3B0}"/>
    <cellStyle name="Normal 3 3 2 3 8 2" xfId="29508" xr:uid="{097092B9-1709-425C-952E-C0263EB52CD2}"/>
    <cellStyle name="Normal 3 3 2 3 8 3" xfId="29509" xr:uid="{847192B0-82B4-41D8-971C-DAF872D13A2A}"/>
    <cellStyle name="Normal 3 3 2 3 8_AVA DVA EL" xfId="29510" xr:uid="{72D8EEC5-4CA2-46D0-A8B9-19E4D41F6888}"/>
    <cellStyle name="Normal 3 3 2 3 9" xfId="29511" xr:uid="{4C1ACE7C-5CBA-4215-AA27-1D626646E191}"/>
    <cellStyle name="Normal 3 3 2 3 9 2" xfId="29512" xr:uid="{1BBA9878-81EC-4BEC-9F0E-EF4F0054D197}"/>
    <cellStyle name="Normal 3 3 2 3 9 3" xfId="29513" xr:uid="{123C9A14-B176-45B9-8A28-824C2424F97D}"/>
    <cellStyle name="Normal 3 3 2 3 9_AVA DVA EL" xfId="29514" xr:uid="{BF1DDC51-2F1D-46C5-9831-994357B55DFB}"/>
    <cellStyle name="Normal 3 3 2 3_AVA DVA EL" xfId="29515" xr:uid="{8F7B854A-B101-4C59-911C-F55C168A3D9C}"/>
    <cellStyle name="Normal 3 3 2 4" xfId="29516" xr:uid="{E08A8140-4B60-4C2E-AE70-36D9C73286F7}"/>
    <cellStyle name="Normal 3 3 2 4 2" xfId="29517" xr:uid="{93E4FB88-A9AB-4CB7-B43C-F82CCB68C95E}"/>
    <cellStyle name="Normal 3 3 2 4 2 2" xfId="29518" xr:uid="{6FC436CB-426B-4966-BE06-E17ABD371803}"/>
    <cellStyle name="Normal 3 3 2 4 2 3" xfId="29519" xr:uid="{D85A2077-892A-45B1-BA73-643AE8912087}"/>
    <cellStyle name="Normal 3 3 2 4 2_AVA DVA EL" xfId="29520" xr:uid="{F860712A-5BB7-4894-9EDB-54C49FFF42C1}"/>
    <cellStyle name="Normal 3 3 2 4 3" xfId="29521" xr:uid="{F8920C93-ED81-41EF-879F-E92A8EA0CAD6}"/>
    <cellStyle name="Normal 3 3 2 4 3 2" xfId="29522" xr:uid="{FBB40E1F-8C5B-4D5A-AC48-317D724C23B2}"/>
    <cellStyle name="Normal 3 3 2 4 3 3" xfId="29523" xr:uid="{451A71D9-AF37-413A-96D4-0B42791B53AC}"/>
    <cellStyle name="Normal 3 3 2 4 3_AVA DVA EL" xfId="29524" xr:uid="{FDB03FB0-C45C-44CB-80CE-C185220BCE5D}"/>
    <cellStyle name="Normal 3 3 2 4 4" xfId="29525" xr:uid="{00A45429-8980-45E3-B3BE-CE533DAC9EF7}"/>
    <cellStyle name="Normal 3 3 2 4 5" xfId="29526" xr:uid="{A8BF9A44-92E3-4D78-ADFA-4B4B8F16901A}"/>
    <cellStyle name="Normal 3 3 2 4_AVA DVA EL" xfId="29527" xr:uid="{82FE8EF1-E237-48EF-BF87-8356768E67DC}"/>
    <cellStyle name="Normal 3 3 2 5" xfId="29528" xr:uid="{88534BB4-F94B-4B57-BDC7-F322C3F95C6A}"/>
    <cellStyle name="Normal 3 3 2 5 2" xfId="29529" xr:uid="{C04AB96F-1FE7-4C74-8AA1-FAC567897A72}"/>
    <cellStyle name="Normal 3 3 2 5 3" xfId="29530" xr:uid="{04A5B84F-F017-49FC-BA8C-019AFC270471}"/>
    <cellStyle name="Normal 3 3 2 5_AVA DVA EL" xfId="29531" xr:uid="{5A381C2C-9ABF-4A83-8CBD-415EBAAD5A22}"/>
    <cellStyle name="Normal 3 3 2 6" xfId="29532" xr:uid="{15771375-2B0A-4F05-9C7D-205F4AAEBF28}"/>
    <cellStyle name="Normal 3 3 2 6 2" xfId="29533" xr:uid="{8C6D6447-8096-4B47-9B79-B2B9C3E77619}"/>
    <cellStyle name="Normal 3 3 2 6 3" xfId="29534" xr:uid="{EFF96D9B-CCF0-406F-A6C5-F82A4B496EB3}"/>
    <cellStyle name="Normal 3 3 2 6_AVA DVA EL" xfId="29535" xr:uid="{321295A6-69E1-429D-9CD6-2E0D1DF19EBD}"/>
    <cellStyle name="Normal 3 3 2 7" xfId="29536" xr:uid="{8F26D447-2441-418F-B45F-4488769DF914}"/>
    <cellStyle name="Normal 3 3 2 7 2" xfId="29537" xr:uid="{5501E932-FDFC-494B-A626-B058866CBA96}"/>
    <cellStyle name="Normal 3 3 2 7 3" xfId="29538" xr:uid="{41464FA1-8214-46D1-8293-5AF65C51E29D}"/>
    <cellStyle name="Normal 3 3 2 7_AVA DVA EL" xfId="29539" xr:uid="{460BA546-B090-4E23-B86C-CD74E22E5CB6}"/>
    <cellStyle name="Normal 3 3 2 8" xfId="29540" xr:uid="{05C29421-6917-478B-9758-D7AF0F811421}"/>
    <cellStyle name="Normal 3 3 2 8 2" xfId="29541" xr:uid="{A87A2E5B-BF45-4D3E-A7A7-6FC125A176D5}"/>
    <cellStyle name="Normal 3 3 2 8 3" xfId="29542" xr:uid="{7EA7AC30-E6BA-4A85-A5DE-0D48DE1C1875}"/>
    <cellStyle name="Normal 3 3 2 8_AVA DVA EL" xfId="29543" xr:uid="{64DA410D-C768-4029-9109-6856EAE3FD58}"/>
    <cellStyle name="Normal 3 3 2 9" xfId="29544" xr:uid="{F24FE35B-B65B-4B74-AE46-395D8AC60BF0}"/>
    <cellStyle name="Normal 3 3 2 9 2" xfId="29545" xr:uid="{3EEC0B64-7559-4E30-ABF2-250BEB92114E}"/>
    <cellStyle name="Normal 3 3 2 9 3" xfId="29546" xr:uid="{09334CC1-2DC2-4413-B8A2-479FF5803182}"/>
    <cellStyle name="Normal 3 3 2 9_AVA DVA EL" xfId="29547" xr:uid="{B0D7C9B3-7EB6-45BC-BD54-C769AAA8AD0D}"/>
    <cellStyle name="Normal 3 3 2_3. Chng in credit spreads" xfId="50548" xr:uid="{80D1BC68-52EC-49F4-8BC4-D77FE1CE7829}"/>
    <cellStyle name="Normal 3 3 3" xfId="8425" xr:uid="{973945F8-0470-4FBD-9B1A-7E3ACC08CF19}"/>
    <cellStyle name="Normal 3 3 3 10" xfId="29548" xr:uid="{AF38B986-5B6E-4D77-9E20-6D2361A14E4D}"/>
    <cellStyle name="Normal 3 3 3 10 2" xfId="29549" xr:uid="{3A6B4E7B-6752-48C9-A082-6AAA1CF9671E}"/>
    <cellStyle name="Normal 3 3 3 10 3" xfId="29550" xr:uid="{420FD290-DED4-431E-B9DF-0F4FBB2FC689}"/>
    <cellStyle name="Normal 3 3 3 10_AVA DVA EL" xfId="29551" xr:uid="{D1304668-CE53-4998-8859-32BEFF1A127F}"/>
    <cellStyle name="Normal 3 3 3 11" xfId="29552" xr:uid="{D5FA2E96-ED25-4C1C-B381-D54BD066652A}"/>
    <cellStyle name="Normal 3 3 3 11 2" xfId="29553" xr:uid="{9058D381-DB18-418D-A9B6-85B997083187}"/>
    <cellStyle name="Normal 3 3 3 11 3" xfId="29554" xr:uid="{F209F0EE-2548-48AB-8E90-AD25552E67B1}"/>
    <cellStyle name="Normal 3 3 3 11_AVA DVA EL" xfId="29555" xr:uid="{A0C6A2B1-9971-4A77-80CD-945142349A68}"/>
    <cellStyle name="Normal 3 3 3 12" xfId="29556" xr:uid="{D9077683-33AB-4D36-9244-96757585CAD6}"/>
    <cellStyle name="Normal 3 3 3 12 2" xfId="29557" xr:uid="{021B379D-708E-493A-8865-B57A756652F3}"/>
    <cellStyle name="Normal 3 3 3 12 3" xfId="29558" xr:uid="{64CBD735-79C6-4CA6-B7F9-68F3E5DD199E}"/>
    <cellStyle name="Normal 3 3 3 12_AVA DVA EL" xfId="29559" xr:uid="{8690AFC5-3BBA-489C-9578-FF438FB5AF66}"/>
    <cellStyle name="Normal 3 3 3 13" xfId="29560" xr:uid="{94A9F69D-DB4B-476E-B270-07329F4D7EE6}"/>
    <cellStyle name="Normal 3 3 3 14" xfId="50549" xr:uid="{8939BA7F-AA25-4E8F-810D-6DB3B45EF175}"/>
    <cellStyle name="Normal 3 3 3 2" xfId="29561" xr:uid="{B2B4874C-D0DE-4A97-9ABF-9A83F70A38D7}"/>
    <cellStyle name="Normal 3 3 3 2 10" xfId="29562" xr:uid="{4DF4EFAE-9B94-4CBE-A3CE-33A8FFDE8FE8}"/>
    <cellStyle name="Normal 3 3 3 2 10 2" xfId="29563" xr:uid="{09E4A222-688B-4C05-B1E6-8A6C9B7D03E1}"/>
    <cellStyle name="Normal 3 3 3 2 10 3" xfId="29564" xr:uid="{718C81FB-CEA5-40B0-8AEC-2A63075B87F6}"/>
    <cellStyle name="Normal 3 3 3 2 10_AVA DVA EL" xfId="29565" xr:uid="{122EDEB7-C3D3-4181-AC6A-86CD7CA70F1F}"/>
    <cellStyle name="Normal 3 3 3 2 11" xfId="29566" xr:uid="{8E95BA53-EFF4-43E1-9354-5933A437CAF3}"/>
    <cellStyle name="Normal 3 3 3 2 12" xfId="29567" xr:uid="{9431A6B4-665E-4675-A5F4-22CD5B675E60}"/>
    <cellStyle name="Normal 3 3 3 2 13" xfId="50550" xr:uid="{088962EF-B095-4E57-9F35-DC956CDC1182}"/>
    <cellStyle name="Normal 3 3 3 2 2" xfId="29568" xr:uid="{36B48372-0E06-43F0-8871-CB31413AF296}"/>
    <cellStyle name="Normal 3 3 3 2 2 10" xfId="29569" xr:uid="{A9D2394C-5810-4C07-93D6-6325DB178C9B}"/>
    <cellStyle name="Normal 3 3 3 2 2 11" xfId="29570" xr:uid="{6158B7A3-14B6-415D-A757-53957C95F72D}"/>
    <cellStyle name="Normal 3 3 3 2 2 2" xfId="29571" xr:uid="{D1B9E88E-6D6F-4991-AA4D-B9B3B7CD4D5C}"/>
    <cellStyle name="Normal 3 3 3 2 2 2 2" xfId="29572" xr:uid="{2495A440-269A-4B87-82C5-2EDE32B66CCB}"/>
    <cellStyle name="Normal 3 3 3 2 2 2 2 2" xfId="29573" xr:uid="{0D8D787F-9DE8-4227-AAE4-234D1CF7A3F6}"/>
    <cellStyle name="Normal 3 3 3 2 2 2 2 3" xfId="29574" xr:uid="{C1015172-6E38-4C44-9C1D-0DDB5635D1B3}"/>
    <cellStyle name="Normal 3 3 3 2 2 2 2_AVA DVA EL" xfId="29575" xr:uid="{2492F102-66FF-41C0-80EA-BB0F6009A634}"/>
    <cellStyle name="Normal 3 3 3 2 2 2 3" xfId="29576" xr:uid="{A3F5E37E-95BC-4B16-8729-E5221651AD11}"/>
    <cellStyle name="Normal 3 3 3 2 2 2 3 2" xfId="29577" xr:uid="{9A89A4BB-7A67-44EB-AA73-51D83098E8DF}"/>
    <cellStyle name="Normal 3 3 3 2 2 2 3 3" xfId="29578" xr:uid="{CDB5E8FC-C622-4EEE-86CC-D103BC23F6B9}"/>
    <cellStyle name="Normal 3 3 3 2 2 2 3_AVA DVA EL" xfId="29579" xr:uid="{541D3A12-F03E-4AB5-8A76-64C01D339B67}"/>
    <cellStyle name="Normal 3 3 3 2 2 2 4" xfId="29580" xr:uid="{7496863D-EFB3-48F0-9868-6B31257A18F6}"/>
    <cellStyle name="Normal 3 3 3 2 2 2 5" xfId="29581" xr:uid="{B4B72371-55F1-48E7-A142-C0E5EC43AC84}"/>
    <cellStyle name="Normal 3 3 3 2 2 2_AVA DVA EL" xfId="29582" xr:uid="{BB86EA51-E684-4FDE-86B1-C8F5422E28A3}"/>
    <cellStyle name="Normal 3 3 3 2 2 3" xfId="29583" xr:uid="{3A3B0CC5-F6B2-4694-88A7-2B52750D239A}"/>
    <cellStyle name="Normal 3 3 3 2 2 3 2" xfId="29584" xr:uid="{C1CDA30C-720C-4D05-85F7-1E3FC609C85F}"/>
    <cellStyle name="Normal 3 3 3 2 2 3 3" xfId="29585" xr:uid="{0795727F-19AD-4F91-A44B-43D98889F190}"/>
    <cellStyle name="Normal 3 3 3 2 2 3_AVA DVA EL" xfId="29586" xr:uid="{3424CFBE-C03C-4099-99C6-D7D95A527847}"/>
    <cellStyle name="Normal 3 3 3 2 2 4" xfId="29587" xr:uid="{E2AD5673-9BF3-4735-989A-5DCE16ED70FC}"/>
    <cellStyle name="Normal 3 3 3 2 2 4 2" xfId="29588" xr:uid="{0EC4678F-D4A0-4A74-8400-8E75FEBA8C78}"/>
    <cellStyle name="Normal 3 3 3 2 2 4 3" xfId="29589" xr:uid="{A4715677-E51A-4377-A06A-F3531E9DAED6}"/>
    <cellStyle name="Normal 3 3 3 2 2 4_AVA DVA EL" xfId="29590" xr:uid="{0F5195BF-5CB6-4ED0-BD78-17CC83EC6566}"/>
    <cellStyle name="Normal 3 3 3 2 2 5" xfId="29591" xr:uid="{36B8CA39-11BE-4D7A-ABE9-F0C4850AA20F}"/>
    <cellStyle name="Normal 3 3 3 2 2 5 2" xfId="29592" xr:uid="{065D4B03-77C0-47AE-98C3-8DC02F430A68}"/>
    <cellStyle name="Normal 3 3 3 2 2 5 3" xfId="29593" xr:uid="{8212D3CC-CB38-4396-A743-D21125132B9F}"/>
    <cellStyle name="Normal 3 3 3 2 2 5_AVA DVA EL" xfId="29594" xr:uid="{5793BD48-6069-455B-98DC-BDA3D7FFF398}"/>
    <cellStyle name="Normal 3 3 3 2 2 6" xfId="29595" xr:uid="{20467A99-007E-424E-9AE2-7FDE8B27D276}"/>
    <cellStyle name="Normal 3 3 3 2 2 6 2" xfId="29596" xr:uid="{534FD419-841C-4D01-93EE-A9EDF27DC30A}"/>
    <cellStyle name="Normal 3 3 3 2 2 6 3" xfId="29597" xr:uid="{D7AD50F4-2177-4FD1-8467-2BC9CFC11D6B}"/>
    <cellStyle name="Normal 3 3 3 2 2 6_AVA DVA EL" xfId="29598" xr:uid="{CD3BE03E-AFF9-4EB5-9C8C-93866C076CEE}"/>
    <cellStyle name="Normal 3 3 3 2 2 7" xfId="29599" xr:uid="{43315FE9-EFBD-48DB-A676-DA0F2CB59E40}"/>
    <cellStyle name="Normal 3 3 3 2 2 7 2" xfId="29600" xr:uid="{51FA8267-F319-41E0-9241-765586E821D2}"/>
    <cellStyle name="Normal 3 3 3 2 2 7 3" xfId="29601" xr:uid="{704648A2-AD5E-4B36-AF8E-62B1E6F2FA07}"/>
    <cellStyle name="Normal 3 3 3 2 2 7_AVA DVA EL" xfId="29602" xr:uid="{80AEF211-D1A5-4228-B715-B56E533B351E}"/>
    <cellStyle name="Normal 3 3 3 2 2 8" xfId="29603" xr:uid="{37A417BD-BF3A-487F-A181-39635A191E3C}"/>
    <cellStyle name="Normal 3 3 3 2 2 8 2" xfId="29604" xr:uid="{6BEA300B-0755-40FD-9CDF-92DF9660F0C6}"/>
    <cellStyle name="Normal 3 3 3 2 2 8 3" xfId="29605" xr:uid="{D89CB16A-A754-4CB0-A933-22CF834C4AA0}"/>
    <cellStyle name="Normal 3 3 3 2 2 8_AVA DVA EL" xfId="29606" xr:uid="{B27770D8-BC5E-441B-9515-76A80C42E2B9}"/>
    <cellStyle name="Normal 3 3 3 2 2 9" xfId="29607" xr:uid="{1C7542FF-5756-4B86-A24C-D9E578196232}"/>
    <cellStyle name="Normal 3 3 3 2 2 9 2" xfId="29608" xr:uid="{B2963545-419B-4FCB-A6B8-090A21959C3A}"/>
    <cellStyle name="Normal 3 3 3 2 2 9 3" xfId="29609" xr:uid="{51675855-8FFC-4531-84AC-A546FE8691E4}"/>
    <cellStyle name="Normal 3 3 3 2 2 9_AVA DVA EL" xfId="29610" xr:uid="{9E0EB593-5A7A-44C1-98E8-AA5E880AF8A4}"/>
    <cellStyle name="Normal 3 3 3 2 2_AVA DVA EL" xfId="29611" xr:uid="{0F865537-881E-409F-8EA7-ACDA79175298}"/>
    <cellStyle name="Normal 3 3 3 2 3" xfId="29612" xr:uid="{05586D15-7A77-4CBA-928B-8E78963CA18D}"/>
    <cellStyle name="Normal 3 3 3 2 3 2" xfId="29613" xr:uid="{EB20DEC4-46F6-4677-B573-243B8835B277}"/>
    <cellStyle name="Normal 3 3 3 2 3 2 2" xfId="29614" xr:uid="{6FD59F45-4B6D-4695-87DD-D953EA7849EF}"/>
    <cellStyle name="Normal 3 3 3 2 3 2 3" xfId="29615" xr:uid="{A9F40F8B-E5EE-496A-9197-DFAE8ADC52C6}"/>
    <cellStyle name="Normal 3 3 3 2 3 2_AVA DVA EL" xfId="29616" xr:uid="{22BB9BAE-E95D-4DAB-8E4E-A6236BCBDAEC}"/>
    <cellStyle name="Normal 3 3 3 2 3 3" xfId="29617" xr:uid="{7F1C26D1-9421-4931-A7F6-87B548457513}"/>
    <cellStyle name="Normal 3 3 3 2 3 3 2" xfId="29618" xr:uid="{47F5DDA2-A1CD-4A36-A9F4-5F9DB06B7D45}"/>
    <cellStyle name="Normal 3 3 3 2 3 3 3" xfId="29619" xr:uid="{AC97BA0F-43A7-4CF2-8917-7170F6F9A63C}"/>
    <cellStyle name="Normal 3 3 3 2 3 3_AVA DVA EL" xfId="29620" xr:uid="{C6CCE1B0-2D5A-462B-A394-6EA62408F57F}"/>
    <cellStyle name="Normal 3 3 3 2 3 4" xfId="29621" xr:uid="{0429F0EC-AF54-47CE-8435-E6228A2243F5}"/>
    <cellStyle name="Normal 3 3 3 2 3 5" xfId="29622" xr:uid="{E7D2295C-268F-4093-B278-6EEB11D48E20}"/>
    <cellStyle name="Normal 3 3 3 2 3_AVA DVA EL" xfId="29623" xr:uid="{BF9C624C-B4E0-4E60-BC5B-407B1D32F8D3}"/>
    <cellStyle name="Normal 3 3 3 2 4" xfId="29624" xr:uid="{24A1BEAE-6280-4489-942E-D408EB4B1090}"/>
    <cellStyle name="Normal 3 3 3 2 4 2" xfId="29625" xr:uid="{B6BFF3E2-BFC2-49A6-B163-D3866EE8A522}"/>
    <cellStyle name="Normal 3 3 3 2 4 3" xfId="29626" xr:uid="{79847AF3-3808-46F1-A561-D2ADA0FC6D5F}"/>
    <cellStyle name="Normal 3 3 3 2 4_AVA DVA EL" xfId="29627" xr:uid="{92EA30F5-1FC5-4EB2-931A-0DC823E5EE55}"/>
    <cellStyle name="Normal 3 3 3 2 5" xfId="29628" xr:uid="{D503DF7B-03E1-4413-9535-1050C2E35369}"/>
    <cellStyle name="Normal 3 3 3 2 5 2" xfId="29629" xr:uid="{B618E8A6-E048-4E93-A0BD-459A766F4FDB}"/>
    <cellStyle name="Normal 3 3 3 2 5 3" xfId="29630" xr:uid="{390B5173-CAB4-446B-BB1B-01C8F7ED07F8}"/>
    <cellStyle name="Normal 3 3 3 2 5_AVA DVA EL" xfId="29631" xr:uid="{5C7EA685-9089-4254-87DA-8ED267F55798}"/>
    <cellStyle name="Normal 3 3 3 2 6" xfId="29632" xr:uid="{685C1A0F-B548-4AB8-A0B4-E65EC262AF4D}"/>
    <cellStyle name="Normal 3 3 3 2 6 2" xfId="29633" xr:uid="{A2A7E8A1-1C28-4E56-A92C-C7D0FB82C64E}"/>
    <cellStyle name="Normal 3 3 3 2 6 3" xfId="29634" xr:uid="{50F095FE-E750-431B-AFEF-8885FC561B89}"/>
    <cellStyle name="Normal 3 3 3 2 6_AVA DVA EL" xfId="29635" xr:uid="{8C6C59F7-3848-45EF-B95B-7BED64A5D97E}"/>
    <cellStyle name="Normal 3 3 3 2 7" xfId="29636" xr:uid="{15075D1F-2BF0-4749-8DCD-8E129DE630A3}"/>
    <cellStyle name="Normal 3 3 3 2 7 2" xfId="29637" xr:uid="{20231015-72C0-4961-B5DD-4213F493DE5D}"/>
    <cellStyle name="Normal 3 3 3 2 7 3" xfId="29638" xr:uid="{8F946149-E868-4315-AC2C-FD43D6C39034}"/>
    <cellStyle name="Normal 3 3 3 2 7_AVA DVA EL" xfId="29639" xr:uid="{F1283BA7-4D47-4C40-8693-ACC5919943DC}"/>
    <cellStyle name="Normal 3 3 3 2 8" xfId="29640" xr:uid="{9A3A1A51-81CD-4B3C-AC8A-BA1BF796A3E2}"/>
    <cellStyle name="Normal 3 3 3 2 8 2" xfId="29641" xr:uid="{5A8E2E76-1067-4B7B-9CE9-58247AA34FD9}"/>
    <cellStyle name="Normal 3 3 3 2 8 3" xfId="29642" xr:uid="{FBF33A68-1D9F-46BA-B8BF-D2258BF8258D}"/>
    <cellStyle name="Normal 3 3 3 2 8_AVA DVA EL" xfId="29643" xr:uid="{9F23AA82-814E-4079-B2E5-E91F3285AC69}"/>
    <cellStyle name="Normal 3 3 3 2 9" xfId="29644" xr:uid="{3EF6A8F1-F797-450B-B2E8-8B88574EC38D}"/>
    <cellStyle name="Normal 3 3 3 2 9 2" xfId="29645" xr:uid="{A96FD991-BE1B-4926-BBAD-004F4D86D11E}"/>
    <cellStyle name="Normal 3 3 3 2 9 3" xfId="29646" xr:uid="{251C5F88-842A-42FF-BA18-F37EB22F705D}"/>
    <cellStyle name="Normal 3 3 3 2 9_AVA DVA EL" xfId="29647" xr:uid="{22AE3C01-49C5-4337-B347-07E1617A2D86}"/>
    <cellStyle name="Normal 3 3 3 2_AVA DVA EL" xfId="29648" xr:uid="{547CE619-51EE-4732-82B5-70EE6162E1EF}"/>
    <cellStyle name="Normal 3 3 3 3" xfId="29649" xr:uid="{0E828315-7DFB-4610-9278-06DFBDF23761}"/>
    <cellStyle name="Normal 3 3 3 3 10" xfId="29650" xr:uid="{3465F224-2695-425F-B7DE-05D85FF5E2BB}"/>
    <cellStyle name="Normal 3 3 3 3 11" xfId="29651" xr:uid="{90667209-5631-430B-893E-14113C6CA17F}"/>
    <cellStyle name="Normal 3 3 3 3 2" xfId="29652" xr:uid="{DB61C7B8-B57B-4010-9FFC-8CCA30638BA5}"/>
    <cellStyle name="Normal 3 3 3 3 2 2" xfId="29653" xr:uid="{93998CF1-8DE6-4723-8C2B-31085BA53DDF}"/>
    <cellStyle name="Normal 3 3 3 3 2 2 2" xfId="29654" xr:uid="{409B77BB-B318-400E-99E1-64594E808247}"/>
    <cellStyle name="Normal 3 3 3 3 2 2 3" xfId="29655" xr:uid="{C799B643-73AC-40E4-AA54-96EE5C608D4E}"/>
    <cellStyle name="Normal 3 3 3 3 2 2_AVA DVA EL" xfId="29656" xr:uid="{F7907825-BE50-4459-94D1-BD9088B5CCF9}"/>
    <cellStyle name="Normal 3 3 3 3 2 3" xfId="29657" xr:uid="{141B6C58-352F-417C-9FB3-C828E5160019}"/>
    <cellStyle name="Normal 3 3 3 3 2 3 2" xfId="29658" xr:uid="{903D6B15-AA41-4C95-98DB-271527E51C02}"/>
    <cellStyle name="Normal 3 3 3 3 2 3 3" xfId="29659" xr:uid="{B846DEBA-3157-4403-A770-638A939E76D1}"/>
    <cellStyle name="Normal 3 3 3 3 2 3_AVA DVA EL" xfId="29660" xr:uid="{F9C13CAD-C5E1-478A-8CF4-E2F134C5F4D1}"/>
    <cellStyle name="Normal 3 3 3 3 2 4" xfId="29661" xr:uid="{B6C8BC18-3C1A-4BE1-86E7-7E7E9BB1D403}"/>
    <cellStyle name="Normal 3 3 3 3 2 5" xfId="29662" xr:uid="{3AEC7AFA-F099-480A-95D6-B992063389A7}"/>
    <cellStyle name="Normal 3 3 3 3 2_AVA DVA EL" xfId="29663" xr:uid="{4F755375-A04C-40C8-8DE1-14F8AAEADFD8}"/>
    <cellStyle name="Normal 3 3 3 3 3" xfId="29664" xr:uid="{6DCB0610-58EA-4BDB-974A-5BCB91AAA4B4}"/>
    <cellStyle name="Normal 3 3 3 3 3 2" xfId="29665" xr:uid="{3AE6586C-67A1-40A6-894B-7468910A5A8D}"/>
    <cellStyle name="Normal 3 3 3 3 3 3" xfId="29666" xr:uid="{540BA188-7867-47B7-A5E7-562DFC93EFA3}"/>
    <cellStyle name="Normal 3 3 3 3 3_AVA DVA EL" xfId="29667" xr:uid="{5F060632-3265-41D6-8D31-EEBEB69C68E9}"/>
    <cellStyle name="Normal 3 3 3 3 4" xfId="29668" xr:uid="{7D8FF178-BC23-4EE8-89B2-DC814D55F9DB}"/>
    <cellStyle name="Normal 3 3 3 3 4 2" xfId="29669" xr:uid="{10C01B53-2B03-4A90-B936-894EAC1B5666}"/>
    <cellStyle name="Normal 3 3 3 3 4 3" xfId="29670" xr:uid="{A2C28665-749B-44BC-AAA2-7B258372AAD5}"/>
    <cellStyle name="Normal 3 3 3 3 4_AVA DVA EL" xfId="29671" xr:uid="{ED89F92B-FF73-40D7-8950-748C66362465}"/>
    <cellStyle name="Normal 3 3 3 3 5" xfId="29672" xr:uid="{995AD54C-516C-4725-9B8F-1B452357C44D}"/>
    <cellStyle name="Normal 3 3 3 3 5 2" xfId="29673" xr:uid="{BF2754FA-4025-47B1-B010-A05705ED5DAB}"/>
    <cellStyle name="Normal 3 3 3 3 5 3" xfId="29674" xr:uid="{646EFC41-1AE3-4322-A861-77339593520F}"/>
    <cellStyle name="Normal 3 3 3 3 5_AVA DVA EL" xfId="29675" xr:uid="{D0944551-5F19-4208-9309-6EB4CB8AF5F0}"/>
    <cellStyle name="Normal 3 3 3 3 6" xfId="29676" xr:uid="{62B5278E-2331-4AC3-8386-E1F77E92A92C}"/>
    <cellStyle name="Normal 3 3 3 3 6 2" xfId="29677" xr:uid="{7474C667-2B3B-47BD-A4E0-22D33B8076DB}"/>
    <cellStyle name="Normal 3 3 3 3 6 3" xfId="29678" xr:uid="{A341DEC9-6F64-4477-8BFD-AD624C025FF7}"/>
    <cellStyle name="Normal 3 3 3 3 6_AVA DVA EL" xfId="29679" xr:uid="{B0CA9955-C964-4597-9F64-AFFEB9891C7F}"/>
    <cellStyle name="Normal 3 3 3 3 7" xfId="29680" xr:uid="{837AF7D4-B90C-4C93-B30A-E580AB4B00A3}"/>
    <cellStyle name="Normal 3 3 3 3 7 2" xfId="29681" xr:uid="{FE4589FE-AE20-4BC4-9A16-123740D8930D}"/>
    <cellStyle name="Normal 3 3 3 3 7 3" xfId="29682" xr:uid="{FDB786D2-30CB-4A54-8C80-0416835C5C83}"/>
    <cellStyle name="Normal 3 3 3 3 7_AVA DVA EL" xfId="29683" xr:uid="{454E2C90-AF63-4E60-BD75-08A976A3B6FC}"/>
    <cellStyle name="Normal 3 3 3 3 8" xfId="29684" xr:uid="{9C5464E7-408D-4ED2-A9C4-711C4E61A579}"/>
    <cellStyle name="Normal 3 3 3 3 8 2" xfId="29685" xr:uid="{9149781C-8B61-4511-A428-DA0FB89B45C8}"/>
    <cellStyle name="Normal 3 3 3 3 8 3" xfId="29686" xr:uid="{C9ECEB32-E059-4E1C-99B9-AB651A0D2495}"/>
    <cellStyle name="Normal 3 3 3 3 8_AVA DVA EL" xfId="29687" xr:uid="{199C045D-5D45-4CC3-A53C-4F79A590CD20}"/>
    <cellStyle name="Normal 3 3 3 3 9" xfId="29688" xr:uid="{D31622B6-A636-427A-9FBB-E8FEFEF9F5A0}"/>
    <cellStyle name="Normal 3 3 3 3 9 2" xfId="29689" xr:uid="{E01510AF-5B91-43A8-8E45-B9044A27651E}"/>
    <cellStyle name="Normal 3 3 3 3 9 3" xfId="29690" xr:uid="{7C2888AA-B8E6-47F5-91E1-0B929259D518}"/>
    <cellStyle name="Normal 3 3 3 3 9_AVA DVA EL" xfId="29691" xr:uid="{F0A63969-B4F2-4113-9C6D-658BF68CF610}"/>
    <cellStyle name="Normal 3 3 3 3_AVA DVA EL" xfId="29692" xr:uid="{96ACE50B-34D9-416A-888F-A9299456DEC9}"/>
    <cellStyle name="Normal 3 3 3 4" xfId="29693" xr:uid="{9B5F8FB5-9E88-41B9-972C-D4A6D1B4EEF2}"/>
    <cellStyle name="Normal 3 3 3 4 2" xfId="29694" xr:uid="{7E3B1743-A732-49ED-81BE-8864AADF477F}"/>
    <cellStyle name="Normal 3 3 3 4 2 2" xfId="29695" xr:uid="{BC93AB30-02F8-4438-B880-B6A9DB6EBFD8}"/>
    <cellStyle name="Normal 3 3 3 4 2 3" xfId="29696" xr:uid="{8319B283-EBB6-463D-95C3-805AA7B05CE3}"/>
    <cellStyle name="Normal 3 3 3 4 2_AVA DVA EL" xfId="29697" xr:uid="{5AFB3C79-6908-488B-A5C9-D78229C7A7BF}"/>
    <cellStyle name="Normal 3 3 3 4 3" xfId="29698" xr:uid="{652DEBE7-8636-4F1D-BE3B-6CF4E50C1474}"/>
    <cellStyle name="Normal 3 3 3 4 3 2" xfId="29699" xr:uid="{236A9303-3D3B-4EDA-9C2B-A84E593CFEB1}"/>
    <cellStyle name="Normal 3 3 3 4 3 3" xfId="29700" xr:uid="{495C2E54-40C6-4A92-A3C8-8D8CCF4C74C8}"/>
    <cellStyle name="Normal 3 3 3 4 3_AVA DVA EL" xfId="29701" xr:uid="{D18FA528-E261-4F71-89ED-33B1CF5189A4}"/>
    <cellStyle name="Normal 3 3 3 4 4" xfId="29702" xr:uid="{65AA5F4E-F92F-45BF-BB85-CBC1042F78E9}"/>
    <cellStyle name="Normal 3 3 3 4 5" xfId="29703" xr:uid="{A4964A18-F183-43D8-BE04-AB2D34DED717}"/>
    <cellStyle name="Normal 3 3 3 4_AVA DVA EL" xfId="29704" xr:uid="{72D29955-86F2-4A59-A238-21051AB24B89}"/>
    <cellStyle name="Normal 3 3 3 5" xfId="29705" xr:uid="{6EFF1718-FAE4-4B20-8D72-DE55D8285C1C}"/>
    <cellStyle name="Normal 3 3 3 5 2" xfId="29706" xr:uid="{21C5E008-B139-4A28-AA53-224668747883}"/>
    <cellStyle name="Normal 3 3 3 5 3" xfId="29707" xr:uid="{86F046EE-FA54-4EC7-9954-C57EAE2BE14A}"/>
    <cellStyle name="Normal 3 3 3 5_AVA DVA EL" xfId="29708" xr:uid="{1FC36717-7C47-4593-8CF1-B3B5DAA7EA40}"/>
    <cellStyle name="Normal 3 3 3 6" xfId="29709" xr:uid="{B73CB4F4-CBF4-47E8-B4C4-30B48E94F475}"/>
    <cellStyle name="Normal 3 3 3 6 2" xfId="29710" xr:uid="{F973CD11-EEB6-42A4-AB95-8DFFBC121E42}"/>
    <cellStyle name="Normal 3 3 3 6 3" xfId="29711" xr:uid="{F3F4D71E-1ABF-4EE1-B864-2BB73AA92DBB}"/>
    <cellStyle name="Normal 3 3 3 6_AVA DVA EL" xfId="29712" xr:uid="{22FC18C9-86F3-4AE5-A87D-E41DC66A8ECC}"/>
    <cellStyle name="Normal 3 3 3 7" xfId="29713" xr:uid="{6433DA52-2817-494B-92D3-F2A24A778C58}"/>
    <cellStyle name="Normal 3 3 3 7 2" xfId="29714" xr:uid="{94659964-9C06-43B3-924C-A4495124D957}"/>
    <cellStyle name="Normal 3 3 3 7 3" xfId="29715" xr:uid="{018F3BAC-3BF7-4703-94A9-046C2E74D0DA}"/>
    <cellStyle name="Normal 3 3 3 7_AVA DVA EL" xfId="29716" xr:uid="{D33025DE-848F-473B-9570-40D2DEDDB130}"/>
    <cellStyle name="Normal 3 3 3 8" xfId="29717" xr:uid="{97152AD5-C904-4F99-B88B-E7E807081692}"/>
    <cellStyle name="Normal 3 3 3 8 2" xfId="29718" xr:uid="{7FE90E3B-1418-4F20-BD72-ED849CE8BF2F}"/>
    <cellStyle name="Normal 3 3 3 8 3" xfId="29719" xr:uid="{DA0DC744-58E7-4EC6-9C5F-20F407A1C4DB}"/>
    <cellStyle name="Normal 3 3 3 8_AVA DVA EL" xfId="29720" xr:uid="{5ECCFDF5-9934-4687-9A64-149EECA5FFC6}"/>
    <cellStyle name="Normal 3 3 3 9" xfId="29721" xr:uid="{1BC8ABD9-EFA3-4157-AB14-DF58CC2CDDF2}"/>
    <cellStyle name="Normal 3 3 3 9 2" xfId="29722" xr:uid="{43D66A02-D7F1-4E3D-ACE6-B94469386F70}"/>
    <cellStyle name="Normal 3 3 3 9 3" xfId="29723" xr:uid="{9058C98F-A1CF-413E-B12B-CEB0D0B3B6C3}"/>
    <cellStyle name="Normal 3 3 3 9_AVA DVA EL" xfId="29724" xr:uid="{7BE5CF14-F550-4149-BB9A-C800F18617E5}"/>
    <cellStyle name="Normal 3 3 3_3. Chng in credit spreads" xfId="50551" xr:uid="{A17493AD-8DEE-4E93-A497-4F31DCEBFDCE}"/>
    <cellStyle name="Normal 3 3 4" xfId="8426" xr:uid="{156D3EB0-B53F-4266-BE9E-12755A8E2B18}"/>
    <cellStyle name="Normal 3 3 4 10" xfId="29725" xr:uid="{857876AD-BEED-4C1B-9E3A-9C643E625E21}"/>
    <cellStyle name="Normal 3 3 4 10 2" xfId="29726" xr:uid="{C79F9906-D544-4BB4-B7BB-B0BC6199CC2B}"/>
    <cellStyle name="Normal 3 3 4 10 3" xfId="29727" xr:uid="{4BBC1E68-8DD3-499D-BD66-1544066BF930}"/>
    <cellStyle name="Normal 3 3 4 10_AVA DVA EL" xfId="29728" xr:uid="{797292D4-16E0-42D1-A229-140E4759C060}"/>
    <cellStyle name="Normal 3 3 4 11" xfId="29729" xr:uid="{50B55C42-D825-4005-812F-EAB08CD9491B}"/>
    <cellStyle name="Normal 3 3 4 11 2" xfId="29730" xr:uid="{C1898856-34DB-48B8-B548-496813458E1D}"/>
    <cellStyle name="Normal 3 3 4 11 3" xfId="29731" xr:uid="{FC2BF95C-B832-4AF9-BAB1-5F821781F8B6}"/>
    <cellStyle name="Normal 3 3 4 11_AVA DVA EL" xfId="29732" xr:uid="{3BE2CB98-8756-4A5E-B022-85EAD71F06C2}"/>
    <cellStyle name="Normal 3 3 4 12" xfId="29733" xr:uid="{88C8E250-3AE9-49CE-92FD-EA80DAA649C6}"/>
    <cellStyle name="Normal 3 3 4 2" xfId="29734" xr:uid="{AF83D8CA-407A-4A21-A628-1EB2C1844180}"/>
    <cellStyle name="Normal 3 3 4 2 10" xfId="29735" xr:uid="{74E2C103-29F8-4414-A204-CC3FEA05CF5A}"/>
    <cellStyle name="Normal 3 3 4 2 11" xfId="29736" xr:uid="{60CF3FA6-C0AC-4723-8C3B-8DB92D9C536A}"/>
    <cellStyle name="Normal 3 3 4 2 2" xfId="29737" xr:uid="{D6DEC3EF-461C-4008-8F01-2C54956C9EF2}"/>
    <cellStyle name="Normal 3 3 4 2 2 2" xfId="29738" xr:uid="{624FD16E-69F9-480A-80D2-7BE3306A9B8B}"/>
    <cellStyle name="Normal 3 3 4 2 2 2 2" xfId="29739" xr:uid="{CC3591A3-6B86-4A89-B938-6AE048A1CF6C}"/>
    <cellStyle name="Normal 3 3 4 2 2 2 3" xfId="29740" xr:uid="{53CF929E-6864-42B5-AAEE-ABE48A4A51AA}"/>
    <cellStyle name="Normal 3 3 4 2 2 2_AVA DVA EL" xfId="29741" xr:uid="{AFC2301E-B632-47BF-8A79-3BFA7CEA3F2B}"/>
    <cellStyle name="Normal 3 3 4 2 2 3" xfId="29742" xr:uid="{EF2DFF3B-6CDC-40C2-9C33-040F88F9A5AE}"/>
    <cellStyle name="Normal 3 3 4 2 2 3 2" xfId="29743" xr:uid="{A1A4B23D-716B-4F50-B068-5C11242A1829}"/>
    <cellStyle name="Normal 3 3 4 2 2 3 3" xfId="29744" xr:uid="{F31A2D17-A481-4C92-B873-062D6532D619}"/>
    <cellStyle name="Normal 3 3 4 2 2 3_AVA DVA EL" xfId="29745" xr:uid="{E79AB842-0CAA-409C-9DB4-FBDBC1E8BADC}"/>
    <cellStyle name="Normal 3 3 4 2 2 4" xfId="29746" xr:uid="{4FD961DB-6EA1-4FF2-AE6C-98FD63512281}"/>
    <cellStyle name="Normal 3 3 4 2 2 5" xfId="29747" xr:uid="{5CC5BDAE-E070-4306-B0F3-790E23A289B0}"/>
    <cellStyle name="Normal 3 3 4 2 2_AVA DVA EL" xfId="29748" xr:uid="{576C4ECE-C5C5-4B8A-A6EA-53DE72A8F218}"/>
    <cellStyle name="Normal 3 3 4 2 3" xfId="29749" xr:uid="{53E83AB0-0D9A-4B36-91FE-156FD8A2FB8D}"/>
    <cellStyle name="Normal 3 3 4 2 3 2" xfId="29750" xr:uid="{FA63E467-97E2-41A8-8454-94234787DD5E}"/>
    <cellStyle name="Normal 3 3 4 2 3 3" xfId="29751" xr:uid="{85E5D7FE-8C64-4713-82FA-6DE42DDE5243}"/>
    <cellStyle name="Normal 3 3 4 2 3_AVA DVA EL" xfId="29752" xr:uid="{84714D9E-BF81-4C22-96A6-0A5472990B5D}"/>
    <cellStyle name="Normal 3 3 4 2 4" xfId="29753" xr:uid="{19FC775A-0E04-48B5-9EF8-2960B303AC16}"/>
    <cellStyle name="Normal 3 3 4 2 4 2" xfId="29754" xr:uid="{CFDB344B-36E8-464C-86BE-860AB864611B}"/>
    <cellStyle name="Normal 3 3 4 2 4 3" xfId="29755" xr:uid="{8C33F715-FB6C-41E1-BFD6-A51B92AB5930}"/>
    <cellStyle name="Normal 3 3 4 2 4_AVA DVA EL" xfId="29756" xr:uid="{E637614E-1AFA-4E11-9497-BB4F9960F1FF}"/>
    <cellStyle name="Normal 3 3 4 2 5" xfId="29757" xr:uid="{57939C14-DA96-4577-9972-ABAE40416E2B}"/>
    <cellStyle name="Normal 3 3 4 2 5 2" xfId="29758" xr:uid="{AF708501-CA69-4139-A1BB-5BB2EB905A58}"/>
    <cellStyle name="Normal 3 3 4 2 5 3" xfId="29759" xr:uid="{C7FC20F6-4DD0-4F28-B1DD-6F32A97B5653}"/>
    <cellStyle name="Normal 3 3 4 2 5_AVA DVA EL" xfId="29760" xr:uid="{CF69C5F2-5AF8-4276-B71E-6BEDBE2C2673}"/>
    <cellStyle name="Normal 3 3 4 2 6" xfId="29761" xr:uid="{0C958D5D-05AB-467A-8C17-920AAC3B7A53}"/>
    <cellStyle name="Normal 3 3 4 2 6 2" xfId="29762" xr:uid="{436247DD-9A7A-4474-98FE-854E281C7E07}"/>
    <cellStyle name="Normal 3 3 4 2 6 3" xfId="29763" xr:uid="{52681768-D427-4959-8A2A-A47DB6F6D4DB}"/>
    <cellStyle name="Normal 3 3 4 2 6_AVA DVA EL" xfId="29764" xr:uid="{086D1875-66A2-42E6-852C-C01CCAA2F326}"/>
    <cellStyle name="Normal 3 3 4 2 7" xfId="29765" xr:uid="{91D11DF9-A881-4204-8340-965FFBE58913}"/>
    <cellStyle name="Normal 3 3 4 2 7 2" xfId="29766" xr:uid="{5B89A558-CA79-4849-A67B-9A445C1ACB94}"/>
    <cellStyle name="Normal 3 3 4 2 7 3" xfId="29767" xr:uid="{F1FF093C-070B-4B4D-988C-115AC1E6E920}"/>
    <cellStyle name="Normal 3 3 4 2 7_AVA DVA EL" xfId="29768" xr:uid="{F7E595CB-203F-453E-A1A8-69CB9DF4D48A}"/>
    <cellStyle name="Normal 3 3 4 2 8" xfId="29769" xr:uid="{30FDE43E-3130-4A2B-A3B8-214403D03D82}"/>
    <cellStyle name="Normal 3 3 4 2 8 2" xfId="29770" xr:uid="{023608C5-7950-4A5E-955F-11CEFB045102}"/>
    <cellStyle name="Normal 3 3 4 2 8 3" xfId="29771" xr:uid="{EB98A530-B223-47AE-89BA-EF2B4E1CB3DF}"/>
    <cellStyle name="Normal 3 3 4 2 8_AVA DVA EL" xfId="29772" xr:uid="{8D2F96B1-77E1-4A4B-B940-E4D6FC2F435A}"/>
    <cellStyle name="Normal 3 3 4 2 9" xfId="29773" xr:uid="{B3717441-5A32-4676-871B-69707471FD0D}"/>
    <cellStyle name="Normal 3 3 4 2 9 2" xfId="29774" xr:uid="{D361F6A7-DEC2-4FBD-A073-406F8241CE81}"/>
    <cellStyle name="Normal 3 3 4 2 9 3" xfId="29775" xr:uid="{EEAC40A0-C90A-4437-BA3E-0E08C8093C31}"/>
    <cellStyle name="Normal 3 3 4 2 9_AVA DVA EL" xfId="29776" xr:uid="{2F1B49C2-AFCF-44C6-853C-96424138E8D2}"/>
    <cellStyle name="Normal 3 3 4 2_AVA DVA EL" xfId="29777" xr:uid="{BD05D1A4-97EF-47F2-AF43-4F09578E6BAF}"/>
    <cellStyle name="Normal 3 3 4 3" xfId="29778" xr:uid="{B5B441D7-44EB-4C38-B21C-FD6C0E1A0712}"/>
    <cellStyle name="Normal 3 3 4 3 2" xfId="29779" xr:uid="{76401540-C0D9-45E4-8170-65C99E19DFEB}"/>
    <cellStyle name="Normal 3 3 4 3 2 2" xfId="29780" xr:uid="{D1E9DA15-A3E1-4285-94E4-6B5111514A83}"/>
    <cellStyle name="Normal 3 3 4 3 2 3" xfId="29781" xr:uid="{66DF083F-BEAA-460A-81B2-C859C800741C}"/>
    <cellStyle name="Normal 3 3 4 3 2_AVA DVA EL" xfId="29782" xr:uid="{25904250-CE0C-4135-B4F8-302E1D85E3F8}"/>
    <cellStyle name="Normal 3 3 4 3 3" xfId="29783" xr:uid="{DC5F660B-5E9B-4D56-A184-7DD7D5FA2DAF}"/>
    <cellStyle name="Normal 3 3 4 3 3 2" xfId="29784" xr:uid="{2381D578-8285-41EE-95C2-9AB148B1F452}"/>
    <cellStyle name="Normal 3 3 4 3 3 3" xfId="29785" xr:uid="{75EAD058-AA4D-4049-87D9-DED213634D2D}"/>
    <cellStyle name="Normal 3 3 4 3 3_AVA DVA EL" xfId="29786" xr:uid="{DE5C040F-6FEC-47EF-BBFB-C7D8F1B19D7F}"/>
    <cellStyle name="Normal 3 3 4 3 4" xfId="29787" xr:uid="{33B4ECE8-BE1D-4A96-9485-6AD2351601DE}"/>
    <cellStyle name="Normal 3 3 4 3 5" xfId="29788" xr:uid="{595058E4-96E7-4262-BDA2-B94839A9971B}"/>
    <cellStyle name="Normal 3 3 4 3_AVA DVA EL" xfId="29789" xr:uid="{96FE3771-4878-453C-A10C-3AC1CDE7E205}"/>
    <cellStyle name="Normal 3 3 4 4" xfId="29790" xr:uid="{5F793F1B-459F-40DA-8F2D-6BD3B7AAB0B1}"/>
    <cellStyle name="Normal 3 3 4 4 2" xfId="29791" xr:uid="{2D8B17BA-2A74-440C-9AA7-B3BACA5CF160}"/>
    <cellStyle name="Normal 3 3 4 4 3" xfId="29792" xr:uid="{1EDD2746-93C1-4F82-A847-5BF8DDE5497D}"/>
    <cellStyle name="Normal 3 3 4 4_AVA DVA EL" xfId="29793" xr:uid="{94E68E9D-F98E-4741-A78A-48D8AAC252CB}"/>
    <cellStyle name="Normal 3 3 4 5" xfId="29794" xr:uid="{84596DC8-D67E-4509-B2A4-49A755AB91B5}"/>
    <cellStyle name="Normal 3 3 4 5 2" xfId="29795" xr:uid="{AB5C9D56-D15B-4335-AE8C-D8A8E14AB8E4}"/>
    <cellStyle name="Normal 3 3 4 5 3" xfId="29796" xr:uid="{54F6C09C-F92E-4A55-B53D-D2DD1B7406D7}"/>
    <cellStyle name="Normal 3 3 4 5_AVA DVA EL" xfId="29797" xr:uid="{8DC0BA7D-4EC6-42F9-8826-8BE10EF65924}"/>
    <cellStyle name="Normal 3 3 4 6" xfId="29798" xr:uid="{0A7C693A-B17B-42E4-BDF0-8AF31D59212A}"/>
    <cellStyle name="Normal 3 3 4 6 2" xfId="29799" xr:uid="{2BFD93E3-A3EE-49C6-A04C-4A741F66E301}"/>
    <cellStyle name="Normal 3 3 4 6 3" xfId="29800" xr:uid="{9E55C669-8899-4684-800E-4C35EEE43C32}"/>
    <cellStyle name="Normal 3 3 4 6_AVA DVA EL" xfId="29801" xr:uid="{60FA71F6-B2E4-4173-B3BE-1EF51E7B2D57}"/>
    <cellStyle name="Normal 3 3 4 7" xfId="29802" xr:uid="{EA72F08C-4355-4489-8031-AB4D76A70BBC}"/>
    <cellStyle name="Normal 3 3 4 7 2" xfId="29803" xr:uid="{6BB837AB-664B-474E-8B42-1E949F1A096D}"/>
    <cellStyle name="Normal 3 3 4 7 3" xfId="29804" xr:uid="{C7C545D8-81FA-4778-904F-1C820B485768}"/>
    <cellStyle name="Normal 3 3 4 7_AVA DVA EL" xfId="29805" xr:uid="{F72B2DBB-34E4-4EFB-9067-0DE07762C35D}"/>
    <cellStyle name="Normal 3 3 4 8" xfId="29806" xr:uid="{8EEA754A-800C-497B-93A1-305BD0C278CB}"/>
    <cellStyle name="Normal 3 3 4 8 2" xfId="29807" xr:uid="{C50D23EF-9B1F-4BDF-94DF-54F69FA35FE5}"/>
    <cellStyle name="Normal 3 3 4 8 3" xfId="29808" xr:uid="{CA17F387-7BE0-4667-AADC-F7700721F403}"/>
    <cellStyle name="Normal 3 3 4 8_AVA DVA EL" xfId="29809" xr:uid="{76764167-7C9B-46CA-8D13-29868B545ECB}"/>
    <cellStyle name="Normal 3 3 4 9" xfId="29810" xr:uid="{7B9485DF-53C9-4DB6-831A-76C4548AC89C}"/>
    <cellStyle name="Normal 3 3 4 9 2" xfId="29811" xr:uid="{F83146B3-5E7C-4770-8B6A-965588DDCC24}"/>
    <cellStyle name="Normal 3 3 4 9 3" xfId="29812" xr:uid="{AB14B0BF-DC23-493F-B6FB-5B32F99A38A4}"/>
    <cellStyle name="Normal 3 3 4 9_AVA DVA EL" xfId="29813" xr:uid="{30632A89-CC90-4D56-A0FB-873BC16AD99F}"/>
    <cellStyle name="Normal 3 3 4_A01" xfId="35929" xr:uid="{63BA1E36-797A-4767-A7C3-C74B748F36F0}"/>
    <cellStyle name="Normal 3 3 5" xfId="29814" xr:uid="{0068FCAA-1D31-435F-86A4-554A0A60D5E3}"/>
    <cellStyle name="Normal 3 3 5 10" xfId="29815" xr:uid="{3C76632A-59D1-4845-BBAD-4B850E9B40C5}"/>
    <cellStyle name="Normal 3 3 5 10 2" xfId="29816" xr:uid="{FE7154C9-401F-44FB-9561-7E7CFDA70134}"/>
    <cellStyle name="Normal 3 3 5 10 3" xfId="29817" xr:uid="{B590E9E3-34DD-4058-B79B-ADD2FF53A1E1}"/>
    <cellStyle name="Normal 3 3 5 10_AVA DVA EL" xfId="29818" xr:uid="{9C9ECB39-7299-49B1-9188-4DD713B0E98A}"/>
    <cellStyle name="Normal 3 3 5 11" xfId="29819" xr:uid="{6B3F65A0-35C3-41F7-92EA-21B096730705}"/>
    <cellStyle name="Normal 3 3 5 11 2" xfId="29820" xr:uid="{73C5DBF9-4B02-4E82-AB03-464F5EDE8F5A}"/>
    <cellStyle name="Normal 3 3 5 11 3" xfId="29821" xr:uid="{CF2D886B-B383-4404-8495-8B49DE81B26F}"/>
    <cellStyle name="Normal 3 3 5 11_AVA DVA EL" xfId="29822" xr:uid="{0E5DDDE9-2836-4EDD-838E-7A6D9F5F50C6}"/>
    <cellStyle name="Normal 3 3 5 12" xfId="29823" xr:uid="{14B4D730-9B69-4436-8896-CF3C20CB1C84}"/>
    <cellStyle name="Normal 3 3 5 13" xfId="29824" xr:uid="{27D80F0E-7CC2-41C1-B420-3F5B967267F3}"/>
    <cellStyle name="Normal 3 3 5 14" xfId="36100" xr:uid="{01A481DF-9FD0-4D01-BCBD-3D22C37137E5}"/>
    <cellStyle name="Normal 3 3 5 15" xfId="35993" xr:uid="{0AB5E9B2-5D35-4B4A-AE5D-89746452073D}"/>
    <cellStyle name="Normal 3 3 5 2" xfId="29825" xr:uid="{A25A9705-98A7-4CCE-8F03-A3410DCC211B}"/>
    <cellStyle name="Normal 3 3 5 2 10" xfId="29826" xr:uid="{35E31C77-73A9-404E-A456-FDEC83B8A200}"/>
    <cellStyle name="Normal 3 3 5 2 11" xfId="29827" xr:uid="{CEA4D271-B8A1-4FD5-80AA-C5C8ADFFF946}"/>
    <cellStyle name="Normal 3 3 5 2 2" xfId="29828" xr:uid="{260E2C7A-FB00-4AB0-B2DB-1ED1FB7AE856}"/>
    <cellStyle name="Normal 3 3 5 2 2 2" xfId="29829" xr:uid="{863B2207-BACC-4F5D-BC26-D7D60CBD8990}"/>
    <cellStyle name="Normal 3 3 5 2 2 2 2" xfId="29830" xr:uid="{ED799990-7BC4-4907-84AC-C74AAF4700A3}"/>
    <cellStyle name="Normal 3 3 5 2 2 2 3" xfId="29831" xr:uid="{1B46F0CD-DD34-4B51-A051-36F1F3A9038B}"/>
    <cellStyle name="Normal 3 3 5 2 2 2_AVA DVA EL" xfId="29832" xr:uid="{2A720B17-E725-4F97-BFE1-544822B588BD}"/>
    <cellStyle name="Normal 3 3 5 2 2 3" xfId="29833" xr:uid="{BD822E80-0DC8-4C65-A712-184E972D6D37}"/>
    <cellStyle name="Normal 3 3 5 2 2 3 2" xfId="29834" xr:uid="{8A0BD4B5-C965-4C5F-AAEA-531B750E2A17}"/>
    <cellStyle name="Normal 3 3 5 2 2 3 3" xfId="29835" xr:uid="{0309E2DA-B5CF-470F-9C95-F14AE6214055}"/>
    <cellStyle name="Normal 3 3 5 2 2 3_AVA DVA EL" xfId="29836" xr:uid="{EE3A63BE-18D0-44A2-B7C4-87AF1B7E074F}"/>
    <cellStyle name="Normal 3 3 5 2 2 4" xfId="29837" xr:uid="{28997C6C-BE5A-4762-839B-BDEA52D95154}"/>
    <cellStyle name="Normal 3 3 5 2 2 5" xfId="29838" xr:uid="{4A2A8664-ACFE-407A-8970-4D3C35164F8D}"/>
    <cellStyle name="Normal 3 3 5 2 2_AVA DVA EL" xfId="29839" xr:uid="{E5790A50-FF97-4547-A079-CA4D7C3AAE45}"/>
    <cellStyle name="Normal 3 3 5 2 3" xfId="29840" xr:uid="{D4CC48E2-4790-4CB7-B2B8-112CEABB36A4}"/>
    <cellStyle name="Normal 3 3 5 2 3 2" xfId="29841" xr:uid="{5D002D44-C426-439D-A591-31A374EBE636}"/>
    <cellStyle name="Normal 3 3 5 2 3 3" xfId="29842" xr:uid="{AE5B8833-1AED-4227-9761-CEA8F75F1880}"/>
    <cellStyle name="Normal 3 3 5 2 3_AVA DVA EL" xfId="29843" xr:uid="{FF1CB5CC-141B-4559-87D1-0790BB537E6F}"/>
    <cellStyle name="Normal 3 3 5 2 4" xfId="29844" xr:uid="{52C9D522-1C6A-46AA-86B8-40B4D6E09C06}"/>
    <cellStyle name="Normal 3 3 5 2 4 2" xfId="29845" xr:uid="{5C93A722-6E23-4EFA-8C9D-837EC8965BE4}"/>
    <cellStyle name="Normal 3 3 5 2 4 3" xfId="29846" xr:uid="{E969F76C-81B2-49AC-A2EF-CCB2DE4EE954}"/>
    <cellStyle name="Normal 3 3 5 2 4_AVA DVA EL" xfId="29847" xr:uid="{525F6D73-0674-446E-8927-A0285A62531F}"/>
    <cellStyle name="Normal 3 3 5 2 5" xfId="29848" xr:uid="{B94A4AFA-BB02-43C3-8BED-3A7AA7BC01AA}"/>
    <cellStyle name="Normal 3 3 5 2 5 2" xfId="29849" xr:uid="{EB819A39-F7D2-4F53-897A-6833BA2B799F}"/>
    <cellStyle name="Normal 3 3 5 2 5 3" xfId="29850" xr:uid="{298615B1-0BA8-4D5D-9F4A-F057DD8E965A}"/>
    <cellStyle name="Normal 3 3 5 2 5_AVA DVA EL" xfId="29851" xr:uid="{0C72842A-FB7D-4639-8CDE-DCE59E162235}"/>
    <cellStyle name="Normal 3 3 5 2 6" xfId="29852" xr:uid="{F411089C-0F6E-4427-8440-F7158D34EC1F}"/>
    <cellStyle name="Normal 3 3 5 2 6 2" xfId="29853" xr:uid="{74E671F5-61FB-4FF0-85FB-2DF18A8086DE}"/>
    <cellStyle name="Normal 3 3 5 2 6 3" xfId="29854" xr:uid="{CA7A4D93-BFCF-4335-ADD8-A88B261F19E7}"/>
    <cellStyle name="Normal 3 3 5 2 6_AVA DVA EL" xfId="29855" xr:uid="{A7E3826F-C87F-4987-895C-D2140489DB76}"/>
    <cellStyle name="Normal 3 3 5 2 7" xfId="29856" xr:uid="{2857E9E8-9CED-484E-BDD4-9079AC49A806}"/>
    <cellStyle name="Normal 3 3 5 2 7 2" xfId="29857" xr:uid="{4D48969A-0709-49F1-A100-866A9421CE82}"/>
    <cellStyle name="Normal 3 3 5 2 7 3" xfId="29858" xr:uid="{8769A958-DD4B-4D2F-9954-0814FE305D08}"/>
    <cellStyle name="Normal 3 3 5 2 7_AVA DVA EL" xfId="29859" xr:uid="{E25D2EA4-19FC-4186-BCA2-A1885D14BF3E}"/>
    <cellStyle name="Normal 3 3 5 2 8" xfId="29860" xr:uid="{8AAF2DA2-BB97-4600-B567-8DCC0D5D7101}"/>
    <cellStyle name="Normal 3 3 5 2 8 2" xfId="29861" xr:uid="{7BD4D3FA-1731-4295-8491-3C882EB61A1B}"/>
    <cellStyle name="Normal 3 3 5 2 8 3" xfId="29862" xr:uid="{A7DD9C80-C4E9-485D-B3FC-D48100010168}"/>
    <cellStyle name="Normal 3 3 5 2 8_AVA DVA EL" xfId="29863" xr:uid="{5D606AA1-2887-48D9-B239-CD6C99B896CA}"/>
    <cellStyle name="Normal 3 3 5 2 9" xfId="29864" xr:uid="{4CD8648E-572C-45A5-87EB-FBE48C56C99E}"/>
    <cellStyle name="Normal 3 3 5 2 9 2" xfId="29865" xr:uid="{112756D2-3E07-43A0-9B8A-23EA2375A842}"/>
    <cellStyle name="Normal 3 3 5 2 9 3" xfId="29866" xr:uid="{789FF2EF-B3A4-4830-9BF1-F4915D5E6914}"/>
    <cellStyle name="Normal 3 3 5 2 9_AVA DVA EL" xfId="29867" xr:uid="{EC4D4E33-B3E0-4CD3-9F0F-7B2556D17051}"/>
    <cellStyle name="Normal 3 3 5 2_AVA DVA EL" xfId="29868" xr:uid="{F7951C91-9E80-4B54-98F6-3DE212534A7E}"/>
    <cellStyle name="Normal 3 3 5 3" xfId="29869" xr:uid="{4C0BCA13-C082-4BE3-A651-BEA8698F3873}"/>
    <cellStyle name="Normal 3 3 5 3 2" xfId="29870" xr:uid="{DC3804DA-24FC-4AB0-A5AA-204EE6BBE99D}"/>
    <cellStyle name="Normal 3 3 5 3 2 2" xfId="29871" xr:uid="{24C20171-E5BC-4FC2-BAAF-D909077D0EE7}"/>
    <cellStyle name="Normal 3 3 5 3 2 3" xfId="29872" xr:uid="{5C83937E-2952-4C43-AC35-A5F64BBA8BC3}"/>
    <cellStyle name="Normal 3 3 5 3 2_AVA DVA EL" xfId="29873" xr:uid="{467DA2A9-87A3-4D87-942D-ECCB446EB600}"/>
    <cellStyle name="Normal 3 3 5 3 3" xfId="29874" xr:uid="{82042829-B973-4368-A29A-7F8C32066FE9}"/>
    <cellStyle name="Normal 3 3 5 3 3 2" xfId="29875" xr:uid="{C7C147C6-2A79-4BD7-9C2A-A54153EBC178}"/>
    <cellStyle name="Normal 3 3 5 3 3 3" xfId="29876" xr:uid="{27D570D8-9AF0-430C-9E33-ECF0B61B707E}"/>
    <cellStyle name="Normal 3 3 5 3 3_AVA DVA EL" xfId="29877" xr:uid="{0AD6D640-2E2A-4EBF-A94A-EAD7D7736DF4}"/>
    <cellStyle name="Normal 3 3 5 3 4" xfId="29878" xr:uid="{3358B750-E25D-4973-83D0-30E63E4A4974}"/>
    <cellStyle name="Normal 3 3 5 3 5" xfId="29879" xr:uid="{E83BC401-6B0F-4F02-B39B-130AA0763A61}"/>
    <cellStyle name="Normal 3 3 5 3_AVA DVA EL" xfId="29880" xr:uid="{8FEC5547-01A6-48D1-80CF-49E0C51FDF22}"/>
    <cellStyle name="Normal 3 3 5 4" xfId="29881" xr:uid="{A925B564-E8BA-4EFC-94EC-82548CD033D1}"/>
    <cellStyle name="Normal 3 3 5 4 2" xfId="29882" xr:uid="{F7B4DB7E-7777-4E18-ABB8-2CDB8BF298A5}"/>
    <cellStyle name="Normal 3 3 5 4 3" xfId="29883" xr:uid="{CD0474A4-654E-4C18-9FE5-C9CB59000761}"/>
    <cellStyle name="Normal 3 3 5 4_AVA DVA EL" xfId="29884" xr:uid="{A218A0C2-AD9D-4FAA-8F46-644802A26E52}"/>
    <cellStyle name="Normal 3 3 5 5" xfId="29885" xr:uid="{917EBE3D-7170-4504-BB0D-DB93FD8DB976}"/>
    <cellStyle name="Normal 3 3 5 5 2" xfId="29886" xr:uid="{DFE33540-F186-4379-ABBC-1DB15C0EDEBD}"/>
    <cellStyle name="Normal 3 3 5 5 3" xfId="29887" xr:uid="{69EAFD33-626D-4B77-AC54-6EE100F28B13}"/>
    <cellStyle name="Normal 3 3 5 5_AVA DVA EL" xfId="29888" xr:uid="{668FE645-E0C9-437A-B647-9DD271F32E41}"/>
    <cellStyle name="Normal 3 3 5 6" xfId="29889" xr:uid="{917C5E16-A64B-49EA-8F00-778AE41E7FAA}"/>
    <cellStyle name="Normal 3 3 5 6 2" xfId="29890" xr:uid="{C2F1162C-453B-4736-B22F-5DADEC47999E}"/>
    <cellStyle name="Normal 3 3 5 6 3" xfId="29891" xr:uid="{35C29C84-A232-46D6-AF11-7BFC5493A52D}"/>
    <cellStyle name="Normal 3 3 5 6_AVA DVA EL" xfId="29892" xr:uid="{C3F7C9C6-E662-490F-964D-36E450F728E1}"/>
    <cellStyle name="Normal 3 3 5 7" xfId="29893" xr:uid="{D1541096-23D2-4F41-AB48-250F8129B638}"/>
    <cellStyle name="Normal 3 3 5 7 2" xfId="29894" xr:uid="{1A71B64F-B9AE-41ED-B84B-D83D6EBAA7C3}"/>
    <cellStyle name="Normal 3 3 5 7 3" xfId="29895" xr:uid="{3CF47DDE-4880-4CDD-BBA5-F6A7E0465B60}"/>
    <cellStyle name="Normal 3 3 5 7_AVA DVA EL" xfId="29896" xr:uid="{F26DA4F2-2B22-4D87-B40F-2307671F1306}"/>
    <cellStyle name="Normal 3 3 5 8" xfId="29897" xr:uid="{C377DA65-54A4-43A1-A062-EF1F33C4D288}"/>
    <cellStyle name="Normal 3 3 5 8 2" xfId="29898" xr:uid="{5AF2C3D5-AAEC-4660-8C1A-9FC308749734}"/>
    <cellStyle name="Normal 3 3 5 8 3" xfId="29899" xr:uid="{F15B595A-1CB2-4728-8DDD-3C6FC84A2B89}"/>
    <cellStyle name="Normal 3 3 5 8_AVA DVA EL" xfId="29900" xr:uid="{4688B5DB-6F44-4D5F-9E4D-98D4FDC2F9CB}"/>
    <cellStyle name="Normal 3 3 5 9" xfId="29901" xr:uid="{893F0E1A-7A85-4138-ABE8-4CC1FAF3B5AE}"/>
    <cellStyle name="Normal 3 3 5 9 2" xfId="29902" xr:uid="{11CB082D-8BD5-483F-BD4E-52061A0B6677}"/>
    <cellStyle name="Normal 3 3 5 9 3" xfId="29903" xr:uid="{DE4B471A-A91B-420E-AF84-C00118A0F431}"/>
    <cellStyle name="Normal 3 3 5 9_AVA DVA EL" xfId="29904" xr:uid="{6659169E-BBB9-4DC4-9BD2-0C4089FE9D62}"/>
    <cellStyle name="Normal 3 3 5_AVA DVA EL" xfId="29905" xr:uid="{38AB2D4E-DD2A-4DE5-8F17-5842F4677F5A}"/>
    <cellStyle name="Normal 3 3 6" xfId="29906" xr:uid="{A218F81C-40BC-44B5-AC22-E26DE1750554}"/>
    <cellStyle name="Normal 3 3 6 10" xfId="29907" xr:uid="{1C8198C8-D486-4855-B7DC-A1C92325A1B0}"/>
    <cellStyle name="Normal 3 3 6 10 2" xfId="29908" xr:uid="{3D0CC7D8-C744-4B67-BFF6-FCE0EBF144AA}"/>
    <cellStyle name="Normal 3 3 6 10 3" xfId="29909" xr:uid="{0F095657-8DC6-434B-B6E3-EFEF60B0FB65}"/>
    <cellStyle name="Normal 3 3 6 10_AVA DVA EL" xfId="29910" xr:uid="{FCEFC689-EC28-47FE-8FA0-2C5917655266}"/>
    <cellStyle name="Normal 3 3 6 11" xfId="29911" xr:uid="{D416D675-DD1E-4E3E-A4AB-D54F3812CDBC}"/>
    <cellStyle name="Normal 3 3 6 12" xfId="29912" xr:uid="{8D4B9E92-ECF4-4335-A1F6-A2AA1412E39B}"/>
    <cellStyle name="Normal 3 3 6 13" xfId="36208" xr:uid="{80EE7D4D-4021-473C-B905-6E6081846845}"/>
    <cellStyle name="Normal 3 3 6 14" xfId="36405" xr:uid="{5C50A570-C2E6-4503-AA8F-7D875A780C34}"/>
    <cellStyle name="Normal 3 3 6 2" xfId="29913" xr:uid="{97723C1F-A048-4F68-B315-A36E6D7F3643}"/>
    <cellStyle name="Normal 3 3 6 2 2" xfId="29914" xr:uid="{8B39500E-F2B8-4D13-81F8-CB05CC31940B}"/>
    <cellStyle name="Normal 3 3 6 2 2 2" xfId="29915" xr:uid="{8DCFAD6F-26C1-4A16-9452-F60B6612E841}"/>
    <cellStyle name="Normal 3 3 6 2 2 3" xfId="29916" xr:uid="{FB99A27D-832A-4DB8-BBFB-9E1B1CD9947A}"/>
    <cellStyle name="Normal 3 3 6 2 2_AVA DVA EL" xfId="29917" xr:uid="{74A1820F-080B-4C64-9F06-B85366B4C606}"/>
    <cellStyle name="Normal 3 3 6 2 3" xfId="29918" xr:uid="{26582DA6-A36C-4420-8532-4E5B9E983470}"/>
    <cellStyle name="Normal 3 3 6 2 3 2" xfId="29919" xr:uid="{114DC230-A94C-41F2-80FE-3363D04A9CC3}"/>
    <cellStyle name="Normal 3 3 6 2 3 3" xfId="29920" xr:uid="{71F0ECFB-0B03-4140-A134-155F41EB413B}"/>
    <cellStyle name="Normal 3 3 6 2 3_AVA DVA EL" xfId="29921" xr:uid="{5D940296-682D-47E5-B937-3975209DAF23}"/>
    <cellStyle name="Normal 3 3 6 2 4" xfId="29922" xr:uid="{2E4B8D3E-86F7-4FE4-B596-4319F0450A72}"/>
    <cellStyle name="Normal 3 3 6 2 5" xfId="29923" xr:uid="{3E71022E-0C41-4823-BDFC-2657B4D99EA8}"/>
    <cellStyle name="Normal 3 3 6 2_AVA DVA EL" xfId="29924" xr:uid="{51545E4E-6197-4767-A93B-32CEBBF05F3A}"/>
    <cellStyle name="Normal 3 3 6 3" xfId="29925" xr:uid="{0D238DCC-01FE-4A11-B65E-77B5790EB661}"/>
    <cellStyle name="Normal 3 3 6 3 2" xfId="29926" xr:uid="{26E6F826-3199-4072-9A72-504344F9CF9F}"/>
    <cellStyle name="Normal 3 3 6 3 3" xfId="29927" xr:uid="{F835FB69-371A-4D64-A1F5-02E7CCFBFEDF}"/>
    <cellStyle name="Normal 3 3 6 3_AVA DVA EL" xfId="29928" xr:uid="{94E8689B-3EA7-4DC5-BC71-D7E394BC1B9A}"/>
    <cellStyle name="Normal 3 3 6 4" xfId="29929" xr:uid="{5779DF40-70BC-4A81-85EA-4F05F8850FAF}"/>
    <cellStyle name="Normal 3 3 6 4 2" xfId="29930" xr:uid="{CE1BE165-7A01-40E1-A452-AAF531BDF168}"/>
    <cellStyle name="Normal 3 3 6 4 3" xfId="29931" xr:uid="{67A75B2A-6F79-496D-A8C9-0E4E025FC126}"/>
    <cellStyle name="Normal 3 3 6 4_AVA DVA EL" xfId="29932" xr:uid="{D0E75050-5BDE-428F-8DC9-01220D5A564C}"/>
    <cellStyle name="Normal 3 3 6 5" xfId="29933" xr:uid="{6174FBC1-9899-4C2C-8D53-544105B04A25}"/>
    <cellStyle name="Normal 3 3 6 5 2" xfId="29934" xr:uid="{3E743FF0-C3DD-4BC3-AE15-495482AE7231}"/>
    <cellStyle name="Normal 3 3 6 5 3" xfId="29935" xr:uid="{00A16481-1337-4DB2-A4EB-0AE690376E0A}"/>
    <cellStyle name="Normal 3 3 6 5_AVA DVA EL" xfId="29936" xr:uid="{89B7A0FC-6D52-4835-B18D-2C24B0132690}"/>
    <cellStyle name="Normal 3 3 6 6" xfId="29937" xr:uid="{AA3D142B-88F5-400C-8B0A-83B2D47FB079}"/>
    <cellStyle name="Normal 3 3 6 6 2" xfId="29938" xr:uid="{422000BC-F04A-4AAF-A67F-1AF13BCB26F3}"/>
    <cellStyle name="Normal 3 3 6 6 3" xfId="29939" xr:uid="{E7BD178B-851C-4FB8-9EB7-6D6A05B0A6E1}"/>
    <cellStyle name="Normal 3 3 6 6_AVA DVA EL" xfId="29940" xr:uid="{A85DC3CA-71D1-4549-8F87-43B52F6A2E6B}"/>
    <cellStyle name="Normal 3 3 6 7" xfId="29941" xr:uid="{3A1A1C8A-003F-47CE-A321-7EF72B07EC95}"/>
    <cellStyle name="Normal 3 3 6 7 2" xfId="29942" xr:uid="{1C284AB7-AC23-46EA-997D-FB7C8F981C75}"/>
    <cellStyle name="Normal 3 3 6 7 3" xfId="29943" xr:uid="{37EE32B1-064D-4E22-BCF5-FCFD50A86F3F}"/>
    <cellStyle name="Normal 3 3 6 7_AVA DVA EL" xfId="29944" xr:uid="{7455D7C6-AABA-4E07-9333-8DB8D903C9B3}"/>
    <cellStyle name="Normal 3 3 6 8" xfId="29945" xr:uid="{3F7F4388-862E-4B87-AC79-8C318696C01F}"/>
    <cellStyle name="Normal 3 3 6 8 2" xfId="29946" xr:uid="{F9D116A0-4AD4-4C46-81D3-1598B9C2CCBB}"/>
    <cellStyle name="Normal 3 3 6 8 3" xfId="29947" xr:uid="{C52F8CCF-6480-40FA-93FC-3C8F37D37510}"/>
    <cellStyle name="Normal 3 3 6 8_AVA DVA EL" xfId="29948" xr:uid="{D216621E-F1B5-47A0-8A74-18E477EE5347}"/>
    <cellStyle name="Normal 3 3 6 9" xfId="29949" xr:uid="{D0001579-A461-4954-AB0E-D0A41120457F}"/>
    <cellStyle name="Normal 3 3 6 9 2" xfId="29950" xr:uid="{1F53B6C2-6640-47EC-9787-2652CC4F883D}"/>
    <cellStyle name="Normal 3 3 6 9 3" xfId="29951" xr:uid="{2BAEF262-C8E3-4AF5-B011-67121889004F}"/>
    <cellStyle name="Normal 3 3 6 9_AVA DVA EL" xfId="29952" xr:uid="{0630ADC3-8425-47F5-AD5C-54C922EC4476}"/>
    <cellStyle name="Normal 3 3 6_AVA DVA EL" xfId="29953" xr:uid="{2EA9CFBB-EA48-435F-8B96-738804E35454}"/>
    <cellStyle name="Normal 3 3 7" xfId="29954" xr:uid="{1D4EF0F6-4DB3-46D1-95EC-22E5BDF085CE}"/>
    <cellStyle name="Normal 3 3 7 2" xfId="29955" xr:uid="{CAC07A8F-48BC-4EBF-8E1B-9104E0393650}"/>
    <cellStyle name="Normal 3 3 7 2 2" xfId="29956" xr:uid="{6BBB9D74-DFF5-4961-8E3A-CC2EA37DA65B}"/>
    <cellStyle name="Normal 3 3 7 2 3" xfId="29957" xr:uid="{DB255E6C-A448-4841-A25C-7F73A68CCE7B}"/>
    <cellStyle name="Normal 3 3 7 2_AVA DVA EL" xfId="29958" xr:uid="{5977C4D0-31BD-463E-8B1A-6E5A6A9B8569}"/>
    <cellStyle name="Normal 3 3 7 3" xfId="29959" xr:uid="{D3E5C144-2D73-4FB1-AC15-973092DA85AF}"/>
    <cellStyle name="Normal 3 3 7 3 2" xfId="29960" xr:uid="{42942E08-B086-4A60-AE32-D90A6F041040}"/>
    <cellStyle name="Normal 3 3 7 3 3" xfId="29961" xr:uid="{6225F73B-A895-456E-B55B-8356684E5DE4}"/>
    <cellStyle name="Normal 3 3 7 3_AVA DVA EL" xfId="29962" xr:uid="{2F07233C-387E-4EAB-9D24-A454A20C5EFF}"/>
    <cellStyle name="Normal 3 3 7 4" xfId="29963" xr:uid="{74638A4C-AB21-43A2-A59F-8B7AE38CF73D}"/>
    <cellStyle name="Normal 3 3 7 4 2" xfId="29964" xr:uid="{77321D2F-18F6-4193-8F7C-CBBF781C0748}"/>
    <cellStyle name="Normal 3 3 7 4 3" xfId="29965" xr:uid="{4931B8D4-7112-4CC9-BC34-F6793C66BE3A}"/>
    <cellStyle name="Normal 3 3 7 4_AVA DVA EL" xfId="29966" xr:uid="{59CAE3B6-DDBC-4B80-8C38-C4AA12CD3029}"/>
    <cellStyle name="Normal 3 3 7 5" xfId="29967" xr:uid="{3FC35765-29FF-4578-AC7E-DE747CAB2240}"/>
    <cellStyle name="Normal 3 3 7 6" xfId="29968" xr:uid="{B632EFA4-D912-4511-9E34-5508CB2B691F}"/>
    <cellStyle name="Normal 3 3 7 7" xfId="36209" xr:uid="{CE6DD4D5-1C93-48B2-9786-B3EBC4475572}"/>
    <cellStyle name="Normal 3 3 7 8" xfId="36406" xr:uid="{EEFCA476-F67E-4283-8D2C-9B81BA7BB3DD}"/>
    <cellStyle name="Normal 3 3 7_AVA DVA EL" xfId="29969" xr:uid="{99654D3B-74C4-42FD-BD08-04A887C195CB}"/>
    <cellStyle name="Normal 3 3 8" xfId="29970" xr:uid="{F1814ADD-982D-4CC0-AF1C-76048824AF60}"/>
    <cellStyle name="Normal 3 3 8 2" xfId="29971" xr:uid="{BC349D32-8BF9-4C25-970A-32E07A9853A0}"/>
    <cellStyle name="Normal 3 3 8 2 2" xfId="29972" xr:uid="{E2BF4D63-40EF-4D2E-A6AB-5EB7D1A505F0}"/>
    <cellStyle name="Normal 3 3 8 2 3" xfId="29973" xr:uid="{3C804175-6B3B-4FE1-A009-CD8019EACB66}"/>
    <cellStyle name="Normal 3 3 8 2_AVA DVA EL" xfId="29974" xr:uid="{B090268B-CA50-4338-9FC9-5CD9A791F6BA}"/>
    <cellStyle name="Normal 3 3 8 3" xfId="29975" xr:uid="{FF278C77-82AF-45DF-8EC5-3C54DA1F4E51}"/>
    <cellStyle name="Normal 3 3 8 3 2" xfId="29976" xr:uid="{3600B357-7D6E-4E93-831E-E2AA8A17EC35}"/>
    <cellStyle name="Normal 3 3 8 3 3" xfId="29977" xr:uid="{16BFF7E1-BD58-479F-A6BF-1F994A7B7574}"/>
    <cellStyle name="Normal 3 3 8 3_AVA DVA EL" xfId="29978" xr:uid="{D15E6361-4E4A-4F2D-962A-F21E0FF59973}"/>
    <cellStyle name="Normal 3 3 8 4" xfId="29979" xr:uid="{C274A9D9-1982-46CB-BCEC-D54A44C5B94B}"/>
    <cellStyle name="Normal 3 3 8 4 2" xfId="29980" xr:uid="{012342BF-4CB8-41FB-AA35-316F40E06725}"/>
    <cellStyle name="Normal 3 3 8 4 3" xfId="29981" xr:uid="{E9381AC2-5C18-4374-9E82-2B7BAF977A87}"/>
    <cellStyle name="Normal 3 3 8 4_AVA DVA EL" xfId="29982" xr:uid="{02090BE5-0C5C-4B25-ACB4-ED458A41604F}"/>
    <cellStyle name="Normal 3 3 8 5" xfId="29983" xr:uid="{902E8741-19C7-4979-9074-955C132E0093}"/>
    <cellStyle name="Normal 3 3 8 6" xfId="29984" xr:uid="{3E7DAD4F-81B3-4BC3-B98B-8E27EF9155BC}"/>
    <cellStyle name="Normal 3 3 8 7" xfId="36309" xr:uid="{F31B2742-42BF-4B07-9206-CE95EDB3FC4C}"/>
    <cellStyle name="Normal 3 3 8 8" xfId="36400" xr:uid="{7A852678-40CF-4D49-B350-636CB8C3321C}"/>
    <cellStyle name="Normal 3 3 8_AVA DVA EL" xfId="29985" xr:uid="{F5E4DFE7-2F3B-4A89-A79A-2072655ED44F}"/>
    <cellStyle name="Normal 3 3 9" xfId="29986" xr:uid="{896669F7-E91C-479F-ADE2-D57866859DD4}"/>
    <cellStyle name="Normal 3 3 9 2" xfId="29987" xr:uid="{E008632F-865D-4372-AB9E-E9238875C672}"/>
    <cellStyle name="Normal 3 3 9 2 2" xfId="29988" xr:uid="{8256C07F-4013-4EF9-9475-157E43FAD507}"/>
    <cellStyle name="Normal 3 3 9 2 3" xfId="29989" xr:uid="{DD1B2159-778E-4037-999D-5677E2A74235}"/>
    <cellStyle name="Normal 3 3 9 2_AVA DVA EL" xfId="29990" xr:uid="{B60252A1-662C-4718-8D6A-B574722C6BCF}"/>
    <cellStyle name="Normal 3 3 9 3" xfId="29991" xr:uid="{FA7A5362-127A-42E7-85AF-15BE7E3BD839}"/>
    <cellStyle name="Normal 3 3 9 4" xfId="29992" xr:uid="{C4A0992F-A20E-426A-B464-5F61F9F3C1D7}"/>
    <cellStyle name="Normal 3 3 9 5" xfId="36333" xr:uid="{A4B49588-6A18-467C-A278-27BB6574B968}"/>
    <cellStyle name="Normal 3 3 9 6" xfId="36397" xr:uid="{E6BB6209-DC9F-4F96-8331-F7CB9B96BB1E}"/>
    <cellStyle name="Normal 3 3 9_AVA DVA EL" xfId="29993" xr:uid="{0241A6A9-E8A2-4135-BE2C-82F1CF474F6C}"/>
    <cellStyle name="Normal 3 3_4Q16" xfId="29994" xr:uid="{1840B83B-2227-4BCC-B457-18D116E9A3A7}"/>
    <cellStyle name="Normal 3 4" xfId="8427" xr:uid="{4CBA4E27-FB5E-47A1-9516-F1FF1B9609A4}"/>
    <cellStyle name="Normal 3 4 10" xfId="36203" xr:uid="{6E5986AA-4A2D-4A7E-A970-0C9DB8C18098}"/>
    <cellStyle name="Normal 3 4 11" xfId="36843" xr:uid="{FB1628FC-FCA1-4665-99F6-AE2C4CC931BC}"/>
    <cellStyle name="Normal 3 4 2" xfId="8428" xr:uid="{495E8E2F-E928-4601-8A55-99DAA6CB1296}"/>
    <cellStyle name="Normal 3 4 2 2" xfId="8429" xr:uid="{C86D36B9-282E-43CE-8B8D-0CAB5C51AB61}"/>
    <cellStyle name="Normal 3 4 2 2 2" xfId="29995" xr:uid="{3871B10C-61AF-477E-9447-D09455E58A3F}"/>
    <cellStyle name="Normal 3 4 2 2_A01" xfId="35930" xr:uid="{9E733B1B-C90E-4204-ACDB-4E5D056A48C5}"/>
    <cellStyle name="Normal 3 4 2 3" xfId="29996" xr:uid="{BEA24249-BCCC-4089-982A-08CBC9ACE51C}"/>
    <cellStyle name="Normal 3 4 2 3 2" xfId="29997" xr:uid="{9E490CEA-9AD3-41B2-AA18-05713CDABBC8}"/>
    <cellStyle name="Normal 3 4 2 3 3" xfId="29998" xr:uid="{F096DEA1-BD13-415B-9ED7-5DBBE60EC450}"/>
    <cellStyle name="Normal 3 4 2 3_AVA DVA EL" xfId="29999" xr:uid="{2C44945D-66E5-4160-A02F-279B53EB09DA}"/>
    <cellStyle name="Normal 3 4 2 4" xfId="30000" xr:uid="{D100C7C7-D84D-45A0-ABCB-90DCB0DF4B24}"/>
    <cellStyle name="Normal 3 4 2 5" xfId="36844" xr:uid="{4F3C70BD-FE5E-44E5-8B31-E2628CF20D4D}"/>
    <cellStyle name="Normal 3 4 2_4Q16" xfId="30001" xr:uid="{F9616610-049E-4C60-93E2-208CD2D69B68}"/>
    <cellStyle name="Normal 3 4 3" xfId="8430" xr:uid="{AAFA9056-F6A9-4EFB-8B8C-66F9D09EE8C5}"/>
    <cellStyle name="Normal 3 4 3 2" xfId="8431" xr:uid="{3E20F420-9560-46F2-B0D8-993A40A1E329}"/>
    <cellStyle name="Normal 3 4 3 2 2" xfId="8432" xr:uid="{FD81E60D-6557-4B8D-852E-1C3AE3C8E666}"/>
    <cellStyle name="Normal 3 4 3 2_CR4_19" xfId="8433" xr:uid="{82F89653-3530-4177-81BB-A955A9796C4D}"/>
    <cellStyle name="Normal 3 4 3_A01" xfId="8434" xr:uid="{8B4898EE-877A-436C-84F2-A62441908E62}"/>
    <cellStyle name="Normal 3 4 4" xfId="8435" xr:uid="{BA517744-B825-42D9-B818-7D1FC7E7E761}"/>
    <cellStyle name="Normal 3 4 4 2" xfId="8436" xr:uid="{9DAE4545-5FD1-4B1D-919A-D5CD142EBA54}"/>
    <cellStyle name="Normal 3 4 4 2 2" xfId="8437" xr:uid="{EBC9C967-F8DA-47B3-BEEB-1358374596C7}"/>
    <cellStyle name="Normal 3 4 4 2_CR4_19" xfId="8438" xr:uid="{DED84D21-95D4-4EFC-A6BD-39D4BF3A3714}"/>
    <cellStyle name="Normal 3 4 4_A01" xfId="12539" xr:uid="{17E985BE-9061-476C-913D-FA1E61E7EA54}"/>
    <cellStyle name="Normal 3 4 5" xfId="8439" xr:uid="{6C708EB7-6BBB-4263-A46C-533422B19388}"/>
    <cellStyle name="Normal 3 4 5 2" xfId="8440" xr:uid="{8D574C46-12DD-4672-B4D8-732C229C36B0}"/>
    <cellStyle name="Normal 3 4 5 2 2" xfId="8441" xr:uid="{F04A8B00-CD95-476C-8306-8AE4111F7D4A}"/>
    <cellStyle name="Normal 3 4 5 2_CR4_19" xfId="8442" xr:uid="{8563B1A3-4D9E-4BBA-BF0A-6F519CFA63F1}"/>
    <cellStyle name="Normal 3 4 5 3" xfId="8443" xr:uid="{C2CA6A84-A69A-4C34-9669-BB4391B65092}"/>
    <cellStyle name="Normal 3 4 5_AVA DVA EL" xfId="30002" xr:uid="{2457D18A-846F-4A58-B7D4-93EB42FDA9C1}"/>
    <cellStyle name="Normal 3 4 6" xfId="8444" xr:uid="{A4B67D9B-6F1F-4EB4-A3D0-659E88DF8CA2}"/>
    <cellStyle name="Normal 3 4 6 2" xfId="8445" xr:uid="{BCA411F7-F809-4FE6-96E9-C7722772D5A6}"/>
    <cellStyle name="Normal 3 4 6 3" xfId="30003" xr:uid="{2590B3EE-0664-42CD-8464-C526CD12B935}"/>
    <cellStyle name="Normal 3 4 6_AVA DVA EL" xfId="30004" xr:uid="{CEB32AC9-8EFB-4DD9-8AD9-4695D8A248DE}"/>
    <cellStyle name="Normal 3 4 7" xfId="8446" xr:uid="{C2663A22-C8E6-463A-8227-EF1C2AF0F10E}"/>
    <cellStyle name="Normal 3 4 7 2" xfId="8447" xr:uid="{62AFFAAC-DEF8-4BE9-B6A5-90481BB17E08}"/>
    <cellStyle name="Normal 3 4 7 3" xfId="30005" xr:uid="{A62FCEB5-37E3-4D74-AF5F-65D7C24316FC}"/>
    <cellStyle name="Normal 3 4 7_AVA DVA EL" xfId="30006" xr:uid="{A8EE1ED8-9349-4FED-9702-0DD412F23C94}"/>
    <cellStyle name="Normal 3 4 8" xfId="30007" xr:uid="{58D9ED41-C324-4FA8-A7FF-B50F9C6BE1C8}"/>
    <cellStyle name="Normal 3 4 8 2" xfId="36128" xr:uid="{755FFAD8-645B-4477-8F4A-B62A5E518619}"/>
    <cellStyle name="Normal 3 4 9" xfId="36210" xr:uid="{B4684D2B-2BF0-47F0-BC90-E66CB2ED4C2A}"/>
    <cellStyle name="Normal 3 4_4Q16" xfId="30008" xr:uid="{EDC4D584-A8E5-45BF-8A0B-9EBFA86CCB42}"/>
    <cellStyle name="Normal 3 5" xfId="8448" xr:uid="{A68D1140-3A7B-41EC-B45A-A76CAFA9B5B6}"/>
    <cellStyle name="Normal 3 5 10" xfId="30009" xr:uid="{2BE6C687-FC53-4716-904E-E9A97F48EF40}"/>
    <cellStyle name="Normal 3 5 10 2" xfId="30010" xr:uid="{28E5CEB5-A698-476E-BE09-14DF1F6CC3F4}"/>
    <cellStyle name="Normal 3 5 10 3" xfId="30011" xr:uid="{28085839-0B65-41AE-81D8-ECC36BDB0D9D}"/>
    <cellStyle name="Normal 3 5 10_AVA DVA EL" xfId="30012" xr:uid="{27FE0B5C-9279-4CE0-B555-FA8BF9BC566B}"/>
    <cellStyle name="Normal 3 5 11" xfId="30013" xr:uid="{AF8577C3-4424-402B-A85C-990DA3B4D863}"/>
    <cellStyle name="Normal 3 5 11 2" xfId="30014" xr:uid="{20D86B11-51D1-4C01-98EF-40DAB4A1647F}"/>
    <cellStyle name="Normal 3 5 11 3" xfId="30015" xr:uid="{EFF47CC4-96B6-4F28-A86A-34C59C8E5AE4}"/>
    <cellStyle name="Normal 3 5 11_AVA DVA EL" xfId="30016" xr:uid="{7BF40ECC-AB05-4CB3-9820-0BCAABE76FE9}"/>
    <cellStyle name="Normal 3 5 12" xfId="30017" xr:uid="{15D25501-3C5A-4548-8FB1-C9AB69BF8F46}"/>
    <cellStyle name="Normal 3 5 13" xfId="50552" xr:uid="{A2986DA0-473A-4229-A895-C4811E3866E9}"/>
    <cellStyle name="Normal 3 5 2" xfId="30018" xr:uid="{3F72DC63-2F0D-49BD-8497-C5641835A12E}"/>
    <cellStyle name="Normal 3 5 2 10" xfId="30019" xr:uid="{E7A2F30E-F241-458A-8123-ED1771F792C5}"/>
    <cellStyle name="Normal 3 5 2 10 2" xfId="30020" xr:uid="{F5C9C822-E5D4-4055-B729-6A7CF4F632AB}"/>
    <cellStyle name="Normal 3 5 2 10 3" xfId="30021" xr:uid="{92A1C960-FEE8-4D30-A925-13E81463879C}"/>
    <cellStyle name="Normal 3 5 2 10_AVA DVA EL" xfId="30022" xr:uid="{14F0CEFC-8D2D-4E34-87F2-E4A4F387632A}"/>
    <cellStyle name="Normal 3 5 2 11" xfId="30023" xr:uid="{F16E9EC9-B1D2-4A07-8383-358F0C6178B4}"/>
    <cellStyle name="Normal 3 5 2 12" xfId="30024" xr:uid="{30353083-322E-4395-AE85-9DADF9940F92}"/>
    <cellStyle name="Normal 3 5 2 13" xfId="36284" xr:uid="{DA10284E-4FD9-4AFA-B392-3785EA085AC6}"/>
    <cellStyle name="Normal 3 5 2 14" xfId="36403" xr:uid="{85EBF497-86C9-47C8-BBB3-57F506B901C6}"/>
    <cellStyle name="Normal 3 5 2 2" xfId="30025" xr:uid="{A8461468-5AA9-4FA9-96AF-506ADD47D760}"/>
    <cellStyle name="Normal 3 5 2 2 2" xfId="30026" xr:uid="{234C74B6-EDAF-4F23-B842-6889651073AA}"/>
    <cellStyle name="Normal 3 5 2 2 2 2" xfId="30027" xr:uid="{56CA76AF-AF1F-4587-BC46-61D8ECDA9B4F}"/>
    <cellStyle name="Normal 3 5 2 2 2 3" xfId="30028" xr:uid="{006CA456-A9D4-49E7-97AF-2EFFFA46D49E}"/>
    <cellStyle name="Normal 3 5 2 2 2_AVA DVA EL" xfId="30029" xr:uid="{F4DA9DFE-4C76-4766-B312-30B8276A154C}"/>
    <cellStyle name="Normal 3 5 2 2 3" xfId="30030" xr:uid="{D7D62437-34B8-4E8F-8BD3-A9AA9366A498}"/>
    <cellStyle name="Normal 3 5 2 2 3 2" xfId="30031" xr:uid="{B34AE8A7-9E5A-4AAF-906C-55EEE2333990}"/>
    <cellStyle name="Normal 3 5 2 2 3 3" xfId="30032" xr:uid="{48A6D357-74AA-4FBE-A786-5C6BAD0F2BF4}"/>
    <cellStyle name="Normal 3 5 2 2 3_AVA DVA EL" xfId="30033" xr:uid="{E406022D-6799-46C0-88F8-F2A08B8A8710}"/>
    <cellStyle name="Normal 3 5 2 2 4" xfId="30034" xr:uid="{43AD1E24-2044-499B-BC2E-1E60D898F803}"/>
    <cellStyle name="Normal 3 5 2 2 5" xfId="30035" xr:uid="{3ECEFBF6-103D-4B8C-8E3E-EBA9D147B792}"/>
    <cellStyle name="Normal 3 5 2 2_AVA DVA EL" xfId="30036" xr:uid="{9B54B6EC-B115-4FE6-AD59-B8668D765B5A}"/>
    <cellStyle name="Normal 3 5 2 3" xfId="30037" xr:uid="{E205EB27-1F14-41B6-81EC-518AAD0024BF}"/>
    <cellStyle name="Normal 3 5 2 3 2" xfId="30038" xr:uid="{D749CCF0-F765-4063-8638-5787F0E8864A}"/>
    <cellStyle name="Normal 3 5 2 3 3" xfId="30039" xr:uid="{801275B2-1D71-4D87-B58F-E5EAA30E1B4B}"/>
    <cellStyle name="Normal 3 5 2 3_AVA DVA EL" xfId="30040" xr:uid="{9FD522D5-BD51-45C9-8596-B70798104088}"/>
    <cellStyle name="Normal 3 5 2 4" xfId="30041" xr:uid="{5E8BBA07-6128-4A03-A927-5ED39C39EC46}"/>
    <cellStyle name="Normal 3 5 2 4 2" xfId="30042" xr:uid="{7D3F3F60-FFB2-44D6-94F8-05BEE5EA6CBA}"/>
    <cellStyle name="Normal 3 5 2 4 3" xfId="30043" xr:uid="{C7FF1C0D-4F5C-4DBB-92D7-A2FA1DDADF39}"/>
    <cellStyle name="Normal 3 5 2 4_AVA DVA EL" xfId="30044" xr:uid="{64620D70-CF00-44B9-9B47-195D9AAF9270}"/>
    <cellStyle name="Normal 3 5 2 5" xfId="30045" xr:uid="{011C2CDF-71CC-4D5E-A74B-4E2EEDD409D0}"/>
    <cellStyle name="Normal 3 5 2 5 2" xfId="30046" xr:uid="{5A3DAC61-1ACB-4BF3-829D-80798BC9E499}"/>
    <cellStyle name="Normal 3 5 2 5 3" xfId="30047" xr:uid="{5AE06A65-EA0A-4168-A3DB-2520EFB8F901}"/>
    <cellStyle name="Normal 3 5 2 5_AVA DVA EL" xfId="30048" xr:uid="{0CD94284-BCE2-493E-8B83-DDB3A78CA09E}"/>
    <cellStyle name="Normal 3 5 2 6" xfId="30049" xr:uid="{7FBD5F08-E0B9-4190-B7FA-D7181E5B9925}"/>
    <cellStyle name="Normal 3 5 2 6 2" xfId="30050" xr:uid="{8E6314C6-AEAE-421E-BC57-EFFB9919867A}"/>
    <cellStyle name="Normal 3 5 2 6 3" xfId="30051" xr:uid="{9123FB40-832C-4AFB-AB94-8B637ABD89F5}"/>
    <cellStyle name="Normal 3 5 2 6_AVA DVA EL" xfId="30052" xr:uid="{A0AC0806-EA46-435E-95BD-6C3716159245}"/>
    <cellStyle name="Normal 3 5 2 7" xfId="30053" xr:uid="{5417A40D-5977-4B33-A540-30183658FA69}"/>
    <cellStyle name="Normal 3 5 2 7 2" xfId="30054" xr:uid="{53B2EE91-5C5B-441B-8FDF-30B52B45B381}"/>
    <cellStyle name="Normal 3 5 2 7 3" xfId="30055" xr:uid="{AC93E00C-F2A0-4699-B68B-5DA6CD31ABE8}"/>
    <cellStyle name="Normal 3 5 2 7_AVA DVA EL" xfId="30056" xr:uid="{70E1ECC4-1395-4AE8-85F6-1BC435D9576F}"/>
    <cellStyle name="Normal 3 5 2 8" xfId="30057" xr:uid="{6D1E267B-6CB8-42FF-B968-6BCC800CF3F7}"/>
    <cellStyle name="Normal 3 5 2 8 2" xfId="30058" xr:uid="{C16D4B6E-9FCD-46E4-A0AF-FD1B4F26644E}"/>
    <cellStyle name="Normal 3 5 2 8 3" xfId="30059" xr:uid="{169B4027-E210-48CA-B155-75044E3AE89A}"/>
    <cellStyle name="Normal 3 5 2 8_AVA DVA EL" xfId="30060" xr:uid="{41A79CB1-1F5E-4BAE-8FAB-77283964E1BF}"/>
    <cellStyle name="Normal 3 5 2 9" xfId="30061" xr:uid="{7AB1DB79-7F27-43E8-8FD6-5BA4C0E8B9AF}"/>
    <cellStyle name="Normal 3 5 2 9 2" xfId="30062" xr:uid="{8DB07613-0D30-4DA4-9A55-F623505AA676}"/>
    <cellStyle name="Normal 3 5 2 9 3" xfId="30063" xr:uid="{A42B387C-5CA5-43E6-926E-84B326DFAB8D}"/>
    <cellStyle name="Normal 3 5 2 9_AVA DVA EL" xfId="30064" xr:uid="{43F566FE-63C4-413F-A916-1A72A37FCFD2}"/>
    <cellStyle name="Normal 3 5 2_AVA DVA EL" xfId="30065" xr:uid="{852380E2-DFD4-49E8-8273-E89B96B67740}"/>
    <cellStyle name="Normal 3 5 3" xfId="30066" xr:uid="{011902FE-2D17-45BA-9761-2EBD6062F185}"/>
    <cellStyle name="Normal 3 5 3 2" xfId="30067" xr:uid="{EEBB786D-96E7-498B-8552-140F98B70B9E}"/>
    <cellStyle name="Normal 3 5 3 2 2" xfId="30068" xr:uid="{F5022D25-81D2-4555-B821-1A710E7591A1}"/>
    <cellStyle name="Normal 3 5 3 2 3" xfId="30069" xr:uid="{41E1B937-073E-44D9-BC06-BFEAC9DC8CAC}"/>
    <cellStyle name="Normal 3 5 3 2_AVA DVA EL" xfId="30070" xr:uid="{10DB2A96-5A1E-496B-806E-FCE740096656}"/>
    <cellStyle name="Normal 3 5 3 3" xfId="30071" xr:uid="{46961E5D-46C1-4FEA-9FBD-8873FAB14E05}"/>
    <cellStyle name="Normal 3 5 3 3 2" xfId="30072" xr:uid="{AEA0BFA7-2F78-4C85-9F1D-87C5325F1AF4}"/>
    <cellStyle name="Normal 3 5 3 3 3" xfId="30073" xr:uid="{0D98FC1B-04D6-40BE-B0E1-5D8CC5D597BD}"/>
    <cellStyle name="Normal 3 5 3 3_AVA DVA EL" xfId="30074" xr:uid="{62C9FED7-471E-4219-B985-2CA65A4D9116}"/>
    <cellStyle name="Normal 3 5 3 4" xfId="30075" xr:uid="{0396B3D8-3BE4-4A40-A446-1CED90D03183}"/>
    <cellStyle name="Normal 3 5 3 5" xfId="30076" xr:uid="{66780DEF-F95C-460F-B940-10811A5F8343}"/>
    <cellStyle name="Normal 3 5 3_AVA DVA EL" xfId="30077" xr:uid="{0089C7BA-ECAE-4902-AAD5-2D5E55A4687B}"/>
    <cellStyle name="Normal 3 5 4" xfId="30078" xr:uid="{FD11A3BC-4452-43B0-815D-1FD70DCB84E4}"/>
    <cellStyle name="Normal 3 5 4 2" xfId="30079" xr:uid="{29EEF2FC-CDB7-4F33-A775-3EFC41DD0A1A}"/>
    <cellStyle name="Normal 3 5 4 3" xfId="30080" xr:uid="{69CB1AE4-1AB1-4E55-9D77-1C79E0EEAB88}"/>
    <cellStyle name="Normal 3 5 4_AVA DVA EL" xfId="30081" xr:uid="{C1431934-EDCC-4A77-96F2-C2127377A5DA}"/>
    <cellStyle name="Normal 3 5 5" xfId="30082" xr:uid="{92FDFA5A-1532-4FE4-B51F-BBB5D3BD69A7}"/>
    <cellStyle name="Normal 3 5 5 2" xfId="30083" xr:uid="{F69B6E3D-868A-4DFD-A238-EEC7638261FD}"/>
    <cellStyle name="Normal 3 5 5 3" xfId="30084" xr:uid="{A27E1F9E-FB09-4828-B7F7-39DEB95A637A}"/>
    <cellStyle name="Normal 3 5 5_AVA DVA EL" xfId="30085" xr:uid="{F333483E-F1AC-49D5-8F23-EB28223A17EF}"/>
    <cellStyle name="Normal 3 5 6" xfId="30086" xr:uid="{A62824E7-8B87-4195-844B-52496E57B3F6}"/>
    <cellStyle name="Normal 3 5 6 2" xfId="30087" xr:uid="{3C3E8630-3889-4D31-9BE5-3E3AB51D7562}"/>
    <cellStyle name="Normal 3 5 6 3" xfId="30088" xr:uid="{513AD055-1296-40D4-82FE-FFAFC5482B6F}"/>
    <cellStyle name="Normal 3 5 6_AVA DVA EL" xfId="30089" xr:uid="{3B940EF4-DD37-45F8-A23A-86081C24A23C}"/>
    <cellStyle name="Normal 3 5 7" xfId="30090" xr:uid="{1ACF0678-096A-4CC3-A20B-C1F095BC7971}"/>
    <cellStyle name="Normal 3 5 7 2" xfId="30091" xr:uid="{5224557B-9A81-4A6E-8B33-F3C0B3598C3F}"/>
    <cellStyle name="Normal 3 5 7 3" xfId="30092" xr:uid="{7ACC9AFE-2D7B-4E62-A141-46FDE9F6AE20}"/>
    <cellStyle name="Normal 3 5 7_AVA DVA EL" xfId="30093" xr:uid="{9EB2526C-51C4-4687-B7FD-BF608276E0AC}"/>
    <cellStyle name="Normal 3 5 8" xfId="30094" xr:uid="{544BB3DE-6024-47F2-A4A7-E7306550CCFB}"/>
    <cellStyle name="Normal 3 5 8 2" xfId="30095" xr:uid="{635450D3-D7C2-456F-8375-4420311F2601}"/>
    <cellStyle name="Normal 3 5 8 3" xfId="30096" xr:uid="{0BA1BE1D-1FB4-4987-872F-1EDC87E1544A}"/>
    <cellStyle name="Normal 3 5 8_AVA DVA EL" xfId="30097" xr:uid="{65A21B6C-170F-40C4-BA62-47E53C1C3599}"/>
    <cellStyle name="Normal 3 5 9" xfId="30098" xr:uid="{3599C3A5-7ACF-435A-A982-4B2082BEE79F}"/>
    <cellStyle name="Normal 3 5 9 2" xfId="30099" xr:uid="{A97D1BAD-5F40-45AC-BF1B-63D9A450F98E}"/>
    <cellStyle name="Normal 3 5 9 3" xfId="30100" xr:uid="{C6C9E85C-A27B-4F5A-984F-43027BA538EA}"/>
    <cellStyle name="Normal 3 5 9_AVA DVA EL" xfId="30101" xr:uid="{A26D78BD-D60D-4E39-8001-0A856E0DA0EE}"/>
    <cellStyle name="Normal 3 5_A01" xfId="35931" xr:uid="{8E3EFF61-208F-4A69-9C0E-4FCF69AF8060}"/>
    <cellStyle name="Normal 3 6" xfId="8449" xr:uid="{782C4940-54F6-411E-97B9-AA2B4F4315E7}"/>
    <cellStyle name="Normal 3 6 2" xfId="30102" xr:uid="{99BA63DE-1159-4834-B939-6D4AFF294C3F}"/>
    <cellStyle name="Normal 3 6 2 2" xfId="30103" xr:uid="{482C5182-1B4D-44C7-9BFC-CDFDC50A093A}"/>
    <cellStyle name="Normal 3 6 2 3" xfId="30104" xr:uid="{443990A6-C7CE-43D5-BDAA-CE1D30213E7E}"/>
    <cellStyle name="Normal 3 6 2_AVA DVA EL" xfId="30105" xr:uid="{850F8DC7-83C4-4075-B06B-535B05987086}"/>
    <cellStyle name="Normal 3 6 3" xfId="30106" xr:uid="{1D7570BB-CFC6-4335-904D-14F93E657CB7}"/>
    <cellStyle name="Normal 3 6 4" xfId="50553" xr:uid="{25C403A4-402E-49A3-A95F-44B55D287666}"/>
    <cellStyle name="Normal 3 6_A01" xfId="35932" xr:uid="{3511B6E9-0FA3-4B02-A424-7C478B03F464}"/>
    <cellStyle name="Normal 3 7" xfId="8450" xr:uid="{1A627761-081F-40F7-BE2E-477FA6B75534}"/>
    <cellStyle name="Normal 3 7 2" xfId="30107" xr:uid="{97DF53E6-6C5E-4530-A7E2-C3843546D72E}"/>
    <cellStyle name="Normal 3 7 2 2" xfId="30108" xr:uid="{EB325BDF-C77F-4127-9C23-052100F2DFF0}"/>
    <cellStyle name="Normal 3 7 2 3" xfId="30109" xr:uid="{FA3C7261-286C-4C8B-9475-AF3F37839CBA}"/>
    <cellStyle name="Normal 3 7 2_AVA DVA EL" xfId="30110" xr:uid="{3156A52E-D52F-4623-91AD-75CB0232CA37}"/>
    <cellStyle name="Normal 3 7 3" xfId="30111" xr:uid="{9E2145B3-EB63-42C1-A389-D0340354A7A2}"/>
    <cellStyle name="Normal 3 7 4" xfId="50554" xr:uid="{78B3E4B8-FE12-4261-8004-ADEDDBB38C52}"/>
    <cellStyle name="Normal 3 7_AVA DVA EL" xfId="30112" xr:uid="{1D073306-345D-4623-B2AE-CCDD85D9EE5C}"/>
    <cellStyle name="Normal 3 8" xfId="8451" xr:uid="{45A3F05C-B75F-4E23-BD9A-058878DFEDDE}"/>
    <cellStyle name="Normal 3 8 2" xfId="30113" xr:uid="{D87D9253-88C4-463B-B54A-A557D67D7E8A}"/>
    <cellStyle name="Normal 3 8 2 2" xfId="30114" xr:uid="{637F55B2-1D41-42A4-BD80-32BA56E558DE}"/>
    <cellStyle name="Normal 3 8 2 3" xfId="30115" xr:uid="{6A3A256D-8421-4FD9-A19B-730AC7ED2B3C}"/>
    <cellStyle name="Normal 3 8 2_AVA DVA EL" xfId="30116" xr:uid="{8D79B923-7C35-4000-8E05-6C17DE92B562}"/>
    <cellStyle name="Normal 3 8 3" xfId="30117" xr:uid="{33DCB9BB-77D5-4B2C-AF79-5FD4511CE44C}"/>
    <cellStyle name="Normal 3 8 4" xfId="50555" xr:uid="{1D8C0FDF-8AFC-40A0-831A-250621E21DB5}"/>
    <cellStyle name="Normal 3 8_AVA DVA EL" xfId="30118" xr:uid="{0210D14F-D870-4C5B-9ED7-E558248D629E}"/>
    <cellStyle name="Normal 3 9" xfId="8452" xr:uid="{DEAAE035-5AAA-4CF1-824E-3497574C594A}"/>
    <cellStyle name="Normal 3 9 2" xfId="30119" xr:uid="{2C2FCC6D-D5C2-46FB-BD69-57184837F4C5}"/>
    <cellStyle name="Normal 3 9 3" xfId="50556" xr:uid="{C35EBC5D-21C1-4D17-B91F-7ED5493142A4}"/>
    <cellStyle name="Normal 3 9_AVA DVA EL" xfId="30120" xr:uid="{CB0371EE-B4E3-4E75-A5EF-30FEF1D6540E}"/>
    <cellStyle name="Normal 3_~1520012" xfId="8453" xr:uid="{8571BD06-9272-496A-87CF-0399C2B42AF0}"/>
    <cellStyle name="Normal 30" xfId="8454" xr:uid="{EC61C457-215E-4D77-AC1C-5669C756AAF9}"/>
    <cellStyle name="Normal 30 2" xfId="8455" xr:uid="{320E1802-47C6-4B9D-A045-FCB13ED9E904}"/>
    <cellStyle name="Normal 30 2 2" xfId="30121" xr:uid="{7BD40CD6-8C93-4796-8930-1937DB6BD342}"/>
    <cellStyle name="Normal 30 2 2 2" xfId="50557" xr:uid="{5775B2EF-4BA3-4F22-896F-699E04F63126}"/>
    <cellStyle name="Normal 30 2 3" xfId="50558" xr:uid="{0825C746-9AE7-4A0B-994D-CFA05D02427A}"/>
    <cellStyle name="Normal 30 2 4" xfId="50559" xr:uid="{8151F72C-1438-41C4-9AB0-948760EC2BF7}"/>
    <cellStyle name="Normal 30 2_AVA DVA EL" xfId="30122" xr:uid="{49ED3743-B65C-40BE-85B4-789E2CD05EA7}"/>
    <cellStyle name="Normal 30 3" xfId="30123" xr:uid="{CAA2F962-8813-4CCD-BF21-F636429C18E9}"/>
    <cellStyle name="Normal 30 3 2" xfId="30124" xr:uid="{5B614276-30C1-4036-8F5F-D13371D919C8}"/>
    <cellStyle name="Normal 30 3 3" xfId="30125" xr:uid="{AFBBBA28-1C77-43C2-8876-C7DEF2CD5296}"/>
    <cellStyle name="Normal 30 3 4" xfId="50560" xr:uid="{4CD7F8E9-94F6-4FBC-9DCA-0A3F344CAD46}"/>
    <cellStyle name="Normal 30 3_AVA DVA EL" xfId="30126" xr:uid="{C9A2886D-26A9-45FD-9E89-C351C7045C0F}"/>
    <cellStyle name="Normal 30 4" xfId="30127" xr:uid="{571CA231-D7AB-41AE-9B2E-7A1942FACF7A}"/>
    <cellStyle name="Normal 30 4 2" xfId="50561" xr:uid="{AE1D0936-96CC-4D56-A715-DAB2550F25C2}"/>
    <cellStyle name="Normal 30 5" xfId="17" xr:uid="{B75628C7-6D8F-4B50-9289-180EC9EC7C1D}"/>
    <cellStyle name="Normal 30 5 2" xfId="8456" xr:uid="{9B354F55-589A-45D6-92B8-AC62BC65BBDB}"/>
    <cellStyle name="Normal 30 5_CR4_19" xfId="8457" xr:uid="{B4801EF7-914A-451B-8A6F-E96F5A58BC8D}"/>
    <cellStyle name="Normal 30 6" xfId="50562" xr:uid="{58C7B2D6-00EE-4F86-AAE0-13924FBB9B15}"/>
    <cellStyle name="Normal 30_AVA DVA EL" xfId="30128" xr:uid="{193C2A84-26DD-4DE9-85C5-AF11C203F0E6}"/>
    <cellStyle name="Normal 31" xfId="8458" xr:uid="{D5FE1BE9-4C01-4867-AD05-264D5A0C4AF7}"/>
    <cellStyle name="Normal 31 2" xfId="8459" xr:uid="{97F6C406-4B7C-4316-8125-D07EF029BF2F}"/>
    <cellStyle name="Normal 31 2 2" xfId="30129" xr:uid="{531B9353-D55C-4C0E-B60B-2C12489BD152}"/>
    <cellStyle name="Normal 31 2 3" xfId="50563" xr:uid="{D5349AF1-334E-44A2-BEDB-0705DD48C491}"/>
    <cellStyle name="Normal 31 2_AVA DVA EL" xfId="30130" xr:uid="{CD639887-312A-4AAC-BBC5-85B2FF0D9CF9}"/>
    <cellStyle name="Normal 31 3" xfId="30131" xr:uid="{AE665E76-75B1-4024-A639-994C85EDE507}"/>
    <cellStyle name="Normal 31 3 2" xfId="30132" xr:uid="{A35B3745-B3A8-496F-888E-EB4E86382552}"/>
    <cellStyle name="Normal 31 3 3" xfId="30133" xr:uid="{CF1B4102-081F-49A6-A956-FDE3DD788147}"/>
    <cellStyle name="Normal 31 3 4" xfId="50564" xr:uid="{EFFB69F8-E439-4E92-BDC2-6254D077CFDA}"/>
    <cellStyle name="Normal 31 3_AVA DVA EL" xfId="30134" xr:uid="{7D907371-41FC-4D85-84D4-8D091B18251C}"/>
    <cellStyle name="Normal 31 4" xfId="30135" xr:uid="{3DBDEA06-855D-45AC-A617-F2652DFFFB5A}"/>
    <cellStyle name="Normal 31 5" xfId="50565" xr:uid="{CD825BD2-7A0D-46EF-AECA-3BAFAEA03F3C}"/>
    <cellStyle name="Normal 31_AVA DVA EL" xfId="30136" xr:uid="{AB0CD5D0-6F87-494B-AE1F-45F959FCC899}"/>
    <cellStyle name="Normal 32" xfId="8460" xr:uid="{06FF96FF-0D14-49AB-9FE4-42A16CBC303E}"/>
    <cellStyle name="Normal 32 2" xfId="8461" xr:uid="{9401154F-3B8C-46BE-9488-439AB530115D}"/>
    <cellStyle name="Normal 32 2 2" xfId="30137" xr:uid="{707FEF29-6D65-4B9F-B67A-5C997A06F97D}"/>
    <cellStyle name="Normal 32 2 2 2" xfId="30138" xr:uid="{BD7F0276-B82A-4975-897E-958C7E27E0BB}"/>
    <cellStyle name="Normal 32 2 2 3" xfId="30139" xr:uid="{AC468C5A-0905-4ED3-A3C2-B742C7539FC0}"/>
    <cellStyle name="Normal 32 2 2_AVA DVA EL" xfId="30140" xr:uid="{7E777773-FD88-452D-8E29-D1B62E14084D}"/>
    <cellStyle name="Normal 32 2 3" xfId="50566" xr:uid="{4D2B0318-CEB1-49DF-AE50-C4C876E1B451}"/>
    <cellStyle name="Normal 32 2_AVA DVA EL" xfId="50567" xr:uid="{7B317341-EE7A-43DD-B29D-15961D61EA26}"/>
    <cellStyle name="Normal 32 3" xfId="30141" xr:uid="{86F3378D-7097-444A-876C-4703BA802C79}"/>
    <cellStyle name="Normal 32 3 2" xfId="30142" xr:uid="{3C0C118C-7794-4E61-94D0-50C223DE8FB3}"/>
    <cellStyle name="Normal 32 3 3" xfId="30143" xr:uid="{CAA5D32E-7181-4130-BA33-46E94B077D1C}"/>
    <cellStyle name="Normal 32 3 4" xfId="50568" xr:uid="{3841698F-9718-4097-B033-1FB2F7454F28}"/>
    <cellStyle name="Normal 32 3_AVA DVA EL" xfId="30144" xr:uid="{C8F0AC93-26D6-4903-825C-E6851951155E}"/>
    <cellStyle name="Normal 32 4" xfId="30145" xr:uid="{FFE8EF4C-DD23-484B-A3E8-EE2A9AEFAF9C}"/>
    <cellStyle name="Normal 32 4 2" xfId="30146" xr:uid="{D0D398F2-1B89-4500-8A10-3FBBD8A31F78}"/>
    <cellStyle name="Normal 32 4 3" xfId="30147" xr:uid="{DFA69E54-29AA-4244-97F5-1DA0A55B5E33}"/>
    <cellStyle name="Normal 32 4_AVA DVA EL" xfId="30148" xr:uid="{D979095A-5C24-457D-A1AE-B9E20F8A1BF6}"/>
    <cellStyle name="Normal 32 5" xfId="50569" xr:uid="{830936EE-0D7A-4FAA-B5C2-0343D81F4E28}"/>
    <cellStyle name="Normal 32_AVA DVA EL" xfId="50570" xr:uid="{0D5568AA-FD99-48C0-A3FF-57989F38EE1A}"/>
    <cellStyle name="Normal 33" xfId="8462" xr:uid="{17562828-6C6E-4989-A2A9-A9A624F9F5CA}"/>
    <cellStyle name="Normal 33 2" xfId="30149" xr:uid="{AC8F2050-0EEA-484A-8153-E1EA0DC53796}"/>
    <cellStyle name="Normal 33 2 2" xfId="30150" xr:uid="{2D507969-F6F0-46B8-8E4A-AB530184882B}"/>
    <cellStyle name="Normal 33 2 3" xfId="30151" xr:uid="{F85A5CF4-0CC2-434F-ADA4-64D37391D5D0}"/>
    <cellStyle name="Normal 33 2 4" xfId="50571" xr:uid="{72528EDD-FD33-4F1C-8C67-AD53A4C810E2}"/>
    <cellStyle name="Normal 33 2_AVA DVA EL" xfId="30152" xr:uid="{06BFEB97-FE3F-4142-A553-FEF4D39E2623}"/>
    <cellStyle name="Normal 33 3" xfId="30153" xr:uid="{CEEBEBA6-2D2D-47E2-9D81-392FDB34E14B}"/>
    <cellStyle name="Normal 33 3 2" xfId="50572" xr:uid="{3E81F010-2451-40E4-B94B-94422F6910C7}"/>
    <cellStyle name="Normal 33 4" xfId="50573" xr:uid="{702036F2-9DB1-451C-94CE-0B318BD1729B}"/>
    <cellStyle name="Normal 33_AVA DVA EL" xfId="30154" xr:uid="{167DEFC4-06E2-4957-9BBD-4F62C2DA2689}"/>
    <cellStyle name="Normal 34" xfId="8463" xr:uid="{8005FC76-2D12-4752-A086-90B962AE412F}"/>
    <cellStyle name="Normal 34 2" xfId="30155" xr:uid="{A0CC0DE7-C089-4877-85FC-1594BB72924A}"/>
    <cellStyle name="Normal 34 2 2" xfId="30156" xr:uid="{B551DA7B-5D74-4859-A744-E3E121DBFB8A}"/>
    <cellStyle name="Normal 34 2 3" xfId="30157" xr:uid="{10FC8B03-81C6-4D31-94FA-7849A19B9691}"/>
    <cellStyle name="Normal 34 2 4" xfId="50574" xr:uid="{E946CC67-3D0C-4A9F-855C-8D37DABBBFF9}"/>
    <cellStyle name="Normal 34 2_AVA DVA EL" xfId="30158" xr:uid="{E523FA0A-33B6-49C2-8D39-DD853607C2EC}"/>
    <cellStyle name="Normal 34 3" xfId="30159" xr:uid="{69FFC9A1-B47D-488C-8336-4601557AB863}"/>
    <cellStyle name="Normal 34 3 2" xfId="50575" xr:uid="{910DF3CC-684D-46C1-AD8F-68F5FDDF39C2}"/>
    <cellStyle name="Normal 34 4" xfId="50576" xr:uid="{1321858B-B56A-44A6-9762-3483C732A0CD}"/>
    <cellStyle name="Normal 34_AVA DVA EL" xfId="30160" xr:uid="{B2A870B0-FB41-49EB-9F6A-F6F18018B697}"/>
    <cellStyle name="Normal 35" xfId="8464" xr:uid="{B94DF329-FF7E-4196-B6BB-329D9F788B49}"/>
    <cellStyle name="Normal 35 2" xfId="30161" xr:uid="{898A853F-6699-4922-AA52-47F0138DCA95}"/>
    <cellStyle name="Normal 35 2 2" xfId="30162" xr:uid="{96057F77-A2EE-47F6-BAA2-B98EDC942D63}"/>
    <cellStyle name="Normal 35 2 3" xfId="30163" xr:uid="{C63A9F56-AAED-44A8-A666-717A775744F1}"/>
    <cellStyle name="Normal 35 2_AVA DVA EL" xfId="30164" xr:uid="{67429BA5-9813-4BE4-B107-ED7A012B5320}"/>
    <cellStyle name="Normal 35 3" xfId="30165" xr:uid="{6DC4C75A-43E4-4E3C-9BD7-3C9685D34065}"/>
    <cellStyle name="Normal 35 3 2" xfId="30166" xr:uid="{15626A2E-6F1A-4AE2-B495-ECB4D7320F13}"/>
    <cellStyle name="Normal 35 3 3" xfId="30167" xr:uid="{78E44D48-F208-4AFE-B665-75EF0115552C}"/>
    <cellStyle name="Normal 35 3_AVA DVA EL" xfId="30168" xr:uid="{904D205C-DA61-40C1-833C-4C15449EEFED}"/>
    <cellStyle name="Normal 35 4" xfId="30169" xr:uid="{D49B7C79-F350-4975-BF3D-F65DAFF98915}"/>
    <cellStyle name="Normal 35 4 2" xfId="30170" xr:uid="{1D473A2E-9652-4620-813A-14FF53774014}"/>
    <cellStyle name="Normal 35 4 3" xfId="30171" xr:uid="{97571356-C207-42D7-9B40-F19431925597}"/>
    <cellStyle name="Normal 35 4_AVA DVA EL" xfId="30172" xr:uid="{A93CFED5-E452-49C7-ADEA-DCC456BAE676}"/>
    <cellStyle name="Normal 35 5" xfId="30173" xr:uid="{C9623EE1-E8B2-4873-85A7-17B03A6752FA}"/>
    <cellStyle name="Normal 35 5 2" xfId="30174" xr:uid="{418D5970-8E3E-4C23-9DC4-B9AEACAD142C}"/>
    <cellStyle name="Normal 35 5 3" xfId="30175" xr:uid="{FD129519-3785-4835-8422-C75ADF987D2B}"/>
    <cellStyle name="Normal 35 5_AVA DVA EL" xfId="30176" xr:uid="{66D81DD7-3DBE-4C10-9F72-1AFB30A6040D}"/>
    <cellStyle name="Normal 35 6" xfId="30177" xr:uid="{C08BB934-0954-4626-A4E3-648DCA91822C}"/>
    <cellStyle name="Normal 35_AVA DVA EL" xfId="30178" xr:uid="{B3C35C5D-769F-4D37-B374-131E6C81E816}"/>
    <cellStyle name="Normal 36" xfId="8465" xr:uid="{DA5C14EF-9FFE-4D48-AFBB-F8E144A289CE}"/>
    <cellStyle name="Normal 36 2" xfId="30179" xr:uid="{7F1BE731-4490-4FEC-AE1E-73492D5CE18C}"/>
    <cellStyle name="Normal 36 2 2" xfId="30180" xr:uid="{1D771ED9-45D6-409C-922E-0B93736D2541}"/>
    <cellStyle name="Normal 36 2 2 2" xfId="30181" xr:uid="{617D567A-DBEC-40C9-B525-D5019A215BCE}"/>
    <cellStyle name="Normal 36 2 2 3" xfId="30182" xr:uid="{A3C87ED2-4E22-4540-BCAE-52B55FFD4E63}"/>
    <cellStyle name="Normal 36 2 2_AVA DVA EL" xfId="30183" xr:uid="{FD46D864-059B-4BE4-AE0A-CA6EF6866876}"/>
    <cellStyle name="Normal 36 2 3" xfId="30184" xr:uid="{35D39754-AD26-48B5-952F-61E21EE779B9}"/>
    <cellStyle name="Normal 36 2 4" xfId="30185" xr:uid="{BA540FA3-381D-4D40-9EB9-8AD52C74D37C}"/>
    <cellStyle name="Normal 36 2_AVA DVA EL" xfId="30186" xr:uid="{6589F033-5123-4411-9DAE-8BCA6BB3CDC4}"/>
    <cellStyle name="Normal 36 3" xfId="30187" xr:uid="{C1F7CC79-0C42-46F3-9C38-12795C557203}"/>
    <cellStyle name="Normal 36 3 2" xfId="30188" xr:uid="{A6ABB90A-74A3-4024-8C6F-716E5242BE74}"/>
    <cellStyle name="Normal 36 3 3" xfId="30189" xr:uid="{F978DF88-15A8-4463-AD19-ADC026BBFAFC}"/>
    <cellStyle name="Normal 36 3_AVA DVA EL" xfId="30190" xr:uid="{FE853A45-A717-4A20-99C1-E22B7432B49B}"/>
    <cellStyle name="Normal 36 4" xfId="30191" xr:uid="{400CFB2E-7C9E-4004-8D37-75447CDECF59}"/>
    <cellStyle name="Normal 36 4 2" xfId="30192" xr:uid="{7F0A3FF5-6423-406B-BF46-0BF2A679FDD5}"/>
    <cellStyle name="Normal 36 4 3" xfId="30193" xr:uid="{1ABF0907-C350-4B0F-8F1A-15B5BC2E6100}"/>
    <cellStyle name="Normal 36 4_AVA DVA EL" xfId="30194" xr:uid="{F470FF28-BAF2-4ECB-9CD7-F3878ED7B3F0}"/>
    <cellStyle name="Normal 36 5" xfId="30195" xr:uid="{5BDD513B-2371-4A52-8003-F579A5E15DF4}"/>
    <cellStyle name="Normal 36 5 2" xfId="30196" xr:uid="{57189D70-7BB7-4C2C-B282-3593C274FF52}"/>
    <cellStyle name="Normal 36 5 3" xfId="30197" xr:uid="{D5087743-C43E-4CB3-8F73-13C8D97BA0FA}"/>
    <cellStyle name="Normal 36 5_AVA DVA EL" xfId="30198" xr:uid="{7981E864-11C5-45DE-8688-1BD143865155}"/>
    <cellStyle name="Normal 36 6" xfId="30199" xr:uid="{20B39CDB-9958-4796-8A3A-16A47A400B30}"/>
    <cellStyle name="Normal 36 6 2" xfId="30200" xr:uid="{8BFE1C8F-0E00-4F46-9244-01BB5F3F2E63}"/>
    <cellStyle name="Normal 36 6 3" xfId="30201" xr:uid="{C7DDA1C7-E44C-4FE6-AAFD-DCDE28019FC5}"/>
    <cellStyle name="Normal 36 6_AVA DVA EL" xfId="30202" xr:uid="{25C19F30-6250-4F8F-B96E-D0077344B1C8}"/>
    <cellStyle name="Normal 36 7" xfId="50577" xr:uid="{5246C884-2E2E-41B3-8E7D-4EFED7910C75}"/>
    <cellStyle name="Normal 36_AVA DVA EL" xfId="50578" xr:uid="{12C96CEA-5379-4393-9BF2-A55748C4FA7E}"/>
    <cellStyle name="Normal 37" xfId="8466" xr:uid="{B0476784-838C-4A7F-A7D7-F3AA4B3C8A59}"/>
    <cellStyle name="Normal 37 2" xfId="30203" xr:uid="{4D7ECDE7-8BEA-48F3-8034-FB612ADFD2FE}"/>
    <cellStyle name="Normal 37 2 2" xfId="30204" xr:uid="{9069DCCA-A441-4948-80F3-4F8808059B0C}"/>
    <cellStyle name="Normal 37 2 2 2" xfId="30205" xr:uid="{43449EC2-D931-46CA-ACFE-CE0AA763872C}"/>
    <cellStyle name="Normal 37 2 2 3" xfId="30206" xr:uid="{091921D7-410B-4157-A935-5454A99927C5}"/>
    <cellStyle name="Normal 37 2 2_AVA DVA EL" xfId="30207" xr:uid="{97BAD651-48C1-48C2-9940-D9F7D52A3DE2}"/>
    <cellStyle name="Normal 37 2 3" xfId="30208" xr:uid="{A764483B-3E82-403F-A9D4-4B42F870CB78}"/>
    <cellStyle name="Normal 37 2 4" xfId="30209" xr:uid="{8CB56FB8-E1BD-4B02-8102-F21A43A26B3D}"/>
    <cellStyle name="Normal 37 2_AVA DVA EL" xfId="30210" xr:uid="{905BB451-257E-4246-81A9-2AA8E1458CDC}"/>
    <cellStyle name="Normal 37 3" xfId="30211" xr:uid="{47FC6FBC-1F8A-4714-BC10-B20357B24341}"/>
    <cellStyle name="Normal 37 3 2" xfId="30212" xr:uid="{E24C608D-EF56-4495-9401-CC462C726B26}"/>
    <cellStyle name="Normal 37 3 3" xfId="30213" xr:uid="{B837113C-C954-4243-815B-0CDD5C8E3EF8}"/>
    <cellStyle name="Normal 37 3_AVA DVA EL" xfId="30214" xr:uid="{8CE30D0D-916A-422F-BB90-A91C67AF597B}"/>
    <cellStyle name="Normal 37 4" xfId="30215" xr:uid="{B6A95CAE-931F-4D76-9441-F759C918CCEF}"/>
    <cellStyle name="Normal 37 4 2" xfId="30216" xr:uid="{BD4DDBEB-7028-4650-8C00-63F01FDAF53A}"/>
    <cellStyle name="Normal 37 4 3" xfId="30217" xr:uid="{4601CE6B-1863-4C4D-B462-1C82ED657615}"/>
    <cellStyle name="Normal 37 4_AVA DVA EL" xfId="30218" xr:uid="{809B9362-5B6B-4BF0-B13E-9FCC3EA05062}"/>
    <cellStyle name="Normal 37 5" xfId="30219" xr:uid="{989C2C66-68FE-44FF-872E-58056DF3D918}"/>
    <cellStyle name="Normal 37 5 2" xfId="30220" xr:uid="{CDC8F996-5B0B-46BC-A2EE-9417E0721D49}"/>
    <cellStyle name="Normal 37 5 3" xfId="30221" xr:uid="{F4BDAB30-7DC3-4215-AC07-B97CBED304D9}"/>
    <cellStyle name="Normal 37 5_AVA DVA EL" xfId="30222" xr:uid="{1D422AF8-4C0F-46CB-90A1-87F0C63B9976}"/>
    <cellStyle name="Normal 37 6" xfId="30223" xr:uid="{A74FD209-B98B-4CBE-9FC0-96A5E0F6E83A}"/>
    <cellStyle name="Normal 37 6 2" xfId="30224" xr:uid="{E6966015-CCDE-43D5-B0D2-FF35D759AD78}"/>
    <cellStyle name="Normal 37 6 3" xfId="30225" xr:uid="{16A90FD3-BD6D-4889-A607-AD712007F5A5}"/>
    <cellStyle name="Normal 37 6_AVA DVA EL" xfId="30226" xr:uid="{30F19569-C786-4071-B78D-3A6C131A5E9A}"/>
    <cellStyle name="Normal 37 7" xfId="30227" xr:uid="{BAFBFCC3-7A60-4EF4-BCB7-8F743146EF81}"/>
    <cellStyle name="Normal 37 8" xfId="50579" xr:uid="{F67A6B1E-89C9-4FB6-B004-6970A009C393}"/>
    <cellStyle name="Normal 37_AVA DVA EL" xfId="30228" xr:uid="{7DBA5828-4E30-43E4-9491-6453791D0019}"/>
    <cellStyle name="Normal 38" xfId="8467" xr:uid="{EC12F124-0F93-4BE1-9444-92E56B78472F}"/>
    <cellStyle name="Normal 38 2" xfId="30229" xr:uid="{885F26D1-1553-48D9-9EDA-223D6C46154D}"/>
    <cellStyle name="Normal 38 2 2" xfId="30230" xr:uid="{33D5AEE9-292E-4920-9142-1D0D963A0A25}"/>
    <cellStyle name="Normal 38 2 3" xfId="30231" xr:uid="{1167456F-1C16-4C58-B161-1A6DB0A95D67}"/>
    <cellStyle name="Normal 38 2_AVA DVA EL" xfId="30232" xr:uid="{B8B1873F-37D3-4A01-850F-2DC8EBCB8DB5}"/>
    <cellStyle name="Normal 38 3" xfId="30233" xr:uid="{F2FCD123-F1F5-42AC-B152-00A40233549C}"/>
    <cellStyle name="Normal 38 3 2" xfId="30234" xr:uid="{42B302BD-FF1A-46DB-97E8-AB72C352910C}"/>
    <cellStyle name="Normal 38 3 3" xfId="30235" xr:uid="{1C790E21-B368-45BC-B8F1-3AE219C9C888}"/>
    <cellStyle name="Normal 38 3_AVA DVA EL" xfId="30236" xr:uid="{B7BF3B19-0771-4A60-A04C-49185BFE5322}"/>
    <cellStyle name="Normal 38 4" xfId="30237" xr:uid="{895949CD-D78A-410D-A4DA-3731A7357A5C}"/>
    <cellStyle name="Normal 38 4 2" xfId="30238" xr:uid="{B852157F-64DE-44B7-B071-B1B3F1BB1E75}"/>
    <cellStyle name="Normal 38 4 3" xfId="30239" xr:uid="{FCBE60AF-1F6E-48F4-B598-D13084D0C39F}"/>
    <cellStyle name="Normal 38 4_AVA DVA EL" xfId="30240" xr:uid="{CC434B35-AFF9-4871-AE50-EC523CB3002F}"/>
    <cellStyle name="Normal 38 5" xfId="30241" xr:uid="{B87AEBEA-B04B-4BA7-9F52-F95A2B09A59C}"/>
    <cellStyle name="Normal 38 5 2" xfId="30242" xr:uid="{0AE7CB1B-ED7E-4211-9D2E-FE77318EFA59}"/>
    <cellStyle name="Normal 38 5 3" xfId="30243" xr:uid="{24CFB796-A7C2-4B1D-B8EE-CBF29E5225A6}"/>
    <cellStyle name="Normal 38 5_AVA DVA EL" xfId="30244" xr:uid="{A52136F3-2DF9-4CD2-B6DA-9262B66C9CF0}"/>
    <cellStyle name="Normal 38 6" xfId="30245" xr:uid="{CFF79477-2FBC-480F-828B-2D9D65A8C34F}"/>
    <cellStyle name="Normal 38 6 2" xfId="30246" xr:uid="{63C451D6-E8CC-4C77-9D1E-2D471868745C}"/>
    <cellStyle name="Normal 38 6 3" xfId="30247" xr:uid="{DD497BCC-9C0E-49ED-A986-F6DF1A90ED27}"/>
    <cellStyle name="Normal 38 6_AVA DVA EL" xfId="30248" xr:uid="{EACE69BE-85C6-469C-8BF2-362FCAB923DC}"/>
    <cellStyle name="Normal 38 7" xfId="30249" xr:uid="{246C970B-83DF-489B-B65C-DEB68ECAEF35}"/>
    <cellStyle name="Normal 38 8" xfId="50580" xr:uid="{7F70FE7B-74CF-4F0E-8996-A96636BA9E50}"/>
    <cellStyle name="Normal 38_AVA DVA EL" xfId="30250" xr:uid="{6084F5C5-6531-433F-A8BF-DB9247D4D261}"/>
    <cellStyle name="Normal 39" xfId="8468" xr:uid="{D307C571-A115-4E03-9F0B-8086B834E13C}"/>
    <cellStyle name="Normal 39 2" xfId="30251" xr:uid="{AEC6D021-84A6-4F64-BB68-50AC8969B5CE}"/>
    <cellStyle name="Normal 39 2 2" xfId="30252" xr:uid="{B3632295-366C-4B23-B120-0D056BC3444D}"/>
    <cellStyle name="Normal 39 2 3" xfId="30253" xr:uid="{326E21F8-D7BE-44C4-83EE-C8DF5DA1EB5C}"/>
    <cellStyle name="Normal 39 2_AVA DVA EL" xfId="30254" xr:uid="{D7B4CCEE-9CBF-428D-BE4F-87AD4C227195}"/>
    <cellStyle name="Normal 39 3" xfId="30255" xr:uid="{5E7320D1-00EF-4426-B163-890DAA8DE6E9}"/>
    <cellStyle name="Normal 39 3 2" xfId="30256" xr:uid="{100DDE57-E601-4A31-9A52-59A6D09E8749}"/>
    <cellStyle name="Normal 39 3 3" xfId="30257" xr:uid="{A7CE24A2-CD5A-4AC8-8300-4E4D5445A4EF}"/>
    <cellStyle name="Normal 39 3_AVA DVA EL" xfId="30258" xr:uid="{69A92B5D-76AB-42BA-9421-E36E91403C9C}"/>
    <cellStyle name="Normal 39 4" xfId="30259" xr:uid="{5D9DE35D-F683-4286-9C13-40F865562F25}"/>
    <cellStyle name="Normal 39 4 2" xfId="30260" xr:uid="{1DA51760-B488-4043-B4BF-9FC745D2CAC9}"/>
    <cellStyle name="Normal 39 4 3" xfId="30261" xr:uid="{73F2C62C-D081-464A-8775-AD98A6E15C26}"/>
    <cellStyle name="Normal 39 4_AVA DVA EL" xfId="30262" xr:uid="{637699EF-B04C-4F37-BB4A-31A66BF1EA5A}"/>
    <cellStyle name="Normal 39 5" xfId="30263" xr:uid="{1F8B5C1F-4292-4E9F-8D16-A3F1F1084BF5}"/>
    <cellStyle name="Normal 39 5 2" xfId="30264" xr:uid="{6F242282-F26B-4F00-8374-B344688036B4}"/>
    <cellStyle name="Normal 39 5 3" xfId="30265" xr:uid="{277BB086-7FEA-4CE3-AE3D-703692D0B521}"/>
    <cellStyle name="Normal 39 5_AVA DVA EL" xfId="30266" xr:uid="{B8162840-475C-4271-8DEA-2CAC99F75EC3}"/>
    <cellStyle name="Normal 39 6" xfId="30267" xr:uid="{491F88B6-2B33-49A0-B385-61A8450F313A}"/>
    <cellStyle name="Normal 39 6 2" xfId="30268" xr:uid="{41013740-8DF6-4B0E-8545-CE9800B6609B}"/>
    <cellStyle name="Normal 39 6 3" xfId="30269" xr:uid="{9E5B9D40-C377-41F4-9418-EDE9C42203E1}"/>
    <cellStyle name="Normal 39 6_AVA DVA EL" xfId="30270" xr:uid="{B7E89137-D531-4987-8617-C9DE06EF7EA8}"/>
    <cellStyle name="Normal 39 7" xfId="30271" xr:uid="{241988D3-74E3-4330-B32B-2914C7DC608E}"/>
    <cellStyle name="Normal 39 8" xfId="50581" xr:uid="{83DF64A0-947C-4603-B0D6-C044A30888A4}"/>
    <cellStyle name="Normal 39_AVA DVA EL" xfId="30272" xr:uid="{DA05DDE8-3C7A-4973-A82D-D1E2D2417D83}"/>
    <cellStyle name="Normal 4" xfId="14" xr:uid="{3DE9E1A9-9A1F-4905-AF24-DA048839AC49}"/>
    <cellStyle name="Normal 4 10" xfId="8469" xr:uid="{356DF009-325A-4486-A6DB-E0BAC8EF2695}"/>
    <cellStyle name="Normal 4 10 2" xfId="30273" xr:uid="{35BC8470-AB4E-46B3-AD98-703C441F3FA7}"/>
    <cellStyle name="Normal 4 10 2 2" xfId="30274" xr:uid="{C0542519-0BC2-4EB7-A65D-DD76701F7D67}"/>
    <cellStyle name="Normal 4 10 2 3" xfId="30275" xr:uid="{5274D1E7-92CD-41E7-8BB2-2D4E2012791C}"/>
    <cellStyle name="Normal 4 10 2_AVA DVA EL" xfId="30276" xr:uid="{BBFF2A87-9A80-4C72-A2D5-8DB6D79C0E2D}"/>
    <cellStyle name="Normal 4 10 3" xfId="30277" xr:uid="{AED1D0A5-1026-44F9-B559-455081E5EB29}"/>
    <cellStyle name="Normal 4 10 4" xfId="50582" xr:uid="{E3BF3E70-44C3-4778-8584-347B7AEDE41D}"/>
    <cellStyle name="Normal 4 10_AVA DVA EL" xfId="30278" xr:uid="{16E4964B-FD50-4892-AE30-7FB3BD23BC27}"/>
    <cellStyle name="Normal 4 11" xfId="8470" xr:uid="{ADF6F40C-8724-4084-A518-13E3BAA2C319}"/>
    <cellStyle name="Normal 4 11 2" xfId="30279" xr:uid="{25C48959-4BBC-433E-BACF-52E67B23EAB2}"/>
    <cellStyle name="Normal 4 11 2 2" xfId="30280" xr:uid="{C8D68366-ADE6-4018-8189-3E0E587E642A}"/>
    <cellStyle name="Normal 4 11 2 3" xfId="30281" xr:uid="{90821CDA-5B43-434F-9DFE-CD599B357E9E}"/>
    <cellStyle name="Normal 4 11 2_AVA DVA EL" xfId="30282" xr:uid="{BCAC2BCE-F93F-4501-8624-AA0ED567D4AC}"/>
    <cellStyle name="Normal 4 11 3" xfId="30283" xr:uid="{597AB27E-0295-4B7F-9928-C797E3BA1B12}"/>
    <cellStyle name="Normal 4 11_AVA DVA EL" xfId="30284" xr:uid="{D577332C-A223-45BB-9FDF-3D289CE81925}"/>
    <cellStyle name="Normal 4 12" xfId="8471" xr:uid="{9A920B2C-CE76-47A8-8F1F-BEED42910731}"/>
    <cellStyle name="Normal 4 12 2" xfId="30285" xr:uid="{503BEDAB-CF26-43A2-9AEA-36B90B38B0B8}"/>
    <cellStyle name="Normal 4 12 2 2" xfId="30286" xr:uid="{49D30529-ED74-4BF1-8491-576CA842EC20}"/>
    <cellStyle name="Normal 4 12 2 3" xfId="30287" xr:uid="{8F484B05-EF58-443C-8325-0F4148F5DC27}"/>
    <cellStyle name="Normal 4 12 2_AVA DVA EL" xfId="30288" xr:uid="{97F14CB6-1DDB-4873-AA15-A6AC79E56B99}"/>
    <cellStyle name="Normal 4 12 3" xfId="30289" xr:uid="{A7D371B7-1B68-45E1-B1CD-70FA51CFE2C7}"/>
    <cellStyle name="Normal 4 12_AVA DVA EL" xfId="30290" xr:uid="{7F79A4B9-7939-412A-A321-91D64F55A829}"/>
    <cellStyle name="Normal 4 13" xfId="8472" xr:uid="{CEA83955-F945-4666-8F84-8D989A6986BE}"/>
    <cellStyle name="Normal 4 13 2" xfId="30291" xr:uid="{AE49A16C-2F82-446D-A844-24096A70C7A4}"/>
    <cellStyle name="Normal 4 13 2 2" xfId="30292" xr:uid="{B7E9118F-E582-406C-81C5-898B7C11BB64}"/>
    <cellStyle name="Normal 4 13 2 3" xfId="30293" xr:uid="{E6757C84-4E1C-4E80-8B37-F7347A947AC2}"/>
    <cellStyle name="Normal 4 13 2_AVA DVA EL" xfId="30294" xr:uid="{A2616934-A62C-4007-9A64-FAD32FF88A1C}"/>
    <cellStyle name="Normal 4 13 3" xfId="30295" xr:uid="{F9F64604-AFD5-473A-8C6E-961597399E58}"/>
    <cellStyle name="Normal 4 13_AVA DVA EL" xfId="30296" xr:uid="{7A5F7171-054B-4B55-A22F-A5D8C6FCC328}"/>
    <cellStyle name="Normal 4 14" xfId="8473" xr:uid="{099DDCF8-2703-45B0-BF98-3ED3BB576A5A}"/>
    <cellStyle name="Normal 4 14 2" xfId="30297" xr:uid="{C2E585A8-7293-48C3-960B-53771447D466}"/>
    <cellStyle name="Normal 4 14 2 2" xfId="30298" xr:uid="{329AA42A-DDE9-4510-80E4-3293914039E8}"/>
    <cellStyle name="Normal 4 14 2 3" xfId="30299" xr:uid="{8EB54FD3-2092-45AD-BF66-0A6261C01B92}"/>
    <cellStyle name="Normal 4 14 2_AVA DVA EL" xfId="30300" xr:uid="{A9D44B6E-72AC-4993-959A-21925DC9F157}"/>
    <cellStyle name="Normal 4 14 3" xfId="30301" xr:uid="{4C433A1A-5E75-4C3C-82A4-B46BB1BD5F23}"/>
    <cellStyle name="Normal 4 14_AVA DVA EL" xfId="30302" xr:uid="{209C78D0-F280-4291-B0A5-E1184240D9CC}"/>
    <cellStyle name="Normal 4 15" xfId="8474" xr:uid="{AA0F1BD4-3E1A-4FCD-B605-F4C5C0636473}"/>
    <cellStyle name="Normal 4 15 2" xfId="30303" xr:uid="{9570EF36-AECC-4B9F-98A3-E63F7EE47B8E}"/>
    <cellStyle name="Normal 4 15 2 2" xfId="30304" xr:uid="{92B25670-63EC-4C2C-A751-A06A1A5D4E36}"/>
    <cellStyle name="Normal 4 15 2 3" xfId="30305" xr:uid="{0DD8F01E-3B47-4070-9E29-A8E47974CA25}"/>
    <cellStyle name="Normal 4 15 2_AVA DVA EL" xfId="30306" xr:uid="{8CBEA899-C110-4A43-9677-CF853793446B}"/>
    <cellStyle name="Normal 4 15 3" xfId="30307" xr:uid="{E74A793D-B2D3-44B0-9529-0EFE1F2B466D}"/>
    <cellStyle name="Normal 4 15_AVA DVA EL" xfId="30308" xr:uid="{69108687-DF71-484A-8478-7645AE0F14E8}"/>
    <cellStyle name="Normal 4 16" xfId="8475" xr:uid="{4E410E91-B8BE-4729-AFFB-45EDE9412BF4}"/>
    <cellStyle name="Normal 4 16 2" xfId="30309" xr:uid="{58328BED-7BE4-413B-A720-573CAFA6A1D3}"/>
    <cellStyle name="Normal 4 16_AVA DVA EL" xfId="30310" xr:uid="{2231CC7F-990F-442B-9BAD-930E82D0BEF0}"/>
    <cellStyle name="Normal 4 17" xfId="30311" xr:uid="{BBF41A86-C0B3-4673-A4D5-D662649D39BB}"/>
    <cellStyle name="Normal 4 17 2" xfId="30312" xr:uid="{E9B69CE6-9A5F-466B-96D6-18AA348B1CCB}"/>
    <cellStyle name="Normal 4 17 3" xfId="30313" xr:uid="{69E7D557-9083-4CB1-A7D4-DAB90AFD411C}"/>
    <cellStyle name="Normal 4 17 4" xfId="36040" xr:uid="{FC9ADD8D-2701-4578-939A-EA702BF410E5}"/>
    <cellStyle name="Normal 4 17_AVA DVA EL" xfId="30314" xr:uid="{ED5EBAB0-5067-43D7-840D-12181EABA466}"/>
    <cellStyle name="Normal 4 18" xfId="30315" xr:uid="{E229210C-E97D-4E92-9822-E6678141AED3}"/>
    <cellStyle name="Normal 4 18 2" xfId="36382" xr:uid="{ABBC1128-62C0-4D3A-BB9C-7C5A951CA395}"/>
    <cellStyle name="Normal 4 18_Mars 2018" xfId="50583" xr:uid="{12C7475E-0713-4F85-9959-3109F3952D75}"/>
    <cellStyle name="Normal 4 19" xfId="30316" xr:uid="{ACBD5268-3B1E-4DA9-9DAE-3EC8C924E02F}"/>
    <cellStyle name="Normal 4 19 2" xfId="30317" xr:uid="{3D70BFA9-EE14-4D26-945D-1E01E3E1CBA9}"/>
    <cellStyle name="Normal 4 19 3" xfId="30318" xr:uid="{847518E8-A5AD-4EA9-B9AC-FDBBF4F56998}"/>
    <cellStyle name="Normal 4 19_AVA DVA EL" xfId="30319" xr:uid="{9BE501CF-A527-44D8-8DFA-5268DE787855}"/>
    <cellStyle name="Normal 4 2" xfId="8476" xr:uid="{87E53A02-267F-4D9C-AD5B-9F7CCDFCB4F1}"/>
    <cellStyle name="Normal 4 2 10" xfId="8477" xr:uid="{7270721F-F59D-436D-B89E-D8B2281ECF38}"/>
    <cellStyle name="Normal 4 2 10 2" xfId="30320" xr:uid="{DF5F1F68-23E8-4E14-B699-E71CCE45EAF1}"/>
    <cellStyle name="Normal 4 2 10_AVA DVA EL" xfId="30321" xr:uid="{9105138E-2AF4-420B-A7B3-5AB23FC501E9}"/>
    <cellStyle name="Normal 4 2 11" xfId="8478" xr:uid="{B5CDC0A0-1D08-4359-B104-3EF146718821}"/>
    <cellStyle name="Normal 4 2 11 2" xfId="30322" xr:uid="{46E90008-EB55-410A-8307-F19C9AE1A5AA}"/>
    <cellStyle name="Normal 4 2 11_AVA DVA EL" xfId="30323" xr:uid="{AC52D6AD-F8B3-427B-A405-26D0C6CAEB08}"/>
    <cellStyle name="Normal 4 2 12" xfId="30324" xr:uid="{87238A16-1871-49E9-8ADA-CD2013E86DF3}"/>
    <cellStyle name="Normal 4 2 12 2" xfId="30325" xr:uid="{59944D67-D89A-46BA-BBCD-F94AFB586943}"/>
    <cellStyle name="Normal 4 2 12 3" xfId="30326" xr:uid="{19F62079-13A3-42A7-A0C6-2BCBE8B3B697}"/>
    <cellStyle name="Normal 4 2 12 4" xfId="36041" xr:uid="{BB2A8EC5-EAF8-419D-A5F2-DC0F875A82DE}"/>
    <cellStyle name="Normal 4 2 12_AVA DVA EL" xfId="30327" xr:uid="{7906AB9C-00AA-435A-9574-209CB63BDE3D}"/>
    <cellStyle name="Normal 4 2 13" xfId="30328" xr:uid="{EA6B5D08-C35A-4500-80A1-BDCC5369C431}"/>
    <cellStyle name="Normal 4 2 13 2" xfId="30329" xr:uid="{6DCD706A-19DD-472B-BC55-E8E6E912EE8D}"/>
    <cellStyle name="Normal 4 2 13 3" xfId="30330" xr:uid="{3FA3EBEB-B8C7-4C16-AF77-482555EFA182}"/>
    <cellStyle name="Normal 4 2 13_AVA DVA EL" xfId="30331" xr:uid="{242DD61B-D085-46F0-B484-2A23B8E4AC57}"/>
    <cellStyle name="Normal 4 2 14" xfId="30332" xr:uid="{8E6ECBE8-5AE3-4F41-811C-D32483396AAB}"/>
    <cellStyle name="Normal 4 2 15" xfId="35965" xr:uid="{33AF1D56-AAD7-4159-A83E-73AB04C21F4F}"/>
    <cellStyle name="Normal 4 2 16" xfId="36058" xr:uid="{91BB686A-1061-4EF1-8E08-5D61229D0095}"/>
    <cellStyle name="Normal 4 2 17" xfId="36845" xr:uid="{2691A4A6-B129-4E5B-B3FA-8470BCF62F69}"/>
    <cellStyle name="Normal 4 2 2" xfId="8479" xr:uid="{2D1415E6-A6CC-4E47-BA59-4890CF9406C4}"/>
    <cellStyle name="Normal 4 2 2 10" xfId="30333" xr:uid="{3E62CC12-99AA-4095-8C2E-45A9C1718A3E}"/>
    <cellStyle name="Normal 4 2 2 11" xfId="50584" xr:uid="{54E49592-63A4-46B1-8074-2F0B3F3FA8E4}"/>
    <cellStyle name="Normal 4 2 2 2" xfId="30334" xr:uid="{89AE4ABC-EBC8-4D53-8DDE-8C6BC9827910}"/>
    <cellStyle name="Normal 4 2 2 2 2" xfId="30335" xr:uid="{3EB1D8E6-ABBD-412F-AACB-6FEBB840401C}"/>
    <cellStyle name="Normal 4 2 2 2 3" xfId="30336" xr:uid="{D71647DC-32E1-4F2C-8FF7-3BFF90FDF362}"/>
    <cellStyle name="Normal 4 2 2 2_AVA DVA EL" xfId="30337" xr:uid="{BEE08072-517F-4865-AC3D-6D20B34EDC49}"/>
    <cellStyle name="Normal 4 2 2 3" xfId="30338" xr:uid="{0A33B20D-F90E-48D7-9C79-EB478318A57F}"/>
    <cellStyle name="Normal 4 2 2 3 2" xfId="30339" xr:uid="{DA632617-7891-41AA-88D6-AE3ED853FBA4}"/>
    <cellStyle name="Normal 4 2 2 3 3" xfId="30340" xr:uid="{0E92D5E7-1086-42E6-88C1-10FD1AEB378D}"/>
    <cellStyle name="Normal 4 2 2 3_AVA DVA EL" xfId="30341" xr:uid="{04B418CB-21C6-4F3B-A90A-C548915ADB5E}"/>
    <cellStyle name="Normal 4 2 2 4" xfId="30342" xr:uid="{FD3C9882-260A-4FFD-A4DE-7F5526DF7A8C}"/>
    <cellStyle name="Normal 4 2 2 4 2" xfId="30343" xr:uid="{7A6C9103-7699-4F9B-AA22-DDFF301A4718}"/>
    <cellStyle name="Normal 4 2 2 4 3" xfId="30344" xr:uid="{2EB28F0D-87CB-4516-AD0B-C51767FE148D}"/>
    <cellStyle name="Normal 4 2 2 4_AVA DVA EL" xfId="30345" xr:uid="{CC42CC8C-1B6B-4281-A25C-25B4DBFA92DF}"/>
    <cellStyle name="Normal 4 2 2 5" xfId="30346" xr:uid="{5A6124E3-4182-4384-9CB4-15203105B308}"/>
    <cellStyle name="Normal 4 2 2 5 2" xfId="30347" xr:uid="{15C3DEE0-40CA-4BAF-81E1-94A2E6F452FA}"/>
    <cellStyle name="Normal 4 2 2 5 3" xfId="30348" xr:uid="{A12B79D0-43F4-4BDB-BC1C-6B993141AA16}"/>
    <cellStyle name="Normal 4 2 2 5_AVA DVA EL" xfId="30349" xr:uid="{E06FB809-AAE8-49EF-A004-B38BB1E4267F}"/>
    <cellStyle name="Normal 4 2 2 6" xfId="30350" xr:uid="{4EB19742-A3A3-4DA4-9B02-5483D7F6FC32}"/>
    <cellStyle name="Normal 4 2 2 6 2" xfId="30351" xr:uid="{4CBBFFD0-6813-47AC-BA78-4B5523177D2D}"/>
    <cellStyle name="Normal 4 2 2 6 3" xfId="30352" xr:uid="{246BE649-3E18-43B4-8B7D-8725862193BA}"/>
    <cellStyle name="Normal 4 2 2 6_AVA DVA EL" xfId="30353" xr:uid="{7D1AE57D-01FE-44EF-87BA-F267DE57AE5A}"/>
    <cellStyle name="Normal 4 2 2 7" xfId="30354" xr:uid="{B165C6D5-15DD-4C6C-9F32-17AE955BB9C5}"/>
    <cellStyle name="Normal 4 2 2 7 2" xfId="30355" xr:uid="{D8129F9B-D1BB-4C62-B50D-2C6C4ABB5C1F}"/>
    <cellStyle name="Normal 4 2 2 7 3" xfId="30356" xr:uid="{86C9B68F-F1EE-40EE-BCEB-C0C1FF8DC36B}"/>
    <cellStyle name="Normal 4 2 2 7_AVA DVA EL" xfId="30357" xr:uid="{100EE704-9789-427D-B2F9-D346EEEFD373}"/>
    <cellStyle name="Normal 4 2 2 8" xfId="30358" xr:uid="{EE28DF88-7CFF-4836-84BA-67BC5EC6BFF5}"/>
    <cellStyle name="Normal 4 2 2 8 2" xfId="30359" xr:uid="{FA4ADD19-32B4-4DA3-9334-F57FD1039412}"/>
    <cellStyle name="Normal 4 2 2 8 3" xfId="30360" xr:uid="{0D79DE77-06A0-4710-9F04-F5A374546E43}"/>
    <cellStyle name="Normal 4 2 2 8_AVA DVA EL" xfId="30361" xr:uid="{1193DAA4-9AE9-42FB-9754-11BEFDD361FA}"/>
    <cellStyle name="Normal 4 2 2 9" xfId="30362" xr:uid="{FB06F8D5-A5A8-4D36-BC41-0F0BEE67E6F5}"/>
    <cellStyle name="Normal 4 2 2 9 2" xfId="30363" xr:uid="{C9F272FD-0610-446B-B7C4-49C6332267EF}"/>
    <cellStyle name="Normal 4 2 2 9 3" xfId="30364" xr:uid="{DCE5D454-75B0-46FB-954C-85E5DC377D7B}"/>
    <cellStyle name="Normal 4 2 2 9_AVA DVA EL" xfId="30365" xr:uid="{E84C5061-B34D-4DAB-9B13-2E6A0E885B08}"/>
    <cellStyle name="Normal 4 2 2_AVA DVA EL" xfId="30366" xr:uid="{277B43E2-2CD9-4D75-8A8B-412E1A75970A}"/>
    <cellStyle name="Normal 4 2 3" xfId="8480" xr:uid="{CCBEFB5B-B8BC-4DAC-B5B3-49CCE8B096DB}"/>
    <cellStyle name="Normal 4 2 3 2" xfId="30367" xr:uid="{DF44871A-E18E-4FA2-947A-2E2030295187}"/>
    <cellStyle name="Normal 4 2 3 2 2" xfId="30368" xr:uid="{EF7E5486-3C03-4AA7-AFC6-A9E2AE042A0D}"/>
    <cellStyle name="Normal 4 2 3 2 3" xfId="30369" xr:uid="{D9DD5B67-6E3E-4848-9C51-93002763D7A0}"/>
    <cellStyle name="Normal 4 2 3 2_AVA DVA EL" xfId="30370" xr:uid="{2AE72D7E-6752-4434-B751-CF2FC7D6AE0E}"/>
    <cellStyle name="Normal 4 2 3 3" xfId="30371" xr:uid="{50AC8160-8FE4-48FD-A026-B19ADC3EEA03}"/>
    <cellStyle name="Normal 4 2 3_AVA DVA EL" xfId="30372" xr:uid="{2BFC3FCF-BF0C-48E3-B198-E9EB3F3206C2}"/>
    <cellStyle name="Normal 4 2 4" xfId="8481" xr:uid="{A5AE5D3D-AE30-4801-84DB-F2F21CCE6FD1}"/>
    <cellStyle name="Normal 4 2 4 2" xfId="30373" xr:uid="{1F961B0D-96AC-4EF9-A1A8-03F054703BCB}"/>
    <cellStyle name="Normal 4 2 4 2 2" xfId="30374" xr:uid="{D403AC78-8987-4227-BD8B-BA604BA2D790}"/>
    <cellStyle name="Normal 4 2 4 2 3" xfId="30375" xr:uid="{5B9200D0-BD39-4B93-99D9-50BECF8A82E9}"/>
    <cellStyle name="Normal 4 2 4 2_AVA DVA EL" xfId="30376" xr:uid="{D2DC3329-BDB3-4A87-AEF2-A1C945C39434}"/>
    <cellStyle name="Normal 4 2 4 3" xfId="30377" xr:uid="{A823C13A-A404-4129-848D-86D720E73671}"/>
    <cellStyle name="Normal 4 2 4_AVA DVA EL" xfId="30378" xr:uid="{F2BE35A9-8F75-445C-BF86-215934360F56}"/>
    <cellStyle name="Normal 4 2 5" xfId="8482" xr:uid="{92F8EBB9-CD15-40A8-B838-4E92712DBFEA}"/>
    <cellStyle name="Normal 4 2 5 2" xfId="30379" xr:uid="{62FCA417-C68A-4913-BFCB-207412FB62AD}"/>
    <cellStyle name="Normal 4 2 5 2 2" xfId="30380" xr:uid="{A0EC0945-2375-4E88-86E5-579B54CCF4E0}"/>
    <cellStyle name="Normal 4 2 5 2 3" xfId="30381" xr:uid="{4100A203-12B0-4AEC-AF46-0AFF573FA4AF}"/>
    <cellStyle name="Normal 4 2 5 2_AVA DVA EL" xfId="30382" xr:uid="{DDBA1060-A4A8-480D-A88A-B54201C6733C}"/>
    <cellStyle name="Normal 4 2 5 3" xfId="30383" xr:uid="{5358D81E-5818-4285-9DAF-3F585E11DB60}"/>
    <cellStyle name="Normal 4 2 5_AVA DVA EL" xfId="30384" xr:uid="{828F6A66-C986-4F51-B088-EEA0D8C96E45}"/>
    <cellStyle name="Normal 4 2 6" xfId="8483" xr:uid="{A7DFD491-E32D-47AE-AA29-F166C08E3769}"/>
    <cellStyle name="Normal 4 2 6 2" xfId="30385" xr:uid="{CDC41707-E108-4F90-9E56-4B36006519B0}"/>
    <cellStyle name="Normal 4 2 6 2 2" xfId="30386" xr:uid="{499BA3CA-49B7-4261-94A3-5CC0FB62578E}"/>
    <cellStyle name="Normal 4 2 6 2 3" xfId="30387" xr:uid="{17EA7489-2AE4-4632-9260-B18E1C89C3DB}"/>
    <cellStyle name="Normal 4 2 6 2_AVA DVA EL" xfId="30388" xr:uid="{ACD0E8D7-0D18-4B6F-A4FB-B157BC28E66F}"/>
    <cellStyle name="Normal 4 2 6 3" xfId="30389" xr:uid="{763634BD-C9A1-44E8-ADBB-6A649AB6A244}"/>
    <cellStyle name="Normal 4 2 6_AVA DVA EL" xfId="30390" xr:uid="{A6CE696B-ABD9-4024-B547-A37D6F328D9D}"/>
    <cellStyle name="Normal 4 2 7" xfId="8484" xr:uid="{FC383B6E-E0BE-4744-874F-A09F3CCE760B}"/>
    <cellStyle name="Normal 4 2 7 2" xfId="30391" xr:uid="{6B475BE4-1D38-4023-8B21-019E64C76939}"/>
    <cellStyle name="Normal 4 2 7 2 2" xfId="30392" xr:uid="{DB6656A0-3C5E-4C09-9C17-C6F3E12271D4}"/>
    <cellStyle name="Normal 4 2 7 2 3" xfId="30393" xr:uid="{F104BCFC-D48F-4E7E-B269-697B0C06E89A}"/>
    <cellStyle name="Normal 4 2 7 2_AVA DVA EL" xfId="30394" xr:uid="{AFD6D836-D6C0-4BCB-8659-BF85E757E646}"/>
    <cellStyle name="Normal 4 2 7 3" xfId="30395" xr:uid="{0CE865EF-04B8-4771-B191-D5D78801B48C}"/>
    <cellStyle name="Normal 4 2 7_AVA DVA EL" xfId="30396" xr:uid="{2779525C-BE03-436D-94A1-405D99A5E3C9}"/>
    <cellStyle name="Normal 4 2 8" xfId="8485" xr:uid="{BC57512A-63B1-4674-AC32-CC0EA0ABDEC0}"/>
    <cellStyle name="Normal 4 2 8 2" xfId="30397" xr:uid="{2EC5A73A-AD76-4C7A-8ECA-000C57729DB8}"/>
    <cellStyle name="Normal 4 2 8 2 2" xfId="30398" xr:uid="{0C0BAB86-9FF6-4A21-8DDF-84BBA2A171A0}"/>
    <cellStyle name="Normal 4 2 8 2 3" xfId="30399" xr:uid="{9D4CC399-259F-4FD3-8614-8140BD4FE2E6}"/>
    <cellStyle name="Normal 4 2 8 2_AVA DVA EL" xfId="30400" xr:uid="{633F90B9-36E0-42CF-BF1A-882396C657F1}"/>
    <cellStyle name="Normal 4 2 8 3" xfId="30401" xr:uid="{FFCB62FE-C814-4B9A-96F8-F940A7EC6EF9}"/>
    <cellStyle name="Normal 4 2 8_AVA DVA EL" xfId="30402" xr:uid="{5777DADA-5A80-4E23-94AE-C3D0957289F4}"/>
    <cellStyle name="Normal 4 2 9" xfId="8486" xr:uid="{D8B815D2-969E-4F7D-AB94-E61B49F816FE}"/>
    <cellStyle name="Normal 4 2 9 2" xfId="30403" xr:uid="{5F6EFFFA-EFFA-4527-91E7-F7FF152F14D3}"/>
    <cellStyle name="Normal 4 2 9 2 2" xfId="30404" xr:uid="{39BD4231-B84D-4BAB-86CB-81CC0FF64C22}"/>
    <cellStyle name="Normal 4 2 9 2 3" xfId="30405" xr:uid="{46A46C92-1245-4686-88B5-F577D6FE108E}"/>
    <cellStyle name="Normal 4 2 9 2_AVA DVA EL" xfId="30406" xr:uid="{6F5E7D90-6210-4DF9-985D-1C63FBF7DA17}"/>
    <cellStyle name="Normal 4 2 9 3" xfId="30407" xr:uid="{C7A0318C-82F8-4762-9185-7312F916EBA5}"/>
    <cellStyle name="Normal 4 2 9_AVA DVA EL" xfId="30408" xr:uid="{8BE4ACFA-991F-4FB7-A37B-AE5284FA9A3A}"/>
    <cellStyle name="Normal 4 2_11" xfId="8487" xr:uid="{DA091192-5853-4EFA-9E24-B227F65132A1}"/>
    <cellStyle name="Normal 4 20" xfId="35951" xr:uid="{3DACB857-5627-4F15-AEE2-EA5AF826808B}"/>
    <cellStyle name="Normal 4 21" xfId="36070" xr:uid="{82CA07A7-D3FD-4E4D-97C0-F7D1377D8705}"/>
    <cellStyle name="Normal 4 3" xfId="8488" xr:uid="{9FA33264-A4D2-4AE5-B61D-EFDD29EFE5BA}"/>
    <cellStyle name="Normal 4 3 2" xfId="8489" xr:uid="{C8C8AE2B-6E3F-4FFF-8355-D4344BC70369}"/>
    <cellStyle name="Normal 4 3 2 2" xfId="30409" xr:uid="{ECCE0221-168E-478F-A3C3-690454A132AD}"/>
    <cellStyle name="Normal 4 3 2 2 2" xfId="30410" xr:uid="{92DFE38C-54B8-4D6B-B09A-F2A44DF96B32}"/>
    <cellStyle name="Normal 4 3 2 2 3" xfId="30411" xr:uid="{F0BABB75-C055-4F2D-94C4-6086F2F91550}"/>
    <cellStyle name="Normal 4 3 2 2_AVA DVA EL" xfId="30412" xr:uid="{90528BCA-ADC8-4BED-9A4C-7765D1757636}"/>
    <cellStyle name="Normal 4 3 2 3" xfId="30413" xr:uid="{A34A5027-6268-4AB5-9668-F6D02BCC1F04}"/>
    <cellStyle name="Normal 4 3 2 4" xfId="40093" xr:uid="{1BE996C5-8DD1-4D41-A0E9-C53B584C3695}"/>
    <cellStyle name="Normal 4 3 2_AVA DVA EL" xfId="30414" xr:uid="{6F464E74-604C-45C6-8644-840C55CF5C77}"/>
    <cellStyle name="Normal 4 3 3" xfId="8490" xr:uid="{D9DD2ECC-6D40-45F6-ABA9-D8B2FA9676F3}"/>
    <cellStyle name="Normal 4 3 3 2" xfId="8491" xr:uid="{20684078-C8C9-42FD-BCD6-C7A385EEDC00}"/>
    <cellStyle name="Normal 4 3 3 3" xfId="40094" xr:uid="{4F377074-1875-4A12-9D94-C1A0F4AA7EBE}"/>
    <cellStyle name="Normal 4 3 3_A01" xfId="12540" xr:uid="{E7DDEB86-A38F-465C-9F4C-7EF67C51B39C}"/>
    <cellStyle name="Normal 4 3 4" xfId="8492" xr:uid="{76E48BCB-842C-4066-92B7-69F871FDF486}"/>
    <cellStyle name="Normal 4 3 4 2" xfId="8493" xr:uid="{10BC3C49-7B6F-4C60-82E7-D1B6ABBDD891}"/>
    <cellStyle name="Normal 4 3 4_A01" xfId="12541" xr:uid="{269FB082-EBEA-48A1-9C79-A54CA666BF66}"/>
    <cellStyle name="Normal 4 3 5" xfId="8494" xr:uid="{CA367ED0-29A9-40C8-877C-EFE8ACC2378C}"/>
    <cellStyle name="Normal 4 3 5 2" xfId="30415" xr:uid="{954E1ED8-1419-44A4-9BDD-FC76786045C0}"/>
    <cellStyle name="Normal 4 3 5 3" xfId="30416" xr:uid="{50961C8D-45E2-43EE-AC68-21254B57965C}"/>
    <cellStyle name="Normal 4 3 5_AVA DVA EL" xfId="30417" xr:uid="{114C8B29-9CDE-4EA7-AB0D-320E8E1E967F}"/>
    <cellStyle name="Normal 4 3 6" xfId="30418" xr:uid="{E4175BD1-0BF7-4164-A9BE-D7B5408BACE8}"/>
    <cellStyle name="Normal 4 3 7" xfId="36846" xr:uid="{8C1CB4D5-8622-4F9A-953E-F4532AB8C43E}"/>
    <cellStyle name="Normal 4 3_AVA DVA EL" xfId="30419" xr:uid="{2391E4D0-BBAB-4E18-9C6B-EFE904154D7F}"/>
    <cellStyle name="Normal 4 4" xfId="8495" xr:uid="{7A016C48-D904-48E1-B66A-1F1CAFE933FA}"/>
    <cellStyle name="Normal 4 4 2" xfId="30420" xr:uid="{C02808FE-54C9-4113-B032-CE1325239086}"/>
    <cellStyle name="Normal 4 4 2 2" xfId="30421" xr:uid="{74BAE9BB-04E0-457F-BAA8-329A65639F6A}"/>
    <cellStyle name="Normal 4 4 2 3" xfId="30422" xr:uid="{566AA576-EA19-41BB-9FC8-D0909D81B822}"/>
    <cellStyle name="Normal 4 4 2 4" xfId="36287" xr:uid="{E854A3D9-AB2D-4725-A8A4-419F865701CC}"/>
    <cellStyle name="Normal 4 4 2_AVA DVA EL" xfId="30423" xr:uid="{D6E182B8-935B-4620-AD20-0CC640ED2C84}"/>
    <cellStyle name="Normal 4 4 3" xfId="30424" xr:uid="{A3E8F271-F639-434C-A423-B9F3C8F54419}"/>
    <cellStyle name="Normal 4 4 4" xfId="50585" xr:uid="{8FFB4E87-B7F3-4D18-A82E-5EEE81F91510}"/>
    <cellStyle name="Normal 4 4_AVA DVA EL" xfId="30425" xr:uid="{F72E8F5B-3861-4621-B51C-C608220AB1B1}"/>
    <cellStyle name="Normal 4 5" xfId="8496" xr:uid="{4B02A34F-E864-4EA3-8D35-6807DFA029AC}"/>
    <cellStyle name="Normal 4 5 2" xfId="30426" xr:uid="{146A346E-1E18-487B-8B44-C41CB89BA8D8}"/>
    <cellStyle name="Normal 4 5 2 2" xfId="30427" xr:uid="{70D44A94-0328-42D4-82AF-FFCCF9AD18D3}"/>
    <cellStyle name="Normal 4 5 2 3" xfId="30428" xr:uid="{6E94A3A6-5131-492B-9F26-48CB5AE6ED4A}"/>
    <cellStyle name="Normal 4 5 2_AVA DVA EL" xfId="30429" xr:uid="{4C3BB88D-88BA-40F0-AC4E-D1576D671CCF}"/>
    <cellStyle name="Normal 4 5 3" xfId="30430" xr:uid="{606B2EAE-92C5-45CE-871D-5B27B95AD25B}"/>
    <cellStyle name="Normal 4 5 4" xfId="50586" xr:uid="{389D3232-5B69-4630-AC60-A614613C8FC6}"/>
    <cellStyle name="Normal 4 5_AVA DVA EL" xfId="30431" xr:uid="{F5F0F2F0-F23A-48D8-B3E9-E04E96294C2B}"/>
    <cellStyle name="Normal 4 6" xfId="8497" xr:uid="{F4E6C146-C6B9-4F88-A46D-689995546641}"/>
    <cellStyle name="Normal 4 6 2" xfId="30432" xr:uid="{6A404A3A-B701-462A-A7B1-B0874C28D5DA}"/>
    <cellStyle name="Normal 4 6 2 2" xfId="30433" xr:uid="{FA37A894-161D-463A-949E-3C0335CC5430}"/>
    <cellStyle name="Normal 4 6 2 3" xfId="30434" xr:uid="{CEC26A4F-9BD3-41A2-9814-1B7E5ED795D5}"/>
    <cellStyle name="Normal 4 6 2_AVA DVA EL" xfId="30435" xr:uid="{7C27A278-6AC1-49C4-AAFE-18B20A625EA6}"/>
    <cellStyle name="Normal 4 6 3" xfId="30436" xr:uid="{2FEF2B59-F262-4400-9FFC-ED5D194A4C89}"/>
    <cellStyle name="Normal 4 6 4" xfId="50587" xr:uid="{29754CF7-26C1-4574-B8C7-3E7E002F7947}"/>
    <cellStyle name="Normal 4 6_AVA DVA EL" xfId="30437" xr:uid="{ACEE5D1F-6AA7-49E1-9114-F3ADEFFCAB50}"/>
    <cellStyle name="Normal 4 7" xfId="8498" xr:uid="{7D07583B-6DCE-4B32-AFC8-26DC715548A7}"/>
    <cellStyle name="Normal 4 7 2" xfId="30438" xr:uid="{4CEDF144-43B9-444F-B7EF-B88C331EBFAB}"/>
    <cellStyle name="Normal 4 7 2 2" xfId="30439" xr:uid="{00ECC7C0-0555-4F12-809D-7B1FF044E8C8}"/>
    <cellStyle name="Normal 4 7 2 3" xfId="30440" xr:uid="{EDA67914-E724-462F-BB3D-81961ECAC489}"/>
    <cellStyle name="Normal 4 7 2_AVA DVA EL" xfId="30441" xr:uid="{79377B12-453F-47FA-85A3-4FD8495A6747}"/>
    <cellStyle name="Normal 4 7 3" xfId="30442" xr:uid="{AB6B946B-DEA3-4574-9FDC-93B8A76088F4}"/>
    <cellStyle name="Normal 4 7 4" xfId="50588" xr:uid="{9FD13C32-ED76-4A5D-8ACB-615EAA7B1E4B}"/>
    <cellStyle name="Normal 4 7_AVA DVA EL" xfId="30443" xr:uid="{8188E177-98AA-49D0-B263-78F1B42FBE7C}"/>
    <cellStyle name="Normal 4 8" xfId="8499" xr:uid="{F19763FE-B642-47A3-9AB0-A05F2457E855}"/>
    <cellStyle name="Normal 4 8 2" xfId="30444" xr:uid="{802D4F69-41CD-4A66-9A2B-5CA4B13662B0}"/>
    <cellStyle name="Normal 4 8 2 2" xfId="30445" xr:uid="{C1DD21A8-9390-4A0C-A378-1329ADBB3752}"/>
    <cellStyle name="Normal 4 8 2 3" xfId="30446" xr:uid="{303263F0-2748-4136-90BC-A961AD552A9B}"/>
    <cellStyle name="Normal 4 8 2_AVA DVA EL" xfId="30447" xr:uid="{175126FD-01E5-4EB7-A889-13CBA44819CA}"/>
    <cellStyle name="Normal 4 8 3" xfId="30448" xr:uid="{7E44DE3E-6875-4AA3-AB16-B2D27129C466}"/>
    <cellStyle name="Normal 4 8 4" xfId="50589" xr:uid="{0E7A8E5F-FA47-46C2-B4FD-A1A986DC4529}"/>
    <cellStyle name="Normal 4 8_AVA DVA EL" xfId="30449" xr:uid="{280A7979-56E8-4247-A34A-DB404C3FBE8E}"/>
    <cellStyle name="Normal 4 9" xfId="8500" xr:uid="{CC22DD2A-82DD-4C4B-A6E8-1D00D17A97BC}"/>
    <cellStyle name="Normal 4 9 2" xfId="30450" xr:uid="{7B897F15-7D60-4909-A1D7-B4FA308EEA50}"/>
    <cellStyle name="Normal 4 9 2 2" xfId="30451" xr:uid="{DA7EE73B-DC65-4486-90BA-0A774494BE8E}"/>
    <cellStyle name="Normal 4 9 2 3" xfId="30452" xr:uid="{8D4FC316-79B2-46C9-AC8A-EE3918EEECA1}"/>
    <cellStyle name="Normal 4 9 2_AVA DVA EL" xfId="30453" xr:uid="{37ECF227-2834-4D93-BBFE-40E85669BA97}"/>
    <cellStyle name="Normal 4 9 3" xfId="30454" xr:uid="{AE0458AA-9771-4076-8B45-D65984EEECD1}"/>
    <cellStyle name="Normal 4 9 4" xfId="50590" xr:uid="{13AD542D-F032-433E-92DA-D2309A8D03E9}"/>
    <cellStyle name="Normal 4 9_AVA DVA EL" xfId="30455" xr:uid="{F4A8A2B4-D436-4839-A27D-0FD6DC11C2E0}"/>
    <cellStyle name="Normal 4_11" xfId="8501" xr:uid="{72C5AC4F-8139-4AC7-A993-9BE1C3783636}"/>
    <cellStyle name="Normal 40" xfId="8502" xr:uid="{0B9A1D0D-9FB4-4B15-BA64-91BABEA9C2D8}"/>
    <cellStyle name="Normal 40 2" xfId="8503" xr:uid="{ADF6EDD0-71CB-4427-B22C-49F4975B446C}"/>
    <cellStyle name="Normal 40 2 2" xfId="30456" xr:uid="{96664B3A-6057-4D78-A6A1-F5DEAD93E65F}"/>
    <cellStyle name="Normal 40 2 2 2" xfId="30457" xr:uid="{DB8C6D06-DC46-4A3A-99E1-6EF4EF516F6D}"/>
    <cellStyle name="Normal 40 2 2 3" xfId="30458" xr:uid="{FD6D1144-EC63-4025-ACFC-0A2F4A741C32}"/>
    <cellStyle name="Normal 40 2 2_AVA DVA EL" xfId="30459" xr:uid="{B1CC47E5-E2A1-4E0F-91D6-B4C83D0693B6}"/>
    <cellStyle name="Normal 40 2_AVA DVA EL" xfId="50591" xr:uid="{FBD59668-B5E0-40C2-8681-D15E0A257AD3}"/>
    <cellStyle name="Normal 40 3" xfId="30460" xr:uid="{953D770B-A2DD-4228-9FC2-4520912A81C5}"/>
    <cellStyle name="Normal 40 3 2" xfId="30461" xr:uid="{5DC59B67-6659-4AB3-833B-B664D853FEF6}"/>
    <cellStyle name="Normal 40 3 3" xfId="30462" xr:uid="{252250C2-2F13-4751-B03B-32926A8A4929}"/>
    <cellStyle name="Normal 40 3_AVA DVA EL" xfId="30463" xr:uid="{3CEC3B1C-2F27-498E-AC4F-74DC98304233}"/>
    <cellStyle name="Normal 40 4" xfId="30464" xr:uid="{28B57236-E2B5-413D-ADFF-9032AAD93329}"/>
    <cellStyle name="Normal 40 4 2" xfId="30465" xr:uid="{1E5ACFD4-0F47-46F6-8D7E-698C657752A2}"/>
    <cellStyle name="Normal 40 4 3" xfId="30466" xr:uid="{1620FBE2-3EA7-49DD-92E0-E1977F996763}"/>
    <cellStyle name="Normal 40 4_AVA DVA EL" xfId="30467" xr:uid="{79E1AD13-F82B-4B09-94FE-B0EB3C0ECF3F}"/>
    <cellStyle name="Normal 40 5" xfId="30468" xr:uid="{DD0F0937-7465-4651-878F-9E6589185C76}"/>
    <cellStyle name="Normal 40 5 2" xfId="30469" xr:uid="{82DC2096-7269-4118-A8DF-2FE0049849F2}"/>
    <cellStyle name="Normal 40 5 3" xfId="30470" xr:uid="{A2098B31-CCEF-4F90-9995-0DB07C9C7F01}"/>
    <cellStyle name="Normal 40 5_AVA DVA EL" xfId="30471" xr:uid="{9F5777C6-69F0-403E-92B2-D1657E15B84E}"/>
    <cellStyle name="Normal 40 6" xfId="30472" xr:uid="{4BA0D035-EE41-499F-8897-B578243CB9F2}"/>
    <cellStyle name="Normal 40 6 2" xfId="30473" xr:uid="{C23BE3D8-D4FD-43B0-AAB3-8DCA4D90D567}"/>
    <cellStyle name="Normal 40 6 3" xfId="30474" xr:uid="{70D49838-5278-4264-9517-0155F493E7BB}"/>
    <cellStyle name="Normal 40 6_AVA DVA EL" xfId="30475" xr:uid="{427D966B-5910-450D-AD91-4D866107CA8E}"/>
    <cellStyle name="Normal 40 7" xfId="50592" xr:uid="{C70B1783-F42C-4ABA-8C10-54C80DB987D5}"/>
    <cellStyle name="Normal 40_AVA DVA EL" xfId="50593" xr:uid="{E663EC90-C315-4A7C-AAFE-DE2FBF483803}"/>
    <cellStyle name="Normal 41" xfId="8504" xr:uid="{88114B5A-03A9-4E5F-B85F-AE316515B68F}"/>
    <cellStyle name="Normal 41 2" xfId="30476" xr:uid="{4B67A109-4825-4F3F-A8E5-C427D4DA510B}"/>
    <cellStyle name="Normal 41 2 2" xfId="30477" xr:uid="{05176653-209C-4B78-A631-BD6E1F248C92}"/>
    <cellStyle name="Normal 41 2 3" xfId="30478" xr:uid="{991636C4-52BE-4242-9417-DFE64C3AA52C}"/>
    <cellStyle name="Normal 41 2_AVA DVA EL" xfId="30479" xr:uid="{64C568A0-AE59-422A-93F4-386372636F4D}"/>
    <cellStyle name="Normal 41 3" xfId="30480" xr:uid="{4E3EBFD9-F520-4071-88B2-32E28CE10F8F}"/>
    <cellStyle name="Normal 41 3 2" xfId="30481" xr:uid="{4FFCADCB-561B-4804-A65F-49A74B501ADF}"/>
    <cellStyle name="Normal 41 3 3" xfId="30482" xr:uid="{78774A64-E2A5-4019-BDE9-2B00A4C6DDF1}"/>
    <cellStyle name="Normal 41 3_AVA DVA EL" xfId="30483" xr:uid="{6C7FF1CC-8A64-4A96-9510-36C2735FBA34}"/>
    <cellStyle name="Normal 41 4" xfId="30484" xr:uid="{07F90604-5475-491C-B546-A40C3ED887EB}"/>
    <cellStyle name="Normal 41 4 2" xfId="30485" xr:uid="{7F254C38-AE82-44A3-9AB7-22766DF18546}"/>
    <cellStyle name="Normal 41 4 3" xfId="30486" xr:uid="{2E29B06A-43F7-489C-95E5-5DAEE2B9C921}"/>
    <cellStyle name="Normal 41 4_AVA DVA EL" xfId="30487" xr:uid="{4A1AEE9F-5739-434C-8040-EBF0D6ED9B4D}"/>
    <cellStyle name="Normal 41 5" xfId="30488" xr:uid="{C67D34BC-951B-495B-94F5-A28F21ABA8A1}"/>
    <cellStyle name="Normal 41 5 2" xfId="30489" xr:uid="{E6B3DE47-B2D8-480D-8146-AC157B663094}"/>
    <cellStyle name="Normal 41 5 3" xfId="30490" xr:uid="{AC921BDC-8CF1-4BA0-8662-425B20CB29B4}"/>
    <cellStyle name="Normal 41 5_AVA DVA EL" xfId="30491" xr:uid="{8174BFBE-9739-470A-9B0A-CED0A7647D7B}"/>
    <cellStyle name="Normal 41 6" xfId="30492" xr:uid="{4E733939-CEB1-4FC3-A9A2-4BF139FBACF2}"/>
    <cellStyle name="Normal 41 7" xfId="50594" xr:uid="{6A758BD8-2B16-4371-AA41-3F7A2D8A4BC2}"/>
    <cellStyle name="Normal 41_AVA DVA EL" xfId="30493" xr:uid="{BD689B30-58E1-4F97-AD3B-4810E823EEB9}"/>
    <cellStyle name="Normal 42" xfId="8505" xr:uid="{079AF307-82A6-4A69-9151-314A162BEDF9}"/>
    <cellStyle name="Normal 42 2" xfId="30494" xr:uid="{BA57A3D1-3E5B-47B4-9F6F-303C89EA8EE5}"/>
    <cellStyle name="Normal 42 2 2" xfId="30495" xr:uid="{E9E13411-8B77-4429-BA81-D1291E2F3496}"/>
    <cellStyle name="Normal 42 2 3" xfId="30496" xr:uid="{0C7498E7-FAAE-495E-92BB-DE9BEBD03D4A}"/>
    <cellStyle name="Normal 42 2_AVA DVA EL" xfId="30497" xr:uid="{EF9B81C0-0557-43EE-AB1A-672B39A24E9D}"/>
    <cellStyle name="Normal 42 3" xfId="30498" xr:uid="{680BB75C-F1CC-441D-83BE-29897E20BD27}"/>
    <cellStyle name="Normal 42 3 2" xfId="30499" xr:uid="{835DF990-BBF9-4137-8B7D-6965B16CDFCD}"/>
    <cellStyle name="Normal 42 3 3" xfId="30500" xr:uid="{E7218ECA-5B5E-4B25-88B1-10D7BC0FB1D4}"/>
    <cellStyle name="Normal 42 3_AVA DVA EL" xfId="30501" xr:uid="{C2943C8F-FCC1-4165-916C-A79BFB864728}"/>
    <cellStyle name="Normal 42 4" xfId="30502" xr:uid="{A7BF9EC3-F789-4DFC-A486-92109CC147AD}"/>
    <cellStyle name="Normal 42 4 2" xfId="30503" xr:uid="{E75EB465-18D9-4026-B44B-D3A48235EA1F}"/>
    <cellStyle name="Normal 42 4 3" xfId="30504" xr:uid="{78595F88-5937-40EF-8DC2-752F05986677}"/>
    <cellStyle name="Normal 42 4_AVA DVA EL" xfId="30505" xr:uid="{8911CF27-A449-4F37-943B-EE82EF9C028A}"/>
    <cellStyle name="Normal 42 5" xfId="30506" xr:uid="{C853CBC4-84BE-4E74-8259-25F64A2CD33F}"/>
    <cellStyle name="Normal 42 5 2" xfId="30507" xr:uid="{23D844E8-39AE-41FA-9B62-43DD3044BC04}"/>
    <cellStyle name="Normal 42 5 3" xfId="30508" xr:uid="{A3E17038-B50B-4092-AE9B-BFCE17E0C175}"/>
    <cellStyle name="Normal 42 5_AVA DVA EL" xfId="30509" xr:uid="{E99ED09C-B276-41DF-ABD9-6017EA568055}"/>
    <cellStyle name="Normal 42 6" xfId="30510" xr:uid="{28BEBB76-D4F1-43DC-B096-2545C91B827E}"/>
    <cellStyle name="Normal 42 6 2" xfId="30511" xr:uid="{F38D5281-4CBF-4B9E-9961-878E6429780C}"/>
    <cellStyle name="Normal 42 6 3" xfId="30512" xr:uid="{ADD3D0DA-67A4-444F-94EA-EB5247BA516A}"/>
    <cellStyle name="Normal 42 6_AVA DVA EL" xfId="30513" xr:uid="{C2346BC0-B1FD-4246-942B-3205DA7BB149}"/>
    <cellStyle name="Normal 42 7" xfId="30514" xr:uid="{6C484BEA-6B97-4B0D-BD18-C1BD1E81C207}"/>
    <cellStyle name="Normal 42_AVA DVA EL" xfId="30515" xr:uid="{2E84C8C6-6068-4481-A785-78F5CE0BE5F3}"/>
    <cellStyle name="Normal 43" xfId="8506" xr:uid="{F78D2360-F5BD-43DE-83A0-DD05FC64B83D}"/>
    <cellStyle name="Normal 43 2" xfId="30516" xr:uid="{D720E864-1E5E-48F9-87D5-E0B5A8C4B1C2}"/>
    <cellStyle name="Normal 43 2 2" xfId="30517" xr:uid="{147A6E0E-A9A9-4DE3-9F24-859FF3F7C25F}"/>
    <cellStyle name="Normal 43 2 3" xfId="30518" xr:uid="{7DF422B5-0663-4D71-9EB2-AF166CE5C2E3}"/>
    <cellStyle name="Normal 43 2_AVA DVA EL" xfId="30519" xr:uid="{179A0B11-9D10-40BA-90B9-9682878ADC18}"/>
    <cellStyle name="Normal 43 3" xfId="30520" xr:uid="{D7937FEF-D500-40EB-8C45-0752E392E9D1}"/>
    <cellStyle name="Normal 43_AVA DVA EL" xfId="30521" xr:uid="{80CFC188-0D95-4C14-845A-2C022CEA1D9E}"/>
    <cellStyle name="Normal 44" xfId="8507" xr:uid="{C1A3E1F6-D6F7-45B9-8FF3-B8BCB2217538}"/>
    <cellStyle name="Normal 44 2" xfId="30522" xr:uid="{3D94CE7F-AA5B-41BC-A665-F39C7BA7F4BB}"/>
    <cellStyle name="Normal 44 2 2" xfId="30523" xr:uid="{D3EB3866-CA68-4F22-8820-064DB7118354}"/>
    <cellStyle name="Normal 44 2 3" xfId="30524" xr:uid="{B100EDB5-8D4A-4307-9F43-E1AE5DBB9A00}"/>
    <cellStyle name="Normal 44 2_AVA DVA EL" xfId="30525" xr:uid="{E169C3C3-05F5-454B-BF6D-628CD3133D9B}"/>
    <cellStyle name="Normal 44 3" xfId="30526" xr:uid="{08F60E3B-7054-40F2-9EFD-12CE9549536A}"/>
    <cellStyle name="Normal 44_AVA DVA EL" xfId="30527" xr:uid="{D383972C-C31B-48A3-8B8B-77EA7353FDE9}"/>
    <cellStyle name="Normal 45" xfId="8508" xr:uid="{3FB5B815-C30D-43A7-ACBA-F08541D48171}"/>
    <cellStyle name="Normal 45 2" xfId="30528" xr:uid="{DCE5862A-CC9F-42BA-89E5-842E44F30381}"/>
    <cellStyle name="Normal 45 2 2" xfId="30529" xr:uid="{4626C3EB-199F-4C3D-9336-213DAFBDA658}"/>
    <cellStyle name="Normal 45 2 3" xfId="30530" xr:uid="{C0299EEC-8110-49FA-B614-0E0A9DDBCFC8}"/>
    <cellStyle name="Normal 45 2_AVA DVA EL" xfId="30531" xr:uid="{4954C7FA-F6CB-4ADB-8D41-D99714DD6191}"/>
    <cellStyle name="Normal 45 3" xfId="30532" xr:uid="{CBA367FF-3AAA-462E-AF2B-652D24A4B723}"/>
    <cellStyle name="Normal 45_AVA DVA EL" xfId="30533" xr:uid="{4408041B-B889-47AE-8592-C7294842463E}"/>
    <cellStyle name="Normal 46" xfId="8509" xr:uid="{3D13F79B-2980-4DE2-99F6-BD5C214136DB}"/>
    <cellStyle name="Normal 46 2" xfId="30534" xr:uid="{8E2EC7B6-BE12-4551-BD50-9BD5692D21FF}"/>
    <cellStyle name="Normal 46 2 2" xfId="30535" xr:uid="{74933BD5-C665-46AD-99C6-87079F4D0CED}"/>
    <cellStyle name="Normal 46 2 3" xfId="30536" xr:uid="{D91F2719-7B38-4834-959B-00FC8CD665CD}"/>
    <cellStyle name="Normal 46 2_AVA DVA EL" xfId="30537" xr:uid="{D2530C9E-2EB8-4661-9112-E204B308A740}"/>
    <cellStyle name="Normal 46 3" xfId="30538" xr:uid="{20A86DC1-DBA3-44A4-B30D-EF8CDF1062FC}"/>
    <cellStyle name="Normal 46 3 2" xfId="30539" xr:uid="{E7546A78-2D3E-4F0E-A7AC-29F4AD641C68}"/>
    <cellStyle name="Normal 46 3 3" xfId="30540" xr:uid="{49026C51-6077-447A-9094-999EA887F4A1}"/>
    <cellStyle name="Normal 46 3_AVA DVA EL" xfId="30541" xr:uid="{4530DA85-1630-4BBD-A7BD-4A09292775C3}"/>
    <cellStyle name="Normal 46 4" xfId="30542" xr:uid="{2A6119B9-5CDF-4334-99C0-FFCF2F2133B0}"/>
    <cellStyle name="Normal 46 4 2" xfId="30543" xr:uid="{3246A959-618E-48C4-96FD-A0DB5618F8CF}"/>
    <cellStyle name="Normal 46 4 3" xfId="30544" xr:uid="{AE5F60DA-DE14-4339-BD07-8D93283B2FAB}"/>
    <cellStyle name="Normal 46 4_AVA DVA EL" xfId="30545" xr:uid="{84CDE75B-94ED-48F4-AE71-EE341D052C75}"/>
    <cellStyle name="Normal 46 5" xfId="30546" xr:uid="{16BE0089-A2CD-4E21-942C-852EB3B11202}"/>
    <cellStyle name="Normal 46 5 2" xfId="30547" xr:uid="{FAA10279-18DE-4A5B-9731-DB2077C08940}"/>
    <cellStyle name="Normal 46 5 3" xfId="30548" xr:uid="{ABB5AB00-E7F6-44CD-858F-94E165947E82}"/>
    <cellStyle name="Normal 46 5_AVA DVA EL" xfId="30549" xr:uid="{0F6B7E57-FA94-4515-9F41-4627322750EA}"/>
    <cellStyle name="Normal 46 6" xfId="30550" xr:uid="{251AD9E9-3B72-4D2E-B6D5-A0E0ACF34A78}"/>
    <cellStyle name="Normal 46 6 2" xfId="30551" xr:uid="{02ED2728-8633-4B5C-998D-EED0AD0DFF49}"/>
    <cellStyle name="Normal 46 6 3" xfId="30552" xr:uid="{5ED10469-1448-4470-9E97-120ED5F2A3F5}"/>
    <cellStyle name="Normal 46 6_AVA DVA EL" xfId="30553" xr:uid="{8877D335-FF35-4B2F-8EF7-83085C707098}"/>
    <cellStyle name="Normal 46 7" xfId="30554" xr:uid="{07123CAC-16EB-48BC-BF0A-5C7627C283DE}"/>
    <cellStyle name="Normal 46_AVA DVA EL" xfId="30555" xr:uid="{8A2253F4-FD9D-4915-A043-A104C9242DA3}"/>
    <cellStyle name="Normal 47" xfId="8510" xr:uid="{A5891F2C-3C38-422B-A03B-457A6B148EE3}"/>
    <cellStyle name="Normal 47 2" xfId="30556" xr:uid="{F217B9BA-081B-4D17-BEB2-DF9CA37B517A}"/>
    <cellStyle name="Normal 47 2 2" xfId="30557" xr:uid="{0D8C739D-8BA6-4F07-827E-0F549A7BBE2D}"/>
    <cellStyle name="Normal 47 2 3" xfId="30558" xr:uid="{423286AD-36AE-4E9E-A8C4-FE45AFF6B86F}"/>
    <cellStyle name="Normal 47 2_AVA DVA EL" xfId="30559" xr:uid="{831B2B62-89D0-446D-B4B8-F13F4E656E64}"/>
    <cellStyle name="Normal 47 3" xfId="30560" xr:uid="{230D08EC-A7A0-40F9-8749-0E363719250A}"/>
    <cellStyle name="Normal 47 3 2" xfId="30561" xr:uid="{F38A6341-2A1A-4BFF-984D-C8F0AE7CC935}"/>
    <cellStyle name="Normal 47 3 3" xfId="30562" xr:uid="{7D4142C2-5A7B-43D7-ACA1-67A4F7F39424}"/>
    <cellStyle name="Normal 47 3_AVA DVA EL" xfId="30563" xr:uid="{A8B8E93F-A364-471E-80D8-2B1CC8A20997}"/>
    <cellStyle name="Normal 47 4" xfId="30564" xr:uid="{68A97643-37EE-47B3-AEDB-97D329E5358D}"/>
    <cellStyle name="Normal 47 4 2" xfId="30565" xr:uid="{2D1A0C70-876B-4A92-9027-BBEC91472C0B}"/>
    <cellStyle name="Normal 47 4 3" xfId="30566" xr:uid="{F2972D72-CDB2-4A2B-856C-EE3BDAFEB67E}"/>
    <cellStyle name="Normal 47 4_AVA DVA EL" xfId="30567" xr:uid="{6A8D3841-18F2-403D-BCAD-D5F430DE6183}"/>
    <cellStyle name="Normal 47 5" xfId="30568" xr:uid="{8FF4CB9E-C836-486B-8762-6405B43B3550}"/>
    <cellStyle name="Normal 47 5 2" xfId="30569" xr:uid="{87C3C7DE-E040-4998-9145-C0F0E47A87E0}"/>
    <cellStyle name="Normal 47 5 3" xfId="30570" xr:uid="{FFAC482A-BBEF-4509-B221-045D68497093}"/>
    <cellStyle name="Normal 47 5_AVA DVA EL" xfId="30571" xr:uid="{81B3F047-E45D-48F3-A6D1-6082CA613808}"/>
    <cellStyle name="Normal 47 6" xfId="30572" xr:uid="{BF6BC2E3-5C99-45E9-8EAF-62CEACDA59CE}"/>
    <cellStyle name="Normal 47_AVA DVA EL" xfId="30573" xr:uid="{F4708764-F0BA-43B2-884A-8325E1A12F47}"/>
    <cellStyle name="Normal 48" xfId="8511" xr:uid="{4CE65065-5FCC-4F76-90BA-29D5F9AADC00}"/>
    <cellStyle name="Normal 48 2" xfId="30574" xr:uid="{06A3CEB7-2FD3-46E6-A43E-AE79BFA2E7FF}"/>
    <cellStyle name="Normal 48 2 2" xfId="30575" xr:uid="{0A123270-9A37-433B-9504-E01CEF31FFCB}"/>
    <cellStyle name="Normal 48 2 3" xfId="30576" xr:uid="{4A8068A7-D887-4BF9-836C-855D9E272FD8}"/>
    <cellStyle name="Normal 48 2_AVA DVA EL" xfId="30577" xr:uid="{D84CA040-BE9A-4F2B-8EFB-8941B4F35F17}"/>
    <cellStyle name="Normal 48 3" xfId="30578" xr:uid="{FCA33D56-0E49-48C2-8196-B7ACBBB846E2}"/>
    <cellStyle name="Normal 48 3 2" xfId="30579" xr:uid="{E5DEB9EF-2383-4D86-9BD9-DB56781C8E99}"/>
    <cellStyle name="Normal 48 3 3" xfId="30580" xr:uid="{E3FCD8A2-0D3B-40EE-9D7F-62431E2D73A7}"/>
    <cellStyle name="Normal 48 3_AVA DVA EL" xfId="30581" xr:uid="{B4B8E5D6-71C8-4319-934B-B45D800983FF}"/>
    <cellStyle name="Normal 48 4" xfId="30582" xr:uid="{E28B667C-1BA0-408C-8EDA-6572AB56B33B}"/>
    <cellStyle name="Normal 48 4 2" xfId="30583" xr:uid="{A3F28048-5047-47FD-AF6D-0A4AA75CE108}"/>
    <cellStyle name="Normal 48 4 3" xfId="30584" xr:uid="{65CAA1C9-3125-4925-A1DB-C75F2C75862C}"/>
    <cellStyle name="Normal 48 4_AVA DVA EL" xfId="30585" xr:uid="{2AC37E23-41C4-4654-8C21-AD955571B22D}"/>
    <cellStyle name="Normal 48 5" xfId="30586" xr:uid="{014CADBC-74D3-412D-AF4D-A53AC0A9F71D}"/>
    <cellStyle name="Normal 48 5 2" xfId="30587" xr:uid="{533E8188-19AE-4F3F-9BD8-95CA55E4A31A}"/>
    <cellStyle name="Normal 48 5 3" xfId="30588" xr:uid="{742FD406-504C-45D8-B739-962D790BC51D}"/>
    <cellStyle name="Normal 48 5_AVA DVA EL" xfId="30589" xr:uid="{BF6DC387-AF8E-4DAA-992B-855FABE339FA}"/>
    <cellStyle name="Normal 48 6" xfId="30590" xr:uid="{EE9CC52E-AA26-4D8B-AE58-1BF5213ECA46}"/>
    <cellStyle name="Normal 48_AVA DVA EL" xfId="30591" xr:uid="{9842E32E-AA45-44F4-A1CE-F97C7451B59A}"/>
    <cellStyle name="Normal 49" xfId="8512" xr:uid="{F76E7F58-B90F-47A8-9D58-F75F8D744589}"/>
    <cellStyle name="Normal 49 2" xfId="30592" xr:uid="{6B4F9260-4F73-4C59-AD0F-A9B24D62509A}"/>
    <cellStyle name="Normal 49 2 2" xfId="30593" xr:uid="{C4D5D9A3-790E-455B-A3E5-1DD234011834}"/>
    <cellStyle name="Normal 49 2 3" xfId="30594" xr:uid="{E65B433C-A438-4FF2-A64F-9642B4127CFD}"/>
    <cellStyle name="Normal 49 2_AVA DVA EL" xfId="30595" xr:uid="{B98BB186-5A62-484F-BFB1-B4AFDE6CFC19}"/>
    <cellStyle name="Normal 49 3" xfId="30596" xr:uid="{F80129D7-DDE8-4C0D-AAE3-E90BB30234EF}"/>
    <cellStyle name="Normal 49 3 2" xfId="30597" xr:uid="{26E34022-7108-4D5A-BA86-5F4E644197F6}"/>
    <cellStyle name="Normal 49 3 3" xfId="30598" xr:uid="{03F03DC8-3384-4540-B94F-F69B4C491530}"/>
    <cellStyle name="Normal 49 3_AVA DVA EL" xfId="30599" xr:uid="{E7FBA51F-AE1D-4DC0-8DD3-5233B2F7C35A}"/>
    <cellStyle name="Normal 49 4" xfId="30600" xr:uid="{36312C5D-445E-446F-BB61-452426F3BB66}"/>
    <cellStyle name="Normal 49 4 2" xfId="30601" xr:uid="{6A2AC837-2A2D-4D17-AA9A-B08F06B13297}"/>
    <cellStyle name="Normal 49 4 3" xfId="30602" xr:uid="{5732A56B-A4E3-41E5-B3F8-50774DFC3BB8}"/>
    <cellStyle name="Normal 49 4_AVA DVA EL" xfId="30603" xr:uid="{58D36DAB-0827-41C4-90C3-C59F99BF4E7A}"/>
    <cellStyle name="Normal 49 5" xfId="30604" xr:uid="{282BFB1C-130A-44F8-826E-465F0C8C18FD}"/>
    <cellStyle name="Normal 49 5 2" xfId="30605" xr:uid="{1F1B87E3-3E82-42F3-9D09-1DA6488EE5EB}"/>
    <cellStyle name="Normal 49 5 3" xfId="30606" xr:uid="{E53D2C2D-75A7-46D4-A58A-F127563583BA}"/>
    <cellStyle name="Normal 49 5_AVA DVA EL" xfId="30607" xr:uid="{2486E4A1-EC87-4B38-9026-DAAD71DC13B4}"/>
    <cellStyle name="Normal 49 6" xfId="30608" xr:uid="{F0B28537-6A2D-4507-9BF3-201B1CD0874D}"/>
    <cellStyle name="Normal 49_AVA DVA EL" xfId="30609" xr:uid="{082C942C-B8E5-4C04-BCD6-6BF78F372409}"/>
    <cellStyle name="Normal 5" xfId="8513" xr:uid="{47F0F6C1-8F70-44E4-8C3D-099333B67AD8}"/>
    <cellStyle name="Normal 5 10" xfId="8514" xr:uid="{502BDCBD-E244-4D30-8804-C6C079A1AACF}"/>
    <cellStyle name="Normal 5 10 2" xfId="30610" xr:uid="{0A8CBF89-317D-48DE-83D5-3F0717635EDF}"/>
    <cellStyle name="Normal 5 10 2 2" xfId="30611" xr:uid="{943F5DA8-A6CD-4AD7-BA21-4D30E9862A85}"/>
    <cellStyle name="Normal 5 10 2 3" xfId="30612" xr:uid="{A632FE74-F4AB-475E-95FC-3EC337A550D2}"/>
    <cellStyle name="Normal 5 10 2_AVA DVA EL" xfId="30613" xr:uid="{F2FF109B-4CFA-46DB-A6F6-7DB5688ECE6D}"/>
    <cellStyle name="Normal 5 10 3" xfId="30614" xr:uid="{8C6A38CF-7B09-4C34-B0F3-1C6BAFF2436D}"/>
    <cellStyle name="Normal 5 10_AVA DVA EL" xfId="30615" xr:uid="{90323770-7815-4436-9A50-3F51E2D5BD51}"/>
    <cellStyle name="Normal 5 11" xfId="8515" xr:uid="{B8139CA0-188F-475E-B14A-00E4DAAD7D81}"/>
    <cellStyle name="Normal 5 11 2" xfId="30616" xr:uid="{8AD917F5-233F-4928-AEC9-0BDC47ED8D15}"/>
    <cellStyle name="Normal 5 11 2 2" xfId="30617" xr:uid="{C8632BC5-E62B-4C92-8F69-88E33E77E4A1}"/>
    <cellStyle name="Normal 5 11 2 3" xfId="30618" xr:uid="{74CD8235-CA2E-4B40-B12A-805D0B4CA494}"/>
    <cellStyle name="Normal 5 11 2_AVA DVA EL" xfId="30619" xr:uid="{A86E386E-58F3-4085-9C10-6BE8DD4CC688}"/>
    <cellStyle name="Normal 5 11 3" xfId="30620" xr:uid="{A807630E-0C62-4F1E-AE44-D78008D312E8}"/>
    <cellStyle name="Normal 5 11_AVA DVA EL" xfId="30621" xr:uid="{0A1AB359-9EE7-4F87-A7F5-6F955CB2657B}"/>
    <cellStyle name="Normal 5 12" xfId="8516" xr:uid="{43064E19-1B9E-49B4-B4C9-29E6F19958B0}"/>
    <cellStyle name="Normal 5 12 2" xfId="30622" xr:uid="{2E364904-498C-4C0F-B9D7-E5FEF1C9CE30}"/>
    <cellStyle name="Normal 5 12 2 2" xfId="30623" xr:uid="{A5CEC89D-BA50-4774-9AC5-9263DF0058F7}"/>
    <cellStyle name="Normal 5 12 2 3" xfId="30624" xr:uid="{47E6217C-03AA-4894-969D-CE8E20B0C7B7}"/>
    <cellStyle name="Normal 5 12 2_AVA DVA EL" xfId="30625" xr:uid="{3457798A-4903-4ECE-8029-8240AF5906F5}"/>
    <cellStyle name="Normal 5 12 3" xfId="30626" xr:uid="{29CD10CD-3494-4FDE-9197-FD77364D551E}"/>
    <cellStyle name="Normal 5 12_AVA DVA EL" xfId="30627" xr:uid="{6D53C54E-1105-41C5-8BE2-EA0763C3D953}"/>
    <cellStyle name="Normal 5 13" xfId="8517" xr:uid="{C7A1CD63-8B1B-45D1-8AEA-A050E03D2C83}"/>
    <cellStyle name="Normal 5 13 2" xfId="30628" xr:uid="{F56924B3-2875-4182-B693-62FE0131D038}"/>
    <cellStyle name="Normal 5 13 2 2" xfId="30629" xr:uid="{E8460523-BCF4-446A-AFF5-787A1BF18055}"/>
    <cellStyle name="Normal 5 13 2 3" xfId="30630" xr:uid="{F216D510-BDA8-4198-BBDB-BA7E0B842573}"/>
    <cellStyle name="Normal 5 13 2_AVA DVA EL" xfId="30631" xr:uid="{14E70EC3-1F18-48E2-A0D9-6EFFF8DA08E6}"/>
    <cellStyle name="Normal 5 13 3" xfId="30632" xr:uid="{F95B7A0B-A5EE-4B86-993F-7866368A8558}"/>
    <cellStyle name="Normal 5 13_AVA DVA EL" xfId="30633" xr:uid="{CD43EF13-95CA-4383-8B80-08C5AC6552F1}"/>
    <cellStyle name="Normal 5 14" xfId="8518" xr:uid="{4016DCD2-ABE6-4A69-94F8-14553DA67112}"/>
    <cellStyle name="Normal 5 14 2" xfId="30634" xr:uid="{96850FE9-461C-4D40-A816-3CC575CE1DC6}"/>
    <cellStyle name="Normal 5 14 2 2" xfId="30635" xr:uid="{58D3453E-CE53-4C6B-B4F5-AC7DBCDA6162}"/>
    <cellStyle name="Normal 5 14 2 3" xfId="30636" xr:uid="{1430645D-3979-473C-A261-EE22772BDA83}"/>
    <cellStyle name="Normal 5 14 2_AVA DVA EL" xfId="30637" xr:uid="{585AB8EC-7C31-4DA7-BC0F-EF6A99B7C45E}"/>
    <cellStyle name="Normal 5 14 3" xfId="30638" xr:uid="{FC20A7E5-8538-49FF-8644-42C52E8DB87A}"/>
    <cellStyle name="Normal 5 14_AVA DVA EL" xfId="30639" xr:uid="{750BD31A-1D3C-46BF-9F3D-84F83A9C2F56}"/>
    <cellStyle name="Normal 5 15" xfId="8519" xr:uid="{161EB268-62BB-43DA-A2FF-30D5EFD49695}"/>
    <cellStyle name="Normal 5 15 2" xfId="30640" xr:uid="{CE729159-9413-448E-9E0B-3CBCEA91FC3F}"/>
    <cellStyle name="Normal 5 15 2 2" xfId="30641" xr:uid="{9346A184-F45A-43D2-8EDB-F075F83248CF}"/>
    <cellStyle name="Normal 5 15 2 3" xfId="30642" xr:uid="{128C12F3-C9E8-4A6C-8090-165B1EC61A2A}"/>
    <cellStyle name="Normal 5 15 2_AVA DVA EL" xfId="30643" xr:uid="{0FA695BD-9BBF-43E2-90E7-5EE54FBA0CA1}"/>
    <cellStyle name="Normal 5 15 3" xfId="30644" xr:uid="{5F572094-DC0A-4C7A-AC99-ABA5EE727E14}"/>
    <cellStyle name="Normal 5 15_AVA DVA EL" xfId="30645" xr:uid="{527A973C-880C-4AD3-BCA6-FA76098876BA}"/>
    <cellStyle name="Normal 5 16" xfId="8520" xr:uid="{89D29B5C-39A0-4248-874B-4591C8F60457}"/>
    <cellStyle name="Normal 5 16 2" xfId="30646" xr:uid="{65A7F75F-AAD5-4067-826E-5B1B3197AAE0}"/>
    <cellStyle name="Normal 5 16_AVA DVA EL" xfId="30647" xr:uid="{2530D770-92E3-49AA-AAD6-62E9DC9898FD}"/>
    <cellStyle name="Normal 5 17" xfId="8521" xr:uid="{17C77A3B-B692-408C-A671-CA7E357FB78A}"/>
    <cellStyle name="Normal 5 17 2" xfId="8522" xr:uid="{70FFEB00-4D7A-4BA8-9929-7FB7F30DC95B}"/>
    <cellStyle name="Normal 5 17_A01" xfId="12542" xr:uid="{DBCE341E-43F9-444B-9D94-4D41658D2446}"/>
    <cellStyle name="Normal 5 18" xfId="8523" xr:uid="{CA91A5CA-E5FB-4B34-86DF-255B5C8378B2}"/>
    <cellStyle name="Normal 5 18 2" xfId="8524" xr:uid="{00F74CEA-D883-4712-B455-B198EE0C2BF6}"/>
    <cellStyle name="Normal 5 18_A01" xfId="12543" xr:uid="{A3F43CC7-B050-46B9-918B-8A73B65FAF72}"/>
    <cellStyle name="Normal 5 19" xfId="8525" xr:uid="{8FE290AD-5CD9-4F69-B36F-2EE869928C2E}"/>
    <cellStyle name="Normal 5 19 2" xfId="8526" xr:uid="{DE27E6B5-D6AA-4745-9984-AB07E677A2F1}"/>
    <cellStyle name="Normal 5 19_A01" xfId="12544" xr:uid="{E44CF377-9F2F-4FCC-9D83-90AD1A93E125}"/>
    <cellStyle name="Normal 5 2" xfId="8527" xr:uid="{3AED4F28-459C-47B0-88ED-2E3AD674F2CB}"/>
    <cellStyle name="Normal 5 2 10" xfId="8528" xr:uid="{1D87F09C-3F3C-4A65-A7FF-954F31660F75}"/>
    <cellStyle name="Normal 5 2 10 2" xfId="30648" xr:uid="{B7FFE215-A37B-4D4D-95CD-9AA9273D424D}"/>
    <cellStyle name="Normal 5 2 10 2 2" xfId="30649" xr:uid="{3ACF5BD6-2749-41E1-80CD-5B29A881B683}"/>
    <cellStyle name="Normal 5 2 10 2 3" xfId="30650" xr:uid="{FE2BD502-C7BB-4658-892A-42D1B626ECD9}"/>
    <cellStyle name="Normal 5 2 10 2_AVA DVA EL" xfId="30651" xr:uid="{0582C9C1-9A37-44EC-AC3D-B704AF4FC49A}"/>
    <cellStyle name="Normal 5 2 10 3" xfId="30652" xr:uid="{4A6B684A-D3C9-4626-BE5B-350397A959C2}"/>
    <cellStyle name="Normal 5 2 10_AVA DVA EL" xfId="30653" xr:uid="{F54F3866-B4E4-41FB-91A3-396EE25D5DE2}"/>
    <cellStyle name="Normal 5 2 11" xfId="8529" xr:uid="{74AAF64E-36C5-4868-AAD2-40A9B54DB645}"/>
    <cellStyle name="Normal 5 2 11 2" xfId="30654" xr:uid="{EDB294D8-DBF3-4F04-BDDC-B00B5CD462CA}"/>
    <cellStyle name="Normal 5 2 11 2 2" xfId="30655" xr:uid="{A22DF127-27F8-436E-BEB5-712DA9B15D4B}"/>
    <cellStyle name="Normal 5 2 11 2 3" xfId="30656" xr:uid="{99812040-FA50-466F-BAB1-FB69EC4384AC}"/>
    <cellStyle name="Normal 5 2 11 2_AVA DVA EL" xfId="30657" xr:uid="{25757974-0243-4C9A-9E75-07527B234591}"/>
    <cellStyle name="Normal 5 2 11 3" xfId="30658" xr:uid="{75D2518F-CDF6-4FB1-ABD8-642671187EA1}"/>
    <cellStyle name="Normal 5 2 11_A01" xfId="35933" xr:uid="{CC16876D-FCF4-4FC6-BD97-E4170507026A}"/>
    <cellStyle name="Normal 5 2 12" xfId="30659" xr:uid="{7CD55EAE-B00F-4BF0-A2DA-371C20DE8517}"/>
    <cellStyle name="Normal 5 2 12 2" xfId="30660" xr:uid="{F912C6CC-26C6-4E9E-BB3E-73A938809571}"/>
    <cellStyle name="Normal 5 2 12 2 2" xfId="30661" xr:uid="{D64957A7-87B0-4275-B87A-4AC7D9E3B02B}"/>
    <cellStyle name="Normal 5 2 12 2 3" xfId="30662" xr:uid="{0A546484-F306-4582-897B-DDB3C860EC30}"/>
    <cellStyle name="Normal 5 2 12 2_AVA DVA EL" xfId="30663" xr:uid="{604EB18A-ED0A-4639-BED7-5054225EABD5}"/>
    <cellStyle name="Normal 5 2 12 3" xfId="30664" xr:uid="{EAA626A0-7105-4D63-AD4C-673DF533B9C3}"/>
    <cellStyle name="Normal 5 2 12 4" xfId="30665" xr:uid="{F10BD53E-4337-40E6-82EA-1C50C1C38807}"/>
    <cellStyle name="Normal 5 2 12 5" xfId="36104" xr:uid="{AE3A47ED-C27F-4371-9D84-51F44205BAF3}"/>
    <cellStyle name="Normal 5 2 12 6" xfId="35991" xr:uid="{21B6E90F-AADD-494C-A54A-0B6C812C0248}"/>
    <cellStyle name="Normal 5 2 12_AVA DVA EL" xfId="30666" xr:uid="{518A22B5-E029-44AC-9DF9-0CCC8B42BB11}"/>
    <cellStyle name="Normal 5 2 13" xfId="30667" xr:uid="{7500FB80-6BE5-48EE-9697-464997E8F25F}"/>
    <cellStyle name="Normal 5 2 13 2" xfId="30668" xr:uid="{F3494256-CC19-419E-954C-8C69450AD785}"/>
    <cellStyle name="Normal 5 2 13 2 2" xfId="36572" xr:uid="{E9C0279F-85C5-404C-B329-B399A5289DF7}"/>
    <cellStyle name="Normal 5 2 13 3" xfId="30669" xr:uid="{58D48900-95FC-41D9-A71B-8E48394E2AB0}"/>
    <cellStyle name="Normal 5 2 13 4" xfId="36282" xr:uid="{72653AD5-A664-4E64-988B-90D077A5DDEB}"/>
    <cellStyle name="Normal 5 2 13_AVA DVA EL" xfId="30670" xr:uid="{8AC15CFF-A75F-49CE-A94B-1C52D85EB3AD}"/>
    <cellStyle name="Normal 5 2 14" xfId="30671" xr:uid="{8B13061E-B8AF-4362-A2F5-AF1AD294AE98}"/>
    <cellStyle name="Normal 5 2 14 2" xfId="30672" xr:uid="{80DB69E4-AB61-4D50-98D5-2F763C70D9DC}"/>
    <cellStyle name="Normal 5 2 14 3" xfId="30673" xr:uid="{8A691CC8-28BF-4E05-9C65-1F2C3C48ACCA}"/>
    <cellStyle name="Normal 5 2 14_AVA DVA EL" xfId="30674" xr:uid="{D700F1F2-6E7C-4250-AD47-DB38435EC4A0}"/>
    <cellStyle name="Normal 5 2 15" xfId="30675" xr:uid="{8A6B0E6A-0F3C-4C91-944E-EA7D4422F8FF}"/>
    <cellStyle name="Normal 5 2 15 2" xfId="30676" xr:uid="{91FE15D2-D20E-43B9-8EB0-0C6B078BC376}"/>
    <cellStyle name="Normal 5 2 15 3" xfId="30677" xr:uid="{C78B381B-F04E-4372-9A38-450B9B29C063}"/>
    <cellStyle name="Normal 5 2 15_AVA DVA EL" xfId="30678" xr:uid="{707D0D78-C592-4E77-8DCC-2880AF6C4046}"/>
    <cellStyle name="Normal 5 2 16" xfId="30679" xr:uid="{AF4D6E1A-87A1-48FC-AA66-5FD3A396570C}"/>
    <cellStyle name="Normal 5 2 16 2" xfId="30680" xr:uid="{1CE653B5-99A6-4B36-816A-AD772D619C43}"/>
    <cellStyle name="Normal 5 2 16 3" xfId="30681" xr:uid="{018F250C-96C9-4439-BCBD-BB0EF7BCA541}"/>
    <cellStyle name="Normal 5 2 16_AVA DVA EL" xfId="30682" xr:uid="{FDE5E952-026E-43A4-8A01-2CC677472683}"/>
    <cellStyle name="Normal 5 2 17" xfId="30683" xr:uid="{DEDFC3F1-71A5-4B5F-ACD9-CE575D84F895}"/>
    <cellStyle name="Normal 5 2 17 2" xfId="30684" xr:uid="{55F83C62-84A2-4246-9A7F-85BB911F77AA}"/>
    <cellStyle name="Normal 5 2 17 3" xfId="30685" xr:uid="{FF4FC493-AA7B-4781-B87B-C544BA94D37D}"/>
    <cellStyle name="Normal 5 2 17_AVA DVA EL" xfId="30686" xr:uid="{7F56B013-014C-457E-958C-FECB0B36C2AF}"/>
    <cellStyle name="Normal 5 2 18" xfId="30687" xr:uid="{8E6E1F86-F133-461D-B1B7-008DAFD3E46B}"/>
    <cellStyle name="Normal 5 2 18 2" xfId="30688" xr:uid="{18319F18-DECB-4BFF-82F8-524E51093E6B}"/>
    <cellStyle name="Normal 5 2 18 3" xfId="30689" xr:uid="{25F15B42-2998-4100-AC9D-AAB0032372F8}"/>
    <cellStyle name="Normal 5 2 18_AVA DVA EL" xfId="30690" xr:uid="{24786AF9-38A0-4F1C-8D85-518503D9797D}"/>
    <cellStyle name="Normal 5 2 19" xfId="36848" xr:uid="{6941E78B-5AF5-4379-B157-572951689707}"/>
    <cellStyle name="Normal 5 2 2" xfId="8530" xr:uid="{F3242559-169F-4425-9DAC-EE2984465E85}"/>
    <cellStyle name="Normal 5 2 2 10" xfId="30691" xr:uid="{352209CC-1E5E-4228-80A0-6B0652AF15A2}"/>
    <cellStyle name="Normal 5 2 2 10 2" xfId="30692" xr:uid="{D3C43EBF-B2FA-4BA3-A9F3-4A79A61D4337}"/>
    <cellStyle name="Normal 5 2 2 10 3" xfId="30693" xr:uid="{7164C078-3EA0-4886-AB8E-1210D6D025CC}"/>
    <cellStyle name="Normal 5 2 2 10_AVA DVA EL" xfId="30694" xr:uid="{7B51030C-CC6B-4770-A7BA-96F082C46F13}"/>
    <cellStyle name="Normal 5 2 2 11" xfId="30695" xr:uid="{B8C8C0A7-6153-4365-96BE-955C8D9827E1}"/>
    <cellStyle name="Normal 5 2 2 11 2" xfId="30696" xr:uid="{0F78678A-ED1A-426D-92E2-21E0E04BC98F}"/>
    <cellStyle name="Normal 5 2 2 11 3" xfId="30697" xr:uid="{36B53767-9452-40D6-B55C-F834F8D3A5DB}"/>
    <cellStyle name="Normal 5 2 2 11_AVA DVA EL" xfId="30698" xr:uid="{2EC32D09-40A7-4098-B0EE-852BC9001D8F}"/>
    <cellStyle name="Normal 5 2 2 12" xfId="30699" xr:uid="{CEE35C03-029A-4A97-B0AC-2229D067C6B0}"/>
    <cellStyle name="Normal 5 2 2 12 2" xfId="30700" xr:uid="{7AEB1603-6359-43A2-AD07-CE15E5F4C4F1}"/>
    <cellStyle name="Normal 5 2 2 12 3" xfId="30701" xr:uid="{4EA0C09A-D9D6-4653-AF3B-6268E6B910F8}"/>
    <cellStyle name="Normal 5 2 2 12_AVA DVA EL" xfId="30702" xr:uid="{54116CED-6A92-4B13-936F-783FDDC2F921}"/>
    <cellStyle name="Normal 5 2 2 13" xfId="30703" xr:uid="{54C5234E-50A4-432D-AA46-F9CA916D5E1A}"/>
    <cellStyle name="Normal 5 2 2 14" xfId="50595" xr:uid="{AAE15AAF-1803-4976-B23E-41C94D29AE1D}"/>
    <cellStyle name="Normal 5 2 2 2" xfId="30704" xr:uid="{B6BD98A1-4AF5-418C-8A80-39549A09A7F9}"/>
    <cellStyle name="Normal 5 2 2 2 10" xfId="30705" xr:uid="{8C34F485-5308-4CB1-BA49-FFCD9524D4FA}"/>
    <cellStyle name="Normal 5 2 2 2 10 2" xfId="30706" xr:uid="{81FF97A9-47AE-437E-8865-E902539CBB69}"/>
    <cellStyle name="Normal 5 2 2 2 10 3" xfId="30707" xr:uid="{3B50A326-77A8-4BEE-A65E-FCDF0A0553D4}"/>
    <cellStyle name="Normal 5 2 2 2 10_AVA DVA EL" xfId="30708" xr:uid="{D817CFA2-81AB-42B6-831D-196DFF7E12F7}"/>
    <cellStyle name="Normal 5 2 2 2 11" xfId="30709" xr:uid="{E527BE55-87EA-421D-9F4F-3BFB4A4EDB17}"/>
    <cellStyle name="Normal 5 2 2 2 12" xfId="30710" xr:uid="{BCD68185-6D99-4E62-8689-C0367EAABC88}"/>
    <cellStyle name="Normal 5 2 2 2 13" xfId="36313" xr:uid="{1CE23D6C-40FE-4835-A9D9-979DC2D93C5A}"/>
    <cellStyle name="Normal 5 2 2 2 14" xfId="36399" xr:uid="{91A382A7-D3E1-480D-AA9C-E9DFE30EC51C}"/>
    <cellStyle name="Normal 5 2 2 2 2" xfId="30711" xr:uid="{9E974059-3485-4688-9530-6C0DD51BCF89}"/>
    <cellStyle name="Normal 5 2 2 2 2 10" xfId="30712" xr:uid="{B70C66DC-3695-4D48-B2B2-5766B2B0CF14}"/>
    <cellStyle name="Normal 5 2 2 2 2 11" xfId="30713" xr:uid="{4B41155B-3167-403F-A775-5CC057CB9D0D}"/>
    <cellStyle name="Normal 5 2 2 2 2 2" xfId="30714" xr:uid="{565D54EA-E27A-42D6-A7AB-5D1D9A64EE04}"/>
    <cellStyle name="Normal 5 2 2 2 2 2 2" xfId="30715" xr:uid="{1D4EBDA8-7362-47F9-BE3E-6BE0ABFE27CE}"/>
    <cellStyle name="Normal 5 2 2 2 2 2 2 2" xfId="30716" xr:uid="{5FC808C3-15D0-4514-818F-DE2B14FEC15E}"/>
    <cellStyle name="Normal 5 2 2 2 2 2 2 3" xfId="30717" xr:uid="{BFD5154E-8D75-4DC2-ADFC-8F8F147E82ED}"/>
    <cellStyle name="Normal 5 2 2 2 2 2 2_AVA DVA EL" xfId="30718" xr:uid="{D1CCB970-78E7-4212-9567-ECAD2F5A9F1C}"/>
    <cellStyle name="Normal 5 2 2 2 2 2 3" xfId="30719" xr:uid="{3BAF08DE-3253-406A-8B3D-7FC9E9C6340B}"/>
    <cellStyle name="Normal 5 2 2 2 2 2 3 2" xfId="30720" xr:uid="{378E4D01-DD72-4772-B712-83464493AAD9}"/>
    <cellStyle name="Normal 5 2 2 2 2 2 3 3" xfId="30721" xr:uid="{6D59B70B-D1FB-4D8F-97F1-F484BCC81F8B}"/>
    <cellStyle name="Normal 5 2 2 2 2 2 3_AVA DVA EL" xfId="30722" xr:uid="{14211B7E-918F-411A-9442-E78954B1F1F7}"/>
    <cellStyle name="Normal 5 2 2 2 2 2 4" xfId="30723" xr:uid="{36093FFD-23E6-4526-95B2-DCFC3BBCBC66}"/>
    <cellStyle name="Normal 5 2 2 2 2 2 5" xfId="30724" xr:uid="{8CBA9AAF-0647-4C51-9D19-BFCD95FB2966}"/>
    <cellStyle name="Normal 5 2 2 2 2 2_AVA DVA EL" xfId="30725" xr:uid="{A5662A62-D120-49C1-A728-BDBA08AE8851}"/>
    <cellStyle name="Normal 5 2 2 2 2 3" xfId="30726" xr:uid="{33816897-C4E9-4222-B4FD-63B0ACBE99C3}"/>
    <cellStyle name="Normal 5 2 2 2 2 3 2" xfId="30727" xr:uid="{D3857CBC-F4EA-4E00-B306-FFBF1379E25B}"/>
    <cellStyle name="Normal 5 2 2 2 2 3 3" xfId="30728" xr:uid="{EE4578B6-2376-44F3-BDBF-7A1DA1D00127}"/>
    <cellStyle name="Normal 5 2 2 2 2 3_AVA DVA EL" xfId="30729" xr:uid="{7D3E5210-534F-459C-8B72-BCCD4B4E496C}"/>
    <cellStyle name="Normal 5 2 2 2 2 4" xfId="30730" xr:uid="{A7AA1552-57CC-4539-BEA7-D98DF12A7FF3}"/>
    <cellStyle name="Normal 5 2 2 2 2 4 2" xfId="30731" xr:uid="{10CDE3E9-AB48-44D6-BCCB-D6B05096540A}"/>
    <cellStyle name="Normal 5 2 2 2 2 4 3" xfId="30732" xr:uid="{3E275FE6-DE22-4EDA-AF60-359EFC2F5BCA}"/>
    <cellStyle name="Normal 5 2 2 2 2 4_AVA DVA EL" xfId="30733" xr:uid="{4D722FDD-5256-4C4B-9020-8DF6B18A4F24}"/>
    <cellStyle name="Normal 5 2 2 2 2 5" xfId="30734" xr:uid="{14D12B87-7184-42D4-9D5A-DE572B60A5F3}"/>
    <cellStyle name="Normal 5 2 2 2 2 5 2" xfId="30735" xr:uid="{BA08CB7A-F54D-4A16-9AFB-423CE07CD93B}"/>
    <cellStyle name="Normal 5 2 2 2 2 5 3" xfId="30736" xr:uid="{481AE656-9EC1-4535-954D-42BCE497077C}"/>
    <cellStyle name="Normal 5 2 2 2 2 5_AVA DVA EL" xfId="30737" xr:uid="{48CB88C0-6FAF-4E0C-BDFC-BA780885EF94}"/>
    <cellStyle name="Normal 5 2 2 2 2 6" xfId="30738" xr:uid="{BE7B09A0-962F-4D2A-835A-1D6C85802F47}"/>
    <cellStyle name="Normal 5 2 2 2 2 6 2" xfId="30739" xr:uid="{B8D054E3-6ABF-434C-A0BB-3D9BDDD51039}"/>
    <cellStyle name="Normal 5 2 2 2 2 6 3" xfId="30740" xr:uid="{22C93C8F-2D4B-4885-8C8E-1550EE463C19}"/>
    <cellStyle name="Normal 5 2 2 2 2 6_AVA DVA EL" xfId="30741" xr:uid="{DA9BD212-8B78-49D6-A3DD-0830DFDEC250}"/>
    <cellStyle name="Normal 5 2 2 2 2 7" xfId="30742" xr:uid="{BE695E75-2311-4225-BEF9-5948EF56B51B}"/>
    <cellStyle name="Normal 5 2 2 2 2 7 2" xfId="30743" xr:uid="{5839B46F-AB74-4A5B-AE78-45C968920452}"/>
    <cellStyle name="Normal 5 2 2 2 2 7 3" xfId="30744" xr:uid="{B1769102-7839-43A4-BB4F-BDB84B65C2F3}"/>
    <cellStyle name="Normal 5 2 2 2 2 7_AVA DVA EL" xfId="30745" xr:uid="{FD56E1C4-CF6A-4D8D-89D0-43A9C16A309D}"/>
    <cellStyle name="Normal 5 2 2 2 2 8" xfId="30746" xr:uid="{7E6FC9CE-9863-4BBD-8273-143C4205455A}"/>
    <cellStyle name="Normal 5 2 2 2 2 8 2" xfId="30747" xr:uid="{668E94C4-088A-41B0-B245-A66543C1BCA6}"/>
    <cellStyle name="Normal 5 2 2 2 2 8 3" xfId="30748" xr:uid="{8726812B-7E4F-4710-B3F4-BA7865BF1423}"/>
    <cellStyle name="Normal 5 2 2 2 2 8_AVA DVA EL" xfId="30749" xr:uid="{7B79A484-6114-4145-A9A0-88F35064B1C0}"/>
    <cellStyle name="Normal 5 2 2 2 2 9" xfId="30750" xr:uid="{93864F3C-EB07-4A6C-8C67-F417606E52F6}"/>
    <cellStyle name="Normal 5 2 2 2 2 9 2" xfId="30751" xr:uid="{1F20BDCB-2969-4CDA-B244-54603E9F37F4}"/>
    <cellStyle name="Normal 5 2 2 2 2 9 3" xfId="30752" xr:uid="{2168874E-2CD1-4644-87D7-1E63CA2683E9}"/>
    <cellStyle name="Normal 5 2 2 2 2 9_AVA DVA EL" xfId="30753" xr:uid="{1AFC3666-7EDA-4BF4-90CD-72DF7C21ECB4}"/>
    <cellStyle name="Normal 5 2 2 2 2_AVA DVA EL" xfId="30754" xr:uid="{41C620FD-F120-4759-A3BD-6EC4EB7FF54C}"/>
    <cellStyle name="Normal 5 2 2 2 3" xfId="30755" xr:uid="{732BE33F-C269-43DD-8BA1-C157BFEEDFBF}"/>
    <cellStyle name="Normal 5 2 2 2 3 2" xfId="30756" xr:uid="{E74BAD30-B68F-4DAB-99FA-6005E7DC42C3}"/>
    <cellStyle name="Normal 5 2 2 2 3 2 2" xfId="30757" xr:uid="{37FF5452-B11D-41F1-85B2-336620A1B9EA}"/>
    <cellStyle name="Normal 5 2 2 2 3 2 3" xfId="30758" xr:uid="{BAD4EA0D-C49D-4017-B6F9-ED81D9C2AA0A}"/>
    <cellStyle name="Normal 5 2 2 2 3 2_AVA DVA EL" xfId="30759" xr:uid="{D5633471-87C8-4761-8880-A50BF8F10940}"/>
    <cellStyle name="Normal 5 2 2 2 3 3" xfId="30760" xr:uid="{B776ECBE-6F9A-472D-8BE8-07D7FE85D8E4}"/>
    <cellStyle name="Normal 5 2 2 2 3 3 2" xfId="30761" xr:uid="{12D7A289-EB62-4F3F-9BA1-BDE048AA5CEE}"/>
    <cellStyle name="Normal 5 2 2 2 3 3 3" xfId="30762" xr:uid="{2380AF28-AC26-44B0-BF0F-EF1E957DFC85}"/>
    <cellStyle name="Normal 5 2 2 2 3 3_AVA DVA EL" xfId="30763" xr:uid="{39D62F1C-FD68-4D8B-844E-D819BEDA94F2}"/>
    <cellStyle name="Normal 5 2 2 2 3 4" xfId="30764" xr:uid="{34CDC91F-09BA-4EA0-912F-D8916BC6AF34}"/>
    <cellStyle name="Normal 5 2 2 2 3 5" xfId="30765" xr:uid="{7EFF01A4-EF2E-4D66-96A7-C7ECA3E17DE7}"/>
    <cellStyle name="Normal 5 2 2 2 3_AVA DVA EL" xfId="30766" xr:uid="{1624159E-4BB8-4092-9E0E-4F75270A975A}"/>
    <cellStyle name="Normal 5 2 2 2 4" xfId="30767" xr:uid="{D098B601-65F7-4183-BF70-58E0E834D336}"/>
    <cellStyle name="Normal 5 2 2 2 4 2" xfId="30768" xr:uid="{E8D36FC5-D77D-4B79-98CB-738B36AF6C91}"/>
    <cellStyle name="Normal 5 2 2 2 4 3" xfId="30769" xr:uid="{08EFAF7E-7CB0-4310-A509-E0EC4F5A38FF}"/>
    <cellStyle name="Normal 5 2 2 2 4_AVA DVA EL" xfId="30770" xr:uid="{156F3693-F95C-464F-936C-5AB30BF431B2}"/>
    <cellStyle name="Normal 5 2 2 2 5" xfId="30771" xr:uid="{DD619052-D201-4BA2-BCFF-7FD2ACA9F949}"/>
    <cellStyle name="Normal 5 2 2 2 5 2" xfId="30772" xr:uid="{F62341FF-6613-48F8-926E-B6F94DE2996E}"/>
    <cellStyle name="Normal 5 2 2 2 5 3" xfId="30773" xr:uid="{C1C4AFF5-016A-4127-A9DD-9A9408B46265}"/>
    <cellStyle name="Normal 5 2 2 2 5_AVA DVA EL" xfId="30774" xr:uid="{24C623BC-B1C1-4812-9C3B-9CCEF787DAE6}"/>
    <cellStyle name="Normal 5 2 2 2 6" xfId="30775" xr:uid="{F5FD2C2F-1125-428F-AB30-81360FCD26DD}"/>
    <cellStyle name="Normal 5 2 2 2 6 2" xfId="30776" xr:uid="{C7168646-164E-42B1-8F4B-EFA03C4A4536}"/>
    <cellStyle name="Normal 5 2 2 2 6 3" xfId="30777" xr:uid="{EC20BCA4-D80F-4796-BE35-9CDCF563C79D}"/>
    <cellStyle name="Normal 5 2 2 2 6_AVA DVA EL" xfId="30778" xr:uid="{A3216C08-B5F8-4533-AEAC-DC0914970196}"/>
    <cellStyle name="Normal 5 2 2 2 7" xfId="30779" xr:uid="{ADDC11F0-E99A-4F1F-9B9E-53B8F672F8B3}"/>
    <cellStyle name="Normal 5 2 2 2 7 2" xfId="30780" xr:uid="{1FBECE17-75F7-4B94-86A6-0EBD83F6B170}"/>
    <cellStyle name="Normal 5 2 2 2 7 3" xfId="30781" xr:uid="{08217840-E91C-403D-A522-DD8A86FA76BD}"/>
    <cellStyle name="Normal 5 2 2 2 7_AVA DVA EL" xfId="30782" xr:uid="{88C05CDB-9A6A-4114-B4D3-382A7714818C}"/>
    <cellStyle name="Normal 5 2 2 2 8" xfId="30783" xr:uid="{8D5AE7F8-4EF2-48C4-B493-5CF4C0B39D8F}"/>
    <cellStyle name="Normal 5 2 2 2 8 2" xfId="30784" xr:uid="{CBA7A181-82B0-44A6-8A1B-329B2482C570}"/>
    <cellStyle name="Normal 5 2 2 2 8 3" xfId="30785" xr:uid="{DBCF51E3-169A-48FD-9A9F-DDEC2C12D509}"/>
    <cellStyle name="Normal 5 2 2 2 8_AVA DVA EL" xfId="30786" xr:uid="{73429657-6189-477F-A85E-BCB197E529E0}"/>
    <cellStyle name="Normal 5 2 2 2 9" xfId="30787" xr:uid="{32CE1B7C-E7AD-4AF3-BDAD-BA0EEE8DFEF2}"/>
    <cellStyle name="Normal 5 2 2 2 9 2" xfId="30788" xr:uid="{BB1BFCEA-0A5F-4A87-BFDF-F87A699E2353}"/>
    <cellStyle name="Normal 5 2 2 2 9 3" xfId="30789" xr:uid="{6F509141-9E64-4085-AD46-CBCDD971412D}"/>
    <cellStyle name="Normal 5 2 2 2 9_AVA DVA EL" xfId="30790" xr:uid="{D0BFF7CD-BE99-48C4-A069-45123C9BB7D2}"/>
    <cellStyle name="Normal 5 2 2 2_AVA DVA EL" xfId="30791" xr:uid="{16F76E39-B556-434E-B16C-D6458A864ED9}"/>
    <cellStyle name="Normal 5 2 2 3" xfId="30792" xr:uid="{D9FAC8E7-055E-4EDD-9911-1A496933BD7E}"/>
    <cellStyle name="Normal 5 2 2 3 10" xfId="30793" xr:uid="{5524EB28-9B8B-4A02-923D-16DADA14CE09}"/>
    <cellStyle name="Normal 5 2 2 3 11" xfId="30794" xr:uid="{8F63C70F-60D1-4433-9EDC-88817EDA8EAC}"/>
    <cellStyle name="Normal 5 2 2 3 2" xfId="30795" xr:uid="{4C0DBAD1-649D-4BE0-B566-75962533FE97}"/>
    <cellStyle name="Normal 5 2 2 3 2 2" xfId="30796" xr:uid="{4FC78996-4963-4BAC-8DC3-0B30A7329070}"/>
    <cellStyle name="Normal 5 2 2 3 2 2 2" xfId="30797" xr:uid="{31B53868-F7FF-4D9C-BBC5-1B230F9C9870}"/>
    <cellStyle name="Normal 5 2 2 3 2 2 3" xfId="30798" xr:uid="{1C8A36D4-1097-4135-8114-77265E05D9C4}"/>
    <cellStyle name="Normal 5 2 2 3 2 2_AVA DVA EL" xfId="30799" xr:uid="{79FDA54D-94E6-420B-97AB-5A2ECE4BB8A0}"/>
    <cellStyle name="Normal 5 2 2 3 2 3" xfId="30800" xr:uid="{2C7FE797-33D1-4867-B700-538E9BA90525}"/>
    <cellStyle name="Normal 5 2 2 3 2 3 2" xfId="30801" xr:uid="{434C7D3A-1611-4F40-A7FC-F7ABA30D377E}"/>
    <cellStyle name="Normal 5 2 2 3 2 3 3" xfId="30802" xr:uid="{A3015C63-2699-4A3A-AF92-6F6F8B6CED8E}"/>
    <cellStyle name="Normal 5 2 2 3 2 3_AVA DVA EL" xfId="30803" xr:uid="{9262CB96-4E28-4BB1-945E-F45C63C2749E}"/>
    <cellStyle name="Normal 5 2 2 3 2 4" xfId="30804" xr:uid="{39143DB2-D5A3-4B9F-B765-8C8DFF1D2302}"/>
    <cellStyle name="Normal 5 2 2 3 2 5" xfId="30805" xr:uid="{2A17ABA7-86DE-42DD-9882-F380F3031779}"/>
    <cellStyle name="Normal 5 2 2 3 2_AVA DVA EL" xfId="30806" xr:uid="{EDFDAA12-709C-4D01-B77A-BB6EA7276178}"/>
    <cellStyle name="Normal 5 2 2 3 3" xfId="30807" xr:uid="{24A93832-3482-429B-96E3-B9ACA4A13D67}"/>
    <cellStyle name="Normal 5 2 2 3 3 2" xfId="30808" xr:uid="{743446D5-070B-4488-8F8A-2AACDA30E277}"/>
    <cellStyle name="Normal 5 2 2 3 3 3" xfId="30809" xr:uid="{69ADC596-36FC-4A21-A0C5-5A5640A4760B}"/>
    <cellStyle name="Normal 5 2 2 3 3_AVA DVA EL" xfId="30810" xr:uid="{0DDF134E-E9E6-4DCE-8D3E-9669593AFA43}"/>
    <cellStyle name="Normal 5 2 2 3 4" xfId="30811" xr:uid="{ABD0A9B9-2A23-47D2-AFA3-F2B5700961C2}"/>
    <cellStyle name="Normal 5 2 2 3 4 2" xfId="30812" xr:uid="{B46A6808-A4DB-4C5D-89D2-82A9B9FCE200}"/>
    <cellStyle name="Normal 5 2 2 3 4 3" xfId="30813" xr:uid="{22F8826E-F657-407A-B30E-191747F31572}"/>
    <cellStyle name="Normal 5 2 2 3 4_AVA DVA EL" xfId="30814" xr:uid="{B247AE88-73A6-414B-AA63-BA420BD8C233}"/>
    <cellStyle name="Normal 5 2 2 3 5" xfId="30815" xr:uid="{78CD7666-1F20-4C60-B2F5-EC125C0AE0DA}"/>
    <cellStyle name="Normal 5 2 2 3 5 2" xfId="30816" xr:uid="{D78D5634-4224-4F3C-8DF5-AA14705C411A}"/>
    <cellStyle name="Normal 5 2 2 3 5 3" xfId="30817" xr:uid="{42E7F562-00A1-4864-83ED-ADDDC48D1B78}"/>
    <cellStyle name="Normal 5 2 2 3 5_AVA DVA EL" xfId="30818" xr:uid="{64224CFD-1373-4605-9AF1-3C5E4E70B89E}"/>
    <cellStyle name="Normal 5 2 2 3 6" xfId="30819" xr:uid="{C608C8BE-79EC-4152-B6BD-CB400947C19C}"/>
    <cellStyle name="Normal 5 2 2 3 6 2" xfId="30820" xr:uid="{074B1F7D-0FBF-4643-B7DE-271096F34B5E}"/>
    <cellStyle name="Normal 5 2 2 3 6 3" xfId="30821" xr:uid="{A0557C50-2503-441C-8D02-0E3145175AC3}"/>
    <cellStyle name="Normal 5 2 2 3 6_AVA DVA EL" xfId="30822" xr:uid="{A6417330-AE92-4655-8BC1-653C740D0EEA}"/>
    <cellStyle name="Normal 5 2 2 3 7" xfId="30823" xr:uid="{4802E01B-6EE1-45BF-ADB7-D017DA9F39D0}"/>
    <cellStyle name="Normal 5 2 2 3 7 2" xfId="30824" xr:uid="{6516E0EC-14B3-47B3-8904-AE636B62D25E}"/>
    <cellStyle name="Normal 5 2 2 3 7 3" xfId="30825" xr:uid="{4D9E9839-A918-4F0C-8ADB-31ACBBFE37F2}"/>
    <cellStyle name="Normal 5 2 2 3 7_AVA DVA EL" xfId="30826" xr:uid="{6F77FF58-2D13-40AA-9B3A-C77663FB07D4}"/>
    <cellStyle name="Normal 5 2 2 3 8" xfId="30827" xr:uid="{FD283891-5ED8-45A6-998D-1FE719C46A98}"/>
    <cellStyle name="Normal 5 2 2 3 8 2" xfId="30828" xr:uid="{B7A93F99-6432-41EC-A686-29E2B55AF956}"/>
    <cellStyle name="Normal 5 2 2 3 8 3" xfId="30829" xr:uid="{F28D13D6-36C7-42B6-B2C4-4CB526428B3B}"/>
    <cellStyle name="Normal 5 2 2 3 8_AVA DVA EL" xfId="30830" xr:uid="{B89EDE59-EF46-468B-A882-CB27660E8032}"/>
    <cellStyle name="Normal 5 2 2 3 9" xfId="30831" xr:uid="{0997F17F-3C3A-4BDB-963D-7FDD1CCE94DA}"/>
    <cellStyle name="Normal 5 2 2 3 9 2" xfId="30832" xr:uid="{1DC7E968-6BF8-4BDB-B9F2-932ED90691A1}"/>
    <cellStyle name="Normal 5 2 2 3 9 3" xfId="30833" xr:uid="{D7998A5B-7409-4DFE-873A-9E8AC4C51BBA}"/>
    <cellStyle name="Normal 5 2 2 3 9_AVA DVA EL" xfId="30834" xr:uid="{8207AB46-2789-4751-9FC2-D4FE00734486}"/>
    <cellStyle name="Normal 5 2 2 3_AVA DVA EL" xfId="30835" xr:uid="{1C858FC2-0F9B-4DA2-BB87-A1182A7C1FF8}"/>
    <cellStyle name="Normal 5 2 2 4" xfId="30836" xr:uid="{41E7DBDA-BF6C-4C9E-BD73-478BF838A97B}"/>
    <cellStyle name="Normal 5 2 2 4 2" xfId="30837" xr:uid="{C874EB04-D934-441A-B7BB-B39982E92E20}"/>
    <cellStyle name="Normal 5 2 2 4 2 2" xfId="30838" xr:uid="{CBB33662-AC26-4532-AD53-87EFF395AAC5}"/>
    <cellStyle name="Normal 5 2 2 4 2 3" xfId="30839" xr:uid="{90EA9151-1666-400E-B62F-989CB46BCEDB}"/>
    <cellStyle name="Normal 5 2 2 4 2_AVA DVA EL" xfId="30840" xr:uid="{BA58E5C1-B52D-4BC3-B9DB-BF25656FC86F}"/>
    <cellStyle name="Normal 5 2 2 4 3" xfId="30841" xr:uid="{9F62C9DE-92D0-45D5-9D86-9D1CC961821A}"/>
    <cellStyle name="Normal 5 2 2 4 3 2" xfId="30842" xr:uid="{8F917AB1-57F0-4EE0-AF56-52E8BF7458FB}"/>
    <cellStyle name="Normal 5 2 2 4 3 3" xfId="30843" xr:uid="{2A3C2391-B991-456A-BD2F-445CFC2B8DE2}"/>
    <cellStyle name="Normal 5 2 2 4 3_AVA DVA EL" xfId="30844" xr:uid="{CF782CE1-F237-43D1-95C1-8F1ED035FF38}"/>
    <cellStyle name="Normal 5 2 2 4 4" xfId="30845" xr:uid="{F5BFB5EA-2BEF-4213-AC1E-37C037915238}"/>
    <cellStyle name="Normal 5 2 2 4 5" xfId="30846" xr:uid="{DC861252-C077-4A84-BE3A-AA8F70C794EA}"/>
    <cellStyle name="Normal 5 2 2 4_AVA DVA EL" xfId="30847" xr:uid="{367E874E-AA03-4B92-8D0F-651803ACF511}"/>
    <cellStyle name="Normal 5 2 2 5" xfId="30848" xr:uid="{D45ED5B2-A602-47E6-822E-22D6A9DBAC42}"/>
    <cellStyle name="Normal 5 2 2 5 2" xfId="30849" xr:uid="{F1D39FE0-0068-4787-A7D3-D88CC81E00F6}"/>
    <cellStyle name="Normal 5 2 2 5 3" xfId="30850" xr:uid="{E4575A54-13A3-4BC8-BE3F-DEBEA9D96AE0}"/>
    <cellStyle name="Normal 5 2 2 5_AVA DVA EL" xfId="30851" xr:uid="{F3E7E3A7-D0E1-4F03-9198-1E049669E9C9}"/>
    <cellStyle name="Normal 5 2 2 6" xfId="30852" xr:uid="{40935567-28F4-40F8-8822-D22588A6C9A2}"/>
    <cellStyle name="Normal 5 2 2 6 2" xfId="30853" xr:uid="{B8DE218F-BDDE-410F-A910-A1F8C2A5CEFA}"/>
    <cellStyle name="Normal 5 2 2 6 3" xfId="30854" xr:uid="{2EF18322-580E-49CD-A096-6827A8A41843}"/>
    <cellStyle name="Normal 5 2 2 6_AVA DVA EL" xfId="30855" xr:uid="{6997C720-FDC0-4BAC-BD78-421E6D94D308}"/>
    <cellStyle name="Normal 5 2 2 7" xfId="30856" xr:uid="{26D1C345-DE9F-43D4-8807-D0F3A8DEF41C}"/>
    <cellStyle name="Normal 5 2 2 7 2" xfId="30857" xr:uid="{1E2F26F2-6E26-4201-93A1-6C7B0B1324F6}"/>
    <cellStyle name="Normal 5 2 2 7 3" xfId="30858" xr:uid="{A1369269-95BE-4555-BDD4-7E35B62CE949}"/>
    <cellStyle name="Normal 5 2 2 7_AVA DVA EL" xfId="30859" xr:uid="{236971FD-7E7E-4D54-A62C-961CEC9CB26E}"/>
    <cellStyle name="Normal 5 2 2 8" xfId="30860" xr:uid="{68BDB8A7-A553-4344-9993-9F2C025E12B1}"/>
    <cellStyle name="Normal 5 2 2 8 2" xfId="30861" xr:uid="{38083419-F533-4BEF-BE34-DCB84A9B8613}"/>
    <cellStyle name="Normal 5 2 2 8 3" xfId="30862" xr:uid="{87D8686F-C8DF-4B13-AE96-7B37B7201341}"/>
    <cellStyle name="Normal 5 2 2 8_AVA DVA EL" xfId="30863" xr:uid="{D4029108-5162-497A-B90A-8E53DAFD9D0B}"/>
    <cellStyle name="Normal 5 2 2 9" xfId="30864" xr:uid="{C06A2A0C-0B97-4816-8B54-31C0E558AD82}"/>
    <cellStyle name="Normal 5 2 2 9 2" xfId="30865" xr:uid="{7161AC6D-21E5-4FCB-BFBD-43A59D8E1A11}"/>
    <cellStyle name="Normal 5 2 2 9 3" xfId="30866" xr:uid="{439AB748-412F-4279-8EF5-89F53476F39A}"/>
    <cellStyle name="Normal 5 2 2 9_AVA DVA EL" xfId="30867" xr:uid="{BB1C5FB6-EEAF-4469-B967-8789B156877A}"/>
    <cellStyle name="Normal 5 2 2_A01" xfId="35934" xr:uid="{98135E09-6F48-4A15-955D-35656FFFAF64}"/>
    <cellStyle name="Normal 5 2 20" xfId="50596" xr:uid="{F7A23C5D-E9D3-4043-848C-D71300842861}"/>
    <cellStyle name="Normal 5 2 21" xfId="50597" xr:uid="{28B4979F-2897-48CE-87F3-09EEF7600E67}"/>
    <cellStyle name="Normal 5 2 3" xfId="8531" xr:uid="{A9CE5CA5-AA39-4908-ADA6-ACD33D25B362}"/>
    <cellStyle name="Normal 5 2 3 10" xfId="30868" xr:uid="{7412CA41-4996-4121-B5E0-8C6C3F72B7E0}"/>
    <cellStyle name="Normal 5 2 3 10 2" xfId="30869" xr:uid="{DC8338FD-D2C8-4C4E-BE46-EE67E2A0BC64}"/>
    <cellStyle name="Normal 5 2 3 10 3" xfId="30870" xr:uid="{F5CDABEA-5E67-4A6F-89B3-0692ADF74057}"/>
    <cellStyle name="Normal 5 2 3 10_AVA DVA EL" xfId="30871" xr:uid="{A2D5A040-2C3E-438A-A676-7A48F46AF07D}"/>
    <cellStyle name="Normal 5 2 3 11" xfId="30872" xr:uid="{73660A1C-E2FA-4494-9C46-F1E1A3812064}"/>
    <cellStyle name="Normal 5 2 3 11 2" xfId="30873" xr:uid="{15D1036F-871D-4B90-BA75-D2FC69DE63A5}"/>
    <cellStyle name="Normal 5 2 3 11 3" xfId="30874" xr:uid="{B7A3D129-F354-4678-BC99-0AEAFD1DFF7F}"/>
    <cellStyle name="Normal 5 2 3 11_AVA DVA EL" xfId="30875" xr:uid="{0617EF17-7660-4834-A76B-F69747A19EEF}"/>
    <cellStyle name="Normal 5 2 3 12" xfId="30876" xr:uid="{765A5827-867A-41A5-A504-C274A1E001B0}"/>
    <cellStyle name="Normal 5 2 3 12 2" xfId="30877" xr:uid="{1D497C2F-63AF-4265-A16A-80997DAD9111}"/>
    <cellStyle name="Normal 5 2 3 12 3" xfId="30878" xr:uid="{BF503F5A-1202-4BA9-962E-009D505EDA0B}"/>
    <cellStyle name="Normal 5 2 3 12_AVA DVA EL" xfId="30879" xr:uid="{E289AEF7-91E8-4B5A-9063-DCBFEA731ADE}"/>
    <cellStyle name="Normal 5 2 3 13" xfId="30880" xr:uid="{2C4D57A9-8C84-4AEE-8617-12060241F2D0}"/>
    <cellStyle name="Normal 5 2 3 14" xfId="50598" xr:uid="{E23B855C-216B-42AC-8857-9298720A6FFA}"/>
    <cellStyle name="Normal 5 2 3 2" xfId="30881" xr:uid="{A88A7F93-545A-4DFD-AB09-CF15BDE32113}"/>
    <cellStyle name="Normal 5 2 3 2 10" xfId="30882" xr:uid="{A4313475-474E-45ED-980B-F4340DBA6488}"/>
    <cellStyle name="Normal 5 2 3 2 10 2" xfId="30883" xr:uid="{6F35405C-8582-46EF-AF8C-1DA5BE68301D}"/>
    <cellStyle name="Normal 5 2 3 2 10 3" xfId="30884" xr:uid="{9869835C-D29E-4572-9456-AC9FCAC47DB6}"/>
    <cellStyle name="Normal 5 2 3 2 10_AVA DVA EL" xfId="30885" xr:uid="{1A046BB6-7A26-425F-9DF3-20CE2BBAAE53}"/>
    <cellStyle name="Normal 5 2 3 2 11" xfId="30886" xr:uid="{CD70E6C5-9C79-4C66-84C5-E17E3111F118}"/>
    <cellStyle name="Normal 5 2 3 2 12" xfId="30887" xr:uid="{E0F6B08B-8CA5-483A-A9D9-15679C4FC54B}"/>
    <cellStyle name="Normal 5 2 3 2 2" xfId="30888" xr:uid="{68B987DF-B023-4D23-978E-E8D0765B06B8}"/>
    <cellStyle name="Normal 5 2 3 2 2 10" xfId="30889" xr:uid="{F451535D-D0AD-4C2A-AC41-BF4825181C8A}"/>
    <cellStyle name="Normal 5 2 3 2 2 11" xfId="30890" xr:uid="{C94893D0-365C-462D-A1DA-85D01536C40E}"/>
    <cellStyle name="Normal 5 2 3 2 2 2" xfId="30891" xr:uid="{19C1C850-D493-4032-BC77-7EADA99D00ED}"/>
    <cellStyle name="Normal 5 2 3 2 2 2 2" xfId="30892" xr:uid="{0C2305E2-B9FB-4EE9-BA7B-6FC9368481C1}"/>
    <cellStyle name="Normal 5 2 3 2 2 2 2 2" xfId="30893" xr:uid="{26312F96-7000-4AAD-AFFA-079FE6DA5629}"/>
    <cellStyle name="Normal 5 2 3 2 2 2 2 3" xfId="30894" xr:uid="{1C38D7F3-B22F-4541-B50A-DADE83869513}"/>
    <cellStyle name="Normal 5 2 3 2 2 2 2_AVA DVA EL" xfId="30895" xr:uid="{BC518465-B9D7-455F-8CC8-E5470BB4AE97}"/>
    <cellStyle name="Normal 5 2 3 2 2 2 3" xfId="30896" xr:uid="{61A59FCA-A756-4BD9-8437-889C78909887}"/>
    <cellStyle name="Normal 5 2 3 2 2 2 3 2" xfId="30897" xr:uid="{5F8CE27E-7C77-40A3-8F85-9709BEC52B4C}"/>
    <cellStyle name="Normal 5 2 3 2 2 2 3 3" xfId="30898" xr:uid="{B96311EB-C940-4C66-A2FD-935A7320EA3C}"/>
    <cellStyle name="Normal 5 2 3 2 2 2 3_AVA DVA EL" xfId="30899" xr:uid="{BE47ACDC-2D8F-4AE6-A31C-9BFB26BDB10B}"/>
    <cellStyle name="Normal 5 2 3 2 2 2 4" xfId="30900" xr:uid="{BA13D1A4-CDDB-4770-82C0-C4A9463E6796}"/>
    <cellStyle name="Normal 5 2 3 2 2 2 5" xfId="30901" xr:uid="{B136CCC1-A7B9-485E-A4C9-C8DAC92A9DFB}"/>
    <cellStyle name="Normal 5 2 3 2 2 2_AVA DVA EL" xfId="30902" xr:uid="{17CF4F1A-BC60-4E60-B27A-B67BF6980DEA}"/>
    <cellStyle name="Normal 5 2 3 2 2 3" xfId="30903" xr:uid="{45B87B05-173C-4B43-8ABB-F3A5BF0AC611}"/>
    <cellStyle name="Normal 5 2 3 2 2 3 2" xfId="30904" xr:uid="{AA07F9DA-0D1E-4E91-984B-561950CB2DD5}"/>
    <cellStyle name="Normal 5 2 3 2 2 3 3" xfId="30905" xr:uid="{4566490D-C94F-40C8-8AD4-26C285B854E5}"/>
    <cellStyle name="Normal 5 2 3 2 2 3_AVA DVA EL" xfId="30906" xr:uid="{A860FC54-DBDE-42ED-9976-D1420EECA241}"/>
    <cellStyle name="Normal 5 2 3 2 2 4" xfId="30907" xr:uid="{F0340835-4B3F-4ABF-ABDC-EE21BB7710EF}"/>
    <cellStyle name="Normal 5 2 3 2 2 4 2" xfId="30908" xr:uid="{497A6570-79C8-4F6C-9AB0-75052CA655D7}"/>
    <cellStyle name="Normal 5 2 3 2 2 4 3" xfId="30909" xr:uid="{1F7F3A6B-98AB-48B2-B611-981404EFD812}"/>
    <cellStyle name="Normal 5 2 3 2 2 4_AVA DVA EL" xfId="30910" xr:uid="{008913B7-FC07-417D-AA62-5E820BDD1FCB}"/>
    <cellStyle name="Normal 5 2 3 2 2 5" xfId="30911" xr:uid="{DBDA4E86-DAB9-40D7-A19D-A55C854CB90C}"/>
    <cellStyle name="Normal 5 2 3 2 2 5 2" xfId="30912" xr:uid="{2128514D-8F35-45FB-B1EB-B84976AA1310}"/>
    <cellStyle name="Normal 5 2 3 2 2 5 3" xfId="30913" xr:uid="{DD1CF5EE-5036-40CB-8926-2F50E3BCFD37}"/>
    <cellStyle name="Normal 5 2 3 2 2 5_AVA DVA EL" xfId="30914" xr:uid="{879D5DA7-3AE5-4D49-84C5-21B5B096E23B}"/>
    <cellStyle name="Normal 5 2 3 2 2 6" xfId="30915" xr:uid="{F3833EAF-02F3-40C8-8C3E-D463428874E3}"/>
    <cellStyle name="Normal 5 2 3 2 2 6 2" xfId="30916" xr:uid="{26042D7E-59C0-4F0A-971F-56FF77D5F6AC}"/>
    <cellStyle name="Normal 5 2 3 2 2 6 3" xfId="30917" xr:uid="{9B9613FF-8364-42C5-8124-78C82C048978}"/>
    <cellStyle name="Normal 5 2 3 2 2 6_AVA DVA EL" xfId="30918" xr:uid="{20541D10-0FAD-4A86-96F6-5BF63936EFE6}"/>
    <cellStyle name="Normal 5 2 3 2 2 7" xfId="30919" xr:uid="{AE00FA76-46E7-44A0-B3F0-AFF9F6AD79F8}"/>
    <cellStyle name="Normal 5 2 3 2 2 7 2" xfId="30920" xr:uid="{665DDC19-4178-474F-BB8C-7D3E8B42CA89}"/>
    <cellStyle name="Normal 5 2 3 2 2 7 3" xfId="30921" xr:uid="{F4AA100B-C793-4B3B-BDB9-6520AAE81C5A}"/>
    <cellStyle name="Normal 5 2 3 2 2 7_AVA DVA EL" xfId="30922" xr:uid="{EE362E63-FA21-493F-8063-53CB34042629}"/>
    <cellStyle name="Normal 5 2 3 2 2 8" xfId="30923" xr:uid="{9E1A0121-7FF1-4303-B31E-274372989EDD}"/>
    <cellStyle name="Normal 5 2 3 2 2 8 2" xfId="30924" xr:uid="{22CC7FFD-D03F-4D65-B5D1-B0F39BA4A8E9}"/>
    <cellStyle name="Normal 5 2 3 2 2 8 3" xfId="30925" xr:uid="{2DF5A417-3E4B-4D5C-AC12-4ADACA34085D}"/>
    <cellStyle name="Normal 5 2 3 2 2 8_AVA DVA EL" xfId="30926" xr:uid="{5A2A8EA8-D9B3-4E64-BAC8-8F7C06E8C68F}"/>
    <cellStyle name="Normal 5 2 3 2 2 9" xfId="30927" xr:uid="{97BB8841-4D80-4A0A-B63E-21D0EA54F889}"/>
    <cellStyle name="Normal 5 2 3 2 2 9 2" xfId="30928" xr:uid="{E57759E5-CE46-4026-AB46-3B67468F7EC0}"/>
    <cellStyle name="Normal 5 2 3 2 2 9 3" xfId="30929" xr:uid="{16327B82-E050-40BE-B987-B93AA0923786}"/>
    <cellStyle name="Normal 5 2 3 2 2 9_AVA DVA EL" xfId="30930" xr:uid="{6F453815-84D8-418B-8270-68DF5B839283}"/>
    <cellStyle name="Normal 5 2 3 2 2_AVA DVA EL" xfId="30931" xr:uid="{0C397BED-8CDE-4289-A1B9-39154C893E40}"/>
    <cellStyle name="Normal 5 2 3 2 3" xfId="30932" xr:uid="{56E9E09B-1600-4539-BFB3-9C841E0BC420}"/>
    <cellStyle name="Normal 5 2 3 2 3 2" xfId="30933" xr:uid="{C28343EB-426C-4232-8A6C-CA355E50E53D}"/>
    <cellStyle name="Normal 5 2 3 2 3 2 2" xfId="30934" xr:uid="{75192C24-8E71-4419-BF74-5ACD2A707E46}"/>
    <cellStyle name="Normal 5 2 3 2 3 2 3" xfId="30935" xr:uid="{0E1F903A-035F-431D-AD52-FE93C83D0455}"/>
    <cellStyle name="Normal 5 2 3 2 3 2_AVA DVA EL" xfId="30936" xr:uid="{E3867002-1498-4C51-BC8D-A00F6A2A855E}"/>
    <cellStyle name="Normal 5 2 3 2 3 3" xfId="30937" xr:uid="{8D3A1632-06EF-40CC-8BA1-998318BBA2A0}"/>
    <cellStyle name="Normal 5 2 3 2 3 3 2" xfId="30938" xr:uid="{B132D694-44B1-4513-B40F-303B1A2010DD}"/>
    <cellStyle name="Normal 5 2 3 2 3 3 3" xfId="30939" xr:uid="{E1E6F90D-CE01-439D-8753-9920FA62C960}"/>
    <cellStyle name="Normal 5 2 3 2 3 3_AVA DVA EL" xfId="30940" xr:uid="{35243700-D3E5-41F4-85D6-642657C212F2}"/>
    <cellStyle name="Normal 5 2 3 2 3 4" xfId="30941" xr:uid="{D07F63CB-4925-4AFE-BF77-6244104C032E}"/>
    <cellStyle name="Normal 5 2 3 2 3 5" xfId="30942" xr:uid="{8C2ABB7F-74F6-4C32-B603-D816532379E6}"/>
    <cellStyle name="Normal 5 2 3 2 3_AVA DVA EL" xfId="30943" xr:uid="{30793AFC-CC59-44FD-AF9F-511C66690069}"/>
    <cellStyle name="Normal 5 2 3 2 4" xfId="30944" xr:uid="{C359C7F2-305C-4E3E-809F-994AF3A3E9A5}"/>
    <cellStyle name="Normal 5 2 3 2 4 2" xfId="30945" xr:uid="{BC250795-979F-4D6D-B510-DFBB2DB93337}"/>
    <cellStyle name="Normal 5 2 3 2 4 3" xfId="30946" xr:uid="{20C141EA-FABF-427E-B659-6B82A250D24D}"/>
    <cellStyle name="Normal 5 2 3 2 4_AVA DVA EL" xfId="30947" xr:uid="{58A162E4-6646-408F-AC00-3D57A96FF5FE}"/>
    <cellStyle name="Normal 5 2 3 2 5" xfId="30948" xr:uid="{47789D21-7DCB-4181-9CC9-9D76FDB08BFB}"/>
    <cellStyle name="Normal 5 2 3 2 5 2" xfId="30949" xr:uid="{DA018FDE-3C49-4A7C-9746-B147F30E30E4}"/>
    <cellStyle name="Normal 5 2 3 2 5 3" xfId="30950" xr:uid="{720F6BE5-CC8A-4A55-B5C8-4AA8D40ABCED}"/>
    <cellStyle name="Normal 5 2 3 2 5_AVA DVA EL" xfId="30951" xr:uid="{A905840D-3EBC-499A-BC83-7F34A0424ACA}"/>
    <cellStyle name="Normal 5 2 3 2 6" xfId="30952" xr:uid="{96DE9449-5FFC-4D30-9658-DFBFF0004D3B}"/>
    <cellStyle name="Normal 5 2 3 2 6 2" xfId="30953" xr:uid="{8AC8FEAB-4C6B-4BC4-BA97-CBDBD1E6561B}"/>
    <cellStyle name="Normal 5 2 3 2 6 3" xfId="30954" xr:uid="{D4B8934F-FFD2-40FC-8265-EFBFBF3D7024}"/>
    <cellStyle name="Normal 5 2 3 2 6_AVA DVA EL" xfId="30955" xr:uid="{2F6ED775-2B0C-44E8-9169-B77B512F4545}"/>
    <cellStyle name="Normal 5 2 3 2 7" xfId="30956" xr:uid="{C1DFFBA2-8B83-4D0E-BBE3-E78274657454}"/>
    <cellStyle name="Normal 5 2 3 2 7 2" xfId="30957" xr:uid="{9225D7D4-42CB-401E-BA27-F711D16266EA}"/>
    <cellStyle name="Normal 5 2 3 2 7 3" xfId="30958" xr:uid="{05552776-0E5D-477B-B8A7-ADE84C870147}"/>
    <cellStyle name="Normal 5 2 3 2 7_AVA DVA EL" xfId="30959" xr:uid="{38BA5E76-7BBA-407B-9BC0-63D6A482CC22}"/>
    <cellStyle name="Normal 5 2 3 2 8" xfId="30960" xr:uid="{C16B8761-E71F-4866-8EEE-5B35F525913E}"/>
    <cellStyle name="Normal 5 2 3 2 8 2" xfId="30961" xr:uid="{B828BBB9-9464-4A28-A3AA-5400086BBFEE}"/>
    <cellStyle name="Normal 5 2 3 2 8 3" xfId="30962" xr:uid="{D8119B5B-8970-4C72-90C5-E51EE871B5A3}"/>
    <cellStyle name="Normal 5 2 3 2 8_AVA DVA EL" xfId="30963" xr:uid="{9D77C32A-A75D-42B6-B1BD-F61E809CBF1B}"/>
    <cellStyle name="Normal 5 2 3 2 9" xfId="30964" xr:uid="{7476DB71-DEFA-47AC-8F0F-1D8D1978810E}"/>
    <cellStyle name="Normal 5 2 3 2 9 2" xfId="30965" xr:uid="{07E66544-13BB-4EA3-84BD-86B5AA8C7EF0}"/>
    <cellStyle name="Normal 5 2 3 2 9 3" xfId="30966" xr:uid="{CA0C2FD8-2FEA-462E-B800-A86AEABF6805}"/>
    <cellStyle name="Normal 5 2 3 2 9_AVA DVA EL" xfId="30967" xr:uid="{68FF91EB-C3A0-4B36-B9FD-90EDC2A5EF47}"/>
    <cellStyle name="Normal 5 2 3 2_AVA DVA EL" xfId="30968" xr:uid="{0251A66F-D6CF-43C6-B32A-4E7E73E96E7B}"/>
    <cellStyle name="Normal 5 2 3 3" xfId="30969" xr:uid="{6852E996-EE01-4834-8B9E-ADA0DA539BD9}"/>
    <cellStyle name="Normal 5 2 3 3 10" xfId="30970" xr:uid="{EF934C18-BC7A-4BDA-8E4A-42062DB06876}"/>
    <cellStyle name="Normal 5 2 3 3 11" xfId="30971" xr:uid="{48309263-8282-413C-A3BE-455F47A13856}"/>
    <cellStyle name="Normal 5 2 3 3 2" xfId="30972" xr:uid="{563D1853-2324-4A2F-8400-301F5D5D15A4}"/>
    <cellStyle name="Normal 5 2 3 3 2 2" xfId="30973" xr:uid="{3502B76E-76A1-41D9-A397-731C58E11315}"/>
    <cellStyle name="Normal 5 2 3 3 2 2 2" xfId="30974" xr:uid="{C7FC75B8-BC8E-41D4-B922-45E1286E7E1D}"/>
    <cellStyle name="Normal 5 2 3 3 2 2 3" xfId="30975" xr:uid="{6ACC9D39-C4AD-4EEB-B8FA-DC2313822ABE}"/>
    <cellStyle name="Normal 5 2 3 3 2 2_AVA DVA EL" xfId="30976" xr:uid="{868A5E1E-D271-4395-A6BE-D8518AB6426C}"/>
    <cellStyle name="Normal 5 2 3 3 2 3" xfId="30977" xr:uid="{4E49F6FB-F1AC-4688-A6AE-14B51C2B8986}"/>
    <cellStyle name="Normal 5 2 3 3 2 3 2" xfId="30978" xr:uid="{ECFFA966-9EC3-4BA3-B377-33FCFF355B40}"/>
    <cellStyle name="Normal 5 2 3 3 2 3 3" xfId="30979" xr:uid="{6611E98A-6B4E-437A-80BB-6B4DC2FE4022}"/>
    <cellStyle name="Normal 5 2 3 3 2 3_AVA DVA EL" xfId="30980" xr:uid="{B459F11C-0383-4A83-A8B6-376F711765F8}"/>
    <cellStyle name="Normal 5 2 3 3 2 4" xfId="30981" xr:uid="{E434E415-9EBF-4AFC-BE5E-51552C2F1F14}"/>
    <cellStyle name="Normal 5 2 3 3 2 5" xfId="30982" xr:uid="{89B46CA5-F037-45FC-84FB-E356CD307A6F}"/>
    <cellStyle name="Normal 5 2 3 3 2_AVA DVA EL" xfId="30983" xr:uid="{3362B8E8-EE9C-407B-A317-66428A5A14EC}"/>
    <cellStyle name="Normal 5 2 3 3 3" xfId="30984" xr:uid="{E81FEE81-86A5-430F-86AB-2675602C4CF5}"/>
    <cellStyle name="Normal 5 2 3 3 3 2" xfId="30985" xr:uid="{24E024BA-60A0-4761-AEAA-44B17F304569}"/>
    <cellStyle name="Normal 5 2 3 3 3 3" xfId="30986" xr:uid="{9A6DA431-ABE4-4CA4-A637-58407C135DB6}"/>
    <cellStyle name="Normal 5 2 3 3 3_AVA DVA EL" xfId="30987" xr:uid="{7DA92903-596D-49A8-8BB3-2BC869A1C6F8}"/>
    <cellStyle name="Normal 5 2 3 3 4" xfId="30988" xr:uid="{A8BD9FFB-CE5E-4B26-BB84-89A419604038}"/>
    <cellStyle name="Normal 5 2 3 3 4 2" xfId="30989" xr:uid="{AE2C47DE-BE30-456E-BF8F-47621BAACBD5}"/>
    <cellStyle name="Normal 5 2 3 3 4 3" xfId="30990" xr:uid="{5042CAB8-1CD4-4507-B216-59769CC816F2}"/>
    <cellStyle name="Normal 5 2 3 3 4_AVA DVA EL" xfId="30991" xr:uid="{B8F14D9D-DB78-44B2-8E99-3ECFA96C78EE}"/>
    <cellStyle name="Normal 5 2 3 3 5" xfId="30992" xr:uid="{6FCF5EF4-EC0A-4971-BD0D-53B919F35BD3}"/>
    <cellStyle name="Normal 5 2 3 3 5 2" xfId="30993" xr:uid="{74FC0014-81E7-4CB1-A2CD-F13264FCA822}"/>
    <cellStyle name="Normal 5 2 3 3 5 3" xfId="30994" xr:uid="{9152C98A-8C0B-4FE4-B1E1-052AF9BADE75}"/>
    <cellStyle name="Normal 5 2 3 3 5_AVA DVA EL" xfId="30995" xr:uid="{A8E8D7B7-DD0F-4085-8EAC-B340BF0AD974}"/>
    <cellStyle name="Normal 5 2 3 3 6" xfId="30996" xr:uid="{542A8232-A6DD-4224-98F9-47E54025CE7B}"/>
    <cellStyle name="Normal 5 2 3 3 6 2" xfId="30997" xr:uid="{4D69E726-B5E9-49F3-AF1B-B66E190462B4}"/>
    <cellStyle name="Normal 5 2 3 3 6 3" xfId="30998" xr:uid="{457F8204-F842-49CA-A140-8F37A3A62AA8}"/>
    <cellStyle name="Normal 5 2 3 3 6_AVA DVA EL" xfId="30999" xr:uid="{461C2D3D-2646-4225-A17D-C61E9D63D586}"/>
    <cellStyle name="Normal 5 2 3 3 7" xfId="31000" xr:uid="{4BBCE029-4D85-4FC0-9645-CD38F246A4CC}"/>
    <cellStyle name="Normal 5 2 3 3 7 2" xfId="31001" xr:uid="{D54386FE-FDEC-4E57-8309-A728F31279DB}"/>
    <cellStyle name="Normal 5 2 3 3 7 3" xfId="31002" xr:uid="{CAAE4916-4859-4432-8D5B-ACD8DA67C59F}"/>
    <cellStyle name="Normal 5 2 3 3 7_AVA DVA EL" xfId="31003" xr:uid="{4155FDC5-8BDE-4BDC-8039-1CB04961FF78}"/>
    <cellStyle name="Normal 5 2 3 3 8" xfId="31004" xr:uid="{92EC4B58-1EEA-40DF-89A0-80170B0592A0}"/>
    <cellStyle name="Normal 5 2 3 3 8 2" xfId="31005" xr:uid="{A40E157E-BE29-44E0-A105-93D6395FB73B}"/>
    <cellStyle name="Normal 5 2 3 3 8 3" xfId="31006" xr:uid="{45A047C9-6D1C-43F5-BC9B-058BCE606036}"/>
    <cellStyle name="Normal 5 2 3 3 8_AVA DVA EL" xfId="31007" xr:uid="{F07F9B3F-95F9-475A-9F70-78B9577857B5}"/>
    <cellStyle name="Normal 5 2 3 3 9" xfId="31008" xr:uid="{294FEC0C-E26F-452C-ABF7-0A52848BDD43}"/>
    <cellStyle name="Normal 5 2 3 3 9 2" xfId="31009" xr:uid="{D2BF21F7-DCF1-42D7-97D6-AE2B331C4801}"/>
    <cellStyle name="Normal 5 2 3 3 9 3" xfId="31010" xr:uid="{B716EA22-8148-4839-8B8D-752F7618E489}"/>
    <cellStyle name="Normal 5 2 3 3 9_AVA DVA EL" xfId="31011" xr:uid="{2CF60661-6461-4391-9201-33E50AF2AE46}"/>
    <cellStyle name="Normal 5 2 3 3_AVA DVA EL" xfId="31012" xr:uid="{6313FC07-4D31-468A-AFDD-84A2CA3861A8}"/>
    <cellStyle name="Normal 5 2 3 4" xfId="31013" xr:uid="{B3C93E95-7AF2-4CC1-9456-8CA91FC7C751}"/>
    <cellStyle name="Normal 5 2 3 4 2" xfId="31014" xr:uid="{B173B209-6B19-4959-8D16-FF52ED63D466}"/>
    <cellStyle name="Normal 5 2 3 4 2 2" xfId="31015" xr:uid="{7C334D22-A2D3-49BD-9DDB-38C312D6F30D}"/>
    <cellStyle name="Normal 5 2 3 4 2 3" xfId="31016" xr:uid="{2D6EC754-B215-43C4-A647-A99C2C2404A3}"/>
    <cellStyle name="Normal 5 2 3 4 2_AVA DVA EL" xfId="31017" xr:uid="{C89B6307-F84F-4EDF-88CB-19D2CFABC0D1}"/>
    <cellStyle name="Normal 5 2 3 4 3" xfId="31018" xr:uid="{C0F28929-F5A1-4FCB-B9A3-4EC36F61EA73}"/>
    <cellStyle name="Normal 5 2 3 4 3 2" xfId="31019" xr:uid="{DC93C3BA-1AF1-4ED0-BD76-3429053EAE98}"/>
    <cellStyle name="Normal 5 2 3 4 3 3" xfId="31020" xr:uid="{5BD90380-EC69-4618-8129-3D83992FAEDC}"/>
    <cellStyle name="Normal 5 2 3 4 3_AVA DVA EL" xfId="31021" xr:uid="{44F2DB1B-01AD-46AF-B2D2-D43D7AEBFFAD}"/>
    <cellStyle name="Normal 5 2 3 4 4" xfId="31022" xr:uid="{7F1575A2-093E-4E0B-912E-F6C7E217766E}"/>
    <cellStyle name="Normal 5 2 3 4 5" xfId="31023" xr:uid="{5D534F6A-66F8-4D51-89B7-67E5AE725DB6}"/>
    <cellStyle name="Normal 5 2 3 4_AVA DVA EL" xfId="31024" xr:uid="{B2C7118A-82C7-4384-8800-4017F07261B1}"/>
    <cellStyle name="Normal 5 2 3 5" xfId="31025" xr:uid="{C6125ED2-B3C0-49F1-A326-EF28A53EEA49}"/>
    <cellStyle name="Normal 5 2 3 5 2" xfId="31026" xr:uid="{11DC7175-3536-44C1-BB04-03C9D6A76EAD}"/>
    <cellStyle name="Normal 5 2 3 5 3" xfId="31027" xr:uid="{029888C2-2B2B-4CC5-97E6-018DFF503ECB}"/>
    <cellStyle name="Normal 5 2 3 5_AVA DVA EL" xfId="31028" xr:uid="{EC5CE1FA-3958-44C4-8AC0-99725FC41032}"/>
    <cellStyle name="Normal 5 2 3 6" xfId="31029" xr:uid="{3C09D378-0FF3-4C51-9016-19B34E9281EF}"/>
    <cellStyle name="Normal 5 2 3 6 2" xfId="31030" xr:uid="{11FB8C05-46CC-48FF-B932-93ADAB611E65}"/>
    <cellStyle name="Normal 5 2 3 6 3" xfId="31031" xr:uid="{3B339B02-F511-42E8-B0A5-4484CC502E42}"/>
    <cellStyle name="Normal 5 2 3 6_AVA DVA EL" xfId="31032" xr:uid="{CD30A8D3-1A41-45EA-933E-DD1DFA2DF0EB}"/>
    <cellStyle name="Normal 5 2 3 7" xfId="31033" xr:uid="{BDF5D354-F538-47A0-B8CF-D70897D46C9C}"/>
    <cellStyle name="Normal 5 2 3 7 2" xfId="31034" xr:uid="{E0648958-A7C3-4C62-AB77-E5772E1E1CA4}"/>
    <cellStyle name="Normal 5 2 3 7 3" xfId="31035" xr:uid="{AA8EF7BB-E951-474C-966E-5C0032965315}"/>
    <cellStyle name="Normal 5 2 3 7_AVA DVA EL" xfId="31036" xr:uid="{AAD1C2B7-3058-4C44-97C0-801B6103DE28}"/>
    <cellStyle name="Normal 5 2 3 8" xfId="31037" xr:uid="{951FB266-9482-4D87-92CA-2F4E60FB2F7A}"/>
    <cellStyle name="Normal 5 2 3 8 2" xfId="31038" xr:uid="{ECE41582-3C3E-40F3-B7A0-936708977449}"/>
    <cellStyle name="Normal 5 2 3 8 3" xfId="31039" xr:uid="{0D5DCC9A-9A43-4C29-8B99-774518B6CC87}"/>
    <cellStyle name="Normal 5 2 3 8_AVA DVA EL" xfId="31040" xr:uid="{49ECB3BB-B022-4FD2-9CB8-F83F3C9D9380}"/>
    <cellStyle name="Normal 5 2 3 9" xfId="31041" xr:uid="{2ACF6910-482A-47D5-A06F-45673B635E45}"/>
    <cellStyle name="Normal 5 2 3 9 2" xfId="31042" xr:uid="{7DFF35A0-2A41-419F-8FC3-EE524D6A9857}"/>
    <cellStyle name="Normal 5 2 3 9 3" xfId="31043" xr:uid="{D7BE63F5-DCDF-46EF-A263-56915D348C06}"/>
    <cellStyle name="Normal 5 2 3 9_AVA DVA EL" xfId="31044" xr:uid="{C443B14B-7BC7-4D0D-AC01-4052BADFD5E7}"/>
    <cellStyle name="Normal 5 2 3_A01" xfId="35935" xr:uid="{8D294C96-C9E0-4392-BFED-E5A3D02A6AB9}"/>
    <cellStyle name="Normal 5 2 4" xfId="8532" xr:uid="{A814316E-1F01-420A-88F9-A7B398EC41BA}"/>
    <cellStyle name="Normal 5 2 4 10" xfId="31045" xr:uid="{519AACAD-0095-4880-A655-E0659876880A}"/>
    <cellStyle name="Normal 5 2 4 10 2" xfId="31046" xr:uid="{BBF5DE1A-4D26-4EE0-977B-A542F71C5802}"/>
    <cellStyle name="Normal 5 2 4 10 3" xfId="31047" xr:uid="{DC75B752-2273-46F9-839A-6252C19583BF}"/>
    <cellStyle name="Normal 5 2 4 10_AVA DVA EL" xfId="31048" xr:uid="{CEBAAEFB-EC29-49C1-B2BF-FB8D23728816}"/>
    <cellStyle name="Normal 5 2 4 11" xfId="31049" xr:uid="{6317A1DF-6F77-4941-BC16-DC0D758EBAA1}"/>
    <cellStyle name="Normal 5 2 4 11 2" xfId="31050" xr:uid="{74C91375-CAA9-4067-A2FB-4C8A69051023}"/>
    <cellStyle name="Normal 5 2 4 11 3" xfId="31051" xr:uid="{937ABCAF-739C-4792-9406-EB6BD62553D3}"/>
    <cellStyle name="Normal 5 2 4 11_AVA DVA EL" xfId="31052" xr:uid="{54824FF1-79C0-4A0C-8474-05FDB5A62E83}"/>
    <cellStyle name="Normal 5 2 4 12" xfId="31053" xr:uid="{FECEE8AC-C066-481C-AE5C-05EF065750D7}"/>
    <cellStyle name="Normal 5 2 4 2" xfId="31054" xr:uid="{F511E533-151C-404B-B90D-F2260DE12493}"/>
    <cellStyle name="Normal 5 2 4 2 10" xfId="31055" xr:uid="{38B7F6EC-76FE-4C7F-BEA1-E0C5D742B96F}"/>
    <cellStyle name="Normal 5 2 4 2 11" xfId="31056" xr:uid="{C90ABFDE-4D63-484A-A8CA-A773638C7EBA}"/>
    <cellStyle name="Normal 5 2 4 2 2" xfId="31057" xr:uid="{AC95B2B6-24E0-4504-937D-04F3C244C122}"/>
    <cellStyle name="Normal 5 2 4 2 2 2" xfId="31058" xr:uid="{40BC6306-4643-4122-B802-73DE6FB07A3B}"/>
    <cellStyle name="Normal 5 2 4 2 2 2 2" xfId="31059" xr:uid="{E36440EA-30D5-4F2D-B72F-9DF06E2F402F}"/>
    <cellStyle name="Normal 5 2 4 2 2 2 3" xfId="31060" xr:uid="{D0A4A140-5540-4474-9A8C-9435FF86FB5A}"/>
    <cellStyle name="Normal 5 2 4 2 2 2_AVA DVA EL" xfId="31061" xr:uid="{4C60FE11-753A-4029-8389-61F16AEC0F30}"/>
    <cellStyle name="Normal 5 2 4 2 2 3" xfId="31062" xr:uid="{C33A7297-45AF-42AF-8493-583389D3B031}"/>
    <cellStyle name="Normal 5 2 4 2 2 3 2" xfId="31063" xr:uid="{E25F8EA4-3294-41A1-A4BD-95FD69533426}"/>
    <cellStyle name="Normal 5 2 4 2 2 3 3" xfId="31064" xr:uid="{BA9CE840-CBCD-4098-AF00-A7DA6085C850}"/>
    <cellStyle name="Normal 5 2 4 2 2 3_AVA DVA EL" xfId="31065" xr:uid="{9F5189E1-D1ED-44CF-ACB8-AB22C5E5A267}"/>
    <cellStyle name="Normal 5 2 4 2 2 4" xfId="31066" xr:uid="{08E49FC7-01A4-419A-A963-561A456601AD}"/>
    <cellStyle name="Normal 5 2 4 2 2 5" xfId="31067" xr:uid="{64CD0A37-6EA3-475A-B01E-DA597F1A0214}"/>
    <cellStyle name="Normal 5 2 4 2 2_AVA DVA EL" xfId="31068" xr:uid="{F9616204-6BEA-4650-9E96-FE8DDBE5159B}"/>
    <cellStyle name="Normal 5 2 4 2 3" xfId="31069" xr:uid="{AA2FB352-E598-4664-A119-A906534422F2}"/>
    <cellStyle name="Normal 5 2 4 2 3 2" xfId="31070" xr:uid="{C63D6E1F-55A8-4142-9376-FB6A7B3E9093}"/>
    <cellStyle name="Normal 5 2 4 2 3 3" xfId="31071" xr:uid="{F9F48FCA-023C-4849-94DC-500ABE897621}"/>
    <cellStyle name="Normal 5 2 4 2 3_AVA DVA EL" xfId="31072" xr:uid="{A8D6C518-7FD5-4855-A7A4-33A1C859A138}"/>
    <cellStyle name="Normal 5 2 4 2 4" xfId="31073" xr:uid="{23B27690-2230-4DAC-B2B3-BE4B726FFCD8}"/>
    <cellStyle name="Normal 5 2 4 2 4 2" xfId="31074" xr:uid="{B1F08DF3-4FA3-4C01-8E2C-B9D75F91F9BE}"/>
    <cellStyle name="Normal 5 2 4 2 4 3" xfId="31075" xr:uid="{4846728B-131B-4328-841F-F29D7894F8D9}"/>
    <cellStyle name="Normal 5 2 4 2 4_AVA DVA EL" xfId="31076" xr:uid="{56745B94-CC2D-4882-A91F-61E9A5A1CD33}"/>
    <cellStyle name="Normal 5 2 4 2 5" xfId="31077" xr:uid="{4531FB25-2F0F-4A26-B3BD-B107AD9F3DFD}"/>
    <cellStyle name="Normal 5 2 4 2 5 2" xfId="31078" xr:uid="{C0F6A090-A81A-48AC-B64F-7C22CC854577}"/>
    <cellStyle name="Normal 5 2 4 2 5 3" xfId="31079" xr:uid="{E7870054-49B5-46F8-BEF1-43CB4647C76B}"/>
    <cellStyle name="Normal 5 2 4 2 5_AVA DVA EL" xfId="31080" xr:uid="{B0F1C257-B38A-42E5-B7B5-60ED0CCAC20F}"/>
    <cellStyle name="Normal 5 2 4 2 6" xfId="31081" xr:uid="{C55CED28-6963-4A8E-A39A-49BCCCFC99FB}"/>
    <cellStyle name="Normal 5 2 4 2 6 2" xfId="31082" xr:uid="{CB972DFA-DD82-4621-9921-EDAC30195CE4}"/>
    <cellStyle name="Normal 5 2 4 2 6 3" xfId="31083" xr:uid="{7A9AFD8D-42D5-41D6-BF22-F37C0C8C75F3}"/>
    <cellStyle name="Normal 5 2 4 2 6_AVA DVA EL" xfId="31084" xr:uid="{59777E4E-3C2D-4414-9C71-58EA30756FDF}"/>
    <cellStyle name="Normal 5 2 4 2 7" xfId="31085" xr:uid="{98028AC0-432D-40D3-A8AE-889C3DAE4AE7}"/>
    <cellStyle name="Normal 5 2 4 2 7 2" xfId="31086" xr:uid="{B10AD783-ABE8-4E65-A0B8-C894C46AA169}"/>
    <cellStyle name="Normal 5 2 4 2 7 3" xfId="31087" xr:uid="{4FA4CF0B-9C6B-4AF6-B7AD-D26C3EDD1F18}"/>
    <cellStyle name="Normal 5 2 4 2 7_AVA DVA EL" xfId="31088" xr:uid="{83A26267-F34E-487A-B66F-99A9CC1D0B25}"/>
    <cellStyle name="Normal 5 2 4 2 8" xfId="31089" xr:uid="{31658744-9F3D-40CD-A6B6-A6A67498A4B3}"/>
    <cellStyle name="Normal 5 2 4 2 8 2" xfId="31090" xr:uid="{D3A34A6B-C405-4D24-91D8-DF9781FD04F6}"/>
    <cellStyle name="Normal 5 2 4 2 8 3" xfId="31091" xr:uid="{9152F3BB-892C-4EC6-89E3-AB0979A8B64A}"/>
    <cellStyle name="Normal 5 2 4 2 8_AVA DVA EL" xfId="31092" xr:uid="{5B3CD7E7-88F1-4D68-BBF5-D92812DA4F5D}"/>
    <cellStyle name="Normal 5 2 4 2 9" xfId="31093" xr:uid="{FABC0547-56E3-4B01-A1A2-24C2334FDDFA}"/>
    <cellStyle name="Normal 5 2 4 2 9 2" xfId="31094" xr:uid="{82040C5D-5FDE-4936-8E46-EA1AD054D90E}"/>
    <cellStyle name="Normal 5 2 4 2 9 3" xfId="31095" xr:uid="{63A7D0ED-B8AE-455F-8B1F-62F76CD5CFA3}"/>
    <cellStyle name="Normal 5 2 4 2 9_AVA DVA EL" xfId="31096" xr:uid="{0B78A845-531A-47E8-9469-5EC0E75357B2}"/>
    <cellStyle name="Normal 5 2 4 2_AVA DVA EL" xfId="31097" xr:uid="{D1DE4549-62C6-40B2-99C6-C8A13A8202A1}"/>
    <cellStyle name="Normal 5 2 4 3" xfId="31098" xr:uid="{264EF94C-04D6-4C5B-953F-3D37DE9BA595}"/>
    <cellStyle name="Normal 5 2 4 3 2" xfId="31099" xr:uid="{BC86F8FD-97EB-4F25-A765-0F4CB272CF79}"/>
    <cellStyle name="Normal 5 2 4 3 2 2" xfId="31100" xr:uid="{32212BFA-6093-4376-8729-EE76467C5EFC}"/>
    <cellStyle name="Normal 5 2 4 3 2 3" xfId="31101" xr:uid="{527AD4AE-A2ED-4F03-8614-EF3A2994A9F0}"/>
    <cellStyle name="Normal 5 2 4 3 2_AVA DVA EL" xfId="31102" xr:uid="{B950B8DB-62F5-4456-9B32-95AFCC519998}"/>
    <cellStyle name="Normal 5 2 4 3 3" xfId="31103" xr:uid="{FDCB3A5F-3CD6-43CE-B799-492EA05EC7FE}"/>
    <cellStyle name="Normal 5 2 4 3 3 2" xfId="31104" xr:uid="{94217D2E-2A28-4844-81E6-96A23A117FC8}"/>
    <cellStyle name="Normal 5 2 4 3 3 3" xfId="31105" xr:uid="{4A3B11E3-15CE-4A34-867D-8B534B43E380}"/>
    <cellStyle name="Normal 5 2 4 3 3_AVA DVA EL" xfId="31106" xr:uid="{F131A9DB-CE28-4D58-92E1-419B149A98C1}"/>
    <cellStyle name="Normal 5 2 4 3 4" xfId="31107" xr:uid="{FF0B9C26-B79E-44A1-B267-4D474BA72ABF}"/>
    <cellStyle name="Normal 5 2 4 3 5" xfId="31108" xr:uid="{D791BF5A-3CC6-4247-AF53-EF51225A3392}"/>
    <cellStyle name="Normal 5 2 4 3_AVA DVA EL" xfId="31109" xr:uid="{61050633-2181-4C20-AAD5-8D5CC40F6300}"/>
    <cellStyle name="Normal 5 2 4 4" xfId="31110" xr:uid="{F8422139-1D37-441C-B17C-77778C65598C}"/>
    <cellStyle name="Normal 5 2 4 4 2" xfId="31111" xr:uid="{31A01AB3-FA55-414E-8898-4E520E208321}"/>
    <cellStyle name="Normal 5 2 4 4 3" xfId="31112" xr:uid="{1F087278-5609-4815-8BE4-01B9EE116E17}"/>
    <cellStyle name="Normal 5 2 4 4_AVA DVA EL" xfId="31113" xr:uid="{E11AAB37-E986-430F-83D8-B1800553BA0C}"/>
    <cellStyle name="Normal 5 2 4 5" xfId="31114" xr:uid="{D997FB3C-8A5B-4835-B1B1-DE785F64171E}"/>
    <cellStyle name="Normal 5 2 4 5 2" xfId="31115" xr:uid="{7386A0F8-360F-45E7-8D7F-1C88BBF2B102}"/>
    <cellStyle name="Normal 5 2 4 5 3" xfId="31116" xr:uid="{1BA96C92-D291-49CD-A1B9-7F5B165934E5}"/>
    <cellStyle name="Normal 5 2 4 5_AVA DVA EL" xfId="31117" xr:uid="{17595D5C-D380-4853-B023-C29BEA631480}"/>
    <cellStyle name="Normal 5 2 4 6" xfId="31118" xr:uid="{A2F1530A-0607-407E-AB12-3C3E35148BFC}"/>
    <cellStyle name="Normal 5 2 4 6 2" xfId="31119" xr:uid="{B9472DBD-8DF3-455D-AAFA-6758E1A054C6}"/>
    <cellStyle name="Normal 5 2 4 6 3" xfId="31120" xr:uid="{6BEAB23E-9259-4DA1-A27B-D1355C1F724D}"/>
    <cellStyle name="Normal 5 2 4 6_AVA DVA EL" xfId="31121" xr:uid="{5CA3AE97-C22E-4F73-A4DB-DC62C55CBA3F}"/>
    <cellStyle name="Normal 5 2 4 7" xfId="31122" xr:uid="{1CB5393A-4858-4419-8EC7-74E2DDF24906}"/>
    <cellStyle name="Normal 5 2 4 7 2" xfId="31123" xr:uid="{9890F0A1-EECE-41CF-A481-0B3C629B1AF3}"/>
    <cellStyle name="Normal 5 2 4 7 3" xfId="31124" xr:uid="{D2B26749-AED7-47EA-A232-034685F82672}"/>
    <cellStyle name="Normal 5 2 4 7_AVA DVA EL" xfId="31125" xr:uid="{6FB5B9E2-9DB5-4DDD-97DB-E787C5EFAB30}"/>
    <cellStyle name="Normal 5 2 4 8" xfId="31126" xr:uid="{DEA578BB-44BE-406F-963F-5A8395EC8F3A}"/>
    <cellStyle name="Normal 5 2 4 8 2" xfId="31127" xr:uid="{97F41687-0C06-44A1-A98D-B0F31E61991C}"/>
    <cellStyle name="Normal 5 2 4 8 3" xfId="31128" xr:uid="{F1196D6E-EF7D-4559-8AB5-BCA1BDA4C800}"/>
    <cellStyle name="Normal 5 2 4 8_AVA DVA EL" xfId="31129" xr:uid="{8DFF67F5-C14F-46BF-B321-76E65A2E8363}"/>
    <cellStyle name="Normal 5 2 4 9" xfId="31130" xr:uid="{46CA5E62-917B-4627-A80D-BC12091EA662}"/>
    <cellStyle name="Normal 5 2 4 9 2" xfId="31131" xr:uid="{DCE19F44-BCEE-4EB7-856C-E4162DA5DF79}"/>
    <cellStyle name="Normal 5 2 4 9 3" xfId="31132" xr:uid="{7C3AAAD2-6426-4DE0-9A02-129669B617B3}"/>
    <cellStyle name="Normal 5 2 4 9_AVA DVA EL" xfId="31133" xr:uid="{3358422A-50C7-4CF3-A72C-ED464B1FF0A3}"/>
    <cellStyle name="Normal 5 2 4_AVA DVA EL" xfId="31134" xr:uid="{A406BB38-C1DF-43EB-A346-00DD8C99F821}"/>
    <cellStyle name="Normal 5 2 5" xfId="8533" xr:uid="{52376DCA-6031-4197-BE55-C72D8B07DE9B}"/>
    <cellStyle name="Normal 5 2 5 10" xfId="31135" xr:uid="{C6D2B42C-2127-4426-A9D5-58C2B6223051}"/>
    <cellStyle name="Normal 5 2 5 10 2" xfId="31136" xr:uid="{5A30898B-2385-4105-AEEE-9BE4F2F94155}"/>
    <cellStyle name="Normal 5 2 5 10 3" xfId="31137" xr:uid="{2F2BA2C7-2FAC-44E2-81B6-64988D4E0853}"/>
    <cellStyle name="Normal 5 2 5 10_AVA DVA EL" xfId="31138" xr:uid="{1FB48A8D-B152-4AEA-8D6B-7119E27D6D9B}"/>
    <cellStyle name="Normal 5 2 5 11" xfId="31139" xr:uid="{82F5C5E2-F6D3-4820-9425-DC6AAF903F8F}"/>
    <cellStyle name="Normal 5 2 5 11 2" xfId="31140" xr:uid="{BA6E9820-9BA4-4C3A-88FE-B0D338150388}"/>
    <cellStyle name="Normal 5 2 5 11 3" xfId="31141" xr:uid="{25F5CE76-3ADA-4874-8429-5CA4D7C11D19}"/>
    <cellStyle name="Normal 5 2 5 11_AVA DVA EL" xfId="31142" xr:uid="{16A81583-B1C7-4B72-AC2B-3FBC416164AC}"/>
    <cellStyle name="Normal 5 2 5 12" xfId="31143" xr:uid="{2CE2C2FD-9010-4B17-83BD-5D605293708B}"/>
    <cellStyle name="Normal 5 2 5 2" xfId="31144" xr:uid="{D25D8CD9-71AE-4E36-83F2-B2C6E3856198}"/>
    <cellStyle name="Normal 5 2 5 2 10" xfId="31145" xr:uid="{026FDA6E-0949-479F-A263-92561D6D62E0}"/>
    <cellStyle name="Normal 5 2 5 2 11" xfId="31146" xr:uid="{E4701A76-B4A7-4BF5-B6DE-CF8C9A283368}"/>
    <cellStyle name="Normal 5 2 5 2 2" xfId="31147" xr:uid="{E328FDB4-117F-427B-BEB3-34E37EFECE62}"/>
    <cellStyle name="Normal 5 2 5 2 2 2" xfId="31148" xr:uid="{6F1616A3-723A-4858-9239-630E5FAD3BB0}"/>
    <cellStyle name="Normal 5 2 5 2 2 2 2" xfId="31149" xr:uid="{A598C29B-26D5-4BA0-828E-4BA6829819BB}"/>
    <cellStyle name="Normal 5 2 5 2 2 2 3" xfId="31150" xr:uid="{B08458F2-97BA-485A-90A7-F333FAE23640}"/>
    <cellStyle name="Normal 5 2 5 2 2 2_AVA DVA EL" xfId="31151" xr:uid="{C955E4DE-14E2-4AE5-BF61-86A6675043D4}"/>
    <cellStyle name="Normal 5 2 5 2 2 3" xfId="31152" xr:uid="{AA379E2D-2DFC-414C-9567-F9D7C558C420}"/>
    <cellStyle name="Normal 5 2 5 2 2 3 2" xfId="31153" xr:uid="{0C1B809D-4599-4014-B2FC-EA30D3DE9B94}"/>
    <cellStyle name="Normal 5 2 5 2 2 3 3" xfId="31154" xr:uid="{C2A88C84-0596-45F3-AA87-9B72070E1953}"/>
    <cellStyle name="Normal 5 2 5 2 2 3_AVA DVA EL" xfId="31155" xr:uid="{D9B4FD07-828C-4326-B06A-5DCEBFDA486F}"/>
    <cellStyle name="Normal 5 2 5 2 2 4" xfId="31156" xr:uid="{A75484C8-A884-427F-9F45-F239AC8B915A}"/>
    <cellStyle name="Normal 5 2 5 2 2 5" xfId="31157" xr:uid="{6C9F81E6-6048-4375-BD15-7EF1204B6D15}"/>
    <cellStyle name="Normal 5 2 5 2 2_AVA DVA EL" xfId="31158" xr:uid="{B9296A14-95D6-47D1-8DB7-65AFF0543B51}"/>
    <cellStyle name="Normal 5 2 5 2 3" xfId="31159" xr:uid="{5CCCEBE7-4BA1-4A9B-8906-269EE1A71F40}"/>
    <cellStyle name="Normal 5 2 5 2 3 2" xfId="31160" xr:uid="{18A7F7D6-6FA2-4619-A9C5-137BAD04FEB8}"/>
    <cellStyle name="Normal 5 2 5 2 3 3" xfId="31161" xr:uid="{A3485AD7-37E2-423C-A5F9-47F41FB5DD7C}"/>
    <cellStyle name="Normal 5 2 5 2 3_AVA DVA EL" xfId="31162" xr:uid="{4E8C43FF-70C8-4F59-970B-6F1C92864384}"/>
    <cellStyle name="Normal 5 2 5 2 4" xfId="31163" xr:uid="{D94917EE-4D0A-4847-AB24-7B847D5D1060}"/>
    <cellStyle name="Normal 5 2 5 2 4 2" xfId="31164" xr:uid="{2722226F-9AE0-4A3B-9A7A-9ADBE0B8D62D}"/>
    <cellStyle name="Normal 5 2 5 2 4 3" xfId="31165" xr:uid="{FC2BADE3-B00E-4D68-ADA5-CAAFD209F186}"/>
    <cellStyle name="Normal 5 2 5 2 4_AVA DVA EL" xfId="31166" xr:uid="{A090AD81-B602-4067-A4E3-7FF76B169F94}"/>
    <cellStyle name="Normal 5 2 5 2 5" xfId="31167" xr:uid="{4C740B1A-E6D0-42FA-923B-D140B7B411D0}"/>
    <cellStyle name="Normal 5 2 5 2 5 2" xfId="31168" xr:uid="{40A4B1F9-3A66-4B11-BFFE-44167B48C5FF}"/>
    <cellStyle name="Normal 5 2 5 2 5 3" xfId="31169" xr:uid="{0C526CC8-4713-42F5-BFA5-572E5111D125}"/>
    <cellStyle name="Normal 5 2 5 2 5_AVA DVA EL" xfId="31170" xr:uid="{E4FD706D-CE30-4891-89C6-1505F09CB761}"/>
    <cellStyle name="Normal 5 2 5 2 6" xfId="31171" xr:uid="{B1D5A186-1544-4E76-A196-E71DDE5DD2B7}"/>
    <cellStyle name="Normal 5 2 5 2 6 2" xfId="31172" xr:uid="{31B6322E-34CA-4A79-8F41-C540DB1B37F7}"/>
    <cellStyle name="Normal 5 2 5 2 6 3" xfId="31173" xr:uid="{DB29DD3A-A50E-4CA2-84ED-1DDC77832886}"/>
    <cellStyle name="Normal 5 2 5 2 6_AVA DVA EL" xfId="31174" xr:uid="{CD1E009C-BCA9-49C0-840F-133A5173A581}"/>
    <cellStyle name="Normal 5 2 5 2 7" xfId="31175" xr:uid="{A6484EB7-F827-415C-BF7E-6709AD418878}"/>
    <cellStyle name="Normal 5 2 5 2 7 2" xfId="31176" xr:uid="{6E11276B-68FB-469A-890E-56621BA67AC5}"/>
    <cellStyle name="Normal 5 2 5 2 7 3" xfId="31177" xr:uid="{2D8FCB52-D7FB-4962-8197-BF09580F1B62}"/>
    <cellStyle name="Normal 5 2 5 2 7_AVA DVA EL" xfId="31178" xr:uid="{A5C8D841-CC1F-4DD5-8E94-605E6919B45F}"/>
    <cellStyle name="Normal 5 2 5 2 8" xfId="31179" xr:uid="{46BE2EA9-8F76-40A1-84EF-AF37D14100FE}"/>
    <cellStyle name="Normal 5 2 5 2 8 2" xfId="31180" xr:uid="{F618B78A-9255-4619-8DAE-89DD92ADCB81}"/>
    <cellStyle name="Normal 5 2 5 2 8 3" xfId="31181" xr:uid="{42B4047C-BF0A-48AE-9C2D-8A1C5CBC373F}"/>
    <cellStyle name="Normal 5 2 5 2 8_AVA DVA EL" xfId="31182" xr:uid="{BBFDCE24-F86D-4D5B-8FCA-FDAF92CD30A4}"/>
    <cellStyle name="Normal 5 2 5 2 9" xfId="31183" xr:uid="{C5BAAFB3-E7AE-40CC-A757-211B33F04EF4}"/>
    <cellStyle name="Normal 5 2 5 2 9 2" xfId="31184" xr:uid="{F1CF3893-002C-4A84-AC9F-627E3969EABE}"/>
    <cellStyle name="Normal 5 2 5 2 9 3" xfId="31185" xr:uid="{355EF247-11BC-4053-A48B-FF70CD478421}"/>
    <cellStyle name="Normal 5 2 5 2 9_AVA DVA EL" xfId="31186" xr:uid="{EE96C370-C163-4D9F-9468-C7DEF5FF9931}"/>
    <cellStyle name="Normal 5 2 5 2_AVA DVA EL" xfId="31187" xr:uid="{9DB67AA8-8538-4A7A-9C25-F14EC0B17497}"/>
    <cellStyle name="Normal 5 2 5 3" xfId="31188" xr:uid="{2C849A83-28CC-43E4-A903-3015DC4D7A22}"/>
    <cellStyle name="Normal 5 2 5 3 2" xfId="31189" xr:uid="{2D010DA9-BCDA-44AC-A1E2-AF6CEE73C96E}"/>
    <cellStyle name="Normal 5 2 5 3 2 2" xfId="31190" xr:uid="{68C619CB-A9A7-4FC0-87CC-AA0EEAE309A0}"/>
    <cellStyle name="Normal 5 2 5 3 2 3" xfId="31191" xr:uid="{D6127F6A-1A46-4F03-B4C4-587725456D4B}"/>
    <cellStyle name="Normal 5 2 5 3 2_AVA DVA EL" xfId="31192" xr:uid="{253C1DF7-2327-4A92-B571-10479FE5C942}"/>
    <cellStyle name="Normal 5 2 5 3 3" xfId="31193" xr:uid="{048B2FCA-7CCF-4EBC-933E-88C228FF500A}"/>
    <cellStyle name="Normal 5 2 5 3 3 2" xfId="31194" xr:uid="{FA7D1E22-56C5-4E80-BA42-EFE746295026}"/>
    <cellStyle name="Normal 5 2 5 3 3 3" xfId="31195" xr:uid="{680A78AC-42CB-491C-B45C-5DBCC34C7DB9}"/>
    <cellStyle name="Normal 5 2 5 3 3_AVA DVA EL" xfId="31196" xr:uid="{CE2900EE-0B79-4BF9-9826-940ED13427A5}"/>
    <cellStyle name="Normal 5 2 5 3 4" xfId="31197" xr:uid="{262442C3-7F9D-49C1-A629-58740BBA2FD0}"/>
    <cellStyle name="Normal 5 2 5 3 5" xfId="31198" xr:uid="{2BC93026-43F4-4D8A-A40E-D0FBD2F47BB2}"/>
    <cellStyle name="Normal 5 2 5 3_AVA DVA EL" xfId="31199" xr:uid="{97DF1196-7E42-4D7B-84EE-BC1311C592E7}"/>
    <cellStyle name="Normal 5 2 5 4" xfId="31200" xr:uid="{BC128BEB-D508-459C-90DD-8D9F2A9A7586}"/>
    <cellStyle name="Normal 5 2 5 4 2" xfId="31201" xr:uid="{7108F51B-E371-42FB-81A9-72798A1B2CF0}"/>
    <cellStyle name="Normal 5 2 5 4 3" xfId="31202" xr:uid="{226405A0-F710-4359-AFD6-C3EB96F3A050}"/>
    <cellStyle name="Normal 5 2 5 4_AVA DVA EL" xfId="31203" xr:uid="{C5A8EC85-C070-4AC6-8216-D7DCAA486620}"/>
    <cellStyle name="Normal 5 2 5 5" xfId="31204" xr:uid="{DC0515CD-2D73-4A46-B132-AF76A8C7162B}"/>
    <cellStyle name="Normal 5 2 5 5 2" xfId="31205" xr:uid="{A06E322B-0016-4CEF-87DD-38743CFC0A34}"/>
    <cellStyle name="Normal 5 2 5 5 3" xfId="31206" xr:uid="{DA5B964F-FCED-4FE5-85E5-DCAB216CEC0C}"/>
    <cellStyle name="Normal 5 2 5 5_AVA DVA EL" xfId="31207" xr:uid="{5506AEE1-9A89-40DE-9BB8-8DD50E09A9E8}"/>
    <cellStyle name="Normal 5 2 5 6" xfId="31208" xr:uid="{AEABCA1E-EED5-4B42-A2A0-E0D902440033}"/>
    <cellStyle name="Normal 5 2 5 6 2" xfId="31209" xr:uid="{F5C7E2E6-8570-4BE2-9470-87FC9698E464}"/>
    <cellStyle name="Normal 5 2 5 6 3" xfId="31210" xr:uid="{3957ADFF-AC79-4E0E-9C72-68C156E03E88}"/>
    <cellStyle name="Normal 5 2 5 6_AVA DVA EL" xfId="31211" xr:uid="{5E84AF5D-3E56-4384-8248-58F23EEB6B14}"/>
    <cellStyle name="Normal 5 2 5 7" xfId="31212" xr:uid="{C35025F0-A546-4578-AC72-C5B6D47C3064}"/>
    <cellStyle name="Normal 5 2 5 7 2" xfId="31213" xr:uid="{BADD0E7C-8211-406E-A2A7-EC7199FA2D53}"/>
    <cellStyle name="Normal 5 2 5 7 3" xfId="31214" xr:uid="{D6C61163-19F0-47F4-8869-6F568A9F2BD4}"/>
    <cellStyle name="Normal 5 2 5 7_AVA DVA EL" xfId="31215" xr:uid="{D43401CC-DFE6-47FA-87D6-522798A15E98}"/>
    <cellStyle name="Normal 5 2 5 8" xfId="31216" xr:uid="{A929F03D-B549-4FF2-AEDE-946997D0CBF1}"/>
    <cellStyle name="Normal 5 2 5 8 2" xfId="31217" xr:uid="{35C339F6-4136-40D3-B6BB-83C8CB65AC36}"/>
    <cellStyle name="Normal 5 2 5 8 3" xfId="31218" xr:uid="{1B671320-F087-49F1-A7C7-58D07E0C5301}"/>
    <cellStyle name="Normal 5 2 5 8_AVA DVA EL" xfId="31219" xr:uid="{2880C440-0300-40C4-816F-F7D06D3A2D13}"/>
    <cellStyle name="Normal 5 2 5 9" xfId="31220" xr:uid="{CD30F6EB-F786-4DA3-BD5A-5542AA21F02F}"/>
    <cellStyle name="Normal 5 2 5 9 2" xfId="31221" xr:uid="{F4DF9898-0E5D-43D2-8BB5-6075D4D2B71F}"/>
    <cellStyle name="Normal 5 2 5 9 3" xfId="31222" xr:uid="{4594F74A-825E-45B0-B0F0-1D4A55563A74}"/>
    <cellStyle name="Normal 5 2 5 9_AVA DVA EL" xfId="31223" xr:uid="{3F005BF1-DD47-4C9E-ABDC-2934630698C6}"/>
    <cellStyle name="Normal 5 2 5_AVA DVA EL" xfId="31224" xr:uid="{61BAB1FE-F273-416B-801A-DC35348E6950}"/>
    <cellStyle name="Normal 5 2 6" xfId="8534" xr:uid="{2D0EF0FD-1D58-4B1C-8876-1667698A146C}"/>
    <cellStyle name="Normal 5 2 6 10" xfId="31225" xr:uid="{0E47C9B7-72CD-4318-9346-E4D182051465}"/>
    <cellStyle name="Normal 5 2 6 10 2" xfId="31226" xr:uid="{648D9BB5-E9A7-4786-B357-0B1D7099AD17}"/>
    <cellStyle name="Normal 5 2 6 10 3" xfId="31227" xr:uid="{C553DC88-C5B4-4877-B9A6-9D02ED1E72B7}"/>
    <cellStyle name="Normal 5 2 6 10_AVA DVA EL" xfId="31228" xr:uid="{58C71CCF-3D80-49B5-B9B1-E0CE0F289FB2}"/>
    <cellStyle name="Normal 5 2 6 11" xfId="31229" xr:uid="{12D5F235-6354-44B7-B1CD-F91B4C52C790}"/>
    <cellStyle name="Normal 5 2 6 2" xfId="31230" xr:uid="{33A013EA-4E91-47DB-845E-43A95E065D61}"/>
    <cellStyle name="Normal 5 2 6 2 2" xfId="31231" xr:uid="{9C9162A8-7FD2-4BCC-AB28-34D955E2D184}"/>
    <cellStyle name="Normal 5 2 6 2 2 2" xfId="31232" xr:uid="{B398477B-6A71-4901-BCF7-39571E5A02CF}"/>
    <cellStyle name="Normal 5 2 6 2 2 3" xfId="31233" xr:uid="{AAB9A8D0-4CDB-49CA-A4F7-8069857A4E7D}"/>
    <cellStyle name="Normal 5 2 6 2 2_AVA DVA EL" xfId="31234" xr:uid="{32B9591E-AA0B-43F6-A4AD-AF7A64795EA1}"/>
    <cellStyle name="Normal 5 2 6 2 3" xfId="31235" xr:uid="{AE676ED3-295B-4162-8B69-346314EA1877}"/>
    <cellStyle name="Normal 5 2 6 2 3 2" xfId="31236" xr:uid="{33BBFD9A-C8E1-41E7-A1E8-CC628BD58F7C}"/>
    <cellStyle name="Normal 5 2 6 2 3 3" xfId="31237" xr:uid="{1B9BBE1E-8B17-47E2-AAE1-E66FD5ED4349}"/>
    <cellStyle name="Normal 5 2 6 2 3_AVA DVA EL" xfId="31238" xr:uid="{C90F3B66-081D-40DD-8F65-38F612597AE3}"/>
    <cellStyle name="Normal 5 2 6 2 4" xfId="31239" xr:uid="{EFFF36BC-AD68-4551-8410-0EA352801DBE}"/>
    <cellStyle name="Normal 5 2 6 2 5" xfId="31240" xr:uid="{7800B932-ACF1-4001-A919-E7E6E5AD917F}"/>
    <cellStyle name="Normal 5 2 6 2_AVA DVA EL" xfId="31241" xr:uid="{28AA4B2C-C15C-4D56-8B97-07DD0C0E7308}"/>
    <cellStyle name="Normal 5 2 6 3" xfId="31242" xr:uid="{FBC3D965-879D-4379-A22E-87D3DAEE94CD}"/>
    <cellStyle name="Normal 5 2 6 3 2" xfId="31243" xr:uid="{6B4B182C-5D0E-4A34-AAF3-752BFFEA5CA1}"/>
    <cellStyle name="Normal 5 2 6 3 3" xfId="31244" xr:uid="{B694781A-17DD-4315-9DDE-04F112F26994}"/>
    <cellStyle name="Normal 5 2 6 3_AVA DVA EL" xfId="31245" xr:uid="{822CA0E3-FF30-4CA1-8BB4-5E6CF4F4E6EF}"/>
    <cellStyle name="Normal 5 2 6 4" xfId="31246" xr:uid="{0582DA7C-CAB0-4DD6-8F2E-A3C227A5F159}"/>
    <cellStyle name="Normal 5 2 6 4 2" xfId="31247" xr:uid="{487235B9-F3AE-454A-9CD0-2F09D90CA266}"/>
    <cellStyle name="Normal 5 2 6 4 3" xfId="31248" xr:uid="{8EE66478-C4C5-4F71-867D-ED71D37D5C5D}"/>
    <cellStyle name="Normal 5 2 6 4_AVA DVA EL" xfId="31249" xr:uid="{45B70F01-11D9-4467-94E3-3AC429FCECAF}"/>
    <cellStyle name="Normal 5 2 6 5" xfId="31250" xr:uid="{C23E8817-B261-4E0E-A825-C5BEC509CF33}"/>
    <cellStyle name="Normal 5 2 6 5 2" xfId="31251" xr:uid="{B5CC1DA8-F1E6-428E-996E-E5BF6CBBC4B4}"/>
    <cellStyle name="Normal 5 2 6 5 3" xfId="31252" xr:uid="{5840C6F3-E012-40B9-A339-A266D8970485}"/>
    <cellStyle name="Normal 5 2 6 5_AVA DVA EL" xfId="31253" xr:uid="{086045AC-8672-460F-AA21-1F9329543B99}"/>
    <cellStyle name="Normal 5 2 6 6" xfId="31254" xr:uid="{D8E984A4-9ACA-4BF7-A049-BAD9E0FCA150}"/>
    <cellStyle name="Normal 5 2 6 6 2" xfId="31255" xr:uid="{3E212CF0-0CBB-4ABD-A6AD-3D9ED62BFFFE}"/>
    <cellStyle name="Normal 5 2 6 6 3" xfId="31256" xr:uid="{ADD49B44-B93A-4C76-82F4-FE6995B04D3C}"/>
    <cellStyle name="Normal 5 2 6 6_AVA DVA EL" xfId="31257" xr:uid="{83E1B3B6-A6DF-40CE-9778-CD1C66B32CE9}"/>
    <cellStyle name="Normal 5 2 6 7" xfId="31258" xr:uid="{A8140B91-7318-4438-AE75-77F6C1E66099}"/>
    <cellStyle name="Normal 5 2 6 7 2" xfId="31259" xr:uid="{4386CC98-8F1D-43ED-9311-6A94FC4FDD19}"/>
    <cellStyle name="Normal 5 2 6 7 3" xfId="31260" xr:uid="{04BDBD84-87FB-43CB-8E25-52AB0A03786D}"/>
    <cellStyle name="Normal 5 2 6 7_AVA DVA EL" xfId="31261" xr:uid="{265E90B5-DD1D-4527-A23D-C3D75F6D8894}"/>
    <cellStyle name="Normal 5 2 6 8" xfId="31262" xr:uid="{CCDD3EC5-4977-47AF-ADB7-747F674790C3}"/>
    <cellStyle name="Normal 5 2 6 8 2" xfId="31263" xr:uid="{2359A288-B445-4943-9FD0-9DB6E0126962}"/>
    <cellStyle name="Normal 5 2 6 8 3" xfId="31264" xr:uid="{022A1AA9-9F0B-4C0E-8041-7DA542EF8B0B}"/>
    <cellStyle name="Normal 5 2 6 8_AVA DVA EL" xfId="31265" xr:uid="{61F59DD4-02E3-4BAA-93E9-2390F48AA1C1}"/>
    <cellStyle name="Normal 5 2 6 9" xfId="31266" xr:uid="{B7380A80-DD22-4771-B4B1-C91270579EE2}"/>
    <cellStyle name="Normal 5 2 6 9 2" xfId="31267" xr:uid="{CD63F808-9C7E-4AA1-87DE-8C980F0966DD}"/>
    <cellStyle name="Normal 5 2 6 9 3" xfId="31268" xr:uid="{4473138C-48B2-4BBE-A835-205229FB263D}"/>
    <cellStyle name="Normal 5 2 6 9_AVA DVA EL" xfId="31269" xr:uid="{E2271F1C-E47A-458C-A084-46F66DE5E430}"/>
    <cellStyle name="Normal 5 2 6_AVA DVA EL" xfId="31270" xr:uid="{FEA95A1A-F3E7-4BE4-A736-1FF02C8FD792}"/>
    <cellStyle name="Normal 5 2 7" xfId="8535" xr:uid="{486188B3-EA2A-4BD5-B719-C56ED6E0D84D}"/>
    <cellStyle name="Normal 5 2 7 2" xfId="31271" xr:uid="{F049A409-253B-4970-8627-68F026F1CEB0}"/>
    <cellStyle name="Normal 5 2 7 2 2" xfId="31272" xr:uid="{2E84B52B-2E61-48A2-A262-9485C2CD0362}"/>
    <cellStyle name="Normal 5 2 7 2 3" xfId="31273" xr:uid="{838F4E47-8784-4E96-861F-752E23DFC550}"/>
    <cellStyle name="Normal 5 2 7 2_AVA DVA EL" xfId="31274" xr:uid="{1C74439E-90C9-4668-83EF-5BFF4063AC55}"/>
    <cellStyle name="Normal 5 2 7 3" xfId="31275" xr:uid="{E500D604-E533-4AF0-B3AB-29A652EA9A2F}"/>
    <cellStyle name="Normal 5 2 7 3 2" xfId="31276" xr:uid="{71C07E6C-68AE-4D7E-B880-CB3D7D036BD6}"/>
    <cellStyle name="Normal 5 2 7 3 3" xfId="31277" xr:uid="{E359F47B-B301-42A3-B438-2D01BE37F4DB}"/>
    <cellStyle name="Normal 5 2 7 3_AVA DVA EL" xfId="31278" xr:uid="{FCCC6AF0-683A-49B7-B0A4-9E32B2581026}"/>
    <cellStyle name="Normal 5 2 7 4" xfId="31279" xr:uid="{DA98F914-6A0D-42B0-AA6D-AEE65F6F4457}"/>
    <cellStyle name="Normal 5 2 7 4 2" xfId="31280" xr:uid="{22E6C674-9154-4856-BA43-01C599D4594D}"/>
    <cellStyle name="Normal 5 2 7 4 3" xfId="31281" xr:uid="{CE2717D4-B79B-46C2-8D8A-4E4625672AA0}"/>
    <cellStyle name="Normal 5 2 7 4_AVA DVA EL" xfId="31282" xr:uid="{D344B539-6E84-43BD-9FD3-47489245EB9C}"/>
    <cellStyle name="Normal 5 2 7 5" xfId="31283" xr:uid="{FF5247A3-06A4-4F0B-9C28-45884A284438}"/>
    <cellStyle name="Normal 5 2 7_AVA DVA EL" xfId="31284" xr:uid="{66D63A62-362C-4290-9DA4-73FFA8920397}"/>
    <cellStyle name="Normal 5 2 8" xfId="8536" xr:uid="{3EB298F0-5B79-4B9F-A0FB-E69E1AD5AAC9}"/>
    <cellStyle name="Normal 5 2 8 2" xfId="31285" xr:uid="{8287175F-A619-4174-8047-C394CCF31452}"/>
    <cellStyle name="Normal 5 2 8 2 2" xfId="31286" xr:uid="{58FAD48B-5B49-4625-B1AD-255C7E611E36}"/>
    <cellStyle name="Normal 5 2 8 2 3" xfId="31287" xr:uid="{52C02924-2D27-43F3-B90D-02F40F77B2D1}"/>
    <cellStyle name="Normal 5 2 8 2_AVA DVA EL" xfId="31288" xr:uid="{6E4DEA9A-02FA-4444-9422-DC04158B6EEB}"/>
    <cellStyle name="Normal 5 2 8 3" xfId="31289" xr:uid="{AAD50222-0580-468A-9FD6-053A347ED7A5}"/>
    <cellStyle name="Normal 5 2 8 3 2" xfId="31290" xr:uid="{2C132A6B-42C0-4A29-9DEB-379DF4AC0A87}"/>
    <cellStyle name="Normal 5 2 8 3 3" xfId="31291" xr:uid="{696B50E9-B0FC-4EC6-97A8-AFD18EDE0C72}"/>
    <cellStyle name="Normal 5 2 8 3_AVA DVA EL" xfId="31292" xr:uid="{ADAE2937-9F76-4C09-9AFF-C2186C774BA4}"/>
    <cellStyle name="Normal 5 2 8 4" xfId="31293" xr:uid="{24004D10-6570-41B4-AB84-8EACC4502F0C}"/>
    <cellStyle name="Normal 5 2 8 4 2" xfId="31294" xr:uid="{9DB43998-9F56-44C2-814D-C1FD6234F3B9}"/>
    <cellStyle name="Normal 5 2 8 4 3" xfId="31295" xr:uid="{E722FF98-DA34-43D9-A0DC-3A0696AA4E08}"/>
    <cellStyle name="Normal 5 2 8 4_AVA DVA EL" xfId="31296" xr:uid="{76A3967F-EDEA-4192-9322-B95BE8FF8D9E}"/>
    <cellStyle name="Normal 5 2 8 5" xfId="31297" xr:uid="{7E0AED45-B9A6-46C0-A21F-80FD20B46B12}"/>
    <cellStyle name="Normal 5 2 8_AVA DVA EL" xfId="31298" xr:uid="{3A0BAC52-0253-4DED-82DD-94CF46FD3DF6}"/>
    <cellStyle name="Normal 5 2 9" xfId="8537" xr:uid="{4952D7FD-E78A-41E5-B53A-4CAC962727F7}"/>
    <cellStyle name="Normal 5 2 9 2" xfId="31299" xr:uid="{7DF1BD66-C94B-414E-86BC-4D5996863B28}"/>
    <cellStyle name="Normal 5 2 9 2 2" xfId="31300" xr:uid="{7D8CE50E-D8A3-4713-B1C6-6A6518CF5FB1}"/>
    <cellStyle name="Normal 5 2 9 2 3" xfId="31301" xr:uid="{DA11B791-2D30-4EE4-A108-1CDD6B7241CD}"/>
    <cellStyle name="Normal 5 2 9 2_AVA DVA EL" xfId="31302" xr:uid="{90BB1562-8BF7-409B-BC45-637E5ECDA9C0}"/>
    <cellStyle name="Normal 5 2 9 3" xfId="31303" xr:uid="{3E0AC37E-FD4A-4E99-8489-833253D12D8C}"/>
    <cellStyle name="Normal 5 2 9_AVA DVA EL" xfId="31304" xr:uid="{10306709-23F8-4EDD-A625-78C82021BF11}"/>
    <cellStyle name="Normal 5 2_4Q16" xfId="31305" xr:uid="{2B9AC40A-0494-43F6-A108-FA1A1E8F4AFD}"/>
    <cellStyle name="Normal 5 20" xfId="31306" xr:uid="{EF500FB5-AB91-4948-9A40-D9A5208C7871}"/>
    <cellStyle name="Normal 5 20 2" xfId="31307" xr:uid="{2DBFA843-0DE2-4AC3-BA14-6C96AA9ECF9F}"/>
    <cellStyle name="Normal 5 20 3" xfId="31308" xr:uid="{AF4D3FAE-3EFE-4B3D-9F08-50C7A4C3EF39}"/>
    <cellStyle name="Normal 5 20 4" xfId="36042" xr:uid="{924E4475-3194-4BDE-9F47-F6067F3E13A7}"/>
    <cellStyle name="Normal 5 20_AVA DVA EL" xfId="31309" xr:uid="{F82DB82F-1665-40FB-93FC-FDFF56D3AC1A}"/>
    <cellStyle name="Normal 5 21" xfId="31310" xr:uid="{CE56FD64-60F1-4825-B682-4E5245D78B75}"/>
    <cellStyle name="Normal 5 21 2" xfId="31311" xr:uid="{E7DB18D7-DDFB-4B46-97AB-615450B0E560}"/>
    <cellStyle name="Normal 5 21 3" xfId="31312" xr:uid="{1DC3C8F5-2E5D-4884-A2D1-347324D224EE}"/>
    <cellStyle name="Normal 5 21 4" xfId="36383" xr:uid="{913F0765-A56D-4DB2-9A5B-D8E4C76A1DDC}"/>
    <cellStyle name="Normal 5 21_AVA DVA EL" xfId="31313" xr:uid="{C8A9CFE3-7F8D-42C9-98FD-D4296CEF964B}"/>
    <cellStyle name="Normal 5 22" xfId="31314" xr:uid="{5060C7E8-6A76-4194-AA29-D0B201788F38}"/>
    <cellStyle name="Normal 5 22 2" xfId="31315" xr:uid="{4BF11C55-B546-4D40-9225-1795E0BFAF97}"/>
    <cellStyle name="Normal 5 22 3" xfId="31316" xr:uid="{415C0495-5680-4E96-84CF-7958A42E8A28}"/>
    <cellStyle name="Normal 5 22_AVA DVA EL" xfId="31317" xr:uid="{18622906-0178-4785-BDC5-B091B6679690}"/>
    <cellStyle name="Normal 5 23" xfId="31318" xr:uid="{2C1D4145-A40F-4DD3-80D0-67CE9144F0EF}"/>
    <cellStyle name="Normal 5 23 2" xfId="31319" xr:uid="{BC76A1F1-4BD1-4C55-BBEB-5614C6B74740}"/>
    <cellStyle name="Normal 5 23 3" xfId="31320" xr:uid="{4022A13A-95F9-4EBC-AEC0-9F3F66AEB4C1}"/>
    <cellStyle name="Normal 5 23_AVA DVA EL" xfId="31321" xr:uid="{44F73E60-4D4E-493E-805D-F772AA08A412}"/>
    <cellStyle name="Normal 5 24" xfId="31322" xr:uid="{8B4B3211-BB93-49F9-A008-D57F5C7B5256}"/>
    <cellStyle name="Normal 5 24 2" xfId="31323" xr:uid="{F83FCAAB-A965-4800-B069-37EDFCE4BC32}"/>
    <cellStyle name="Normal 5 24 3" xfId="31324" xr:uid="{5A3A16D6-3036-47B5-AAB4-4977A36652D6}"/>
    <cellStyle name="Normal 5 24_AVA DVA EL" xfId="31325" xr:uid="{70AC3352-85FB-4F31-8F8E-4EE27EC4E212}"/>
    <cellStyle name="Normal 5 25" xfId="31326" xr:uid="{B631E8FC-28AA-427C-9999-0FBB9E7C09E4}"/>
    <cellStyle name="Normal 5 25 2" xfId="31327" xr:uid="{275F2330-5168-49DC-BBEA-92B0ABB934A5}"/>
    <cellStyle name="Normal 5 25 3" xfId="31328" xr:uid="{21AAEFF8-348D-40BF-B5B2-D371680D9989}"/>
    <cellStyle name="Normal 5 25_AVA DVA EL" xfId="31329" xr:uid="{B37BE98A-8809-4A59-9739-79BB81ACF040}"/>
    <cellStyle name="Normal 5 26" xfId="31330" xr:uid="{722FA317-C584-4B38-B30B-034DBA0BFBB4}"/>
    <cellStyle name="Normal 5 26 2" xfId="31331" xr:uid="{7FAD5718-5D6F-4E4D-A896-9AE6526776F1}"/>
    <cellStyle name="Normal 5 26 3" xfId="31332" xr:uid="{D615D6A0-D2DD-487C-9A15-0F64F1C9B82A}"/>
    <cellStyle name="Normal 5 26_AVA DVA EL" xfId="31333" xr:uid="{9F30116A-9167-472A-BAFF-E342D5B3F5AA}"/>
    <cellStyle name="Normal 5 27" xfId="31334" xr:uid="{F57D93E4-755C-4140-9A06-1D93BC5CF1D8}"/>
    <cellStyle name="Normal 5 27 2" xfId="31335" xr:uid="{48A93C82-EE75-4D52-8115-073042CF4967}"/>
    <cellStyle name="Normal 5 27 3" xfId="31336" xr:uid="{AA556E2F-F6CF-4D53-9BD2-BB55F190654F}"/>
    <cellStyle name="Normal 5 27_AVA DVA EL" xfId="31337" xr:uid="{E544689D-D4B8-42C0-97BD-061C61259173}"/>
    <cellStyle name="Normal 5 28" xfId="31338" xr:uid="{D41615C5-9895-4D92-91E8-BB819FAD91DE}"/>
    <cellStyle name="Normal 5 28 2" xfId="31339" xr:uid="{F27990F7-160A-4244-8890-54052D9A4DE8}"/>
    <cellStyle name="Normal 5 28 3" xfId="31340" xr:uid="{DA661F11-05BB-4536-8E9B-DAA7D4D2AA49}"/>
    <cellStyle name="Normal 5 28_AVA DVA EL" xfId="31341" xr:uid="{3D2AD5C3-72D5-4861-A401-249DF2AD359C}"/>
    <cellStyle name="Normal 5 29" xfId="31342" xr:uid="{68FC995F-C3F0-4914-872C-EC726BADFC0A}"/>
    <cellStyle name="Normal 5 3" xfId="8538" xr:uid="{F9D02A56-897A-4DC2-8501-4559A40087FF}"/>
    <cellStyle name="Normal 5 3 10" xfId="31343" xr:uid="{9E03031D-FF70-4C56-BED1-F4C1035A95AF}"/>
    <cellStyle name="Normal 5 3 10 2" xfId="31344" xr:uid="{85187CE9-D139-4276-81AD-43CFC2CEBD18}"/>
    <cellStyle name="Normal 5 3 10 3" xfId="31345" xr:uid="{66413337-B85E-45D1-B77F-22F203F4EE6D}"/>
    <cellStyle name="Normal 5 3 10_AVA DVA EL" xfId="31346" xr:uid="{F9D95BDA-10E4-48D5-AAB1-DD28C8D251F6}"/>
    <cellStyle name="Normal 5 3 11" xfId="31347" xr:uid="{74A0A979-90A0-4ABC-9B60-CD94143E62EA}"/>
    <cellStyle name="Normal 5 3 11 2" xfId="31348" xr:uid="{A52E1890-1828-43E2-803B-EECC674AECB3}"/>
    <cellStyle name="Normal 5 3 11 3" xfId="31349" xr:uid="{083A104D-2808-485A-8CE7-D2A3D60089FE}"/>
    <cellStyle name="Normal 5 3 11_AVA DVA EL" xfId="31350" xr:uid="{A6CFE458-441A-4B7C-97AA-7992789E7D07}"/>
    <cellStyle name="Normal 5 3 12" xfId="31351" xr:uid="{6B767EB7-6D97-4128-BFE7-FD81DBE24F28}"/>
    <cellStyle name="Normal 5 3 12 2" xfId="31352" xr:uid="{7D581362-5D24-4842-A9A4-9392DCAABA02}"/>
    <cellStyle name="Normal 5 3 12 3" xfId="31353" xr:uid="{5951540D-635F-4FD9-80D5-8D63C5DCF919}"/>
    <cellStyle name="Normal 5 3 12_AVA DVA EL" xfId="31354" xr:uid="{544E0EF3-4ED1-49CB-A0A3-07721251571B}"/>
    <cellStyle name="Normal 5 3 13" xfId="31355" xr:uid="{08B0FAD3-610E-4A29-9829-50E0C8F4A59D}"/>
    <cellStyle name="Normal 5 3 14" xfId="50599" xr:uid="{8902CB0F-A0DA-429D-B17C-BF474BD5C2FD}"/>
    <cellStyle name="Normal 5 3 2" xfId="8539" xr:uid="{D6DC8A1D-7EBC-4BC9-A8A8-335B8F034B29}"/>
    <cellStyle name="Normal 5 3 2 10" xfId="31356" xr:uid="{492C35F2-EAAE-4097-8CE1-DF90E919EC6C}"/>
    <cellStyle name="Normal 5 3 2 10 2" xfId="31357" xr:uid="{1FE764E6-FFE2-40B8-9832-908B636CD8B0}"/>
    <cellStyle name="Normal 5 3 2 10 3" xfId="31358" xr:uid="{1000CD60-4C6F-4F32-BE46-129AF8AC2E9B}"/>
    <cellStyle name="Normal 5 3 2 10_AVA DVA EL" xfId="31359" xr:uid="{2AC637CF-2CDE-4364-89F9-4A447AC12D95}"/>
    <cellStyle name="Normal 5 3 2 11" xfId="31360" xr:uid="{77A0F842-64BC-46B2-B473-2C01E72EF378}"/>
    <cellStyle name="Normal 5 3 2 11 2" xfId="31361" xr:uid="{18C6A2CA-F3BC-40E8-AC36-A14493B2EA7A}"/>
    <cellStyle name="Normal 5 3 2 11 3" xfId="31362" xr:uid="{AE031B29-57A5-42C8-AD9D-199D1AE1E8EC}"/>
    <cellStyle name="Normal 5 3 2 11_AVA DVA EL" xfId="31363" xr:uid="{A49B5FB8-FF59-4957-BE28-95847A8EDC38}"/>
    <cellStyle name="Normal 5 3 2 12" xfId="31364" xr:uid="{FB7FC4E1-E496-411D-8DA0-0837B7EE8134}"/>
    <cellStyle name="Normal 5 3 2 2" xfId="8540" xr:uid="{F095A871-3A44-4E4E-835F-4E808D35EA6A}"/>
    <cellStyle name="Normal 5 3 2 2 10" xfId="31365" xr:uid="{13B21AB7-D4D4-4DC8-BBA2-9754FB635CB9}"/>
    <cellStyle name="Normal 5 3 2 2 11" xfId="31366" xr:uid="{7D28B28E-3406-4969-BBED-255DEE75D12E}"/>
    <cellStyle name="Normal 5 3 2 2 2" xfId="31367" xr:uid="{150C0432-2378-48C0-AEFE-D9124EEE2EF9}"/>
    <cellStyle name="Normal 5 3 2 2 2 2" xfId="31368" xr:uid="{DD6AD92D-345F-44B7-9962-47B9B5C6159D}"/>
    <cellStyle name="Normal 5 3 2 2 2 2 2" xfId="31369" xr:uid="{73C9E2DA-36A8-4B16-BBA2-11492E935D3E}"/>
    <cellStyle name="Normal 5 3 2 2 2 2 3" xfId="31370" xr:uid="{23BE1D10-ED87-4F7A-A546-D8D46B1C6EDF}"/>
    <cellStyle name="Normal 5 3 2 2 2 2_AVA DVA EL" xfId="31371" xr:uid="{8F9DF8CC-9651-4E8A-A784-6A7F51A8817D}"/>
    <cellStyle name="Normal 5 3 2 2 2 3" xfId="31372" xr:uid="{93B7438C-9936-4892-A223-FFCEA859ECBE}"/>
    <cellStyle name="Normal 5 3 2 2 2 3 2" xfId="31373" xr:uid="{99CD85D0-D67C-4121-AD8B-4300A0E2F7E4}"/>
    <cellStyle name="Normal 5 3 2 2 2 3 3" xfId="31374" xr:uid="{01E69001-D906-4869-8D6D-68BE29D2966F}"/>
    <cellStyle name="Normal 5 3 2 2 2 3_AVA DVA EL" xfId="31375" xr:uid="{B216084C-E19B-428D-82E2-866592F83C11}"/>
    <cellStyle name="Normal 5 3 2 2 2 4" xfId="31376" xr:uid="{BB4D0039-5E71-42C6-A73C-1FE346541608}"/>
    <cellStyle name="Normal 5 3 2 2 2 5" xfId="31377" xr:uid="{4F0B73F1-8442-410C-A4F1-BDDA8096B9E8}"/>
    <cellStyle name="Normal 5 3 2 2 2_AVA DVA EL" xfId="31378" xr:uid="{4613B479-6E91-43F1-9326-EC1685AFBDE9}"/>
    <cellStyle name="Normal 5 3 2 2 3" xfId="31379" xr:uid="{2BAFD4EF-D77B-41C1-8283-53270E9A488B}"/>
    <cellStyle name="Normal 5 3 2 2 3 2" xfId="31380" xr:uid="{1B7650AE-64B9-4B57-8E26-DCB915D82234}"/>
    <cellStyle name="Normal 5 3 2 2 3 3" xfId="31381" xr:uid="{2F2CB888-D728-4D9D-8A72-AE8E47FB3E18}"/>
    <cellStyle name="Normal 5 3 2 2 3_AVA DVA EL" xfId="31382" xr:uid="{52AAFFF7-29B0-4C27-B6E4-58F91C9B9441}"/>
    <cellStyle name="Normal 5 3 2 2 4" xfId="31383" xr:uid="{EB04F614-3D20-46E4-AECC-8433D9347F26}"/>
    <cellStyle name="Normal 5 3 2 2 4 2" xfId="31384" xr:uid="{6D69CE66-89FC-44B7-BC0F-412D16CC3F49}"/>
    <cellStyle name="Normal 5 3 2 2 4 3" xfId="31385" xr:uid="{80056908-1731-4A11-AEB5-877A9BB0424E}"/>
    <cellStyle name="Normal 5 3 2 2 4_AVA DVA EL" xfId="31386" xr:uid="{0E5117A0-D80C-4927-800C-A72F367BBEE7}"/>
    <cellStyle name="Normal 5 3 2 2 5" xfId="31387" xr:uid="{5DCD8058-AC3E-4910-9368-9A137CD96109}"/>
    <cellStyle name="Normal 5 3 2 2 5 2" xfId="31388" xr:uid="{85BD88AF-ECF4-408F-9F8F-A19847DB76C7}"/>
    <cellStyle name="Normal 5 3 2 2 5 3" xfId="31389" xr:uid="{CDF43AEA-001F-4B97-8812-570A51F7964A}"/>
    <cellStyle name="Normal 5 3 2 2 5_AVA DVA EL" xfId="31390" xr:uid="{B66E8746-956C-4747-A841-31250CC1F0E3}"/>
    <cellStyle name="Normal 5 3 2 2 6" xfId="31391" xr:uid="{0792367E-7DC3-4E4E-ADD5-84AA9A9FFC24}"/>
    <cellStyle name="Normal 5 3 2 2 6 2" xfId="31392" xr:uid="{60724B84-28AE-4EBA-A407-BE724789B1D3}"/>
    <cellStyle name="Normal 5 3 2 2 6 3" xfId="31393" xr:uid="{215DA59C-D076-42C6-AE2A-B08838B5256D}"/>
    <cellStyle name="Normal 5 3 2 2 6_AVA DVA EL" xfId="31394" xr:uid="{C0D05194-5D9C-4FA7-879E-D0AECC700EDB}"/>
    <cellStyle name="Normal 5 3 2 2 7" xfId="31395" xr:uid="{5DDF9A20-511E-468B-87E4-D7BC01D2B1F7}"/>
    <cellStyle name="Normal 5 3 2 2 7 2" xfId="31396" xr:uid="{07C7BAD8-7D48-49C2-8185-05CC91A3E260}"/>
    <cellStyle name="Normal 5 3 2 2 7 3" xfId="31397" xr:uid="{47F40106-DE02-45A1-B2F4-A08FEEE22F9D}"/>
    <cellStyle name="Normal 5 3 2 2 7_AVA DVA EL" xfId="31398" xr:uid="{49A079F7-2360-4F5F-B45D-E68FB87A67DC}"/>
    <cellStyle name="Normal 5 3 2 2 8" xfId="31399" xr:uid="{EE7A7FDE-2C2F-45FC-8A5E-DC69CB327AD1}"/>
    <cellStyle name="Normal 5 3 2 2 8 2" xfId="31400" xr:uid="{F84AFF8A-6682-4C96-A321-29351CB4C38D}"/>
    <cellStyle name="Normal 5 3 2 2 8 3" xfId="31401" xr:uid="{D4294596-2023-4222-82E6-2B85B83B5708}"/>
    <cellStyle name="Normal 5 3 2 2 8_AVA DVA EL" xfId="31402" xr:uid="{682E8AD3-2C5A-473A-B587-F478A678C126}"/>
    <cellStyle name="Normal 5 3 2 2 9" xfId="31403" xr:uid="{7728D9E6-D86A-42C6-A90D-E141E42A144A}"/>
    <cellStyle name="Normal 5 3 2 2 9 2" xfId="31404" xr:uid="{32A11EA7-BA1E-4950-8755-5099F8B31D0B}"/>
    <cellStyle name="Normal 5 3 2 2 9 3" xfId="31405" xr:uid="{58601C0D-FBBC-4CF8-8DB8-8807DC99F14A}"/>
    <cellStyle name="Normal 5 3 2 2 9_AVA DVA EL" xfId="31406" xr:uid="{2DD24DAC-AC3B-4DE3-A322-C030786DEB8E}"/>
    <cellStyle name="Normal 5 3 2 2_AVA DVA EL" xfId="31407" xr:uid="{D1EC0486-AE50-4903-A104-AF81559B6062}"/>
    <cellStyle name="Normal 5 3 2 3" xfId="31408" xr:uid="{E4B350E3-B47F-4BA7-8649-FAB9570979EA}"/>
    <cellStyle name="Normal 5 3 2 3 2" xfId="31409" xr:uid="{2B546722-E0FB-4AE1-B222-6F84CC2695D5}"/>
    <cellStyle name="Normal 5 3 2 3 2 2" xfId="31410" xr:uid="{00A43552-9DC9-4996-930D-5805B393BC8F}"/>
    <cellStyle name="Normal 5 3 2 3 2 3" xfId="31411" xr:uid="{D3191DD0-09D4-4A49-9ACC-71CD81FD2019}"/>
    <cellStyle name="Normal 5 3 2 3 2_AVA DVA EL" xfId="31412" xr:uid="{DA9BEFD8-F6BA-43DB-842F-2718D003B9BD}"/>
    <cellStyle name="Normal 5 3 2 3 3" xfId="31413" xr:uid="{43C36184-14AF-4952-98C8-33598FC06801}"/>
    <cellStyle name="Normal 5 3 2 3 3 2" xfId="31414" xr:uid="{E2604381-7CE2-442D-B9D1-87C9056B661A}"/>
    <cellStyle name="Normal 5 3 2 3 3 3" xfId="31415" xr:uid="{56A1E76E-A8A8-430A-AB6A-A1D573E6552D}"/>
    <cellStyle name="Normal 5 3 2 3 3_AVA DVA EL" xfId="31416" xr:uid="{FFD765AC-392A-4B68-AE9B-C4B0CAFA561C}"/>
    <cellStyle name="Normal 5 3 2 3 4" xfId="31417" xr:uid="{EF337E1C-3DBC-4F7B-8A6A-C219391B3BA6}"/>
    <cellStyle name="Normal 5 3 2 3 5" xfId="31418" xr:uid="{D1CFB49C-6DE4-4301-AA1D-48784DEECB09}"/>
    <cellStyle name="Normal 5 3 2 3_AVA DVA EL" xfId="31419" xr:uid="{263C36AF-5D6D-45EF-8457-CB6C6D50E2E1}"/>
    <cellStyle name="Normal 5 3 2 4" xfId="31420" xr:uid="{E9172615-A116-48F1-9917-82834DE9005B}"/>
    <cellStyle name="Normal 5 3 2 4 2" xfId="31421" xr:uid="{198FD982-4CCE-46C7-B0C2-0B3BEE009A5D}"/>
    <cellStyle name="Normal 5 3 2 4 3" xfId="31422" xr:uid="{55229943-5325-4E8C-BD74-31883EC19580}"/>
    <cellStyle name="Normal 5 3 2 4_AVA DVA EL" xfId="31423" xr:uid="{FD9EB821-55C8-4E2B-B804-97D639F73773}"/>
    <cellStyle name="Normal 5 3 2 5" xfId="31424" xr:uid="{DE156330-854B-4F96-8687-73BD82CF7A6C}"/>
    <cellStyle name="Normal 5 3 2 5 2" xfId="31425" xr:uid="{9B92E1CF-6AA6-4D2A-8D6B-C1F83D2F9F63}"/>
    <cellStyle name="Normal 5 3 2 5 3" xfId="31426" xr:uid="{F9380196-2B7D-4C43-A480-8DEC3DE5AA4B}"/>
    <cellStyle name="Normal 5 3 2 5_AVA DVA EL" xfId="31427" xr:uid="{781668C7-03EE-47E8-83F3-1DA3957E4D74}"/>
    <cellStyle name="Normal 5 3 2 6" xfId="31428" xr:uid="{E2A09E7E-4770-4541-B431-84491A6BA4D3}"/>
    <cellStyle name="Normal 5 3 2 6 2" xfId="31429" xr:uid="{C499C19E-51D0-4BCB-B707-93F429F0F642}"/>
    <cellStyle name="Normal 5 3 2 6 3" xfId="31430" xr:uid="{F5E02D41-9671-4FC0-BB97-B0C393C68AF6}"/>
    <cellStyle name="Normal 5 3 2 6_AVA DVA EL" xfId="31431" xr:uid="{36CDF66D-729E-47CF-B99C-7DCB6CCB2FC4}"/>
    <cellStyle name="Normal 5 3 2 7" xfId="31432" xr:uid="{DFC2C54E-DA72-49B4-9BE6-97A658D08C14}"/>
    <cellStyle name="Normal 5 3 2 7 2" xfId="31433" xr:uid="{B6AA693A-E60B-44F1-ABC8-53CB4DF3AA9B}"/>
    <cellStyle name="Normal 5 3 2 7 3" xfId="31434" xr:uid="{96E3B633-E81F-4928-8933-3421051F0E72}"/>
    <cellStyle name="Normal 5 3 2 7_AVA DVA EL" xfId="31435" xr:uid="{8CCBB648-2A39-4C11-8E9A-47E0F7263128}"/>
    <cellStyle name="Normal 5 3 2 8" xfId="31436" xr:uid="{BB861E2B-EDEC-4FA5-9224-B3B56633B6C3}"/>
    <cellStyle name="Normal 5 3 2 8 2" xfId="31437" xr:uid="{848BB530-9792-4411-B3FD-2C0156CD1886}"/>
    <cellStyle name="Normal 5 3 2 8 3" xfId="31438" xr:uid="{37B3E012-3814-49E6-A11D-25A1DA2355C4}"/>
    <cellStyle name="Normal 5 3 2 8_AVA DVA EL" xfId="31439" xr:uid="{B54EE37E-2C6C-4D03-9F81-75423889BA1D}"/>
    <cellStyle name="Normal 5 3 2 9" xfId="31440" xr:uid="{E77E81F0-A405-443F-9675-17215B27B96C}"/>
    <cellStyle name="Normal 5 3 2 9 2" xfId="31441" xr:uid="{53B11811-BC4F-4ACD-929A-A2AA748C2585}"/>
    <cellStyle name="Normal 5 3 2 9 3" xfId="31442" xr:uid="{4497D78C-1A9C-4A43-9DC2-2A1F40C14A08}"/>
    <cellStyle name="Normal 5 3 2 9_AVA DVA EL" xfId="31443" xr:uid="{8BDE0909-92C5-469A-AF86-8B93489AD360}"/>
    <cellStyle name="Normal 5 3 2_A01" xfId="8541" xr:uid="{B47E204C-AD20-4416-98C4-ADBB6D252772}"/>
    <cellStyle name="Normal 5 3 3" xfId="31444" xr:uid="{59A9D4FD-331F-47EA-85DB-A3DECC7D676D}"/>
    <cellStyle name="Normal 5 3 3 10" xfId="31445" xr:uid="{55211207-D7D3-416D-9EC9-AD1CCECE694F}"/>
    <cellStyle name="Normal 5 3 3 11" xfId="31446" xr:uid="{BA8A69F4-9759-4020-98AD-49C8AC53F995}"/>
    <cellStyle name="Normal 5 3 3 12" xfId="36133" xr:uid="{492E8642-D2B5-42EE-BF9C-23E783700FDF}"/>
    <cellStyle name="Normal 5 3 3 2" xfId="31447" xr:uid="{34797D95-E019-4267-AD44-8C22976C84A5}"/>
    <cellStyle name="Normal 5 3 3 2 2" xfId="31448" xr:uid="{D8DE46CE-1FF3-4096-8DDC-9E3C93516420}"/>
    <cellStyle name="Normal 5 3 3 2 2 2" xfId="31449" xr:uid="{95E5366F-C9A2-4A0D-9CAE-C39312077DA1}"/>
    <cellStyle name="Normal 5 3 3 2 2 3" xfId="31450" xr:uid="{0793A4CD-8036-425A-BE0C-C59ACDF393AD}"/>
    <cellStyle name="Normal 5 3 3 2 2_AVA DVA EL" xfId="31451" xr:uid="{92109E63-96AD-4225-8C63-52F69C6FC988}"/>
    <cellStyle name="Normal 5 3 3 2 3" xfId="31452" xr:uid="{8C69FCDB-F77B-460F-A920-BA8F86F44196}"/>
    <cellStyle name="Normal 5 3 3 2 3 2" xfId="31453" xr:uid="{15F2540C-F01B-4E57-BB21-DDFFDA42DC7F}"/>
    <cellStyle name="Normal 5 3 3 2 3 3" xfId="31454" xr:uid="{A88126EF-E075-4BE6-B507-2004953B4F04}"/>
    <cellStyle name="Normal 5 3 3 2 3_AVA DVA EL" xfId="31455" xr:uid="{80723375-A12F-4A8C-8E86-56E7CCBA0F5A}"/>
    <cellStyle name="Normal 5 3 3 2 4" xfId="31456" xr:uid="{C2061722-D38B-45C3-BF18-FABD62C9B0CF}"/>
    <cellStyle name="Normal 5 3 3 2 5" xfId="31457" xr:uid="{904FACD5-2E2D-403A-8C43-9B77E35162E8}"/>
    <cellStyle name="Normal 5 3 3 2_AVA DVA EL" xfId="31458" xr:uid="{A910ABC9-B68A-4EC5-8299-233174AE469C}"/>
    <cellStyle name="Normal 5 3 3 3" xfId="31459" xr:uid="{7DE3C04E-9758-43F8-857C-32FF0DF02343}"/>
    <cellStyle name="Normal 5 3 3 3 2" xfId="31460" xr:uid="{81470059-74F2-459C-8554-E4C7E9FD6E4C}"/>
    <cellStyle name="Normal 5 3 3 3 3" xfId="31461" xr:uid="{2B0631D2-A194-4B6A-9F9B-B081FC9163BA}"/>
    <cellStyle name="Normal 5 3 3 3_AVA DVA EL" xfId="31462" xr:uid="{C3B72FCE-E56F-4B42-B2A9-6C99127242B9}"/>
    <cellStyle name="Normal 5 3 3 4" xfId="31463" xr:uid="{905077A2-7DF7-4FF5-9866-B9E0C8C982E4}"/>
    <cellStyle name="Normal 5 3 3 4 2" xfId="31464" xr:uid="{52AE2EC1-0AA6-45DC-939B-3DB26814CF88}"/>
    <cellStyle name="Normal 5 3 3 4 3" xfId="31465" xr:uid="{94B31E1C-7FD5-4A04-92B3-DB64048C7C07}"/>
    <cellStyle name="Normal 5 3 3 4_AVA DVA EL" xfId="31466" xr:uid="{08A00D41-D586-4852-A905-B8DB45F6EAFE}"/>
    <cellStyle name="Normal 5 3 3 5" xfId="31467" xr:uid="{88573E4D-6F5C-4A71-A879-EB293F7CCB4C}"/>
    <cellStyle name="Normal 5 3 3 5 2" xfId="31468" xr:uid="{90DC00F0-9852-41EB-9309-2FEB4DF1FFE8}"/>
    <cellStyle name="Normal 5 3 3 5 3" xfId="31469" xr:uid="{2279FB17-1261-4444-907C-FC5E2DF55FC3}"/>
    <cellStyle name="Normal 5 3 3 5_AVA DVA EL" xfId="31470" xr:uid="{A0E38B13-F3AD-479E-A08A-E060AF701FD2}"/>
    <cellStyle name="Normal 5 3 3 6" xfId="31471" xr:uid="{E67A3852-28FA-4C8C-9B90-CE0E1A56398F}"/>
    <cellStyle name="Normal 5 3 3 6 2" xfId="31472" xr:uid="{4C076DC8-592B-4D76-9687-956A43C5ED78}"/>
    <cellStyle name="Normal 5 3 3 6 3" xfId="31473" xr:uid="{F37AF5E6-0A98-4B76-9352-A2F9E525BE1E}"/>
    <cellStyle name="Normal 5 3 3 6_AVA DVA EL" xfId="31474" xr:uid="{E99300F1-3E00-4B02-8AE2-251A5FB666DB}"/>
    <cellStyle name="Normal 5 3 3 7" xfId="31475" xr:uid="{DFAB3D61-DF65-4B0B-AD9E-8F4668BC959D}"/>
    <cellStyle name="Normal 5 3 3 7 2" xfId="31476" xr:uid="{F157A53B-D6CF-4639-8D1C-98628373E2E1}"/>
    <cellStyle name="Normal 5 3 3 7 3" xfId="31477" xr:uid="{BFAA08D6-7E80-4EB7-8B1F-5B9B60182193}"/>
    <cellStyle name="Normal 5 3 3 7_AVA DVA EL" xfId="31478" xr:uid="{A92A1E4F-7FF0-41E4-8363-196AF8E2793E}"/>
    <cellStyle name="Normal 5 3 3 8" xfId="31479" xr:uid="{FFE2C37D-A598-4574-A32B-308C9CF54F99}"/>
    <cellStyle name="Normal 5 3 3 8 2" xfId="31480" xr:uid="{50D66FE4-2A02-4FA3-88EC-DCB2221D3532}"/>
    <cellStyle name="Normal 5 3 3 8 3" xfId="31481" xr:uid="{C98FFC7E-F060-4B18-9363-0512C9A14C65}"/>
    <cellStyle name="Normal 5 3 3 8_AVA DVA EL" xfId="31482" xr:uid="{5E306CD8-6940-4F89-A485-502197BE6A78}"/>
    <cellStyle name="Normal 5 3 3 9" xfId="31483" xr:uid="{AF72D3B2-3D71-48FD-82CF-3B9202BA4627}"/>
    <cellStyle name="Normal 5 3 3 9 2" xfId="31484" xr:uid="{7CEAAA3F-F808-4F17-B9DC-E537354EEAD9}"/>
    <cellStyle name="Normal 5 3 3 9 3" xfId="31485" xr:uid="{D4CA30EB-98F6-459E-8AC8-1858811BDD37}"/>
    <cellStyle name="Normal 5 3 3 9_AVA DVA EL" xfId="31486" xr:uid="{16E2A7B2-B530-4B69-A130-52120E4D013E}"/>
    <cellStyle name="Normal 5 3 3_AVA DVA EL" xfId="31487" xr:uid="{8787AB00-55CA-47E7-9483-73405AB59AF4}"/>
    <cellStyle name="Normal 5 3 4" xfId="31488" xr:uid="{65105877-2117-49D7-ABE3-36E8B17D6683}"/>
    <cellStyle name="Normal 5 3 4 2" xfId="31489" xr:uid="{45B1E14A-06F4-46AB-A77E-489172FA7DBB}"/>
    <cellStyle name="Normal 5 3 4 2 2" xfId="31490" xr:uid="{217BF8B4-6A06-42A7-BCC0-B03CBD500077}"/>
    <cellStyle name="Normal 5 3 4 2 3" xfId="31491" xr:uid="{81CFC30C-A454-4D34-8879-42B9C228C7B1}"/>
    <cellStyle name="Normal 5 3 4 2_AVA DVA EL" xfId="31492" xr:uid="{E14ED07C-FD9D-4931-9F81-6E360057ADFB}"/>
    <cellStyle name="Normal 5 3 4 3" xfId="31493" xr:uid="{04DE49E0-D603-46DE-BF3B-1F95B061A227}"/>
    <cellStyle name="Normal 5 3 4 3 2" xfId="31494" xr:uid="{BAD9DDB1-F632-43C3-8EEA-83F8CC59415F}"/>
    <cellStyle name="Normal 5 3 4 3 3" xfId="31495" xr:uid="{562F44D9-CF95-4A9F-8E4F-5036793568ED}"/>
    <cellStyle name="Normal 5 3 4 3_AVA DVA EL" xfId="31496" xr:uid="{95759214-E04A-47FE-A56A-2A3DBFC1494D}"/>
    <cellStyle name="Normal 5 3 4 4" xfId="31497" xr:uid="{CB10DC16-659D-4DED-ADF8-6F3619ED0E7C}"/>
    <cellStyle name="Normal 5 3 4 5" xfId="31498" xr:uid="{462DC380-F858-48C3-B37A-D9910AFAB638}"/>
    <cellStyle name="Normal 5 3 4_AVA DVA EL" xfId="31499" xr:uid="{5D8636CD-8A21-4A47-9ED4-11022BA4B013}"/>
    <cellStyle name="Normal 5 3 5" xfId="31500" xr:uid="{2E05CE54-74DE-485E-87E9-CB3339844608}"/>
    <cellStyle name="Normal 5 3 5 2" xfId="31501" xr:uid="{67683B3C-8DAE-4CDA-8D9C-637BB83A6989}"/>
    <cellStyle name="Normal 5 3 5 3" xfId="31502" xr:uid="{CEA7593F-715D-45B6-BE05-804CF2928C86}"/>
    <cellStyle name="Normal 5 3 5_AVA DVA EL" xfId="31503" xr:uid="{B387C1F2-CC4A-45B7-8094-DBEFC22C7584}"/>
    <cellStyle name="Normal 5 3 6" xfId="31504" xr:uid="{085CF64A-4892-48DD-9465-6165481DDD46}"/>
    <cellStyle name="Normal 5 3 6 2" xfId="31505" xr:uid="{5758477D-118B-49BA-8264-8C239884E3C7}"/>
    <cellStyle name="Normal 5 3 6 3" xfId="31506" xr:uid="{C8413C3D-CC6A-457C-8A09-D055D261F499}"/>
    <cellStyle name="Normal 5 3 6_AVA DVA EL" xfId="31507" xr:uid="{EF80D0AA-D105-4B35-9050-84FA87249206}"/>
    <cellStyle name="Normal 5 3 7" xfId="31508" xr:uid="{AB3FDC98-3A5F-402C-9D4E-240EA9BA7EB4}"/>
    <cellStyle name="Normal 5 3 7 2" xfId="31509" xr:uid="{E2518DB4-28B1-4721-A4D6-D31A39C55E1C}"/>
    <cellStyle name="Normal 5 3 7 3" xfId="31510" xr:uid="{33F32605-580F-49E4-8899-6284B2216695}"/>
    <cellStyle name="Normal 5 3 7_AVA DVA EL" xfId="31511" xr:uid="{D2311210-70EB-46BE-9012-D14ADC9D226D}"/>
    <cellStyle name="Normal 5 3 8" xfId="31512" xr:uid="{2EA1BE48-15F5-4903-81B2-2C518DF0246A}"/>
    <cellStyle name="Normal 5 3 8 2" xfId="31513" xr:uid="{EDAD0C98-BD19-4800-A578-0E72E0942FCA}"/>
    <cellStyle name="Normal 5 3 8 3" xfId="31514" xr:uid="{94159045-2C19-4D27-BA92-BD735D26F996}"/>
    <cellStyle name="Normal 5 3 8_AVA DVA EL" xfId="31515" xr:uid="{8F3A3F21-5AF9-4D48-9F8F-EA6B1AA48A4D}"/>
    <cellStyle name="Normal 5 3 9" xfId="31516" xr:uid="{C9EA8C23-3737-4D7F-A98B-5BC402C1BD44}"/>
    <cellStyle name="Normal 5 3 9 2" xfId="31517" xr:uid="{4A7E2246-FADC-4524-8B85-65DEC10A5F50}"/>
    <cellStyle name="Normal 5 3 9 3" xfId="31518" xr:uid="{08DAF2C8-0EA1-43C4-A025-5F39FA133CD7}"/>
    <cellStyle name="Normal 5 3 9_AVA DVA EL" xfId="31519" xr:uid="{99C3E187-9DE7-4277-81DC-C927380B274F}"/>
    <cellStyle name="Normal 5 3_4Q16" xfId="31520" xr:uid="{AD93AECD-B75B-48B5-B81B-125B5EEF09CF}"/>
    <cellStyle name="Normal 5 30" xfId="31521" xr:uid="{CC9D984D-6F1A-4249-BA91-46BA1C12B1E3}"/>
    <cellStyle name="Normal 5 31" xfId="35952" xr:uid="{3F0534F9-8661-4ECE-BE0B-3C7CEBDA9110}"/>
    <cellStyle name="Normal 5 32" xfId="36069" xr:uid="{FCF86FA2-5F82-4049-95FA-6D9205FCB104}"/>
    <cellStyle name="Normal 5 33" xfId="36847" xr:uid="{D5AC2145-94DD-4BEA-AE0E-61E8D332CD1A}"/>
    <cellStyle name="Normal 5 4" xfId="8542" xr:uid="{792ECC93-6BF9-4E6E-AF10-17D16443E575}"/>
    <cellStyle name="Normal 5 4 10" xfId="31522" xr:uid="{08F2393F-8BEA-4755-A4C0-34AF83323F13}"/>
    <cellStyle name="Normal 5 4 10 2" xfId="31523" xr:uid="{B5048A26-4EEC-45F8-95CC-247372380A64}"/>
    <cellStyle name="Normal 5 4 10 3" xfId="31524" xr:uid="{014B062D-CE0C-48C7-884F-616F6CEDA2AA}"/>
    <cellStyle name="Normal 5 4 10_AVA DVA EL" xfId="31525" xr:uid="{E1CF490F-B7FF-4436-AAD9-41400C5FB9AD}"/>
    <cellStyle name="Normal 5 4 11" xfId="31526" xr:uid="{383CC3BC-C83E-4C38-A97D-8180D2A2855C}"/>
    <cellStyle name="Normal 5 4 11 2" xfId="31527" xr:uid="{7A6B8264-D99B-48D2-9B01-9DBD38E63B2E}"/>
    <cellStyle name="Normal 5 4 11 3" xfId="31528" xr:uid="{359432E6-B732-47EB-B384-BC5BA2F0D876}"/>
    <cellStyle name="Normal 5 4 11_AVA DVA EL" xfId="31529" xr:uid="{216A8C21-0990-4C69-857D-48DD18769092}"/>
    <cellStyle name="Normal 5 4 12" xfId="31530" xr:uid="{DD2D29C1-A310-443F-A706-93917BC394CB}"/>
    <cellStyle name="Normal 5 4 12 2" xfId="31531" xr:uid="{22A014C8-F743-445A-B8F8-F0319AD95954}"/>
    <cellStyle name="Normal 5 4 12 3" xfId="31532" xr:uid="{AB0AC9D5-BC1F-4AAD-A77F-CFE5EE9D8B13}"/>
    <cellStyle name="Normal 5 4 12_AVA DVA EL" xfId="31533" xr:uid="{CB464C98-C130-4072-96DD-48823316C8AC}"/>
    <cellStyle name="Normal 5 4 13" xfId="31534" xr:uid="{E5FF0359-A4CD-4F75-A656-B2286A5F89E2}"/>
    <cellStyle name="Normal 5 4 14" xfId="50600" xr:uid="{2379A265-61DC-4794-82F1-8C2B6822F88C}"/>
    <cellStyle name="Normal 5 4 2" xfId="31535" xr:uid="{80DF5563-1A1D-4FD4-84D8-1292EF8A0431}"/>
    <cellStyle name="Normal 5 4 2 10" xfId="31536" xr:uid="{3ECF329A-F378-4E34-A13A-2BC84FFAD16A}"/>
    <cellStyle name="Normal 5 4 2 10 2" xfId="31537" xr:uid="{0F8A8FA9-6F57-49FD-9D00-4D190F8BA8DC}"/>
    <cellStyle name="Normal 5 4 2 10 3" xfId="31538" xr:uid="{69EA7C88-6B0A-41BD-9B32-2B50DFC1B78A}"/>
    <cellStyle name="Normal 5 4 2 10_AVA DVA EL" xfId="31539" xr:uid="{10CC8F00-B38A-4805-BB91-94CB7F337096}"/>
    <cellStyle name="Normal 5 4 2 11" xfId="31540" xr:uid="{E3FE685A-6404-4C29-9495-16729575B320}"/>
    <cellStyle name="Normal 5 4 2 12" xfId="31541" xr:uid="{5DFB2436-3526-459B-B73F-ECBACCD47D06}"/>
    <cellStyle name="Normal 5 4 2 13" xfId="36290" xr:uid="{59E4B8C3-DF76-4F3E-8DC3-FB0C60D5491E}"/>
    <cellStyle name="Normal 5 4 2 14" xfId="35981" xr:uid="{0A53F551-B481-4737-ACAA-7525A33CFA9C}"/>
    <cellStyle name="Normal 5 4 2 2" xfId="31542" xr:uid="{62CEC3C2-CE4A-45DB-A8B3-8AB8F3483AC9}"/>
    <cellStyle name="Normal 5 4 2 2 10" xfId="31543" xr:uid="{014A944C-8CDE-4AE4-BC1C-FF11C6F0FDA5}"/>
    <cellStyle name="Normal 5 4 2 2 11" xfId="31544" xr:uid="{A6CDB29F-5449-4FA3-9031-51AFD9E4373F}"/>
    <cellStyle name="Normal 5 4 2 2 2" xfId="31545" xr:uid="{2FD7D1E1-BBD3-4FED-BBE8-E288AD86B1C5}"/>
    <cellStyle name="Normal 5 4 2 2 2 2" xfId="31546" xr:uid="{9DF5EB47-782C-4FA2-BF22-386CF8B964A7}"/>
    <cellStyle name="Normal 5 4 2 2 2 2 2" xfId="31547" xr:uid="{FAA0E699-6B87-4B5F-A66B-050698101CAB}"/>
    <cellStyle name="Normal 5 4 2 2 2 2 3" xfId="31548" xr:uid="{50DB2125-6ED4-421A-8DB6-4C47ADBD7084}"/>
    <cellStyle name="Normal 5 4 2 2 2 2_AVA DVA EL" xfId="31549" xr:uid="{BEB48D6D-F1E2-456A-9F0F-60FD990387AE}"/>
    <cellStyle name="Normal 5 4 2 2 2 3" xfId="31550" xr:uid="{181ABE93-009D-4269-8E74-24DC56A23F13}"/>
    <cellStyle name="Normal 5 4 2 2 2 3 2" xfId="31551" xr:uid="{3E840FAF-A9DB-4909-BA42-A2EA2E04DBEE}"/>
    <cellStyle name="Normal 5 4 2 2 2 3 3" xfId="31552" xr:uid="{EC91CFD4-5B64-4B7A-8907-985AD3A8FA67}"/>
    <cellStyle name="Normal 5 4 2 2 2 3_AVA DVA EL" xfId="31553" xr:uid="{73008938-7285-4C1B-9449-F211694C60E4}"/>
    <cellStyle name="Normal 5 4 2 2 2 4" xfId="31554" xr:uid="{E987B073-892A-4558-94C0-402DC993993C}"/>
    <cellStyle name="Normal 5 4 2 2 2 5" xfId="31555" xr:uid="{BADBAB7C-BECE-4041-8E6B-35B13E3DB953}"/>
    <cellStyle name="Normal 5 4 2 2 2_AVA DVA EL" xfId="31556" xr:uid="{7E2B0960-2AAB-483A-9651-6EA4BBB483AD}"/>
    <cellStyle name="Normal 5 4 2 2 3" xfId="31557" xr:uid="{38DA51FC-943D-432E-BDE9-196701316DF0}"/>
    <cellStyle name="Normal 5 4 2 2 3 2" xfId="31558" xr:uid="{5E938D9B-B1B5-4AC8-A303-576D4A7D3005}"/>
    <cellStyle name="Normal 5 4 2 2 3 3" xfId="31559" xr:uid="{3DA91487-2BB2-4FAA-A1EA-4C8A5B8ED6F6}"/>
    <cellStyle name="Normal 5 4 2 2 3_AVA DVA EL" xfId="31560" xr:uid="{D6E80B72-26FA-4D4D-B880-0DD35460382B}"/>
    <cellStyle name="Normal 5 4 2 2 4" xfId="31561" xr:uid="{E8BFDF5E-009F-40D9-92A7-3F8E9BD460CD}"/>
    <cellStyle name="Normal 5 4 2 2 4 2" xfId="31562" xr:uid="{8E2D8A77-0F53-4605-AFBB-60C55A5C6074}"/>
    <cellStyle name="Normal 5 4 2 2 4 3" xfId="31563" xr:uid="{C43A8B7F-289A-4E6D-A42E-71D8A3F1C44F}"/>
    <cellStyle name="Normal 5 4 2 2 4_AVA DVA EL" xfId="31564" xr:uid="{CA56D9E5-F9A5-4BDE-B7E3-4AB9D16A369E}"/>
    <cellStyle name="Normal 5 4 2 2 5" xfId="31565" xr:uid="{F0AD89F7-C839-4E43-BD8B-82F323A4B935}"/>
    <cellStyle name="Normal 5 4 2 2 5 2" xfId="31566" xr:uid="{B5B76B89-2E30-428D-97C7-0A92BD00C5EC}"/>
    <cellStyle name="Normal 5 4 2 2 5 3" xfId="31567" xr:uid="{D1F8A7C8-A3C5-4DB4-B243-9E2140CA4D62}"/>
    <cellStyle name="Normal 5 4 2 2 5_AVA DVA EL" xfId="31568" xr:uid="{DD1046EA-2A9E-4DDA-A206-FAF581949642}"/>
    <cellStyle name="Normal 5 4 2 2 6" xfId="31569" xr:uid="{D524BFB9-8528-47FB-8557-3ECD8CEB51DD}"/>
    <cellStyle name="Normal 5 4 2 2 6 2" xfId="31570" xr:uid="{7D7CC714-7093-4BFE-94B9-0392F6E97CB4}"/>
    <cellStyle name="Normal 5 4 2 2 6 3" xfId="31571" xr:uid="{A8B42635-C537-4142-AEC5-9D9D19F06774}"/>
    <cellStyle name="Normal 5 4 2 2 6_AVA DVA EL" xfId="31572" xr:uid="{5832CAB8-4B48-442D-8E5E-1D815799F7EB}"/>
    <cellStyle name="Normal 5 4 2 2 7" xfId="31573" xr:uid="{FC2D75AD-BD08-4014-BA93-28D019CAD2B6}"/>
    <cellStyle name="Normal 5 4 2 2 7 2" xfId="31574" xr:uid="{DF291156-7BC1-4682-8903-22376D42B535}"/>
    <cellStyle name="Normal 5 4 2 2 7 3" xfId="31575" xr:uid="{3A98E94B-7756-4C40-8622-CCF764DA4070}"/>
    <cellStyle name="Normal 5 4 2 2 7_AVA DVA EL" xfId="31576" xr:uid="{025A1591-409A-4FCC-98FC-7F4B3FA614A8}"/>
    <cellStyle name="Normal 5 4 2 2 8" xfId="31577" xr:uid="{28984B2E-73BF-4273-8B7F-0393F44128EE}"/>
    <cellStyle name="Normal 5 4 2 2 8 2" xfId="31578" xr:uid="{14733B42-9BC9-4769-A9E8-32756E35D849}"/>
    <cellStyle name="Normal 5 4 2 2 8 3" xfId="31579" xr:uid="{1706F01E-9610-4687-B51F-BD46BFC68DC1}"/>
    <cellStyle name="Normal 5 4 2 2 8_AVA DVA EL" xfId="31580" xr:uid="{D9B076E8-7DC5-42E3-BD74-77E5DA439BFF}"/>
    <cellStyle name="Normal 5 4 2 2 9" xfId="31581" xr:uid="{9DA4C0F2-AE59-413C-BB8D-13201ABFDD00}"/>
    <cellStyle name="Normal 5 4 2 2 9 2" xfId="31582" xr:uid="{EFAB02DA-D859-4037-AFBA-21080C269F9C}"/>
    <cellStyle name="Normal 5 4 2 2 9 3" xfId="31583" xr:uid="{A135CB10-35C1-4F4D-A118-BDD7A2A69DF6}"/>
    <cellStyle name="Normal 5 4 2 2 9_AVA DVA EL" xfId="31584" xr:uid="{94F80976-4937-4FD1-9E8A-3F35D28EB5E7}"/>
    <cellStyle name="Normal 5 4 2 2_AVA DVA EL" xfId="31585" xr:uid="{FF26F93C-AD30-43BD-A536-08B58FA4538A}"/>
    <cellStyle name="Normal 5 4 2 3" xfId="31586" xr:uid="{40C2C4E9-68DB-4946-A769-238DC1A21231}"/>
    <cellStyle name="Normal 5 4 2 3 2" xfId="31587" xr:uid="{DD07B53C-5219-4453-8458-C83D47DBBE2E}"/>
    <cellStyle name="Normal 5 4 2 3 2 2" xfId="31588" xr:uid="{F587F7D0-4D95-45CE-964C-485FCA7CD803}"/>
    <cellStyle name="Normal 5 4 2 3 2 3" xfId="31589" xr:uid="{8A597578-550A-48FE-9777-FBF9DAB96EF1}"/>
    <cellStyle name="Normal 5 4 2 3 2_AVA DVA EL" xfId="31590" xr:uid="{92EE4FA3-D1D7-4384-89CB-452791AD2C74}"/>
    <cellStyle name="Normal 5 4 2 3 3" xfId="31591" xr:uid="{64C1681F-DAEE-4F6B-9000-E1695C98E38C}"/>
    <cellStyle name="Normal 5 4 2 3 3 2" xfId="31592" xr:uid="{B9A47126-C6EA-469A-B620-5D5BCAC6E0F3}"/>
    <cellStyle name="Normal 5 4 2 3 3 3" xfId="31593" xr:uid="{324532D3-C2D8-4AA3-9A8D-95E43F84447F}"/>
    <cellStyle name="Normal 5 4 2 3 3_AVA DVA EL" xfId="31594" xr:uid="{4995666C-F338-48FE-AFAD-3BABE68617F4}"/>
    <cellStyle name="Normal 5 4 2 3 4" xfId="31595" xr:uid="{CB3645C6-0F30-4402-8FA9-CC799F0B9D82}"/>
    <cellStyle name="Normal 5 4 2 3 5" xfId="31596" xr:uid="{3BE8297A-8F8D-4BC4-8413-17643F016410}"/>
    <cellStyle name="Normal 5 4 2 3_AVA DVA EL" xfId="31597" xr:uid="{C7C0A55C-75E4-4FC4-8009-5F7BCF8DEDAF}"/>
    <cellStyle name="Normal 5 4 2 4" xfId="31598" xr:uid="{64799CE8-C444-4FAB-93E7-4AE32E22E2EB}"/>
    <cellStyle name="Normal 5 4 2 4 2" xfId="31599" xr:uid="{499E798A-D13B-4908-B771-AA5F0C412C18}"/>
    <cellStyle name="Normal 5 4 2 4 3" xfId="31600" xr:uid="{E563B584-5B28-48EE-86F2-F42C4028BBD4}"/>
    <cellStyle name="Normal 5 4 2 4_AVA DVA EL" xfId="31601" xr:uid="{4BCC797D-FEEA-4250-99A2-8450A93E6820}"/>
    <cellStyle name="Normal 5 4 2 5" xfId="31602" xr:uid="{ED7B7C71-30A0-47A2-98F4-ABAC3BF684F5}"/>
    <cellStyle name="Normal 5 4 2 5 2" xfId="31603" xr:uid="{7E102801-9E80-434E-B52F-4EDE2FDC53FE}"/>
    <cellStyle name="Normal 5 4 2 5 3" xfId="31604" xr:uid="{DE0F2164-AE28-49E9-8233-284DCB68B2D0}"/>
    <cellStyle name="Normal 5 4 2 5_AVA DVA EL" xfId="31605" xr:uid="{AB343299-A5B6-4C5C-A3C5-64BE8914A1E6}"/>
    <cellStyle name="Normal 5 4 2 6" xfId="31606" xr:uid="{D9ABB4AC-27D5-4955-B836-6870C821F51A}"/>
    <cellStyle name="Normal 5 4 2 6 2" xfId="31607" xr:uid="{70982060-956C-47A7-81FF-7480FC18794B}"/>
    <cellStyle name="Normal 5 4 2 6 3" xfId="31608" xr:uid="{CCF78615-D93E-45B7-888D-C26F3DA6AC50}"/>
    <cellStyle name="Normal 5 4 2 6_AVA DVA EL" xfId="31609" xr:uid="{A426041A-DB68-4903-B4F9-5F2ADDE23897}"/>
    <cellStyle name="Normal 5 4 2 7" xfId="31610" xr:uid="{94D8B4FE-9CDB-4744-95F1-3D4855589FB8}"/>
    <cellStyle name="Normal 5 4 2 7 2" xfId="31611" xr:uid="{F76616C4-F63B-4CBD-BD0F-20BE17CC2BC5}"/>
    <cellStyle name="Normal 5 4 2 7 3" xfId="31612" xr:uid="{A067750F-AB2A-44BB-834D-7F0E56FC44D4}"/>
    <cellStyle name="Normal 5 4 2 7_AVA DVA EL" xfId="31613" xr:uid="{9D721205-68E5-4C14-A77C-6A62EE7AA138}"/>
    <cellStyle name="Normal 5 4 2 8" xfId="31614" xr:uid="{4E6E4445-A610-417B-BF1F-F6DE4792D3AB}"/>
    <cellStyle name="Normal 5 4 2 8 2" xfId="31615" xr:uid="{59CBABC5-8BE7-43EA-93BB-A113A0F3520A}"/>
    <cellStyle name="Normal 5 4 2 8 3" xfId="31616" xr:uid="{F8BE2171-8140-48CC-94C5-937293E1F11B}"/>
    <cellStyle name="Normal 5 4 2 8_AVA DVA EL" xfId="31617" xr:uid="{2585E477-FA22-4143-B8DF-AF165782DAFF}"/>
    <cellStyle name="Normal 5 4 2 9" xfId="31618" xr:uid="{2F9AEDB0-B16A-4954-8DE9-D7C744A65E12}"/>
    <cellStyle name="Normal 5 4 2 9 2" xfId="31619" xr:uid="{8AA81AC9-29E8-4135-A1F0-272FB118D5B3}"/>
    <cellStyle name="Normal 5 4 2 9 3" xfId="31620" xr:uid="{05EE3067-B769-43CB-9476-82989636BC5A}"/>
    <cellStyle name="Normal 5 4 2 9_AVA DVA EL" xfId="31621" xr:uid="{CD4518D3-6F1A-4BCC-B76E-1754E9E87A81}"/>
    <cellStyle name="Normal 5 4 2_AVA DVA EL" xfId="31622" xr:uid="{FE763C38-0F6A-4967-ACF7-FBB9DD171C53}"/>
    <cellStyle name="Normal 5 4 3" xfId="31623" xr:uid="{222A90EE-D0BF-41CA-B05F-E86E6C71D012}"/>
    <cellStyle name="Normal 5 4 3 10" xfId="31624" xr:uid="{E65ABF95-1C50-4A6C-AC12-C4F3A0CFCD30}"/>
    <cellStyle name="Normal 5 4 3 11" xfId="31625" xr:uid="{AEB78255-9E8B-4E96-AC7E-E7668A23585A}"/>
    <cellStyle name="Normal 5 4 3 2" xfId="31626" xr:uid="{9CDDA457-47A9-42DD-A316-493561B3BAD9}"/>
    <cellStyle name="Normal 5 4 3 2 2" xfId="31627" xr:uid="{E645C8A1-8EFC-4F48-B66F-208C4C949CF3}"/>
    <cellStyle name="Normal 5 4 3 2 2 2" xfId="31628" xr:uid="{81D0B79E-543A-46B1-86AC-8E0906754B81}"/>
    <cellStyle name="Normal 5 4 3 2 2 3" xfId="31629" xr:uid="{57309743-C988-431D-BE4B-7DB46370FC60}"/>
    <cellStyle name="Normal 5 4 3 2 2_AVA DVA EL" xfId="31630" xr:uid="{0EDA784C-E5DB-4569-9135-381FC17846C4}"/>
    <cellStyle name="Normal 5 4 3 2 3" xfId="31631" xr:uid="{B6B83167-B103-4920-BC57-948579147223}"/>
    <cellStyle name="Normal 5 4 3 2 3 2" xfId="31632" xr:uid="{E0034D39-2057-4B05-8B87-00C5ED5E0D5B}"/>
    <cellStyle name="Normal 5 4 3 2 3 3" xfId="31633" xr:uid="{67B122D6-010B-4720-9AB8-CDF6C3971C9C}"/>
    <cellStyle name="Normal 5 4 3 2 3_AVA DVA EL" xfId="31634" xr:uid="{324FCD9E-FAEC-48E1-855D-9047E1FEEDBD}"/>
    <cellStyle name="Normal 5 4 3 2 4" xfId="31635" xr:uid="{48543618-5B67-4B7F-96CE-ECAA24E2BA40}"/>
    <cellStyle name="Normal 5 4 3 2 5" xfId="31636" xr:uid="{A6E0F794-B992-4DDC-AC3E-4BFD62C4BF34}"/>
    <cellStyle name="Normal 5 4 3 2_AVA DVA EL" xfId="31637" xr:uid="{22CBB161-4ADF-4B05-9A38-8661F848E6AA}"/>
    <cellStyle name="Normal 5 4 3 3" xfId="31638" xr:uid="{0F0F604E-8BF7-4B99-83BF-6428D462DD8E}"/>
    <cellStyle name="Normal 5 4 3 3 2" xfId="31639" xr:uid="{419F8984-A292-4D87-A685-11FF1AEAEF22}"/>
    <cellStyle name="Normal 5 4 3 3 3" xfId="31640" xr:uid="{949DADC2-5E3D-4822-81E6-E7F26B822FA2}"/>
    <cellStyle name="Normal 5 4 3 3_AVA DVA EL" xfId="31641" xr:uid="{1A74F231-142D-44B0-A9BC-6AC26253777E}"/>
    <cellStyle name="Normal 5 4 3 4" xfId="31642" xr:uid="{1C369582-030C-48B2-902E-43F6F65111EB}"/>
    <cellStyle name="Normal 5 4 3 4 2" xfId="31643" xr:uid="{81381E02-593F-4DC4-8864-F08846CEDCD7}"/>
    <cellStyle name="Normal 5 4 3 4 3" xfId="31644" xr:uid="{EDD60BB0-9F10-4C39-B1F2-6161B0749B95}"/>
    <cellStyle name="Normal 5 4 3 4_AVA DVA EL" xfId="31645" xr:uid="{E3E06A66-6E7D-4B4D-8A95-D24810232A65}"/>
    <cellStyle name="Normal 5 4 3 5" xfId="31646" xr:uid="{FF0108EC-9646-4B27-81A0-A342641D60D7}"/>
    <cellStyle name="Normal 5 4 3 5 2" xfId="31647" xr:uid="{D91DDC2A-E1FA-4791-8A2C-32A3522B7359}"/>
    <cellStyle name="Normal 5 4 3 5 3" xfId="31648" xr:uid="{224CFE46-AEEF-4286-8B97-84E4C243D6D0}"/>
    <cellStyle name="Normal 5 4 3 5_AVA DVA EL" xfId="31649" xr:uid="{C8EE03D6-F237-47A2-8745-62F6F7B455B9}"/>
    <cellStyle name="Normal 5 4 3 6" xfId="31650" xr:uid="{ED7D8699-0014-4775-9E3B-DFAD0EF87224}"/>
    <cellStyle name="Normal 5 4 3 6 2" xfId="31651" xr:uid="{D8D47E61-88DD-42F4-9A4F-DF6AB4DE23A3}"/>
    <cellStyle name="Normal 5 4 3 6 3" xfId="31652" xr:uid="{39AD80D1-A4C2-4A50-A91C-C89B941C7251}"/>
    <cellStyle name="Normal 5 4 3 6_AVA DVA EL" xfId="31653" xr:uid="{500E431B-FB5D-4E65-8331-72E04CAF1C40}"/>
    <cellStyle name="Normal 5 4 3 7" xfId="31654" xr:uid="{810C639B-C72D-4932-A1DD-AFC85C25ECC7}"/>
    <cellStyle name="Normal 5 4 3 7 2" xfId="31655" xr:uid="{9D823496-C208-4B30-9110-252310E7279D}"/>
    <cellStyle name="Normal 5 4 3 7 3" xfId="31656" xr:uid="{64155DC7-E6C1-453A-9A82-DE0006656D11}"/>
    <cellStyle name="Normal 5 4 3 7_AVA DVA EL" xfId="31657" xr:uid="{FD10B0DC-C8E2-44C2-89B8-F9EE01448D33}"/>
    <cellStyle name="Normal 5 4 3 8" xfId="31658" xr:uid="{37BD14D1-DADD-46A5-A4BE-FABEC8A302E0}"/>
    <cellStyle name="Normal 5 4 3 8 2" xfId="31659" xr:uid="{052364AA-F520-4A28-801B-A05A08698ABC}"/>
    <cellStyle name="Normal 5 4 3 8 3" xfId="31660" xr:uid="{F4068E64-5DB1-4A7C-B77B-EBD3643BE41B}"/>
    <cellStyle name="Normal 5 4 3 8_AVA DVA EL" xfId="31661" xr:uid="{0F43615D-C0BA-4251-8FD2-CC07E843A066}"/>
    <cellStyle name="Normal 5 4 3 9" xfId="31662" xr:uid="{C5B7F8A4-F203-4BF8-9230-5B9F693593D1}"/>
    <cellStyle name="Normal 5 4 3 9 2" xfId="31663" xr:uid="{EDD23EF0-FBCF-4550-8C71-043A58ADB646}"/>
    <cellStyle name="Normal 5 4 3 9 3" xfId="31664" xr:uid="{C14C43DB-1C40-4897-9804-6447505CE533}"/>
    <cellStyle name="Normal 5 4 3 9_AVA DVA EL" xfId="31665" xr:uid="{3A7072BA-A2A3-4968-9F35-B6A1B4D44113}"/>
    <cellStyle name="Normal 5 4 3_AVA DVA EL" xfId="31666" xr:uid="{D5F5C8EA-E431-4063-8CEA-0ED2D9F0FD08}"/>
    <cellStyle name="Normal 5 4 4" xfId="31667" xr:uid="{5DC4A1C1-90CE-4327-A5A4-67493620C72B}"/>
    <cellStyle name="Normal 5 4 4 2" xfId="31668" xr:uid="{D08CDC72-A442-4B19-AC1F-6A0447C36A1D}"/>
    <cellStyle name="Normal 5 4 4 2 2" xfId="31669" xr:uid="{2FAF26CB-F27C-4059-B756-D8E8B97D0C7F}"/>
    <cellStyle name="Normal 5 4 4 2 3" xfId="31670" xr:uid="{0FFF4913-1100-49A6-A2F9-5C683794D315}"/>
    <cellStyle name="Normal 5 4 4 2_AVA DVA EL" xfId="31671" xr:uid="{FABC12FB-3518-4F74-8543-8B33D164ED39}"/>
    <cellStyle name="Normal 5 4 4 3" xfId="31672" xr:uid="{FBA4B8F6-C9AD-48E2-B789-587B15883C67}"/>
    <cellStyle name="Normal 5 4 4 3 2" xfId="31673" xr:uid="{5EE66FF5-9936-490E-AD9D-73389E86178D}"/>
    <cellStyle name="Normal 5 4 4 3 3" xfId="31674" xr:uid="{93ED5E85-DB21-49A2-ACD6-B710784295CA}"/>
    <cellStyle name="Normal 5 4 4 3_AVA DVA EL" xfId="31675" xr:uid="{058B7312-CC73-4BC2-8EDF-E544B0EEA7DF}"/>
    <cellStyle name="Normal 5 4 4 4" xfId="31676" xr:uid="{7E4C021E-810C-4F7A-B92E-FAFB9BE9ED19}"/>
    <cellStyle name="Normal 5 4 4 5" xfId="31677" xr:uid="{848A58F3-07BB-4F7D-B69D-0A768682A390}"/>
    <cellStyle name="Normal 5 4 4_AVA DVA EL" xfId="31678" xr:uid="{E48022D8-A458-4FA8-8ABD-4A2A30D8DDCF}"/>
    <cellStyle name="Normal 5 4 5" xfId="31679" xr:uid="{A0B957D2-3A98-491A-9D1B-5946910091CE}"/>
    <cellStyle name="Normal 5 4 5 2" xfId="31680" xr:uid="{4956C15B-2F29-439A-B4B6-589CAB78AAA0}"/>
    <cellStyle name="Normal 5 4 5 3" xfId="31681" xr:uid="{75CF165A-53D8-4835-8837-B774DAFD7DAB}"/>
    <cellStyle name="Normal 5 4 5_AVA DVA EL" xfId="31682" xr:uid="{7BF9AA12-3D8D-4F40-898D-EC52B949AA60}"/>
    <cellStyle name="Normal 5 4 6" xfId="31683" xr:uid="{8801AF77-049F-4584-B60A-411CA1FDC6B3}"/>
    <cellStyle name="Normal 5 4 6 2" xfId="31684" xr:uid="{D61054C4-A6E0-4551-83EA-C40AAE6571FA}"/>
    <cellStyle name="Normal 5 4 6 3" xfId="31685" xr:uid="{1A60C08C-736A-45C1-84EE-64260A1F1B46}"/>
    <cellStyle name="Normal 5 4 6_AVA DVA EL" xfId="31686" xr:uid="{5589B376-8E45-4111-9BBC-1797D31DE266}"/>
    <cellStyle name="Normal 5 4 7" xfId="31687" xr:uid="{88F46A02-4E0C-4934-8700-9893C2A4EBED}"/>
    <cellStyle name="Normal 5 4 7 2" xfId="31688" xr:uid="{CF3C1040-0E69-4162-B720-21AC09AC82BE}"/>
    <cellStyle name="Normal 5 4 7 3" xfId="31689" xr:uid="{B2EDFAA8-D37F-4C77-9A98-08603A856579}"/>
    <cellStyle name="Normal 5 4 7_AVA DVA EL" xfId="31690" xr:uid="{1D40B29A-806B-47E5-9C94-73F031AE565F}"/>
    <cellStyle name="Normal 5 4 8" xfId="31691" xr:uid="{21643D07-6352-491D-9BB7-5ECBAB477D9A}"/>
    <cellStyle name="Normal 5 4 8 2" xfId="31692" xr:uid="{1E624DA3-D991-41CA-9200-F9BA09FA67E9}"/>
    <cellStyle name="Normal 5 4 8 3" xfId="31693" xr:uid="{71F76CF1-2F88-49C7-A87A-3A172597416F}"/>
    <cellStyle name="Normal 5 4 8_AVA DVA EL" xfId="31694" xr:uid="{2D8A38BB-11BA-4D45-84ED-D19AC2A7C04A}"/>
    <cellStyle name="Normal 5 4 9" xfId="31695" xr:uid="{A0631A68-CB66-4665-BECA-ED4B58F861A7}"/>
    <cellStyle name="Normal 5 4 9 2" xfId="31696" xr:uid="{D83B580B-8222-4F61-A7FB-147004ECD47C}"/>
    <cellStyle name="Normal 5 4 9 3" xfId="31697" xr:uid="{AD87023C-CD92-4D45-B4C9-8506E784B0A7}"/>
    <cellStyle name="Normal 5 4 9_AVA DVA EL" xfId="31698" xr:uid="{6C330095-15E2-4D92-A5FD-65F88FD6B503}"/>
    <cellStyle name="Normal 5 4_A01" xfId="35936" xr:uid="{DB4674C0-36AA-4334-B46D-348ADA1CBDE5}"/>
    <cellStyle name="Normal 5 5" xfId="8543" xr:uid="{C0B2523F-3A04-4ED9-8286-0CC7F4C36453}"/>
    <cellStyle name="Normal 5 5 10" xfId="31699" xr:uid="{A8C75635-168C-477C-AB7F-7106F518C1D1}"/>
    <cellStyle name="Normal 5 5 10 2" xfId="31700" xr:uid="{E39FE072-D86A-4B30-BBD0-E6636F2BC275}"/>
    <cellStyle name="Normal 5 5 10 3" xfId="31701" xr:uid="{60096709-8C1B-4733-9A5D-EECAD5632CBF}"/>
    <cellStyle name="Normal 5 5 10_AVA DVA EL" xfId="31702" xr:uid="{E6F2FDEA-B3C7-4FC1-AC16-007BDD288FA9}"/>
    <cellStyle name="Normal 5 5 11" xfId="31703" xr:uid="{1161833B-4944-48B4-ABEE-4FDB7C85314B}"/>
    <cellStyle name="Normal 5 5 11 2" xfId="31704" xr:uid="{980BD74D-B56E-4B57-A2B2-0C978CDE2475}"/>
    <cellStyle name="Normal 5 5 11 3" xfId="31705" xr:uid="{A289DCFF-EEE4-404B-BAE2-AA27EF1C2EE9}"/>
    <cellStyle name="Normal 5 5 11_AVA DVA EL" xfId="31706" xr:uid="{4F51596E-9456-4C91-A794-27DF80F45F11}"/>
    <cellStyle name="Normal 5 5 12" xfId="31707" xr:uid="{9E9727E9-D1FF-4D7F-A895-144D2D1C5AC1}"/>
    <cellStyle name="Normal 5 5 2" xfId="31708" xr:uid="{07FAB5C0-FDDB-4FE2-8CDC-33F462F7F28E}"/>
    <cellStyle name="Normal 5 5 2 10" xfId="31709" xr:uid="{5247F92C-F7B2-4270-960B-F018F44A4B2B}"/>
    <cellStyle name="Normal 5 5 2 11" xfId="31710" xr:uid="{A750E452-493E-4FA2-A80C-FA1416BA4897}"/>
    <cellStyle name="Normal 5 5 2 2" xfId="31711" xr:uid="{34627FD8-1DD2-46DC-B914-698777527433}"/>
    <cellStyle name="Normal 5 5 2 2 2" xfId="31712" xr:uid="{842CDB69-0788-4750-8A11-4A0ECAD9B89A}"/>
    <cellStyle name="Normal 5 5 2 2 2 2" xfId="31713" xr:uid="{1A52C1FE-4CB8-4614-9A29-62AF6434BBD7}"/>
    <cellStyle name="Normal 5 5 2 2 2 3" xfId="31714" xr:uid="{209ADCA0-AD8A-46E9-A52E-71040DA81498}"/>
    <cellStyle name="Normal 5 5 2 2 2_AVA DVA EL" xfId="31715" xr:uid="{50C3EAAC-22DF-4B78-BE7A-3D9AF6BF0899}"/>
    <cellStyle name="Normal 5 5 2 2 3" xfId="31716" xr:uid="{1C08EF85-E0F6-41D2-9E9E-37F1422F90DC}"/>
    <cellStyle name="Normal 5 5 2 2 3 2" xfId="31717" xr:uid="{D5EDF840-D95D-4045-A8F2-17FFC45DCDB8}"/>
    <cellStyle name="Normal 5 5 2 2 3 3" xfId="31718" xr:uid="{D8F9F2D3-0D41-4D60-A359-3A11D4E57F25}"/>
    <cellStyle name="Normal 5 5 2 2 3_AVA DVA EL" xfId="31719" xr:uid="{40291EF4-9445-4C70-9CEF-E204E4F74BA5}"/>
    <cellStyle name="Normal 5 5 2 2 4" xfId="31720" xr:uid="{C6EBEF22-5163-4DCC-AC84-1250D8D3E003}"/>
    <cellStyle name="Normal 5 5 2 2 5" xfId="31721" xr:uid="{0BCC9142-CB45-4DA0-BDA6-F2BDF99F3023}"/>
    <cellStyle name="Normal 5 5 2 2_AVA DVA EL" xfId="31722" xr:uid="{2ED48431-CA99-4438-B184-2F3382DE551A}"/>
    <cellStyle name="Normal 5 5 2 3" xfId="31723" xr:uid="{6CA241FB-F6C6-41F9-B769-5C41029AF5D6}"/>
    <cellStyle name="Normal 5 5 2 3 2" xfId="31724" xr:uid="{12D1910A-F5FE-41B4-90B0-A7F35D570024}"/>
    <cellStyle name="Normal 5 5 2 3 3" xfId="31725" xr:uid="{FAC3CE2E-3D9B-4B71-9628-55EF2B8482A7}"/>
    <cellStyle name="Normal 5 5 2 3_AVA DVA EL" xfId="31726" xr:uid="{EE3C5FF5-41CD-4B52-BDFC-14183388F138}"/>
    <cellStyle name="Normal 5 5 2 4" xfId="31727" xr:uid="{17B32F67-127D-4019-9823-46889D100454}"/>
    <cellStyle name="Normal 5 5 2 4 2" xfId="31728" xr:uid="{8FD914AB-23F0-4308-9A88-98753225E08E}"/>
    <cellStyle name="Normal 5 5 2 4 3" xfId="31729" xr:uid="{79CADCFF-F044-4D6A-B002-D2016B844FD8}"/>
    <cellStyle name="Normal 5 5 2 4_AVA DVA EL" xfId="31730" xr:uid="{F0AB5064-B401-4A29-8FA1-11DED6C7F6A3}"/>
    <cellStyle name="Normal 5 5 2 5" xfId="31731" xr:uid="{F1936CFC-9E72-4C65-B6A3-15B448B687EC}"/>
    <cellStyle name="Normal 5 5 2 5 2" xfId="31732" xr:uid="{2296A5CA-DA54-4960-9C89-3F97653A8739}"/>
    <cellStyle name="Normal 5 5 2 5 3" xfId="31733" xr:uid="{9C529062-CFB5-41C4-B699-CCE7D3D17937}"/>
    <cellStyle name="Normal 5 5 2 5_AVA DVA EL" xfId="31734" xr:uid="{067B34C7-8A0D-409F-B771-47C595E1A420}"/>
    <cellStyle name="Normal 5 5 2 6" xfId="31735" xr:uid="{695C532B-C1DD-4658-8AE5-6B3BF526A941}"/>
    <cellStyle name="Normal 5 5 2 6 2" xfId="31736" xr:uid="{D73A85BB-89B1-4FC1-B9BF-512539410249}"/>
    <cellStyle name="Normal 5 5 2 6 3" xfId="31737" xr:uid="{E87C23F4-E03F-409A-925B-63DDD4417E64}"/>
    <cellStyle name="Normal 5 5 2 6_AVA DVA EL" xfId="31738" xr:uid="{F9E9098C-6F5E-4120-8EAA-7470E45CBC10}"/>
    <cellStyle name="Normal 5 5 2 7" xfId="31739" xr:uid="{B7A260C5-DA09-434C-A682-7D56E2979F4B}"/>
    <cellStyle name="Normal 5 5 2 7 2" xfId="31740" xr:uid="{718936CC-EC50-44BE-8D52-8A6522D0789D}"/>
    <cellStyle name="Normal 5 5 2 7 3" xfId="31741" xr:uid="{75C0BAD9-0F7B-466D-8070-7869F63BA8CA}"/>
    <cellStyle name="Normal 5 5 2 7_AVA DVA EL" xfId="31742" xr:uid="{5B01547A-AD23-4A8A-8548-4BB8F6DDD925}"/>
    <cellStyle name="Normal 5 5 2 8" xfId="31743" xr:uid="{5DEC9CC1-228F-4404-8C7A-5E7C88B50914}"/>
    <cellStyle name="Normal 5 5 2 8 2" xfId="31744" xr:uid="{DB02BBEE-6A17-438D-8442-E05DA323C6A8}"/>
    <cellStyle name="Normal 5 5 2 8 3" xfId="31745" xr:uid="{F763A2AE-C908-40F4-B97E-30A1F235A80D}"/>
    <cellStyle name="Normal 5 5 2 8_AVA DVA EL" xfId="31746" xr:uid="{BD58844E-342E-4321-A483-07778277FC72}"/>
    <cellStyle name="Normal 5 5 2 9" xfId="31747" xr:uid="{918BE378-2DAF-43B1-BF56-68A4B8027501}"/>
    <cellStyle name="Normal 5 5 2 9 2" xfId="31748" xr:uid="{3B150C2A-C9C8-4087-ACB6-63CA08A2B6F2}"/>
    <cellStyle name="Normal 5 5 2 9 3" xfId="31749" xr:uid="{F2823393-03E8-4BB0-9A41-73FBB8CD6132}"/>
    <cellStyle name="Normal 5 5 2 9_AVA DVA EL" xfId="31750" xr:uid="{BBA9EDEB-9F3C-4CB5-84D8-3A19A90B52C3}"/>
    <cellStyle name="Normal 5 5 2_AVA DVA EL" xfId="31751" xr:uid="{D1A3F0BA-4242-4C1A-A65B-835A00AC7D7A}"/>
    <cellStyle name="Normal 5 5 3" xfId="31752" xr:uid="{480CA9F6-946D-40D4-9582-4109BC1010F9}"/>
    <cellStyle name="Normal 5 5 3 2" xfId="31753" xr:uid="{34FA8F1F-0FB1-427B-98B9-FF913FBEE903}"/>
    <cellStyle name="Normal 5 5 3 2 2" xfId="31754" xr:uid="{522138F6-D11B-469A-8058-47CEEAA989A0}"/>
    <cellStyle name="Normal 5 5 3 2 3" xfId="31755" xr:uid="{202DA7C1-6BD8-44B0-A3FA-186E9F7080CB}"/>
    <cellStyle name="Normal 5 5 3 2_AVA DVA EL" xfId="31756" xr:uid="{8EE27B28-8A4E-4BE3-9D66-A4B4772E3A6D}"/>
    <cellStyle name="Normal 5 5 3 3" xfId="31757" xr:uid="{5B116C00-0C06-4486-A45A-BE7BE9FF01AA}"/>
    <cellStyle name="Normal 5 5 3 3 2" xfId="31758" xr:uid="{992AA4D4-8609-4B28-B7A9-1CF7DE740E29}"/>
    <cellStyle name="Normal 5 5 3 3 3" xfId="31759" xr:uid="{55F56284-2316-4C69-9A3C-F7CE6E0D0697}"/>
    <cellStyle name="Normal 5 5 3 3_AVA DVA EL" xfId="31760" xr:uid="{5C622EAE-5E81-4AE8-969A-96DBA4301E41}"/>
    <cellStyle name="Normal 5 5 3 4" xfId="31761" xr:uid="{4AA77BDB-1637-479B-BE3A-889C4B11BE0C}"/>
    <cellStyle name="Normal 5 5 3 5" xfId="31762" xr:uid="{DEF8627C-9BEC-472D-ADC6-72AAD287CCB7}"/>
    <cellStyle name="Normal 5 5 3_AVA DVA EL" xfId="31763" xr:uid="{691654AD-8296-4781-8B44-9D6F031F8179}"/>
    <cellStyle name="Normal 5 5 4" xfId="31764" xr:uid="{085530B4-2A41-47A9-ADE1-69D47C0FE2F4}"/>
    <cellStyle name="Normal 5 5 4 2" xfId="31765" xr:uid="{1B967851-4F76-4E62-8182-FC208357231E}"/>
    <cellStyle name="Normal 5 5 4 3" xfId="31766" xr:uid="{37C29468-CD56-4BC3-BCF9-FA4442B60B72}"/>
    <cellStyle name="Normal 5 5 4_AVA DVA EL" xfId="31767" xr:uid="{B58FE6F6-C936-4B70-AD7B-CB9D54FFA40B}"/>
    <cellStyle name="Normal 5 5 5" xfId="31768" xr:uid="{4C8A5266-2EBD-4B83-9678-4D582C7CD8BA}"/>
    <cellStyle name="Normal 5 5 5 2" xfId="31769" xr:uid="{2284A8FA-5019-4AF2-8FA3-E900D5D7C8FA}"/>
    <cellStyle name="Normal 5 5 5 3" xfId="31770" xr:uid="{A895BB1A-9644-4632-8F33-62A17ED5CD6A}"/>
    <cellStyle name="Normal 5 5 5_AVA DVA EL" xfId="31771" xr:uid="{18A35594-69AE-4540-A6F3-AFE79B850838}"/>
    <cellStyle name="Normal 5 5 6" xfId="31772" xr:uid="{BBCA0E69-29DD-41A5-9CB5-243B67069B25}"/>
    <cellStyle name="Normal 5 5 6 2" xfId="31773" xr:uid="{456404B8-7425-4633-89AB-A68B239B4298}"/>
    <cellStyle name="Normal 5 5 6 3" xfId="31774" xr:uid="{ECAED27B-7B9E-4023-904D-54744A092170}"/>
    <cellStyle name="Normal 5 5 6_AVA DVA EL" xfId="31775" xr:uid="{78B649E4-2F9A-45EA-88F0-5D8059911786}"/>
    <cellStyle name="Normal 5 5 7" xfId="31776" xr:uid="{997AB940-BD1D-4E61-A4FE-6E5EC7C15AFA}"/>
    <cellStyle name="Normal 5 5 7 2" xfId="31777" xr:uid="{C9C28815-68E8-421D-8B71-3CF895FC3049}"/>
    <cellStyle name="Normal 5 5 7 3" xfId="31778" xr:uid="{1B32955D-3C03-4EB8-8BEC-DD5C06219720}"/>
    <cellStyle name="Normal 5 5 7_AVA DVA EL" xfId="31779" xr:uid="{8CB7DF65-8760-4D87-93A0-B9994916F784}"/>
    <cellStyle name="Normal 5 5 8" xfId="31780" xr:uid="{03D1C18E-0CA2-4431-9667-DDE4973F483D}"/>
    <cellStyle name="Normal 5 5 8 2" xfId="31781" xr:uid="{261A0443-60B0-40DA-9FAB-556C32D4ABE1}"/>
    <cellStyle name="Normal 5 5 8 3" xfId="31782" xr:uid="{69791AC1-E1F0-45AC-AD72-96979DFD1AD4}"/>
    <cellStyle name="Normal 5 5 8_AVA DVA EL" xfId="31783" xr:uid="{322BE884-B546-49FB-8721-C19C3AB193DA}"/>
    <cellStyle name="Normal 5 5 9" xfId="31784" xr:uid="{5E9BFF6E-3376-440C-9967-1C350C01C146}"/>
    <cellStyle name="Normal 5 5 9 2" xfId="31785" xr:uid="{121F38C2-D089-423E-A9D3-EC1EE35C519A}"/>
    <cellStyle name="Normal 5 5 9 3" xfId="31786" xr:uid="{5A63CB07-BBE7-4B1D-8B40-4F496FCDF836}"/>
    <cellStyle name="Normal 5 5 9_AVA DVA EL" xfId="31787" xr:uid="{29FE1FB2-B4FE-45C9-BA06-52076F59CBC9}"/>
    <cellStyle name="Normal 5 5_AVA DVA EL" xfId="31788" xr:uid="{3B3C5EB4-E0E2-4B9A-877F-302E0081BBD8}"/>
    <cellStyle name="Normal 5 6" xfId="8544" xr:uid="{CA68E7F8-E93E-4E26-BBC6-6AA8322A9C73}"/>
    <cellStyle name="Normal 5 6 10" xfId="31789" xr:uid="{5BA34498-9853-4262-B55D-7524DC3EACB7}"/>
    <cellStyle name="Normal 5 6 10 2" xfId="31790" xr:uid="{BFDF6DFE-D6C7-46C1-A381-6109419DA57F}"/>
    <cellStyle name="Normal 5 6 10 3" xfId="31791" xr:uid="{A7A06967-5C48-4164-ABC1-B2281DA92431}"/>
    <cellStyle name="Normal 5 6 10_AVA DVA EL" xfId="31792" xr:uid="{A8B2C400-A779-49B5-B211-49BDFF43C36E}"/>
    <cellStyle name="Normal 5 6 11" xfId="31793" xr:uid="{2130A3DD-2F65-4A1A-AA4F-018B08CB0573}"/>
    <cellStyle name="Normal 5 6 11 2" xfId="31794" xr:uid="{D6C1FE57-D6BF-44FD-8BA5-A63D7FB913A7}"/>
    <cellStyle name="Normal 5 6 11 3" xfId="31795" xr:uid="{2AF7D103-0D5C-4EF5-AA4F-123514794B65}"/>
    <cellStyle name="Normal 5 6 11_AVA DVA EL" xfId="31796" xr:uid="{C4F4FFFA-E1D0-4DBF-AF56-ACBFF6C49C08}"/>
    <cellStyle name="Normal 5 6 12" xfId="31797" xr:uid="{0C5AECA3-6EFF-4B0C-9DCF-91EFB2EADBDA}"/>
    <cellStyle name="Normal 5 6 2" xfId="31798" xr:uid="{D95F3209-4B2A-42B3-85AE-E79DA4659BBF}"/>
    <cellStyle name="Normal 5 6 2 10" xfId="31799" xr:uid="{A79140B6-7DE9-405D-9575-D3236737ED92}"/>
    <cellStyle name="Normal 5 6 2 11" xfId="31800" xr:uid="{CE19BEE5-4EA8-4DC9-B1A8-02D882883F2F}"/>
    <cellStyle name="Normal 5 6 2 2" xfId="31801" xr:uid="{FD70D065-CB5C-4E8C-A667-CA1371809C1B}"/>
    <cellStyle name="Normal 5 6 2 2 2" xfId="31802" xr:uid="{BBAF2F24-14CF-4B40-9E05-EBF22858BF46}"/>
    <cellStyle name="Normal 5 6 2 2 2 2" xfId="31803" xr:uid="{00FA07AE-951C-4924-8FDA-790A65DAB418}"/>
    <cellStyle name="Normal 5 6 2 2 2 3" xfId="31804" xr:uid="{DB1B5681-8743-4070-A2C1-52B1C9D7D0A6}"/>
    <cellStyle name="Normal 5 6 2 2 2_AVA DVA EL" xfId="31805" xr:uid="{F7E1624E-F1E0-48C2-8E18-1F4EF4CFCA5F}"/>
    <cellStyle name="Normal 5 6 2 2 3" xfId="31806" xr:uid="{B0D86466-1B84-4017-B9D9-FBD59BEEB884}"/>
    <cellStyle name="Normal 5 6 2 2 3 2" xfId="31807" xr:uid="{75359517-63F5-4CF0-8D61-692DBF1A4F4B}"/>
    <cellStyle name="Normal 5 6 2 2 3 3" xfId="31808" xr:uid="{F2BB7F19-B0E1-4FA0-9754-C8C70C35E6D7}"/>
    <cellStyle name="Normal 5 6 2 2 3_AVA DVA EL" xfId="31809" xr:uid="{C4C6DEA7-2535-42E4-89C1-05AC1A9F12E5}"/>
    <cellStyle name="Normal 5 6 2 2 4" xfId="31810" xr:uid="{A284D7B9-3C26-42D2-A289-6A0E8663F8DC}"/>
    <cellStyle name="Normal 5 6 2 2 5" xfId="31811" xr:uid="{3AEA2BC2-6AF4-4873-8AFC-AF2A1C09A346}"/>
    <cellStyle name="Normal 5 6 2 2_AVA DVA EL" xfId="31812" xr:uid="{D59780A2-A519-426B-9728-D9EF8ECBC8BE}"/>
    <cellStyle name="Normal 5 6 2 3" xfId="31813" xr:uid="{CCED7773-2FA6-4428-84C0-2A4C864E3A10}"/>
    <cellStyle name="Normal 5 6 2 3 2" xfId="31814" xr:uid="{8C03A068-5174-4B27-8AC0-1C4E36D233AB}"/>
    <cellStyle name="Normal 5 6 2 3 3" xfId="31815" xr:uid="{FEDC7577-9A73-4E28-95A1-FDA3C94E15E8}"/>
    <cellStyle name="Normal 5 6 2 3_AVA DVA EL" xfId="31816" xr:uid="{796A14F4-53BC-4D3F-84B2-73CCF2C6EB2A}"/>
    <cellStyle name="Normal 5 6 2 4" xfId="31817" xr:uid="{B5E8A94E-45E4-4831-9146-3F33341F32C3}"/>
    <cellStyle name="Normal 5 6 2 4 2" xfId="31818" xr:uid="{BB07F923-9ED7-4C05-AEE5-598783EE665E}"/>
    <cellStyle name="Normal 5 6 2 4 3" xfId="31819" xr:uid="{4F5C65B1-80DD-4754-81DB-A9494BF27F08}"/>
    <cellStyle name="Normal 5 6 2 4_AVA DVA EL" xfId="31820" xr:uid="{0AE41E7B-CF16-491C-8DAD-CD7550239972}"/>
    <cellStyle name="Normal 5 6 2 5" xfId="31821" xr:uid="{090F91CD-93E1-49A3-BA1B-555F9920882E}"/>
    <cellStyle name="Normal 5 6 2 5 2" xfId="31822" xr:uid="{2B530C4B-8C9F-4455-81B6-FE79E4BF3056}"/>
    <cellStyle name="Normal 5 6 2 5 3" xfId="31823" xr:uid="{B636921F-9741-4F6D-80CD-1A5544E5F33C}"/>
    <cellStyle name="Normal 5 6 2 5_AVA DVA EL" xfId="31824" xr:uid="{361823B9-3D73-4DB9-8A80-BAD48A5AED8C}"/>
    <cellStyle name="Normal 5 6 2 6" xfId="31825" xr:uid="{03BBF6DA-081C-4BEA-B43B-32BFB6A547AA}"/>
    <cellStyle name="Normal 5 6 2 6 2" xfId="31826" xr:uid="{4AC62607-CB8A-42BC-9BDF-6295477F82F6}"/>
    <cellStyle name="Normal 5 6 2 6 3" xfId="31827" xr:uid="{D68E0694-AF80-45E8-B056-42F5F0605922}"/>
    <cellStyle name="Normal 5 6 2 6_AVA DVA EL" xfId="31828" xr:uid="{6935BB4B-84DD-4D9E-8F63-BE63FF7C43D6}"/>
    <cellStyle name="Normal 5 6 2 7" xfId="31829" xr:uid="{E3F69A74-50C1-4549-842F-D8A6825C1B24}"/>
    <cellStyle name="Normal 5 6 2 7 2" xfId="31830" xr:uid="{6A3680D8-F6C1-4633-A10B-382C7AC98AC5}"/>
    <cellStyle name="Normal 5 6 2 7 3" xfId="31831" xr:uid="{D273DEA1-27F7-4ECC-916C-AFABFD133F26}"/>
    <cellStyle name="Normal 5 6 2 7_AVA DVA EL" xfId="31832" xr:uid="{F799EB46-FEE8-48A9-8E76-FC275610BA2D}"/>
    <cellStyle name="Normal 5 6 2 8" xfId="31833" xr:uid="{B346B04B-31D4-4997-98F2-08AE9782BB31}"/>
    <cellStyle name="Normal 5 6 2 8 2" xfId="31834" xr:uid="{BDD6C709-F9A8-48B7-87F2-68CFE35657FC}"/>
    <cellStyle name="Normal 5 6 2 8 3" xfId="31835" xr:uid="{9D66C78F-53A0-41E0-AF94-16788D25F5F3}"/>
    <cellStyle name="Normal 5 6 2 8_AVA DVA EL" xfId="31836" xr:uid="{CFB41A90-140B-4AA6-A1E8-77E5114BA637}"/>
    <cellStyle name="Normal 5 6 2 9" xfId="31837" xr:uid="{0E622E90-A5E8-45E6-8CC3-52A8CEECF82B}"/>
    <cellStyle name="Normal 5 6 2 9 2" xfId="31838" xr:uid="{6AF8342A-9526-41FD-A97D-5DCAC2E0C275}"/>
    <cellStyle name="Normal 5 6 2 9 3" xfId="31839" xr:uid="{8F8595B1-91A4-4D37-9113-4876F312821B}"/>
    <cellStyle name="Normal 5 6 2 9_AVA DVA EL" xfId="31840" xr:uid="{8C82D1D6-E54D-4245-936F-94B63B1CDF6D}"/>
    <cellStyle name="Normal 5 6 2_AVA DVA EL" xfId="31841" xr:uid="{2205F231-8BEF-49FE-A49D-0BE29678AEDC}"/>
    <cellStyle name="Normal 5 6 3" xfId="31842" xr:uid="{E243CACB-DA4D-45A1-A69C-AFB41DFADB3B}"/>
    <cellStyle name="Normal 5 6 3 2" xfId="31843" xr:uid="{F4C0A8BC-FE8A-42E0-BA36-AED41A3B91A4}"/>
    <cellStyle name="Normal 5 6 3 2 2" xfId="31844" xr:uid="{BDAF918B-4A3D-46FF-8A8D-4E8E084A50A4}"/>
    <cellStyle name="Normal 5 6 3 2 3" xfId="31845" xr:uid="{EFB02A06-7D50-4FC9-B918-424B2F542361}"/>
    <cellStyle name="Normal 5 6 3 2_AVA DVA EL" xfId="31846" xr:uid="{E0FEED5B-36F3-452F-A5DF-25589F3AC317}"/>
    <cellStyle name="Normal 5 6 3 3" xfId="31847" xr:uid="{83ED4383-E8FA-4458-8D0B-1B805CD96AFB}"/>
    <cellStyle name="Normal 5 6 3 3 2" xfId="31848" xr:uid="{D9DE127B-BF09-4177-99F0-301A12D26498}"/>
    <cellStyle name="Normal 5 6 3 3 3" xfId="31849" xr:uid="{72AEFE37-B0CC-43E1-BC6C-250A47783C99}"/>
    <cellStyle name="Normal 5 6 3 3_AVA DVA EL" xfId="31850" xr:uid="{4FB2F559-D646-4B0F-972F-591353EDD267}"/>
    <cellStyle name="Normal 5 6 3 4" xfId="31851" xr:uid="{A67DB903-4766-4418-B9FE-2490533F962F}"/>
    <cellStyle name="Normal 5 6 3 5" xfId="31852" xr:uid="{21CFCC08-A340-42BD-BBF6-96C4D94C2A2A}"/>
    <cellStyle name="Normal 5 6 3_AVA DVA EL" xfId="31853" xr:uid="{70977C21-FE1D-4AF2-BBA2-A06B9C4BFAEE}"/>
    <cellStyle name="Normal 5 6 4" xfId="31854" xr:uid="{FBCBA5D1-8D5C-4DDB-9D89-358AE999FC3C}"/>
    <cellStyle name="Normal 5 6 4 2" xfId="31855" xr:uid="{0046CE78-1859-4328-B221-B65CCE8F592C}"/>
    <cellStyle name="Normal 5 6 4 3" xfId="31856" xr:uid="{4034E2CF-5FA0-4A47-986A-B2B4B82B3D46}"/>
    <cellStyle name="Normal 5 6 4_AVA DVA EL" xfId="31857" xr:uid="{0433F55E-6385-43AF-83ED-043DBCB8D6F0}"/>
    <cellStyle name="Normal 5 6 5" xfId="31858" xr:uid="{26423AE3-5C6A-4111-A150-F6C254306E29}"/>
    <cellStyle name="Normal 5 6 5 2" xfId="31859" xr:uid="{05A07232-45CE-41FC-BAA3-105701EB830E}"/>
    <cellStyle name="Normal 5 6 5 3" xfId="31860" xr:uid="{A3B810E7-F9D7-4152-AEA9-469EBEE89AE2}"/>
    <cellStyle name="Normal 5 6 5_AVA DVA EL" xfId="31861" xr:uid="{6BE34013-6E4D-48A4-8A92-C5E6EDC5B145}"/>
    <cellStyle name="Normal 5 6 6" xfId="31862" xr:uid="{C2206493-6479-4C5F-B111-AEB8170A2114}"/>
    <cellStyle name="Normal 5 6 6 2" xfId="31863" xr:uid="{42EFCDE3-9680-429F-9514-D28AB14B3780}"/>
    <cellStyle name="Normal 5 6 6 3" xfId="31864" xr:uid="{C8B97EB8-86F4-47C7-B1B0-B8A84603C2DB}"/>
    <cellStyle name="Normal 5 6 6_AVA DVA EL" xfId="31865" xr:uid="{A9C6ABD0-404C-4CD1-A699-994E772B4603}"/>
    <cellStyle name="Normal 5 6 7" xfId="31866" xr:uid="{6382EE74-F667-40D9-8889-6FBCBB4D8D1D}"/>
    <cellStyle name="Normal 5 6 7 2" xfId="31867" xr:uid="{FE9FFB7D-C3BA-4418-89AA-0C0638194729}"/>
    <cellStyle name="Normal 5 6 7 3" xfId="31868" xr:uid="{F1CCB28D-39ED-497B-A9A5-BC17E50D162F}"/>
    <cellStyle name="Normal 5 6 7_AVA DVA EL" xfId="31869" xr:uid="{8BB3BDF7-DB3F-46DC-AB4B-EE9156500C91}"/>
    <cellStyle name="Normal 5 6 8" xfId="31870" xr:uid="{28C95D60-2EF9-4B55-8A5A-AC80735FCE4F}"/>
    <cellStyle name="Normal 5 6 8 2" xfId="31871" xr:uid="{B47504E1-FAF3-43E3-9B42-3995FC315E72}"/>
    <cellStyle name="Normal 5 6 8 3" xfId="31872" xr:uid="{2BD4FE6C-41DB-4086-8D5C-F535F59997EC}"/>
    <cellStyle name="Normal 5 6 8_AVA DVA EL" xfId="31873" xr:uid="{3CEA23A7-534B-4E77-B13B-CF81E65C6EDC}"/>
    <cellStyle name="Normal 5 6 9" xfId="31874" xr:uid="{ECD9C41B-B33F-44F2-9F4F-19721212104F}"/>
    <cellStyle name="Normal 5 6 9 2" xfId="31875" xr:uid="{5E4D761E-3BD8-41D2-9F79-874BA0A49693}"/>
    <cellStyle name="Normal 5 6 9 3" xfId="31876" xr:uid="{B35F1C56-5931-4A67-A03C-66ADC195B89E}"/>
    <cellStyle name="Normal 5 6 9_AVA DVA EL" xfId="31877" xr:uid="{18287CB1-6FBD-4CF8-8FCC-BD4E9A68A32A}"/>
    <cellStyle name="Normal 5 6_AVA DVA EL" xfId="31878" xr:uid="{34589109-31B8-499C-A746-6B5773350388}"/>
    <cellStyle name="Normal 5 7" xfId="8545" xr:uid="{A9AE12FA-82A8-4BD1-BE50-7FB48783A3FB}"/>
    <cellStyle name="Normal 5 7 10" xfId="31879" xr:uid="{DB10303C-BA92-4809-AD20-95F7B70EE80F}"/>
    <cellStyle name="Normal 5 7 10 2" xfId="31880" xr:uid="{E2A1EBC7-8AB1-48C3-8634-4530E958CD98}"/>
    <cellStyle name="Normal 5 7 10 3" xfId="31881" xr:uid="{D153CBBB-A210-4880-B544-358B7918EC2B}"/>
    <cellStyle name="Normal 5 7 10_AVA DVA EL" xfId="31882" xr:uid="{ACE8A2AE-33B4-4D70-857D-C53C7479C035}"/>
    <cellStyle name="Normal 5 7 11" xfId="31883" xr:uid="{1D2DD397-7817-4688-9AA8-BBE759D9D78E}"/>
    <cellStyle name="Normal 5 7 2" xfId="31884" xr:uid="{CC90CC1C-55CE-45B7-BDDA-A4E800DDC3F3}"/>
    <cellStyle name="Normal 5 7 2 2" xfId="31885" xr:uid="{DE59D022-B553-47A0-A074-F5DDF3B13FAE}"/>
    <cellStyle name="Normal 5 7 2 2 2" xfId="31886" xr:uid="{83F37EFA-239C-4C16-833F-C592DCC0FC0F}"/>
    <cellStyle name="Normal 5 7 2 2 3" xfId="31887" xr:uid="{FA91528F-F78C-4D6A-8EF7-5D2BA69396F5}"/>
    <cellStyle name="Normal 5 7 2 2_AVA DVA EL" xfId="31888" xr:uid="{2DB3DCA1-C75A-4D4F-84F3-C477311026C6}"/>
    <cellStyle name="Normal 5 7 2 3" xfId="31889" xr:uid="{7E2DF957-0B8B-4C36-BF36-680201299680}"/>
    <cellStyle name="Normal 5 7 2 3 2" xfId="31890" xr:uid="{E9AA9163-E515-435F-B3A6-AD84E3739660}"/>
    <cellStyle name="Normal 5 7 2 3 3" xfId="31891" xr:uid="{0D1F7A88-6227-4923-8AF9-204EF4D5A08F}"/>
    <cellStyle name="Normal 5 7 2 3_AVA DVA EL" xfId="31892" xr:uid="{7C337FC8-230C-47BC-A4AF-75A44CC8E0A2}"/>
    <cellStyle name="Normal 5 7 2 4" xfId="31893" xr:uid="{ED798B64-91BE-4E01-8B71-AFA3842301B7}"/>
    <cellStyle name="Normal 5 7 2 5" xfId="31894" xr:uid="{978A7FA0-E973-4847-A9CC-8AFB149889FE}"/>
    <cellStyle name="Normal 5 7 2_AVA DVA EL" xfId="31895" xr:uid="{23055FB3-DEBD-4333-BECD-841769820528}"/>
    <cellStyle name="Normal 5 7 3" xfId="31896" xr:uid="{0F7ECAA3-83BD-4CCD-BFB7-CAE3B2E61AE3}"/>
    <cellStyle name="Normal 5 7 3 2" xfId="31897" xr:uid="{AFDB111E-D754-4744-8DC2-64E508995632}"/>
    <cellStyle name="Normal 5 7 3 3" xfId="31898" xr:uid="{0098D1EA-AB51-4DDC-9F4F-932072307EDE}"/>
    <cellStyle name="Normal 5 7 3_AVA DVA EL" xfId="31899" xr:uid="{B4B64904-0BB4-457A-85FE-6C7C7A5ABED2}"/>
    <cellStyle name="Normal 5 7 4" xfId="31900" xr:uid="{B258F688-E05A-4CCB-B852-F81ED694F54F}"/>
    <cellStyle name="Normal 5 7 4 2" xfId="31901" xr:uid="{4FACFD83-8C1A-4E39-B382-5E260CA572F0}"/>
    <cellStyle name="Normal 5 7 4 3" xfId="31902" xr:uid="{66889746-1F65-4596-9C06-237817386CB3}"/>
    <cellStyle name="Normal 5 7 4_AVA DVA EL" xfId="31903" xr:uid="{CB72F707-B35A-4D5E-A8D1-CE4B4147E6AD}"/>
    <cellStyle name="Normal 5 7 5" xfId="31904" xr:uid="{FF4F5754-A841-4089-9147-4B43063684F8}"/>
    <cellStyle name="Normal 5 7 5 2" xfId="31905" xr:uid="{8F1EA406-305B-46F1-9E77-4E66A63CD27B}"/>
    <cellStyle name="Normal 5 7 5 3" xfId="31906" xr:uid="{BE1B06C2-34B6-45C1-B16A-7C94737EFA6C}"/>
    <cellStyle name="Normal 5 7 5_AVA DVA EL" xfId="31907" xr:uid="{11E71A00-14F1-4DB9-8398-56C033E56B5F}"/>
    <cellStyle name="Normal 5 7 6" xfId="31908" xr:uid="{01F3A4FD-3A1D-4D6E-A66F-67D204E6CF37}"/>
    <cellStyle name="Normal 5 7 6 2" xfId="31909" xr:uid="{D34A18EE-7923-423B-BFCD-CFD78591B42F}"/>
    <cellStyle name="Normal 5 7 6 3" xfId="31910" xr:uid="{E043DE2F-5553-471E-8A74-1CD4EB23D0ED}"/>
    <cellStyle name="Normal 5 7 6_AVA DVA EL" xfId="31911" xr:uid="{AF48F979-1F0D-42A1-A0A6-4893792B03DA}"/>
    <cellStyle name="Normal 5 7 7" xfId="31912" xr:uid="{EACDDE09-66EF-4552-B297-E32E0DB746D8}"/>
    <cellStyle name="Normal 5 7 7 2" xfId="31913" xr:uid="{F27C1E52-E2B8-4114-BC00-A036A0BAE5BA}"/>
    <cellStyle name="Normal 5 7 7 3" xfId="31914" xr:uid="{BC1A2FFE-D99C-4D0C-84A6-92F56A08219D}"/>
    <cellStyle name="Normal 5 7 7_AVA DVA EL" xfId="31915" xr:uid="{8637BAF4-8CC6-4B32-8246-79ADC96909A7}"/>
    <cellStyle name="Normal 5 7 8" xfId="31916" xr:uid="{1F278F87-DA94-4F0B-850B-EFCE509ABB79}"/>
    <cellStyle name="Normal 5 7 8 2" xfId="31917" xr:uid="{C16BD827-CE40-4510-8840-8EEF34916119}"/>
    <cellStyle name="Normal 5 7 8 3" xfId="31918" xr:uid="{84334025-BC5F-426F-9BD4-B601467879D7}"/>
    <cellStyle name="Normal 5 7 8_AVA DVA EL" xfId="31919" xr:uid="{D2C45D8A-C3DE-4C12-87DB-F456915A41DF}"/>
    <cellStyle name="Normal 5 7 9" xfId="31920" xr:uid="{F77307EA-776D-44AC-A0B7-EC9D9576EC02}"/>
    <cellStyle name="Normal 5 7 9 2" xfId="31921" xr:uid="{931776B8-995E-4A1C-8FE0-207C08368121}"/>
    <cellStyle name="Normal 5 7 9 3" xfId="31922" xr:uid="{4AB05BA9-5490-44BA-A73E-AD5A742CA491}"/>
    <cellStyle name="Normal 5 7 9_AVA DVA EL" xfId="31923" xr:uid="{F269D0AE-FE10-41D5-A3DF-0F8CA9977BB8}"/>
    <cellStyle name="Normal 5 7_AVA DVA EL" xfId="31924" xr:uid="{A7E9DCBE-D015-4976-842C-CC4A0F6632AA}"/>
    <cellStyle name="Normal 5 8" xfId="8546" xr:uid="{622B484B-E2AB-43E2-B4B3-74EBBD8CAAE3}"/>
    <cellStyle name="Normal 5 8 10" xfId="31925" xr:uid="{9C145A7E-8489-47AE-B588-56B4EC69394C}"/>
    <cellStyle name="Normal 5 8 10 2" xfId="31926" xr:uid="{F722AE02-96E9-4E9E-86EA-585564A0E302}"/>
    <cellStyle name="Normal 5 8 10 3" xfId="31927" xr:uid="{493C3A02-5691-46A5-B9AC-15C307C4AA2A}"/>
    <cellStyle name="Normal 5 8 10_AVA DVA EL" xfId="31928" xr:uid="{C166EAF8-27B0-40A9-ACCB-42448A86B4D5}"/>
    <cellStyle name="Normal 5 8 11" xfId="31929" xr:uid="{4AAB998C-2A0C-4B51-BA69-8A8A7E2AEBF4}"/>
    <cellStyle name="Normal 5 8 2" xfId="31930" xr:uid="{06A2114A-5AA0-45B2-8272-AFDCB9D03912}"/>
    <cellStyle name="Normal 5 8 2 2" xfId="31931" xr:uid="{DDE72F07-E004-4722-9FD6-94B95DF75CD3}"/>
    <cellStyle name="Normal 5 8 2 2 2" xfId="31932" xr:uid="{4C66D8EE-AF47-4F3C-AE91-A55EB1BA099A}"/>
    <cellStyle name="Normal 5 8 2 2 3" xfId="31933" xr:uid="{237E2CEE-85ED-4558-9073-E1B84A0BBCBA}"/>
    <cellStyle name="Normal 5 8 2 2_AVA DVA EL" xfId="31934" xr:uid="{241EF4B5-2E03-4502-8307-C5074A2A1556}"/>
    <cellStyle name="Normal 5 8 2 3" xfId="31935" xr:uid="{D28AC4D3-E247-4FAF-8453-D7E4E110DD40}"/>
    <cellStyle name="Normal 5 8 2 3 2" xfId="31936" xr:uid="{EC922E5F-2BEC-4034-BD7A-2B5883678F00}"/>
    <cellStyle name="Normal 5 8 2 3 3" xfId="31937" xr:uid="{A4075645-A7BC-4B9E-B0E0-7AAFF6C6EF1C}"/>
    <cellStyle name="Normal 5 8 2 3_AVA DVA EL" xfId="31938" xr:uid="{7A192D3F-F368-4496-AB1B-CA03C277D5B3}"/>
    <cellStyle name="Normal 5 8 2 4" xfId="31939" xr:uid="{25C7F3B1-6EFE-442A-97AA-ED03830AFBD7}"/>
    <cellStyle name="Normal 5 8 2 5" xfId="31940" xr:uid="{799E6524-C352-4573-9A04-203EE36C3DD9}"/>
    <cellStyle name="Normal 5 8 2_AVA DVA EL" xfId="31941" xr:uid="{12A7467E-D58B-4DD0-92C3-9489BC277158}"/>
    <cellStyle name="Normal 5 8 3" xfId="31942" xr:uid="{C2F80604-FB90-48A2-82CA-B02C42647DDE}"/>
    <cellStyle name="Normal 5 8 3 2" xfId="31943" xr:uid="{908DAFC9-2CC3-41ED-BB9D-07A6B2E5DAEF}"/>
    <cellStyle name="Normal 5 8 3 3" xfId="31944" xr:uid="{1EB811DC-78D9-49A8-932C-1AC3E05CA43F}"/>
    <cellStyle name="Normal 5 8 3_AVA DVA EL" xfId="31945" xr:uid="{E52EC8D3-BAD7-4BDA-9841-B65C194F0459}"/>
    <cellStyle name="Normal 5 8 4" xfId="31946" xr:uid="{710C8B06-D24C-41B3-A769-F308D30E27CE}"/>
    <cellStyle name="Normal 5 8 4 2" xfId="31947" xr:uid="{11DA84E3-C9E3-4228-8B63-D08382D49EC5}"/>
    <cellStyle name="Normal 5 8 4 3" xfId="31948" xr:uid="{916752F9-8302-41FF-8989-065B43A0F77F}"/>
    <cellStyle name="Normal 5 8 4_AVA DVA EL" xfId="31949" xr:uid="{00A0917D-FB0D-47F8-80D7-ADE970427601}"/>
    <cellStyle name="Normal 5 8 5" xfId="31950" xr:uid="{DE5BD648-D8AB-46F6-904E-4A581325AEE9}"/>
    <cellStyle name="Normal 5 8 5 2" xfId="31951" xr:uid="{114CCB1A-CBC1-4E4F-916C-24EDC8E0C416}"/>
    <cellStyle name="Normal 5 8 5 3" xfId="31952" xr:uid="{991711D1-6EE1-4568-BD01-83632D26D6BF}"/>
    <cellStyle name="Normal 5 8 5_AVA DVA EL" xfId="31953" xr:uid="{052744F7-354E-49C0-B438-8BB053E9E9B9}"/>
    <cellStyle name="Normal 5 8 6" xfId="31954" xr:uid="{A76BE45D-E4A8-4D42-8901-170D83E8078F}"/>
    <cellStyle name="Normal 5 8 6 2" xfId="31955" xr:uid="{319F73AE-5D7F-49D4-8D3E-70FD479C93EF}"/>
    <cellStyle name="Normal 5 8 6 3" xfId="31956" xr:uid="{6EAFD29A-C436-49B0-9363-3EB20F9D8181}"/>
    <cellStyle name="Normal 5 8 6_AVA DVA EL" xfId="31957" xr:uid="{47CD268A-3003-4701-BB27-3E6F5500B317}"/>
    <cellStyle name="Normal 5 8 7" xfId="31958" xr:uid="{A613B883-3B2E-4328-A529-DAF8518879D9}"/>
    <cellStyle name="Normal 5 8 7 2" xfId="31959" xr:uid="{D6A258A1-A0B3-4225-B118-449B1C0BA8CD}"/>
    <cellStyle name="Normal 5 8 7 3" xfId="31960" xr:uid="{89596C38-BB72-4B40-8E85-EC73A44416A4}"/>
    <cellStyle name="Normal 5 8 7_AVA DVA EL" xfId="31961" xr:uid="{0B134524-A1E0-4F32-A6BF-63FF9F224DA9}"/>
    <cellStyle name="Normal 5 8 8" xfId="31962" xr:uid="{9593380A-B7FD-4BB1-AC60-B0932D9655E0}"/>
    <cellStyle name="Normal 5 8 8 2" xfId="31963" xr:uid="{C29D1F05-DC0B-4F30-9F27-7BFE43516653}"/>
    <cellStyle name="Normal 5 8 8 3" xfId="31964" xr:uid="{D579AEDB-94A9-4A45-A634-424F7619A3E2}"/>
    <cellStyle name="Normal 5 8 8_AVA DVA EL" xfId="31965" xr:uid="{F389428C-2EF7-4AFE-B59D-C494ABD6240A}"/>
    <cellStyle name="Normal 5 8 9" xfId="31966" xr:uid="{A10651D9-BDC5-4EFD-AF62-3D727CA241AB}"/>
    <cellStyle name="Normal 5 8 9 2" xfId="31967" xr:uid="{C061533A-2C9F-4223-AC32-61138C61CD8B}"/>
    <cellStyle name="Normal 5 8 9 3" xfId="31968" xr:uid="{23DE757F-7D8A-4A2B-81B0-F0437BB8B975}"/>
    <cellStyle name="Normal 5 8 9_AVA DVA EL" xfId="31969" xr:uid="{59E1D407-E480-4B1F-8ED2-74AFB0FB7522}"/>
    <cellStyle name="Normal 5 8_AVA DVA EL" xfId="31970" xr:uid="{E5AEB20C-6A5B-491C-9CF2-0F1A1CA5275D}"/>
    <cellStyle name="Normal 5 9" xfId="8547" xr:uid="{BDFF9DF4-A3D6-4B6F-98BF-B59B5C7994D3}"/>
    <cellStyle name="Normal 5 9 2" xfId="31971" xr:uid="{35E87D96-E576-4B5A-86CE-E302B5FBDF74}"/>
    <cellStyle name="Normal 5 9 2 2" xfId="31972" xr:uid="{8385BBCD-B118-46DF-9E14-1D49BA13A97C}"/>
    <cellStyle name="Normal 5 9 2 3" xfId="31973" xr:uid="{87F404B3-CC5D-4E3C-87DD-75391482D551}"/>
    <cellStyle name="Normal 5 9 2_AVA DVA EL" xfId="31974" xr:uid="{344736DD-48EF-4B60-ACC8-4B9A71D0C8BA}"/>
    <cellStyle name="Normal 5 9 3" xfId="31975" xr:uid="{4D778B20-1618-49AF-8111-9A8CD3673837}"/>
    <cellStyle name="Normal 5 9_AVA DVA EL" xfId="31976" xr:uid="{9B27F2CC-2004-4F15-97FC-8A1C4D3BA326}"/>
    <cellStyle name="Normal 5_11" xfId="8548" xr:uid="{DB6C8BC8-284F-40A3-8D86-B8BAE92CA7EA}"/>
    <cellStyle name="Normal 50" xfId="8549" xr:uid="{832421ED-27E9-4C7E-B982-DB493F18D145}"/>
    <cellStyle name="Normal 50 2" xfId="31977" xr:uid="{999228FB-D9A8-41E6-8410-2EE691FAFB1D}"/>
    <cellStyle name="Normal 50 2 2" xfId="31978" xr:uid="{D635AA12-2D37-431C-AB0F-F0F6739EED57}"/>
    <cellStyle name="Normal 50 2 3" xfId="31979" xr:uid="{DA15D2CC-2F4C-4359-8382-79CB3B69FD24}"/>
    <cellStyle name="Normal 50 2_AVA DVA EL" xfId="31980" xr:uid="{A56B1EA6-7FFB-4E76-BB7D-D285ECD3ECBF}"/>
    <cellStyle name="Normal 50 3" xfId="31981" xr:uid="{1C0A56F1-EF7B-4300-8289-140FEA52670E}"/>
    <cellStyle name="Normal 50 3 2" xfId="31982" xr:uid="{B8ADE16D-68C8-4462-BCA0-BD82273D48E4}"/>
    <cellStyle name="Normal 50 3 3" xfId="31983" xr:uid="{EE89054B-580A-4B5B-A43F-A0E95854437D}"/>
    <cellStyle name="Normal 50 3_AVA DVA EL" xfId="31984" xr:uid="{44B3425E-AC05-49A0-A7F5-A1D7157006E9}"/>
    <cellStyle name="Normal 50 4" xfId="31985" xr:uid="{E81F93F5-551F-4A48-B4CA-F205C186E304}"/>
    <cellStyle name="Normal 50 4 2" xfId="31986" xr:uid="{70EEAB28-C180-4332-A904-0C04C5562C12}"/>
    <cellStyle name="Normal 50 4 3" xfId="31987" xr:uid="{91B9CC6E-805A-4497-A437-71006E696517}"/>
    <cellStyle name="Normal 50 4_AVA DVA EL" xfId="31988" xr:uid="{22E5FE12-4290-4F72-83DC-9B8824C1B26B}"/>
    <cellStyle name="Normal 50 5" xfId="31989" xr:uid="{B68D4988-373B-4D81-9C41-67FAB8A12F6B}"/>
    <cellStyle name="Normal 50 5 2" xfId="31990" xr:uid="{CC0B30FD-9A8A-4242-B602-DA8B433D2031}"/>
    <cellStyle name="Normal 50 5 3" xfId="31991" xr:uid="{516488A3-A2F1-48D3-89EA-7B2E01F5EC7B}"/>
    <cellStyle name="Normal 50 5_AVA DVA EL" xfId="31992" xr:uid="{AB9F09A1-5D70-4B8C-A005-8DD0784BBCFF}"/>
    <cellStyle name="Normal 50 6" xfId="31993" xr:uid="{F468362E-75A7-4864-BF65-052679EA8FCC}"/>
    <cellStyle name="Normal 50_AVA DVA EL" xfId="31994" xr:uid="{D652F562-0C0B-4B92-AC87-AC2EBE817C16}"/>
    <cellStyle name="Normal 51" xfId="8550" xr:uid="{3A4AF836-E43F-4F7A-B7D2-32E8A04BFFD5}"/>
    <cellStyle name="Normal 51 2" xfId="31995" xr:uid="{2107E869-63FB-4CE3-B0E4-90570C672568}"/>
    <cellStyle name="Normal 51 2 2" xfId="31996" xr:uid="{69C7EC38-F862-4246-A5FE-C09C76B9E178}"/>
    <cellStyle name="Normal 51 2 3" xfId="31997" xr:uid="{8F55ACF2-4480-4DF8-A561-11CF5E0F53A9}"/>
    <cellStyle name="Normal 51 2_AVA DVA EL" xfId="31998" xr:uid="{2445CA7A-4C58-4C5F-8379-08029A47C49E}"/>
    <cellStyle name="Normal 51 3" xfId="31999" xr:uid="{0C5416C6-0734-4F49-B899-AA082609ABDF}"/>
    <cellStyle name="Normal 51 3 2" xfId="32000" xr:uid="{41398BA1-EE0A-4571-8883-E5CDC953DE59}"/>
    <cellStyle name="Normal 51 3 3" xfId="32001" xr:uid="{53ADCAFF-8DF7-4744-B12C-7D5D7B6AF1D9}"/>
    <cellStyle name="Normal 51 3_AVA DVA EL" xfId="32002" xr:uid="{6B3A5527-13BE-45F0-8CE2-945A1FB18410}"/>
    <cellStyle name="Normal 51 4" xfId="32003" xr:uid="{A677C7AE-5C11-4E0B-A340-7DC9AF02C744}"/>
    <cellStyle name="Normal 51 4 2" xfId="32004" xr:uid="{4A8593B5-ECED-4FDC-8BD8-C5729D665B90}"/>
    <cellStyle name="Normal 51 4 3" xfId="32005" xr:uid="{6DF012BF-DC77-4FFE-815F-73471CB821C1}"/>
    <cellStyle name="Normal 51 4_AVA DVA EL" xfId="32006" xr:uid="{02441449-0CFB-4A83-946B-FD9925905BD7}"/>
    <cellStyle name="Normal 51 5" xfId="32007" xr:uid="{5BF5F3A1-4416-461F-9123-7A698AFDB7CA}"/>
    <cellStyle name="Normal 51 5 2" xfId="32008" xr:uid="{E64BCEC5-3F65-475F-9CC8-9D7F907DCC29}"/>
    <cellStyle name="Normal 51 5 3" xfId="32009" xr:uid="{74E85F02-B10C-4F12-A6E3-A569044F3240}"/>
    <cellStyle name="Normal 51 5_AVA DVA EL" xfId="32010" xr:uid="{4D2C1098-63C9-4FCF-9BFE-DD328D3A9976}"/>
    <cellStyle name="Normal 51 6" xfId="32011" xr:uid="{4897ABE4-48ED-4E17-9E3E-AE0E2991A98F}"/>
    <cellStyle name="Normal 51_AVA DVA EL" xfId="32012" xr:uid="{829F4B2D-8A43-42F8-9F42-0DB21B578901}"/>
    <cellStyle name="Normal 52" xfId="8551" xr:uid="{D059A80A-0AEB-4198-AB11-C6A11C7CF913}"/>
    <cellStyle name="Normal 52 2" xfId="8552" xr:uid="{33188036-4E84-4184-829B-4B3D8D320509}"/>
    <cellStyle name="Normal 52 2 2" xfId="32013" xr:uid="{F552F3E6-C325-4102-A57A-433587E7A12A}"/>
    <cellStyle name="Normal 52 2_AVA DVA EL" xfId="32014" xr:uid="{314667A6-762E-4BCC-9118-A05E1BA289DA}"/>
    <cellStyle name="Normal 52 3" xfId="32015" xr:uid="{BF992C8A-1497-46C1-BE57-F395A3D7860F}"/>
    <cellStyle name="Normal 52 3 2" xfId="32016" xr:uid="{84451091-5BAA-42B8-8CF4-C04DFEB3AA7F}"/>
    <cellStyle name="Normal 52 3 3" xfId="32017" xr:uid="{C70FC798-4BEB-4723-9E83-E6AB384BC50C}"/>
    <cellStyle name="Normal 52 3_AVA DVA EL" xfId="32018" xr:uid="{7D90C8AE-F92D-4FB7-980D-34F031B95408}"/>
    <cellStyle name="Normal 52 4" xfId="32019" xr:uid="{A8069DD7-4F94-46DB-A83C-68CD769A5DC5}"/>
    <cellStyle name="Normal 52 4 2" xfId="32020" xr:uid="{FED643A0-0930-4692-BE35-BCA62AC6F32F}"/>
    <cellStyle name="Normal 52 4 3" xfId="32021" xr:uid="{785D4B41-E6CF-48D2-B451-04A7825FAEBA}"/>
    <cellStyle name="Normal 52 4_AVA DVA EL" xfId="32022" xr:uid="{4C50C809-8E0E-45CD-8474-532946D3A025}"/>
    <cellStyle name="Normal 52 5" xfId="32023" xr:uid="{4840DA9C-403C-4FD2-8B5F-B033FDF09710}"/>
    <cellStyle name="Normal 52 5 2" xfId="32024" xr:uid="{BD29707C-D028-41B0-B291-5BB3594213F3}"/>
    <cellStyle name="Normal 52 5 3" xfId="32025" xr:uid="{BA98CC43-93C1-4C78-9EAC-7298FC1649D0}"/>
    <cellStyle name="Normal 52 5_AVA DVA EL" xfId="32026" xr:uid="{BE020F75-C9A6-422C-B868-6D296FF277F5}"/>
    <cellStyle name="Normal 52 6" xfId="32027" xr:uid="{7350C8D7-9C59-4A05-9774-3C0F595C7D3B}"/>
    <cellStyle name="Normal 52_AVA DVA EL" xfId="32028" xr:uid="{3DC52048-C454-4886-BB20-4C3DD3850FBE}"/>
    <cellStyle name="Normal 53" xfId="8553" xr:uid="{DDA93F22-7817-456C-B492-E73E3E5A1BE2}"/>
    <cellStyle name="Normal 53 2" xfId="32029" xr:uid="{D54C4888-0C73-450B-B5E2-8A1AF028E5AA}"/>
    <cellStyle name="Normal 53 2 2" xfId="32030" xr:uid="{643ABB6E-1D86-4E91-B889-5434112BC03B}"/>
    <cellStyle name="Normal 53 2 3" xfId="32031" xr:uid="{79648306-E2F4-4B50-83FA-AA95C80DF4E8}"/>
    <cellStyle name="Normal 53 2_AVA DVA EL" xfId="32032" xr:uid="{F4DD7237-D7EE-428C-AED0-2D522EEACCC8}"/>
    <cellStyle name="Normal 53 3" xfId="32033" xr:uid="{D3E4E5A8-9DCF-43FF-9520-84FE57555D11}"/>
    <cellStyle name="Normal 53 3 2" xfId="32034" xr:uid="{32ABFAE8-2119-42E6-9246-FB80ABCA3728}"/>
    <cellStyle name="Normal 53 3 3" xfId="32035" xr:uid="{54EEFD2B-3380-4B3A-AE36-ED007248F75A}"/>
    <cellStyle name="Normal 53 3_AVA DVA EL" xfId="32036" xr:uid="{B97A6C9F-68CA-4AB0-A3A1-A6CA9D99FBD9}"/>
    <cellStyle name="Normal 53 4" xfId="32037" xr:uid="{5ECDC922-40A4-49E4-A93F-7A00B0636BBC}"/>
    <cellStyle name="Normal 53 4 2" xfId="32038" xr:uid="{E36FA1AE-5EBB-4D32-9BB0-6E2AF1DE4111}"/>
    <cellStyle name="Normal 53 4 3" xfId="32039" xr:uid="{04F7AB52-A7B3-4586-94E9-2DB1DD62A311}"/>
    <cellStyle name="Normal 53 4_AVA DVA EL" xfId="32040" xr:uid="{EC242F8E-1993-4C4A-B491-385152D0F0D0}"/>
    <cellStyle name="Normal 53 5" xfId="32041" xr:uid="{1E3343A2-11D2-4C54-87D0-0389DD1C927C}"/>
    <cellStyle name="Normal 53 5 2" xfId="32042" xr:uid="{0958FAD7-B871-4FF1-81D0-09026374F847}"/>
    <cellStyle name="Normal 53 5 3" xfId="32043" xr:uid="{893A6858-8276-42ED-B959-526D97ECD276}"/>
    <cellStyle name="Normal 53 5_AVA DVA EL" xfId="32044" xr:uid="{BCAF025A-5112-4E1E-994D-BFF147ED32DD}"/>
    <cellStyle name="Normal 53 6" xfId="32045" xr:uid="{7D028B9C-7686-4C4F-BDFF-303B206623D7}"/>
    <cellStyle name="Normal 53_AVA DVA EL" xfId="32046" xr:uid="{994D91B8-918A-4512-8B81-CF735A38EA66}"/>
    <cellStyle name="Normal 54" xfId="8554" xr:uid="{7F7DD5A5-9AD7-4441-A08D-3B848D4B5F99}"/>
    <cellStyle name="Normal 54 2" xfId="32047" xr:uid="{5CDA0E13-2F3A-417D-86D5-CF54316BDB64}"/>
    <cellStyle name="Normal 54 2 2" xfId="32048" xr:uid="{E4EBDD81-6698-46CC-BFCF-ABA5F0FE26A6}"/>
    <cellStyle name="Normal 54 2 3" xfId="32049" xr:uid="{F8B2BBEA-3707-409F-A7C4-3FD0B2302A5C}"/>
    <cellStyle name="Normal 54 2_AVA DVA EL" xfId="32050" xr:uid="{0147F54F-A8A7-45ED-ABC5-BE5B014CA954}"/>
    <cellStyle name="Normal 54 3" xfId="32051" xr:uid="{451B6F34-E803-466D-A3D0-3B7784AF69FE}"/>
    <cellStyle name="Normal 54 3 2" xfId="32052" xr:uid="{2EF3B2BD-03B9-4D7E-AC0B-F96D90EBAED6}"/>
    <cellStyle name="Normal 54 3 3" xfId="32053" xr:uid="{6AD42BCD-9089-400F-B007-334E020E65C7}"/>
    <cellStyle name="Normal 54 3_AVA DVA EL" xfId="32054" xr:uid="{CD4BABA4-65F9-47DC-BF51-E0223E29D189}"/>
    <cellStyle name="Normal 54 4" xfId="32055" xr:uid="{09188B61-3F2B-4202-99F1-37CDF5957C8F}"/>
    <cellStyle name="Normal 54 4 2" xfId="32056" xr:uid="{34C8A407-F057-441E-A85C-BDAC4452DA27}"/>
    <cellStyle name="Normal 54 4 3" xfId="32057" xr:uid="{78D32ACE-D1CE-4F45-9E89-B652CC22783F}"/>
    <cellStyle name="Normal 54 4_AVA DVA EL" xfId="32058" xr:uid="{6429D444-DD19-4153-A2A2-FEC475FC68D6}"/>
    <cellStyle name="Normal 54 5" xfId="32059" xr:uid="{BD88112A-FDD8-4F9B-8FB8-87BF93B91445}"/>
    <cellStyle name="Normal 54 5 2" xfId="32060" xr:uid="{783279FA-AEC2-4E64-AB31-8E381372EFF4}"/>
    <cellStyle name="Normal 54 5 3" xfId="32061" xr:uid="{26ADD9AA-0AA5-47F9-995C-B89C78E38B82}"/>
    <cellStyle name="Normal 54 5_AVA DVA EL" xfId="32062" xr:uid="{F90BD219-E84D-486F-8840-C3DEDA3FD98F}"/>
    <cellStyle name="Normal 54 6" xfId="32063" xr:uid="{FAF91E41-43FD-4FE8-B0FB-E5AACB54FB9C}"/>
    <cellStyle name="Normal 54_AVA DVA EL" xfId="32064" xr:uid="{FF55C53F-B30A-4087-BE6E-576FAB3083B6}"/>
    <cellStyle name="Normal 55" xfId="8555" xr:uid="{F9171BE2-F29E-4E37-80CB-354E3F93F7CA}"/>
    <cellStyle name="Normal 55 2" xfId="32065" xr:uid="{E004B9A2-89DF-4C3E-8D63-2A95967C852F}"/>
    <cellStyle name="Normal 55 2 2" xfId="32066" xr:uid="{7067487C-9801-4AF9-9DBB-2A649D2CC561}"/>
    <cellStyle name="Normal 55 2 3" xfId="32067" xr:uid="{682A4F01-BBF2-4808-948B-069EAAE829AD}"/>
    <cellStyle name="Normal 55 2_AVA DVA EL" xfId="32068" xr:uid="{68B0AEB8-C774-4780-80C8-C214C2229B63}"/>
    <cellStyle name="Normal 55 3" xfId="32069" xr:uid="{4073A38F-0242-4D8D-9C28-8C0905EEE1CF}"/>
    <cellStyle name="Normal 55 3 2" xfId="32070" xr:uid="{671B2D53-3D9A-4B71-B5C9-317C7C6AAABF}"/>
    <cellStyle name="Normal 55 3 3" xfId="32071" xr:uid="{F3634E18-5C71-42E5-AD09-37F2ED462C91}"/>
    <cellStyle name="Normal 55 3_AVA DVA EL" xfId="32072" xr:uid="{E7D2FCFB-277E-4D2F-9C02-8F5816DE49D7}"/>
    <cellStyle name="Normal 55 4" xfId="32073" xr:uid="{7F7F8904-AE2B-4EB1-9797-664F4AA30575}"/>
    <cellStyle name="Normal 55 4 2" xfId="32074" xr:uid="{DA8D2556-0076-4F68-9029-E71365DCDDF1}"/>
    <cellStyle name="Normal 55 4 3" xfId="32075" xr:uid="{B5D6592F-DE55-4385-ADAC-F4BAFB76F10D}"/>
    <cellStyle name="Normal 55 4_AVA DVA EL" xfId="32076" xr:uid="{4D55685E-255D-472F-8C89-645D8B6B46DC}"/>
    <cellStyle name="Normal 55 5" xfId="32077" xr:uid="{083AA6DE-EC2B-4160-BE06-0D66F22DD963}"/>
    <cellStyle name="Normal 55 5 2" xfId="32078" xr:uid="{C64AE729-B7F3-488B-AB26-48FB3F562AB0}"/>
    <cellStyle name="Normal 55 5 3" xfId="32079" xr:uid="{4D44CF18-53D0-4750-9402-EC6800A7F7C3}"/>
    <cellStyle name="Normal 55 5_AVA DVA EL" xfId="32080" xr:uid="{6FD7CFBE-A0F5-4007-8A3A-7086882F4EE0}"/>
    <cellStyle name="Normal 55 6" xfId="32081" xr:uid="{1EC496B2-F59B-4416-9638-9A4CA190A883}"/>
    <cellStyle name="Normal 55_AVA DVA EL" xfId="32082" xr:uid="{467C157F-9C42-4CEC-AF6B-A94E7AB4A868}"/>
    <cellStyle name="Normal 56" xfId="8556" xr:uid="{33D93814-8756-496D-881D-EC711738BDE2}"/>
    <cellStyle name="Normal 56 2" xfId="8557" xr:uid="{CE09DBB2-9A3C-49A4-B424-F14B9DF17AA8}"/>
    <cellStyle name="Normal 56 2 2" xfId="32083" xr:uid="{909EACB0-2A4A-434D-B5B4-7990DB154B49}"/>
    <cellStyle name="Normal 56 2_AVA DVA EL" xfId="32084" xr:uid="{AF6DA6CA-A41B-40C9-B4B4-C6D51CAE4769}"/>
    <cellStyle name="Normal 56 3" xfId="32085" xr:uid="{B780BFE9-38A7-4DB8-A79A-28DCCDBFFDD9}"/>
    <cellStyle name="Normal 56 3 2" xfId="32086" xr:uid="{F7ACFC9A-7E0E-4B11-87D2-D4811CBA33F5}"/>
    <cellStyle name="Normal 56 3 3" xfId="32087" xr:uid="{356BC96C-13F9-4793-99FD-6A48E7444B54}"/>
    <cellStyle name="Normal 56 3_AVA DVA EL" xfId="32088" xr:uid="{6ACB10C8-C00F-4BC0-8F30-46B1F0F16301}"/>
    <cellStyle name="Normal 56 4" xfId="32089" xr:uid="{B652AF8F-F97A-4C9D-A2AA-73429CC31B85}"/>
    <cellStyle name="Normal 56 4 2" xfId="32090" xr:uid="{36B204B9-87B3-4578-A454-7A2C789C7504}"/>
    <cellStyle name="Normal 56 4 3" xfId="32091" xr:uid="{05B199A9-8AB9-4966-A296-A4143BC96EBE}"/>
    <cellStyle name="Normal 56 4_AVA DVA EL" xfId="32092" xr:uid="{E379D1C7-C130-4DF2-B842-FEC5A4FED6BA}"/>
    <cellStyle name="Normal 56 5" xfId="32093" xr:uid="{1E5CB8D5-CF26-4BF5-8BE1-F084BD80B3B7}"/>
    <cellStyle name="Normal 56 5 2" xfId="32094" xr:uid="{02425A8B-EAF6-4353-8392-04A64192D05D}"/>
    <cellStyle name="Normal 56 5 3" xfId="32095" xr:uid="{562C8A12-3262-4DE7-94E7-9FD13EDA4B21}"/>
    <cellStyle name="Normal 56 5_AVA DVA EL" xfId="32096" xr:uid="{0953099F-9B67-4010-AE4D-8C1E48111C59}"/>
    <cellStyle name="Normal 56 6" xfId="32097" xr:uid="{28656419-861D-4AF1-A482-F1268F619609}"/>
    <cellStyle name="Normal 56_11" xfId="8558" xr:uid="{15CDBFC2-C04B-4EB6-A537-1F4F46310D1C}"/>
    <cellStyle name="Normal 57" xfId="8559" xr:uid="{77376888-1396-4DED-A0FF-A529B555DDD8}"/>
    <cellStyle name="Normal 57 2" xfId="8560" xr:uid="{6C95537F-341D-414C-9D5A-2B5F3FA133C2}"/>
    <cellStyle name="Normal 57 2 2" xfId="32098" xr:uid="{10930AEA-B7CB-44BF-8EF6-07496371E4DD}"/>
    <cellStyle name="Normal 57 2_AVA DVA EL" xfId="32099" xr:uid="{BFE114CF-6DC7-4034-9AF4-36DB312F34EE}"/>
    <cellStyle name="Normal 57 3" xfId="8561" xr:uid="{51F2B54C-FA06-40B3-BCD8-57B28D495799}"/>
    <cellStyle name="Normal 57 3 2" xfId="32100" xr:uid="{CA1E924E-9026-4D28-90F4-A267456F01D0}"/>
    <cellStyle name="Normal 57 3_AVA DVA EL" xfId="32101" xr:uid="{BCA9A870-04C0-4B28-8D8D-2FA4F27DF3CB}"/>
    <cellStyle name="Normal 57 4" xfId="32102" xr:uid="{C783D0F2-BDE2-4FD2-8883-A36BD06ED5E1}"/>
    <cellStyle name="Normal 57 4 2" xfId="32103" xr:uid="{36096D75-780C-4C01-81B9-27E9EAF7CB3C}"/>
    <cellStyle name="Normal 57 4 3" xfId="32104" xr:uid="{17D1D356-3AF7-4FCA-9B77-9271A39FEFF6}"/>
    <cellStyle name="Normal 57 4_AVA DVA EL" xfId="32105" xr:uid="{46E28CCB-466F-477B-9DF1-060F073E2903}"/>
    <cellStyle name="Normal 57 5" xfId="32106" xr:uid="{6F23FCFD-5477-47D7-98B5-78AB6127E699}"/>
    <cellStyle name="Normal 57 5 2" xfId="32107" xr:uid="{52D6F78B-85B3-40D9-80C6-5085F737B823}"/>
    <cellStyle name="Normal 57 5 3" xfId="32108" xr:uid="{5BB0A9F0-403C-4CF5-85D2-D5A11264171B}"/>
    <cellStyle name="Normal 57 5_AVA DVA EL" xfId="32109" xr:uid="{EB60B1EF-4E62-4387-B51F-AF861E0959E6}"/>
    <cellStyle name="Normal 57 6" xfId="32110" xr:uid="{498E18E9-9C3F-41D5-A0D6-77A83D94A6ED}"/>
    <cellStyle name="Normal 57_11" xfId="8562" xr:uid="{091035A2-D197-4CEE-A9A1-BCAC6EDFD8DD}"/>
    <cellStyle name="Normal 58" xfId="8563" xr:uid="{5D2F8570-B2A0-49F1-B564-6A46A5A82182}"/>
    <cellStyle name="Normal 58 2" xfId="8564" xr:uid="{619C1078-BEAE-4913-A494-3285AF239FAF}"/>
    <cellStyle name="Normal 58 2 2" xfId="32111" xr:uid="{3D4D43E0-08DF-46B4-B851-699B99379663}"/>
    <cellStyle name="Normal 58 2_AVA DVA EL" xfId="32112" xr:uid="{9CF30215-69FE-42B5-A143-E88422B7BB1C}"/>
    <cellStyle name="Normal 58 3" xfId="32113" xr:uid="{DDFDE728-AEE4-42D8-9C1A-44673FA330CA}"/>
    <cellStyle name="Normal 58 3 2" xfId="32114" xr:uid="{73FB06D5-1DC6-4C16-9FB8-60C608D849FA}"/>
    <cellStyle name="Normal 58 3 3" xfId="32115" xr:uid="{CEA93DCF-F09B-4819-A5AF-2860CE7B400C}"/>
    <cellStyle name="Normal 58 3_AVA DVA EL" xfId="32116" xr:uid="{27B79ABE-7A55-4DBC-977F-05677CB743DD}"/>
    <cellStyle name="Normal 58 4" xfId="32117" xr:uid="{1E4A71D3-0883-4892-BE32-350F76DFD724}"/>
    <cellStyle name="Normal 58 4 2" xfId="32118" xr:uid="{F6868ACA-3A42-4FA0-865B-4B1734C382C1}"/>
    <cellStyle name="Normal 58 4 3" xfId="32119" xr:uid="{F1DD25A8-C467-4416-8D79-5F906C505927}"/>
    <cellStyle name="Normal 58 4_AVA DVA EL" xfId="32120" xr:uid="{DA022E58-6C08-4F85-B4C9-6E403F365150}"/>
    <cellStyle name="Normal 58 5" xfId="32121" xr:uid="{2C9CF3E2-4504-425F-AED7-C2945AC0FF1B}"/>
    <cellStyle name="Normal 58 5 2" xfId="32122" xr:uid="{F87344AB-A972-49BE-9EDE-C310F705C2AA}"/>
    <cellStyle name="Normal 58 5 3" xfId="32123" xr:uid="{0943A802-7E1D-40A9-97D7-79DC43DF680B}"/>
    <cellStyle name="Normal 58 5_AVA DVA EL" xfId="32124" xr:uid="{BC4093FA-156D-4F49-9D50-C5D1CD6F044F}"/>
    <cellStyle name="Normal 58 6" xfId="32125" xr:uid="{D9D0FB19-D98A-4711-9FC0-8F3C04DCEFB3}"/>
    <cellStyle name="Normal 58_11" xfId="8565" xr:uid="{04ED8851-D1BE-4F4C-B799-3AF44E454083}"/>
    <cellStyle name="Normal 59" xfId="8566" xr:uid="{9AE7B652-42C3-40EA-AC54-98F884ECCC79}"/>
    <cellStyle name="Normal 59 2" xfId="8567" xr:uid="{8557C90A-A66E-4A22-B923-21181FE6899A}"/>
    <cellStyle name="Normal 59 2 2" xfId="32126" xr:uid="{45483571-2E7B-4967-9014-754845AFA07F}"/>
    <cellStyle name="Normal 59 2 2 2" xfId="32127" xr:uid="{CC41307B-1A36-486A-8E64-815CD755389C}"/>
    <cellStyle name="Normal 59 2 2 3" xfId="32128" xr:uid="{A7A4693E-4350-47E2-BFF4-D06FACA060B0}"/>
    <cellStyle name="Normal 59 2 2_AVA DVA EL" xfId="32129" xr:uid="{7F09320A-7736-48DF-8FA1-2A500FFAAD41}"/>
    <cellStyle name="Normal 59 2 3" xfId="32130" xr:uid="{986A04B4-0DCF-4D9C-AAA5-62850FCD1A5C}"/>
    <cellStyle name="Normal 59 2_A01" xfId="35937" xr:uid="{4A0663EA-93E6-4C6B-B1FE-65CC79670B54}"/>
    <cellStyle name="Normal 59 3" xfId="8568" xr:uid="{62624C70-6780-4AA0-A5F3-E48AC372F332}"/>
    <cellStyle name="Normal 59 3 2" xfId="8569" xr:uid="{C99BF825-A2A4-4041-9BCB-C058CCAB3293}"/>
    <cellStyle name="Normal 59 3 3" xfId="32131" xr:uid="{700749AE-2274-4480-884B-40F33E97841C}"/>
    <cellStyle name="Normal 59 3_AVA DVA EL" xfId="32132" xr:uid="{945BB176-B21E-4B70-AB31-502B9FFF8094}"/>
    <cellStyle name="Normal 59 4" xfId="32133" xr:uid="{745E5C00-F1C0-4D50-8F27-7D4E54A4B0FB}"/>
    <cellStyle name="Normal 59 4 2" xfId="32134" xr:uid="{AFF21D54-4E74-4378-923E-FEF8BE1E8A05}"/>
    <cellStyle name="Normal 59 4 3" xfId="32135" xr:uid="{BF099D99-ED43-48A1-9ABF-C217CB75D954}"/>
    <cellStyle name="Normal 59 4_AVA DVA EL" xfId="32136" xr:uid="{69C7E323-21AC-45AB-89C0-44BD8EE37999}"/>
    <cellStyle name="Normal 59 5" xfId="32137" xr:uid="{5B800D4E-0A69-43EA-86D1-F878BC765199}"/>
    <cellStyle name="Normal 59 5 2" xfId="32138" xr:uid="{F4033289-076E-4547-B5DF-A2E3F3246B21}"/>
    <cellStyle name="Normal 59 5 3" xfId="32139" xr:uid="{26DEC02A-106F-458F-BBD8-83D11069FF5D}"/>
    <cellStyle name="Normal 59 5_AVA DVA EL" xfId="32140" xr:uid="{5CFFF0D4-618B-4386-B5D6-CB7BC0CF51CD}"/>
    <cellStyle name="Normal 59 6" xfId="32141" xr:uid="{9267F810-566A-4EA2-AC5B-66BD7482B604}"/>
    <cellStyle name="Normal 59 6 2" xfId="32142" xr:uid="{BA49CC6E-5D59-4BCA-AB74-8CBD99F9F993}"/>
    <cellStyle name="Normal 59 6 3" xfId="32143" xr:uid="{3237856D-68BF-4EEA-8450-BF8E01C6915A}"/>
    <cellStyle name="Normal 59 6_AVA DVA EL" xfId="32144" xr:uid="{0DC0CB67-E15B-48BE-BB35-D3B77B12634F}"/>
    <cellStyle name="Normal 59 7" xfId="32145" xr:uid="{54018511-ECF5-4AA4-97FE-A5B532F9B16E}"/>
    <cellStyle name="Normal 59 8" xfId="36849" xr:uid="{4794CAA3-24E4-4EAA-8E3C-AC08472D8506}"/>
    <cellStyle name="Normal 59_4Q16" xfId="32146" xr:uid="{C83D59C1-2DD2-4DFA-B95C-4D6567C93183}"/>
    <cellStyle name="Normal 6" xfId="8570" xr:uid="{0A18E0CB-AA95-4DA1-8721-0D5B525AF9D3}"/>
    <cellStyle name="Normal 6 10" xfId="8571" xr:uid="{CACDE75F-7A5F-4BDA-96A1-D921D91D69F3}"/>
    <cellStyle name="Normal 6 10 2" xfId="8572" xr:uid="{4A3D9A3E-95F2-4672-8F4F-B712A76DD46D}"/>
    <cellStyle name="Normal 6 10 2 2" xfId="32147" xr:uid="{E94582E3-B8F6-4AA7-8FC0-803505D2EB4D}"/>
    <cellStyle name="Normal 6 10 2_A01" xfId="35938" xr:uid="{022FED6E-740A-4BCA-85E6-BC39893A3339}"/>
    <cellStyle name="Normal 6 10 3" xfId="32148" xr:uid="{EE391205-34EF-46AB-A931-F350814EA92F}"/>
    <cellStyle name="Normal 6 10 3 2" xfId="32149" xr:uid="{1CB9D31B-93CB-4B9A-B459-A608F236FCF4}"/>
    <cellStyle name="Normal 6 10 3 3" xfId="32150" xr:uid="{A6792BD2-D09E-4C72-8FE7-B2598665D604}"/>
    <cellStyle name="Normal 6 10 3_AVA DVA EL" xfId="32151" xr:uid="{4683C667-4EB1-470E-A616-1F7421D15A30}"/>
    <cellStyle name="Normal 6 10 4" xfId="32152" xr:uid="{3C1A5737-7A40-4C43-BAA8-98E7ADCD0B3A}"/>
    <cellStyle name="Normal 6 10 5" xfId="36851" xr:uid="{50E500E7-D25A-494C-A642-A6559B27AA95}"/>
    <cellStyle name="Normal 6 10_4Q16" xfId="32153" xr:uid="{ED37A3AC-FF3F-48C2-8382-C1AE2C2AFAAA}"/>
    <cellStyle name="Normal 6 11" xfId="8573" xr:uid="{F4D11A8B-9C72-4F82-A1B5-941E166549AF}"/>
    <cellStyle name="Normal 6 11 2" xfId="32154" xr:uid="{63BE8299-8169-4512-B154-CB90148939D2}"/>
    <cellStyle name="Normal 6 11_A01" xfId="35939" xr:uid="{5A6006FA-6124-4870-94B6-78CD3F9174CA}"/>
    <cellStyle name="Normal 6 12" xfId="8574" xr:uid="{46A64706-6E5F-4767-9FC2-B312D10B4498}"/>
    <cellStyle name="Normal 6 12 2" xfId="32155" xr:uid="{628D57B8-6D74-41E8-A44E-6987B8F6F121}"/>
    <cellStyle name="Normal 6 12_A01" xfId="35940" xr:uid="{1E7E8175-F0E8-4E63-B8BF-AB98783038DC}"/>
    <cellStyle name="Normal 6 13" xfId="32156" xr:uid="{0D1DE944-8C44-4B39-B7E7-002E200FBAF2}"/>
    <cellStyle name="Normal 6 13 2" xfId="32157" xr:uid="{6F58103A-F6BB-4307-A053-792EF4AD0360}"/>
    <cellStyle name="Normal 6 13 3" xfId="32158" xr:uid="{7BD22FD6-CE24-4736-A4D6-713D1D4C3664}"/>
    <cellStyle name="Normal 6 13_AVA DVA EL" xfId="32159" xr:uid="{F3A82D8C-CE06-4195-91F8-E77780A59E23}"/>
    <cellStyle name="Normal 6 14" xfId="32160" xr:uid="{7FEE191F-C2CB-43B6-BBEC-E227E263CB4C}"/>
    <cellStyle name="Normal 6 14 2" xfId="32161" xr:uid="{553B38F2-882D-44A7-AA6B-4CF3F274FA88}"/>
    <cellStyle name="Normal 6 14 3" xfId="32162" xr:uid="{458A8229-9382-4BD7-B2B6-F63FCB1DF2D4}"/>
    <cellStyle name="Normal 6 14 4" xfId="36078" xr:uid="{CB17AE46-9E00-4759-86EE-2A43E26D0261}"/>
    <cellStyle name="Normal 6 14_AVA DVA EL" xfId="32163" xr:uid="{EB487F17-1201-47B3-9A53-282E5D6EE259}"/>
    <cellStyle name="Normal 6 15" xfId="32164" xr:uid="{D99F82F7-D50C-40DD-87B0-E1A1BAC23C3B}"/>
    <cellStyle name="Normal 6 15 2" xfId="32165" xr:uid="{BE867564-945B-4E55-8F3D-A11F6E521C87}"/>
    <cellStyle name="Normal 6 15 3" xfId="32166" xr:uid="{DCD611B4-70D6-42A0-B050-8356552C8D46}"/>
    <cellStyle name="Normal 6 15 4" xfId="36386" xr:uid="{70F95758-42E6-4730-BF4E-8F9D26229E85}"/>
    <cellStyle name="Normal 6 15_AVA DVA EL" xfId="32167" xr:uid="{92499919-D967-44D4-9CA8-E9846DA99EA3}"/>
    <cellStyle name="Normal 6 16" xfId="32168" xr:uid="{63436A3D-E582-4BFC-A648-5915A0CCDC23}"/>
    <cellStyle name="Normal 6 16 2" xfId="32169" xr:uid="{65F26BC4-7730-46CA-9061-DD6A2CABAA61}"/>
    <cellStyle name="Normal 6 16_AVA DVA EL" xfId="32170" xr:uid="{96BBB8BC-5E13-4C43-A24F-ADDA843D3E0D}"/>
    <cellStyle name="Normal 6 17" xfId="32171" xr:uid="{D4BBE38A-0B5E-41CC-95CF-3F36F5D147DC}"/>
    <cellStyle name="Normal 6 18" xfId="32172" xr:uid="{36D17C79-3DF5-4A41-9B40-DEC701A45C7E}"/>
    <cellStyle name="Normal 6 19" xfId="32173" xr:uid="{3AB67E15-0C3C-47AD-AE77-5F25FAD87177}"/>
    <cellStyle name="Normal 6 2" xfId="8575" xr:uid="{56359ED9-BA14-4AD8-8D9B-E7387AE62AD2}"/>
    <cellStyle name="Normal 6 2 10" xfId="32174" xr:uid="{CE2BB29E-C753-475D-B567-9F4C7A500A38}"/>
    <cellStyle name="Normal 6 2 10 2" xfId="32175" xr:uid="{BF36C024-A672-4902-9C6E-584837B65D86}"/>
    <cellStyle name="Normal 6 2 10 3" xfId="32176" xr:uid="{3230BC85-2ECF-4DE6-A9FC-083A37ED74B8}"/>
    <cellStyle name="Normal 6 2 10 4" xfId="36106" xr:uid="{7F4D731E-74F4-405E-A489-092D29821FED}"/>
    <cellStyle name="Normal 6 2 10_AVA DVA EL" xfId="32177" xr:uid="{E88E449A-847E-410C-B820-B0324BE3D1F6}"/>
    <cellStyle name="Normal 6 2 11" xfId="32178" xr:uid="{6F078043-2072-44C8-AAD4-7B0EE5D301DF}"/>
    <cellStyle name="Normal 6 2 11 2" xfId="32179" xr:uid="{963A5566-BE4A-49F0-AEBA-80CC9365640D}"/>
    <cellStyle name="Normal 6 2 11 3" xfId="32180" xr:uid="{FE4AC1B8-1B2E-4C51-A0E3-28497DE18E5E}"/>
    <cellStyle name="Normal 6 2 11_AVA DVA EL" xfId="32181" xr:uid="{894A791D-B147-470D-BE01-C7B7E4531032}"/>
    <cellStyle name="Normal 6 2 12" xfId="32182" xr:uid="{9FDA2C26-A8AB-4D48-8B9C-25BABC50948B}"/>
    <cellStyle name="Normal 6 2 12 2" xfId="32183" xr:uid="{DE00145E-277F-4D67-AF18-F64A82CA4D50}"/>
    <cellStyle name="Normal 6 2 12 3" xfId="32184" xr:uid="{45CDA019-32A6-4106-8645-B5D98B9CA4BC}"/>
    <cellStyle name="Normal 6 2 12_AVA DVA EL" xfId="32185" xr:uid="{02F8B5ED-B3CC-450A-8BB0-E031BA73D79A}"/>
    <cellStyle name="Normal 6 2 13" xfId="32186" xr:uid="{914A3A36-EEA6-4BFB-949C-D7399B2E4111}"/>
    <cellStyle name="Normal 6 2 13 2" xfId="32187" xr:uid="{C12AEA9D-7514-40EC-9EBB-F3F1F6FAF1A9}"/>
    <cellStyle name="Normal 6 2 13_AVA DVA EL" xfId="32188" xr:uid="{663A8AFD-9DC4-48EB-BE18-4C9FCF2EAA3A}"/>
    <cellStyle name="Normal 6 2 14" xfId="32189" xr:uid="{516A4ACD-155A-4CD2-A6E3-3D5703943E34}"/>
    <cellStyle name="Normal 6 2 15" xfId="32190" xr:uid="{CAD011CA-27DD-4E24-8003-8474D3403761}"/>
    <cellStyle name="Normal 6 2 16" xfId="36852" xr:uid="{134AF4F2-C8DF-498F-A4E5-CB607592BE36}"/>
    <cellStyle name="Normal 6 2 17" xfId="50601" xr:uid="{B1BB2D52-77E3-46D5-AF96-848C7142BF00}"/>
    <cellStyle name="Normal 6 2 18" xfId="50602" xr:uid="{436C650F-AD5F-4DBD-B246-C9DE1986179B}"/>
    <cellStyle name="Normal 6 2 2" xfId="8576" xr:uid="{AB2421B7-49C9-41D3-A6D4-57D3A8DD1E20}"/>
    <cellStyle name="Normal 6 2 2 10" xfId="32191" xr:uid="{597B7A70-200B-42B1-8CE2-D4442A7A4EED}"/>
    <cellStyle name="Normal 6 2 2 10 2" xfId="32192" xr:uid="{280A9075-EE98-46FC-93E7-7812BF4C75BB}"/>
    <cellStyle name="Normal 6 2 2 10_AVA DVA EL" xfId="32193" xr:uid="{8BF2DC90-E256-411B-86C6-1EDC70501473}"/>
    <cellStyle name="Normal 6 2 2 11" xfId="32194" xr:uid="{D9420C87-283D-4304-B52B-BA18A184D11C}"/>
    <cellStyle name="Normal 6 2 2 12" xfId="50603" xr:uid="{C1F7B14A-500D-4052-AEE7-122EF753252C}"/>
    <cellStyle name="Normal 6 2 2 13" xfId="50604" xr:uid="{3EE034A4-B64C-4963-9D41-502A5C3F450E}"/>
    <cellStyle name="Normal 6 2 2 14" xfId="50605" xr:uid="{1E5BE1AB-97D2-4E36-9340-643085F4B11D}"/>
    <cellStyle name="Normal 6 2 2 2" xfId="8577" xr:uid="{C1A86331-8929-433C-A9AC-CE442A709E9D}"/>
    <cellStyle name="Normal 6 2 2 2 10" xfId="50606" xr:uid="{47D18DEC-4EC2-471B-86F1-ACA945B84167}"/>
    <cellStyle name="Normal 6 2 2 2 2" xfId="8578" xr:uid="{C4743BAE-D733-44B3-A327-E09A2361C68D}"/>
    <cellStyle name="Normal 6 2 2 2 2 2" xfId="32195" xr:uid="{D8BD6BEB-E0BB-4BAE-987E-CEB714F13B2B}"/>
    <cellStyle name="Normal 6 2 2 2 2 2 2" xfId="32196" xr:uid="{F9A67F3F-88A6-42A7-BFB4-958EAF150DB7}"/>
    <cellStyle name="Normal 6 2 2 2 2 2 3" xfId="50607" xr:uid="{821BEC72-31F5-4907-AB22-DC20F7C0797F}"/>
    <cellStyle name="Normal 6 2 2 2 2 2_AVA DVA EL" xfId="32197" xr:uid="{A598DC33-0A83-4996-A5AD-F3630C07AFD8}"/>
    <cellStyle name="Normal 6 2 2 2 2 3" xfId="32198" xr:uid="{20D8AE16-A8C9-4C76-875C-DCF99DAC3590}"/>
    <cellStyle name="Normal 6 2 2 2 2 4" xfId="50608" xr:uid="{EE6766E7-2ADE-4D47-A5D0-19D9C4027A08}"/>
    <cellStyle name="Normal 6 2 2 2 2 5" xfId="50609" xr:uid="{F05C98D5-5905-42DA-A379-D1824B6ECA0C}"/>
    <cellStyle name="Normal 6 2 2 2 2 6" xfId="50610" xr:uid="{1E0AA489-47B7-4E30-B712-451128A2FE9D}"/>
    <cellStyle name="Normal 6 2 2 2 2 7" xfId="50611" xr:uid="{D11D8E19-3136-4F74-8E29-0B0C25F46098}"/>
    <cellStyle name="Normal 6 2 2 2 2_3. Chng in credit spreads" xfId="50612" xr:uid="{FAF02A05-2E29-4761-B6B0-D90D71B04C56}"/>
    <cellStyle name="Normal 6 2 2 2 3" xfId="8579" xr:uid="{3C6F9CE6-DA98-4746-AA06-324743CEF607}"/>
    <cellStyle name="Normal 6 2 2 2 3 2" xfId="32199" xr:uid="{695BC8CD-A49C-4693-844B-11AB5C5CB8B7}"/>
    <cellStyle name="Normal 6 2 2 2 3 2 2" xfId="32200" xr:uid="{3350900C-FCB2-4998-BD7B-B5A7CAAF6470}"/>
    <cellStyle name="Normal 6 2 2 2 3 2 3" xfId="50613" xr:uid="{AAB6B3C2-C6E8-4FB5-A639-F1741A716883}"/>
    <cellStyle name="Normal 6 2 2 2 3 2_AVA DVA EL" xfId="32201" xr:uid="{A6C46D95-1984-4DF7-8131-EB2B995F7917}"/>
    <cellStyle name="Normal 6 2 2 2 3 3" xfId="32202" xr:uid="{21C120DD-C94E-4B3F-9C75-DBE964BBC89C}"/>
    <cellStyle name="Normal 6 2 2 2 3 4" xfId="50614" xr:uid="{C91319FE-B439-4BC2-97C6-F22E9EA47F66}"/>
    <cellStyle name="Normal 6 2 2 2 3 5" xfId="50615" xr:uid="{8F2D22BD-4145-4DDA-A0A7-5C8AA3F306D5}"/>
    <cellStyle name="Normal 6 2 2 2 3 6" xfId="50616" xr:uid="{0CD8330D-0AED-4E5D-868E-016AB5E7A7D8}"/>
    <cellStyle name="Normal 6 2 2 2 3 7" xfId="50617" xr:uid="{6F7A0D11-62DA-46AD-8195-DC481D0F00F9}"/>
    <cellStyle name="Normal 6 2 2 2 3_3. Chng in credit spreads" xfId="50618" xr:uid="{EE022154-0119-43E8-84CB-A796AC37D855}"/>
    <cellStyle name="Normal 6 2 2 2 4" xfId="32203" xr:uid="{2F8568FC-6CF6-4507-9C12-573B5DD39508}"/>
    <cellStyle name="Normal 6 2 2 2 4 2" xfId="32204" xr:uid="{E703ACB3-4932-49C8-B5A8-ECAF0D67B1EE}"/>
    <cellStyle name="Normal 6 2 2 2 4 2 2" xfId="32205" xr:uid="{A219211C-9320-4A02-AB0A-94C0812C9333}"/>
    <cellStyle name="Normal 6 2 2 2 4 2_AVA DVA EL" xfId="32206" xr:uid="{2B7F47A6-A8EB-473A-B366-9C2ACCFB282E}"/>
    <cellStyle name="Normal 6 2 2 2 4 3" xfId="32207" xr:uid="{3C798CA8-AEC3-4769-9F93-21EE97154C4B}"/>
    <cellStyle name="Normal 6 2 2 2 4 4" xfId="32208" xr:uid="{9FA4CC0D-0B20-4420-A9A7-1D8E06B89547}"/>
    <cellStyle name="Normal 6 2 2 2 4 5" xfId="50619" xr:uid="{DE19D8F5-446D-4B3C-899C-59C4581F87CF}"/>
    <cellStyle name="Normal 6 2 2 2 4 6" xfId="50620" xr:uid="{32D0F7C1-60AC-49AC-8CFC-B397AA8DED0C}"/>
    <cellStyle name="Normal 6 2 2 2 4_AVA DVA EL" xfId="32209" xr:uid="{64B15922-D889-4746-A16D-28947F3E93EE}"/>
    <cellStyle name="Normal 6 2 2 2 5" xfId="32210" xr:uid="{2DD3210D-64A6-4DB3-ACFB-616BAC6B1F79}"/>
    <cellStyle name="Normal 6 2 2 2 5 2" xfId="32211" xr:uid="{7DC77378-A398-4602-BE6E-E004571C6B72}"/>
    <cellStyle name="Normal 6 2 2 2 5 3" xfId="32212" xr:uid="{B14C4673-1663-45F4-8396-52512C8AAB70}"/>
    <cellStyle name="Normal 6 2 2 2 5 4" xfId="50621" xr:uid="{CEBD4189-2098-4C86-929D-D5C518D17409}"/>
    <cellStyle name="Normal 6 2 2 2 5_AVA DVA EL" xfId="32213" xr:uid="{D399359D-B853-4512-B725-9166AAFCFFE8}"/>
    <cellStyle name="Normal 6 2 2 2 6" xfId="32214" xr:uid="{1872C55D-314F-4894-A97A-8A709925F99B}"/>
    <cellStyle name="Normal 6 2 2 2 6 2" xfId="32215" xr:uid="{3F0F5344-B85F-4C90-B67B-E9BF60798E1D}"/>
    <cellStyle name="Normal 6 2 2 2 6_AVA DVA EL" xfId="32216" xr:uid="{C2A4C2C4-27F1-4167-B833-A47E2A2A463A}"/>
    <cellStyle name="Normal 6 2 2 2 7" xfId="32217" xr:uid="{884C21F5-E21D-415B-B643-72B7037F19F6}"/>
    <cellStyle name="Normal 6 2 2 2 8" xfId="50622" xr:uid="{8E23C6A0-10D2-4D00-92BF-38887653208A}"/>
    <cellStyle name="Normal 6 2 2 2 9" xfId="50623" xr:uid="{D7C91A83-96F7-421A-9EAC-79375FE38AB2}"/>
    <cellStyle name="Normal 6 2 2 2_3. Chng in credit spreads" xfId="50624" xr:uid="{D52B808F-3310-4582-8D82-4AE41EEF1903}"/>
    <cellStyle name="Normal 6 2 2 3" xfId="8580" xr:uid="{9ACEEF55-C6DE-45AE-B1D5-16053EE84798}"/>
    <cellStyle name="Normal 6 2 2 3 2" xfId="8581" xr:uid="{6D6E1231-E359-42B8-803B-091766419E5E}"/>
    <cellStyle name="Normal 6 2 2 3 2 2" xfId="50625" xr:uid="{AC647E78-377C-4FEA-89A9-B46C2D59D00B}"/>
    <cellStyle name="Normal 6 2 2 3 3" xfId="8582" xr:uid="{12D76554-80AC-4357-9CA7-A5CFE869B707}"/>
    <cellStyle name="Normal 6 2 2 3 4" xfId="32218" xr:uid="{E43AA41F-B6B8-4810-B41A-DFE521158DF5}"/>
    <cellStyle name="Normal 6 2 2 3 4 2" xfId="32219" xr:uid="{24960273-92E1-41BF-8638-6F75FA963012}"/>
    <cellStyle name="Normal 6 2 2 3 4 3" xfId="32220" xr:uid="{DB7C9DBF-943D-4492-8D20-AC201B76DBF9}"/>
    <cellStyle name="Normal 6 2 2 3 4_AVA DVA EL" xfId="32221" xr:uid="{F8651A4D-607C-49E9-B293-D6A195471B09}"/>
    <cellStyle name="Normal 6 2 2 3 5" xfId="32222" xr:uid="{C1CA2139-B4AD-42D2-A839-281D22267E56}"/>
    <cellStyle name="Normal 6 2 2 3 5 2" xfId="32223" xr:uid="{2D4D42AF-96A7-4377-AEA3-A287ABBECCF3}"/>
    <cellStyle name="Normal 6 2 2 3 5_AVA DVA EL" xfId="32224" xr:uid="{2AF7FBEF-5F98-42F1-BB65-BBB9F97B09B1}"/>
    <cellStyle name="Normal 6 2 2 3 6" xfId="32225" xr:uid="{D718988F-63E9-4B95-9743-3CA49D4E53C9}"/>
    <cellStyle name="Normal 6 2 2 3 7" xfId="32226" xr:uid="{CBDF08CA-1343-4D0E-8D27-DDC2F812A7A7}"/>
    <cellStyle name="Normal 6 2 2 3 8" xfId="50626" xr:uid="{1ED7A616-015B-488A-ADC4-C3107CA4D14C}"/>
    <cellStyle name="Normal 6 2 2 3 9" xfId="50627" xr:uid="{EDC35041-A14C-483E-9E98-23FED9633645}"/>
    <cellStyle name="Normal 6 2 2 3_3. Chng in credit spreads" xfId="50628" xr:uid="{59E2EA81-DF6A-413D-BC77-7EFAF6073118}"/>
    <cellStyle name="Normal 6 2 2 4" xfId="8583" xr:uid="{34BAC6F8-A93A-476B-B62C-006A4D01361B}"/>
    <cellStyle name="Normal 6 2 2 4 2" xfId="8584" xr:uid="{4BFF4FDA-554C-4342-A810-77B14654D41B}"/>
    <cellStyle name="Normal 6 2 2 4 2 2" xfId="50629" xr:uid="{BE6DCA56-F239-4C49-89F6-5E9690C2F0B4}"/>
    <cellStyle name="Normal 6 2 2 4 3" xfId="8585" xr:uid="{902E27F4-7B66-467D-9AD4-ED108806A202}"/>
    <cellStyle name="Normal 6 2 2 4 4" xfId="32227" xr:uid="{94937B43-35A0-4F70-AD1C-C7DBE3CA1473}"/>
    <cellStyle name="Normal 6 2 2 4 4 2" xfId="32228" xr:uid="{D47D615D-D9C8-4B73-9CE9-56DC13495C6B}"/>
    <cellStyle name="Normal 6 2 2 4 4 3" xfId="32229" xr:uid="{E037C83A-DB1E-46E1-8246-746302F3E218}"/>
    <cellStyle name="Normal 6 2 2 4 4_AVA DVA EL" xfId="32230" xr:uid="{4A584CBC-A169-4919-B78F-A2E6E3C7504C}"/>
    <cellStyle name="Normal 6 2 2 4 5" xfId="32231" xr:uid="{86590958-B29C-4FBF-851E-C242FAE5DF47}"/>
    <cellStyle name="Normal 6 2 2 4 5 2" xfId="32232" xr:uid="{18D6B661-8986-498E-81DF-E93B9F31CCE8}"/>
    <cellStyle name="Normal 6 2 2 4 5_AVA DVA EL" xfId="32233" xr:uid="{7DE1591B-4CB7-451B-A2B7-656C65CD6E9B}"/>
    <cellStyle name="Normal 6 2 2 4 6" xfId="32234" xr:uid="{A6B672EA-4475-440B-A808-422F664E08EB}"/>
    <cellStyle name="Normal 6 2 2 4 7" xfId="32235" xr:uid="{31ECAAED-9E73-4874-8C18-8140296878EA}"/>
    <cellStyle name="Normal 6 2 2 4 8" xfId="50630" xr:uid="{ED848CA0-14D8-4F74-9358-7586A58BA085}"/>
    <cellStyle name="Normal 6 2 2 4 9" xfId="50631" xr:uid="{179877A5-7886-4CB6-B5C5-146CD24FA950}"/>
    <cellStyle name="Normal 6 2 2 4_3. Chng in credit spreads" xfId="50632" xr:uid="{C001FAEE-7AC1-48AA-A5DF-C58C058C7522}"/>
    <cellStyle name="Normal 6 2 2 5" xfId="8586" xr:uid="{C4944A55-66DE-4EF9-BDCF-C3D80C1D60CB}"/>
    <cellStyle name="Normal 6 2 2 5 2" xfId="32236" xr:uid="{CF7577F1-DD65-4B18-B0F6-1F03B1A0BFFF}"/>
    <cellStyle name="Normal 6 2 2 5 2 2" xfId="32237" xr:uid="{8F564B89-15A7-4913-B465-081E3A5C2EF1}"/>
    <cellStyle name="Normal 6 2 2 5 2 3" xfId="32238" xr:uid="{13AB8751-8669-459B-AC64-BDC4EA0ABBAC}"/>
    <cellStyle name="Normal 6 2 2 5 2_AVA DVA EL" xfId="32239" xr:uid="{8575E072-D81B-4D9D-BA5F-FA935254C093}"/>
    <cellStyle name="Normal 6 2 2 5 3" xfId="32240" xr:uid="{63AFEE4E-4DF6-496E-9D31-8618701F6285}"/>
    <cellStyle name="Normal 6 2 2 5 3 2" xfId="32241" xr:uid="{841DD458-0692-4465-8805-FEB27DD13CE0}"/>
    <cellStyle name="Normal 6 2 2 5 3_AVA DVA EL" xfId="32242" xr:uid="{00896D93-0979-4345-AD4A-5CE2DE83EC63}"/>
    <cellStyle name="Normal 6 2 2 5 4" xfId="32243" xr:uid="{AEB7B8BA-5B53-4F15-AC79-C9E9024128F5}"/>
    <cellStyle name="Normal 6 2 2 5 5" xfId="32244" xr:uid="{D6609388-1AEF-4523-A72A-866A03C394D7}"/>
    <cellStyle name="Normal 6 2 2 5 6" xfId="50633" xr:uid="{6F868B73-F399-447B-B256-24E76D0A9A64}"/>
    <cellStyle name="Normal 6 2 2 5 7" xfId="50634" xr:uid="{DDFF4DB0-E8EE-4A03-8576-83EF8D022299}"/>
    <cellStyle name="Normal 6 2 2 5_AVA DVA EL" xfId="50635" xr:uid="{C02CAA10-5C59-4775-80CC-3983ECCE96CC}"/>
    <cellStyle name="Normal 6 2 2 6" xfId="8587" xr:uid="{7609A95B-CF86-4B4C-A3A2-253C64F6FB2F}"/>
    <cellStyle name="Normal 6 2 2 6 2" xfId="32245" xr:uid="{CECBCEF7-043C-4485-B2C9-7817583CD595}"/>
    <cellStyle name="Normal 6 2 2 6 2 2" xfId="32246" xr:uid="{3D22339D-F796-41D4-BA73-B3326B3661F4}"/>
    <cellStyle name="Normal 6 2 2 6 2 3" xfId="32247" xr:uid="{697F853A-3756-4FE5-81D7-040DDCFA2FA8}"/>
    <cellStyle name="Normal 6 2 2 6 2_AVA DVA EL" xfId="32248" xr:uid="{756B92F5-5879-4759-9A11-B0CB7F4B9958}"/>
    <cellStyle name="Normal 6 2 2 6 3" xfId="32249" xr:uid="{F2F80C36-B284-4D9C-AC75-76264B5EEA79}"/>
    <cellStyle name="Normal 6 2 2 6 3 2" xfId="32250" xr:uid="{1BE4B9CB-3013-4809-B5B2-2B32958DB67E}"/>
    <cellStyle name="Normal 6 2 2 6 3_AVA DVA EL" xfId="32251" xr:uid="{9A6AA0C0-BDCD-4B1F-A7E7-86F69605B218}"/>
    <cellStyle name="Normal 6 2 2 6 4" xfId="32252" xr:uid="{A76F14BC-80C0-4533-99AB-4C4D522411C8}"/>
    <cellStyle name="Normal 6 2 2 6 5" xfId="32253" xr:uid="{868D8472-4CE0-4F69-A0F2-71681F4850DC}"/>
    <cellStyle name="Normal 6 2 2 6 6" xfId="50636" xr:uid="{BAEA3E67-4FCC-400E-BC57-73DF004E327A}"/>
    <cellStyle name="Normal 6 2 2 6_AVA DVA EL" xfId="50637" xr:uid="{8640FA23-E517-4F34-9F3B-2F0F9EC14915}"/>
    <cellStyle name="Normal 6 2 2 7" xfId="32254" xr:uid="{F4E48AF8-3CBE-47A6-9228-4B437BC06ED2}"/>
    <cellStyle name="Normal 6 2 2 7 2" xfId="32255" xr:uid="{7B400086-4F53-433D-9E03-096C5B8E3F99}"/>
    <cellStyle name="Normal 6 2 2 7 3" xfId="32256" xr:uid="{D23436B8-92E1-46EE-9AA7-33D0FD098041}"/>
    <cellStyle name="Normal 6 2 2 7_AVA DVA EL" xfId="32257" xr:uid="{D4F95947-6D98-49CB-A720-D5DBE69D5CBE}"/>
    <cellStyle name="Normal 6 2 2 8" xfId="32258" xr:uid="{AE81AED1-853A-40E8-8B53-750143FB0B6C}"/>
    <cellStyle name="Normal 6 2 2 8 2" xfId="32259" xr:uid="{8B112C57-3084-4BF2-8ADE-F79535ABD0B3}"/>
    <cellStyle name="Normal 6 2 2 8 3" xfId="32260" xr:uid="{93A76C4E-D257-46F2-BCF0-612CB68E3C9B}"/>
    <cellStyle name="Normal 6 2 2 8_AVA DVA EL" xfId="32261" xr:uid="{56E4B8DE-4688-4DF4-B9E6-B1838B564AFD}"/>
    <cellStyle name="Normal 6 2 2 9" xfId="32262" xr:uid="{C6EB68DF-499A-43C2-82C1-9E867DB318F9}"/>
    <cellStyle name="Normal 6 2 2 9 2" xfId="32263" xr:uid="{CC118559-26C7-471E-820B-3E2ED3548A34}"/>
    <cellStyle name="Normal 6 2 2 9 3" xfId="32264" xr:uid="{31516538-CDE4-40E6-82D5-88F428B2F8FD}"/>
    <cellStyle name="Normal 6 2 2 9_AVA DVA EL" xfId="32265" xr:uid="{18BCB746-E1E7-427B-8438-23C35A927583}"/>
    <cellStyle name="Normal 6 2 2_3. Chng in credit spreads" xfId="50638" xr:uid="{119C6DB1-1CAD-4241-8531-C5D6172DB258}"/>
    <cellStyle name="Normal 6 2 3" xfId="8588" xr:uid="{2801CCEC-91C3-41FD-97D8-94206A50DAF2}"/>
    <cellStyle name="Normal 6 2 3 10" xfId="50639" xr:uid="{423023D8-A8B9-4DBE-81AD-080BB9C219D2}"/>
    <cellStyle name="Normal 6 2 3 11" xfId="50640" xr:uid="{6B96E025-0541-4182-BC66-4C429FA63F97}"/>
    <cellStyle name="Normal 6 2 3 12" xfId="50641" xr:uid="{43C04FFA-D943-4ECF-98EC-ABE8627F87A1}"/>
    <cellStyle name="Normal 6 2 3 2" xfId="8589" xr:uid="{73EB2751-4060-4FBC-9CF2-2178C085C7FC}"/>
    <cellStyle name="Normal 6 2 3 2 2" xfId="8590" xr:uid="{C92AEEB8-9A94-43AC-BFB3-D9E95B357B53}"/>
    <cellStyle name="Normal 6 2 3 2 2 2" xfId="50642" xr:uid="{724D96F7-EF7A-43E2-B331-2DE7B5E0CBC1}"/>
    <cellStyle name="Normal 6 2 3 2 2 2 2" xfId="50643" xr:uid="{97400A0B-F1A0-4353-A0F9-CDF6A6C5F8A8}"/>
    <cellStyle name="Normal 6 2 3 2 2 3" xfId="50644" xr:uid="{67791573-B956-48BC-8E1B-C32D7B5154E3}"/>
    <cellStyle name="Normal 6 2 3 2 2_3. Chng in credit spreads" xfId="50645" xr:uid="{D024983B-D0BA-46B3-B5D0-C66F5826128E}"/>
    <cellStyle name="Normal 6 2 3 2 3" xfId="8591" xr:uid="{C9CC7C38-4D82-4A09-98F1-A315C8B1E104}"/>
    <cellStyle name="Normal 6 2 3 2 3 2" xfId="50646" xr:uid="{E9901FCA-19AD-4586-921E-C2B98C5FDDD6}"/>
    <cellStyle name="Normal 6 2 3 2 3 2 2" xfId="50647" xr:uid="{0E163D6D-926A-4738-A3EC-BDC5ABAE3460}"/>
    <cellStyle name="Normal 6 2 3 2 3 3" xfId="50648" xr:uid="{312A68D6-6917-4D8A-AA0F-D1A70F255FC5}"/>
    <cellStyle name="Normal 6 2 3 2 3_3. Chng in credit spreads" xfId="50649" xr:uid="{EDAA1A51-1F2C-49BA-BD82-B4FC84939B8F}"/>
    <cellStyle name="Normal 6 2 3 2 4" xfId="32266" xr:uid="{15217DA7-C7E2-4D1C-918B-672779D48D97}"/>
    <cellStyle name="Normal 6 2 3 2 4 2" xfId="32267" xr:uid="{012B2D74-17D2-4618-9F9F-0F4A36C44BCD}"/>
    <cellStyle name="Normal 6 2 3 2 4 3" xfId="50650" xr:uid="{080F075A-B9D7-457A-84D4-55AF4AFF37E8}"/>
    <cellStyle name="Normal 6 2 3 2 4_AVA DVA EL" xfId="32268" xr:uid="{341EDAC9-D393-4523-B70C-472E3CE53AF4}"/>
    <cellStyle name="Normal 6 2 3 2 5" xfId="32269" xr:uid="{DCE547D4-625C-4674-BCA9-484A46CFFD04}"/>
    <cellStyle name="Normal 6 2 3 2 6" xfId="50651" xr:uid="{F480240B-7072-4514-9166-79B10994A839}"/>
    <cellStyle name="Normal 6 2 3 2 7" xfId="50652" xr:uid="{0D495640-0B5C-4EA9-80B6-BEB183EFF670}"/>
    <cellStyle name="Normal 6 2 3 2 8" xfId="50653" xr:uid="{30B33084-1538-44A8-9D92-B4B88CAF979D}"/>
    <cellStyle name="Normal 6 2 3 2 9" xfId="50654" xr:uid="{397FF08D-35C3-4672-8C7A-2DC78297B197}"/>
    <cellStyle name="Normal 6 2 3 2_3. Chng in credit spreads" xfId="50655" xr:uid="{6E1A648F-7440-4913-AC2B-DC05D24829E4}"/>
    <cellStyle name="Normal 6 2 3 3" xfId="8592" xr:uid="{81A055A7-680A-46D6-88DC-9C8AE85207AA}"/>
    <cellStyle name="Normal 6 2 3 3 2" xfId="8593" xr:uid="{6DF739F1-A77F-488D-8CF7-66B462E40608}"/>
    <cellStyle name="Normal 6 2 3 3 2 2" xfId="50656" xr:uid="{B2FD7ED5-DD30-4090-A17D-499AD9296C0E}"/>
    <cellStyle name="Normal 6 2 3 3 3" xfId="8594" xr:uid="{693CED97-C5D4-4FE7-92A7-A9E9E7224E3B}"/>
    <cellStyle name="Normal 6 2 3 3 4" xfId="32270" xr:uid="{CB2E6BFB-B71C-417B-A061-B8EB605E64FA}"/>
    <cellStyle name="Normal 6 2 3 3 4 2" xfId="32271" xr:uid="{30F8DF92-5C9C-46B2-BBF2-6562D37AA487}"/>
    <cellStyle name="Normal 6 2 3 3 4_AVA DVA EL" xfId="32272" xr:uid="{8B9013E3-E59B-4A02-8BFC-9BC698551B29}"/>
    <cellStyle name="Normal 6 2 3 3 5" xfId="32273" xr:uid="{9515979F-1B4D-4F09-B1C9-E4C34275F10F}"/>
    <cellStyle name="Normal 6 2 3 3 6" xfId="50657" xr:uid="{8C6D5492-8CA3-4FFC-907E-0929869E30AE}"/>
    <cellStyle name="Normal 6 2 3 3 7" xfId="50658" xr:uid="{0508A190-A385-4AF0-AEE3-395451794E04}"/>
    <cellStyle name="Normal 6 2 3 3 8" xfId="50659" xr:uid="{CD1BF5B6-ACC6-4E04-8004-147A36F8E620}"/>
    <cellStyle name="Normal 6 2 3 3 9" xfId="50660" xr:uid="{9AA18F10-A4ED-4D4A-BA60-83FF7A92AE59}"/>
    <cellStyle name="Normal 6 2 3 3_3. Chng in credit spreads" xfId="50661" xr:uid="{47A12E1E-AB93-4B5A-9E1D-5803072AC153}"/>
    <cellStyle name="Normal 6 2 3 4" xfId="8595" xr:uid="{57DA8699-2B43-4605-9B85-A2F2342770F9}"/>
    <cellStyle name="Normal 6 2 3 4 2" xfId="8596" xr:uid="{C15A19AC-7D11-426A-B6C3-978475E1918F}"/>
    <cellStyle name="Normal 6 2 3 4 2 2" xfId="50662" xr:uid="{F3F15500-472D-4344-9469-4C80F2E0264D}"/>
    <cellStyle name="Normal 6 2 3 4 3" xfId="8597" xr:uid="{E574AFCF-3408-43D5-942F-1DB1299FC5C6}"/>
    <cellStyle name="Normal 6 2 3 4 4" xfId="32274" xr:uid="{C809C1B3-E7C7-4556-B92D-718C62DE5967}"/>
    <cellStyle name="Normal 6 2 3 4 4 2" xfId="32275" xr:uid="{02BC90F8-829F-4F05-9DE4-3556932095B7}"/>
    <cellStyle name="Normal 6 2 3 4 4_AVA DVA EL" xfId="32276" xr:uid="{47B77410-0417-4272-9F0D-5F1189AF3E3A}"/>
    <cellStyle name="Normal 6 2 3 4 5" xfId="32277" xr:uid="{44AE4664-2A5F-4DB6-9B6C-ABC3B845A126}"/>
    <cellStyle name="Normal 6 2 3 4 6" xfId="50663" xr:uid="{9597736A-BEE2-4293-98A5-3C840683AE0E}"/>
    <cellStyle name="Normal 6 2 3 4 7" xfId="50664" xr:uid="{C7743649-75BF-4D55-9479-C3A5C7E2A7C6}"/>
    <cellStyle name="Normal 6 2 3 4 8" xfId="50665" xr:uid="{255F6E1F-7FCF-4971-9632-D42D0EC4BA0A}"/>
    <cellStyle name="Normal 6 2 3 4_3. Chng in credit spreads" xfId="50666" xr:uid="{4999201F-71D0-40FC-90DC-CA47E09055B7}"/>
    <cellStyle name="Normal 6 2 3 5" xfId="8598" xr:uid="{77B7D399-2B6E-4A97-80AF-0C6122C2131E}"/>
    <cellStyle name="Normal 6 2 3 5 2" xfId="32278" xr:uid="{8E533969-E8CB-4654-A8DB-5688016ECDBE}"/>
    <cellStyle name="Normal 6 2 3 5 2 2" xfId="32279" xr:uid="{C48C607E-D53B-4010-8EFB-56C2B322BFFF}"/>
    <cellStyle name="Normal 6 2 3 5 2_AVA DVA EL" xfId="32280" xr:uid="{3E783E90-9316-405F-BD1E-F64B5A8EEE64}"/>
    <cellStyle name="Normal 6 2 3 5 3" xfId="32281" xr:uid="{86EA1D3D-EE37-4647-93E2-4BF67610AD08}"/>
    <cellStyle name="Normal 6 2 3 5 4" xfId="50667" xr:uid="{172A416F-D70D-4972-BC1E-406C6E714EE9}"/>
    <cellStyle name="Normal 6 2 3 5 5" xfId="50668" xr:uid="{5F804938-91C9-4D2B-994E-AF9F1C37E092}"/>
    <cellStyle name="Normal 6 2 3 5 6" xfId="50669" xr:uid="{8F91D1C7-7157-46E6-921A-70F9CA16DA9C}"/>
    <cellStyle name="Normal 6 2 3 5_AVA DVA EL" xfId="50670" xr:uid="{A9A10885-2EDF-48A6-A738-4D2585D9920C}"/>
    <cellStyle name="Normal 6 2 3 6" xfId="8599" xr:uid="{745030D3-FF17-439C-952B-EDFBD52B58A9}"/>
    <cellStyle name="Normal 6 2 3 7" xfId="32282" xr:uid="{099389C3-1E7C-4036-BA9D-FFFFE06844F7}"/>
    <cellStyle name="Normal 6 2 3 7 2" xfId="32283" xr:uid="{2E26DEDC-441F-4F55-A569-67D52E99A20F}"/>
    <cellStyle name="Normal 6 2 3 7 3" xfId="32284" xr:uid="{20FCFB46-F37B-4A1B-A5E6-84385CFA1ECA}"/>
    <cellStyle name="Normal 6 2 3 7_AVA DVA EL" xfId="32285" xr:uid="{9D4ACCB6-B074-4DFA-A2CE-447543B9D623}"/>
    <cellStyle name="Normal 6 2 3 8" xfId="32286" xr:uid="{8D88F435-2A13-4A82-BE40-B5DEC357236F}"/>
    <cellStyle name="Normal 6 2 3 8 2" xfId="32287" xr:uid="{9ECA93D9-00C6-4D3A-96FF-DC12FED47AC4}"/>
    <cellStyle name="Normal 6 2 3 8_AVA DVA EL" xfId="32288" xr:uid="{5B73897C-912C-4503-BA81-F192EC590831}"/>
    <cellStyle name="Normal 6 2 3 9" xfId="32289" xr:uid="{CFC7530D-A92A-4315-8D10-321F95F8DC30}"/>
    <cellStyle name="Normal 6 2 3_3. Chng in credit spreads" xfId="50671" xr:uid="{950C135C-6CBF-49F8-952D-CAEBDC5F94DD}"/>
    <cellStyle name="Normal 6 2 4" xfId="8600" xr:uid="{BECC91C7-0533-4741-8043-404F65DBB8B2}"/>
    <cellStyle name="Normal 6 2 4 2" xfId="8601" xr:uid="{C7CC732F-98B3-4E23-B019-AE9536CAE10B}"/>
    <cellStyle name="Normal 6 2 4 2 2" xfId="50672" xr:uid="{121359F1-33F5-4C27-BA50-B31C428BDCBE}"/>
    <cellStyle name="Normal 6 2 4 2 2 2" xfId="50673" xr:uid="{38583E8B-8174-441E-AC75-FB0B024AE252}"/>
    <cellStyle name="Normal 6 2 4 2 3" xfId="50674" xr:uid="{417D1806-17A9-4C8F-8F81-D6087B4AAF72}"/>
    <cellStyle name="Normal 6 2 4 2_3. Chng in credit spreads" xfId="50675" xr:uid="{7771FBF9-D5A5-440A-88CA-3F02879B5E55}"/>
    <cellStyle name="Normal 6 2 4 3" xfId="8602" xr:uid="{30AFA6C7-3B71-4B5D-9E47-4E742E0F3CC1}"/>
    <cellStyle name="Normal 6 2 4 3 2" xfId="50676" xr:uid="{587F202E-DFB4-4D35-BABF-2733C4203461}"/>
    <cellStyle name="Normal 6 2 4 3 2 2" xfId="50677" xr:uid="{006731AB-2140-4B93-8F20-B1D30961D809}"/>
    <cellStyle name="Normal 6 2 4 3 3" xfId="50678" xr:uid="{E73357CB-418D-4514-8878-54B9348FA367}"/>
    <cellStyle name="Normal 6 2 4 3_3. Chng in credit spreads" xfId="50679" xr:uid="{7EC20882-73FB-4556-84B1-0CB5DBDAB330}"/>
    <cellStyle name="Normal 6 2 4 4" xfId="32290" xr:uid="{76093EFF-2472-46F9-8959-CE9D380DC6CF}"/>
    <cellStyle name="Normal 6 2 4 4 2" xfId="32291" xr:uid="{C18D780A-DD22-4364-A6D1-2EB112A76C22}"/>
    <cellStyle name="Normal 6 2 4 4 3" xfId="32292" xr:uid="{04431499-38A0-4456-9EF8-95362BEDEBE6}"/>
    <cellStyle name="Normal 6 2 4 4 4" xfId="50680" xr:uid="{420894E3-F613-4E2E-BD9F-0FA5AC441809}"/>
    <cellStyle name="Normal 6 2 4 4_AVA DVA EL" xfId="32293" xr:uid="{E18D582B-1ABA-4A5D-9FB5-461472F3B433}"/>
    <cellStyle name="Normal 6 2 4 5" xfId="32294" xr:uid="{250DBB09-7084-4361-B414-FA7B5C7A9C81}"/>
    <cellStyle name="Normal 6 2 4 5 2" xfId="32295" xr:uid="{9E94E8A5-7412-447C-B3B4-E2E2A7B273C1}"/>
    <cellStyle name="Normal 6 2 4 5_AVA DVA EL" xfId="32296" xr:uid="{44158C68-3F70-4150-A3AE-BFDB78235646}"/>
    <cellStyle name="Normal 6 2 4 6" xfId="32297" xr:uid="{F5FD955F-095C-4417-A3D3-F6DDF88720FA}"/>
    <cellStyle name="Normal 6 2 4 7" xfId="32298" xr:uid="{034691C5-300B-428A-AFA8-82FED064CF6F}"/>
    <cellStyle name="Normal 6 2 4 8" xfId="50681" xr:uid="{0EA1F4F9-7413-4241-9971-4C4244C61073}"/>
    <cellStyle name="Normal 6 2 4 9" xfId="50682" xr:uid="{88926930-DF8E-44CC-AF7E-CEB0B9BF598E}"/>
    <cellStyle name="Normal 6 2 4_3. Chng in credit spreads" xfId="50683" xr:uid="{44D8E3C4-0F5F-43C2-8096-D487338FB9D1}"/>
    <cellStyle name="Normal 6 2 5" xfId="8603" xr:uid="{86A379D0-F096-43F1-BB20-15009F84A1E1}"/>
    <cellStyle name="Normal 6 2 5 2" xfId="8604" xr:uid="{7507A556-F441-449E-9BCB-72767F4DEDC7}"/>
    <cellStyle name="Normal 6 2 5 2 2" xfId="50684" xr:uid="{FF5B2FE3-9C30-4478-96EC-E3ABE49D900A}"/>
    <cellStyle name="Normal 6 2 5 3" xfId="8605" xr:uid="{A0805AA6-9D72-4557-8DB1-B2E1328C6730}"/>
    <cellStyle name="Normal 6 2 5 4" xfId="32299" xr:uid="{EF13A7CF-2BAF-4EED-831F-BEABC5489D68}"/>
    <cellStyle name="Normal 6 2 5 4 2" xfId="32300" xr:uid="{6F3DF51B-27C8-42DE-8BA5-2CEF62D6546E}"/>
    <cellStyle name="Normal 6 2 5 4 3" xfId="32301" xr:uid="{C24C1D79-2EC5-4DE7-ACEF-84926D56EFCA}"/>
    <cellStyle name="Normal 6 2 5 4_AVA DVA EL" xfId="32302" xr:uid="{D14B2879-3E08-4424-A4D7-392D2A411458}"/>
    <cellStyle name="Normal 6 2 5 5" xfId="32303" xr:uid="{4E782DED-8663-4052-AEF0-AAF2B988F0F9}"/>
    <cellStyle name="Normal 6 2 5 5 2" xfId="32304" xr:uid="{E04483E4-BA87-4005-AFDF-46D93CA24209}"/>
    <cellStyle name="Normal 6 2 5 5_AVA DVA EL" xfId="32305" xr:uid="{8D3A2D76-6D28-47B7-BA57-7CEB15F078E0}"/>
    <cellStyle name="Normal 6 2 5 6" xfId="32306" xr:uid="{C47FE9A8-6CF5-4D18-AFE6-3D0AF009BD2F}"/>
    <cellStyle name="Normal 6 2 5 7" xfId="32307" xr:uid="{6CF9C767-323C-4D89-BB51-FB1A9E3DF6CC}"/>
    <cellStyle name="Normal 6 2 5 8" xfId="50685" xr:uid="{07EF83C3-F015-45EC-A573-EDB1B6E8AF37}"/>
    <cellStyle name="Normal 6 2 5 9" xfId="50686" xr:uid="{03D2B82A-B31B-4093-B238-3F6BFC2B32E3}"/>
    <cellStyle name="Normal 6 2 5_3. Chng in credit spreads" xfId="50687" xr:uid="{CC9C85F5-3210-48D2-8DC9-EEC67AED282E}"/>
    <cellStyle name="Normal 6 2 6" xfId="8606" xr:uid="{9A824AD3-7B47-4CA1-9661-4C981BC567DE}"/>
    <cellStyle name="Normal 6 2 6 2" xfId="8607" xr:uid="{767A6C28-B150-4304-AB57-0830D6DF441F}"/>
    <cellStyle name="Normal 6 2 6 2 2" xfId="50688" xr:uid="{2F327F3D-8B50-4E5C-8FC2-1E215BD1B0BD}"/>
    <cellStyle name="Normal 6 2 6 3" xfId="8608" xr:uid="{35716213-63E9-46C6-BF45-1DB8D918A460}"/>
    <cellStyle name="Normal 6 2 6 4" xfId="32308" xr:uid="{6837C1F2-E1A0-4BCE-9821-935E2CDA97CA}"/>
    <cellStyle name="Normal 6 2 6 4 2" xfId="32309" xr:uid="{B4733E54-3ED0-4766-AD08-B37C2BD9D1BB}"/>
    <cellStyle name="Normal 6 2 6 4 3" xfId="32310" xr:uid="{6E7B1DBF-FDAF-4A36-B037-5B9440DF8C2B}"/>
    <cellStyle name="Normal 6 2 6 4_AVA DVA EL" xfId="32311" xr:uid="{CAE0CFC3-D883-492E-BF29-00F8C2DC76D7}"/>
    <cellStyle name="Normal 6 2 6 5" xfId="32312" xr:uid="{A576BFB4-10E7-4BE7-81E7-2B9554FDD2C8}"/>
    <cellStyle name="Normal 6 2 6 5 2" xfId="32313" xr:uid="{12977549-E2D6-4CAE-9DC9-F52EB98B2577}"/>
    <cellStyle name="Normal 6 2 6 5_AVA DVA EL" xfId="32314" xr:uid="{12151975-8E06-4A7B-A4F0-1217C56C50BB}"/>
    <cellStyle name="Normal 6 2 6 6" xfId="32315" xr:uid="{A7BF1ACF-712F-46B6-BC84-02D4748B5DDB}"/>
    <cellStyle name="Normal 6 2 6 7" xfId="32316" xr:uid="{31F463AE-049B-451E-8B78-5E3FCE90F70B}"/>
    <cellStyle name="Normal 6 2 6 8" xfId="50689" xr:uid="{D09A93AA-8D50-46D3-BEFC-14FD6A1D2B8F}"/>
    <cellStyle name="Normal 6 2 6 9" xfId="50690" xr:uid="{D414F435-A9A5-4E8C-B290-DD0FBF608FAA}"/>
    <cellStyle name="Normal 6 2 6_3. Chng in credit spreads" xfId="50691" xr:uid="{5C360AB6-8AD9-48FF-A734-71D162F34596}"/>
    <cellStyle name="Normal 6 2 7" xfId="8609" xr:uid="{1E96F8A8-D4BA-4AD6-9668-AEB7D8B65F92}"/>
    <cellStyle name="Normal 6 2 7 2" xfId="32317" xr:uid="{31B35FC3-C526-4B95-90ED-E51325BCF527}"/>
    <cellStyle name="Normal 6 2 7 2 2" xfId="32318" xr:uid="{43FBEFA1-365B-4731-B264-7F09227A9713}"/>
    <cellStyle name="Normal 6 2 7 2 3" xfId="32319" xr:uid="{3967E366-40DD-4EE1-BB55-5FE9E350EED7}"/>
    <cellStyle name="Normal 6 2 7 2_AVA DVA EL" xfId="32320" xr:uid="{9CDDBD2D-AC81-430F-A195-5A2CE9D8F880}"/>
    <cellStyle name="Normal 6 2 7 3" xfId="32321" xr:uid="{5FCC6436-8301-4616-98CE-EB117B16C0CD}"/>
    <cellStyle name="Normal 6 2 7 3 2" xfId="32322" xr:uid="{8BB8618D-A3DC-49D7-B0CA-6564E4473359}"/>
    <cellStyle name="Normal 6 2 7 3_AVA DVA EL" xfId="32323" xr:uid="{F352C873-C712-4C46-936B-2527FF7B66D1}"/>
    <cellStyle name="Normal 6 2 7 4" xfId="32324" xr:uid="{F5BA9D60-D01F-48F6-8206-2C438B00138B}"/>
    <cellStyle name="Normal 6 2 7 5" xfId="32325" xr:uid="{76C98DF2-02F2-4C29-980D-53D51C0048C8}"/>
    <cellStyle name="Normal 6 2 7 6" xfId="50692" xr:uid="{E89CBA15-CE3A-42D4-8184-6D22389136E6}"/>
    <cellStyle name="Normal 6 2 7_AVA DVA EL" xfId="50693" xr:uid="{554AA59E-D86A-4A09-9466-F29AEC88C25B}"/>
    <cellStyle name="Normal 6 2 8" xfId="8610" xr:uid="{DA43817E-557F-4508-A405-AC540601CB45}"/>
    <cellStyle name="Normal 6 2 8 2" xfId="32326" xr:uid="{38D1945B-AA7D-4D9F-A0A8-84185BE712B4}"/>
    <cellStyle name="Normal 6 2 8 2 2" xfId="32327" xr:uid="{1B49C1FD-A12B-44A1-A801-FADE7A5CA409}"/>
    <cellStyle name="Normal 6 2 8 2 3" xfId="32328" xr:uid="{A14733FA-F4FE-405A-8E03-53D7A6AE89F8}"/>
    <cellStyle name="Normal 6 2 8 2_AVA DVA EL" xfId="32329" xr:uid="{3B751128-8D27-4122-B999-F9388BB4A541}"/>
    <cellStyle name="Normal 6 2 8_AVA DVA EL" xfId="50694" xr:uid="{50828682-6A45-4C8E-A156-BE396A96FC37}"/>
    <cellStyle name="Normal 6 2 9" xfId="8611" xr:uid="{9426E134-C436-4B75-B6A2-C8B587ED29BF}"/>
    <cellStyle name="Normal 6 2 9 2" xfId="32330" xr:uid="{9722A5B2-D680-45E1-BCCF-6690BF232C87}"/>
    <cellStyle name="Normal 6 2 9_AVA DVA EL" xfId="32331" xr:uid="{F4366C98-2379-47BC-B44F-2537A74D3F22}"/>
    <cellStyle name="Normal 6 2_3. Chng in credit spreads" xfId="50695" xr:uid="{DE2EB28C-A8B2-4341-91CC-4B6DD67627B7}"/>
    <cellStyle name="Normal 6 20" xfId="32332" xr:uid="{6322C96A-CA17-4B21-A133-6E2CE6C84996}"/>
    <cellStyle name="Normal 6 21" xfId="35957" xr:uid="{BEB15F40-D88D-400B-8169-99E5823C37FB}"/>
    <cellStyle name="Normal 6 22" xfId="36066" xr:uid="{8B5D32CE-B639-4F56-871A-1D194D137C97}"/>
    <cellStyle name="Normal 6 23" xfId="36850" xr:uid="{9987B0ED-3995-4771-A759-BBF66A70041A}"/>
    <cellStyle name="Normal 6 3" xfId="8612" xr:uid="{979A89D1-73E5-40A4-B2FE-F495E06CB00C}"/>
    <cellStyle name="Normal 6 3 10" xfId="32333" xr:uid="{4AF8059C-C525-463D-BE5A-D45FC315ECB7}"/>
    <cellStyle name="Normal 6 3 10 2" xfId="32334" xr:uid="{FB414D98-6257-4D05-860E-80F68EB18A45}"/>
    <cellStyle name="Normal 6 3 10 3" xfId="32335" xr:uid="{0C1CB14A-079D-43B7-A52A-CD77AA707F3D}"/>
    <cellStyle name="Normal 6 3 10 4" xfId="36326" xr:uid="{2C9DC4D4-4665-4390-818B-20AE34EAA852}"/>
    <cellStyle name="Normal 6 3 10_AVA DVA EL" xfId="32336" xr:uid="{396AAC6E-C496-462C-9E47-AE84E7EA8FBD}"/>
    <cellStyle name="Normal 6 3 11" xfId="32337" xr:uid="{4199A6D8-88EC-461E-BBEC-E8090B3D8BE5}"/>
    <cellStyle name="Normal 6 3 11 2" xfId="32338" xr:uid="{D4CB7A00-44BC-4FB2-8F2F-8EBE2D65FF25}"/>
    <cellStyle name="Normal 6 3 11 3" xfId="32339" xr:uid="{E5E04968-781C-4F63-93EA-A7AEAA5A83AC}"/>
    <cellStyle name="Normal 6 3 11_AVA DVA EL" xfId="32340" xr:uid="{B536D593-2D86-41FE-8514-D1630CDE95A3}"/>
    <cellStyle name="Normal 6 3 12" xfId="32341" xr:uid="{1A4B2FC2-89E3-49E7-8D57-B38564BF8203}"/>
    <cellStyle name="Normal 6 3 12 2" xfId="32342" xr:uid="{885F29E2-48FC-4D28-B858-99E0F1DBB832}"/>
    <cellStyle name="Normal 6 3 12_AVA DVA EL" xfId="32343" xr:uid="{2A75A0FA-031C-4080-9679-9F5F748E0C02}"/>
    <cellStyle name="Normal 6 3 13" xfId="32344" xr:uid="{6F28F041-6A93-4C3D-A241-6E4C83E50149}"/>
    <cellStyle name="Normal 6 3 14" xfId="32345" xr:uid="{CA90BCEB-29E3-4DC7-928A-D6AB6A21E008}"/>
    <cellStyle name="Normal 6 3 15" xfId="50696" xr:uid="{F00CC75C-ED7D-48F5-BCF4-118BCFE0E7A7}"/>
    <cellStyle name="Normal 6 3 16" xfId="50697" xr:uid="{A31A43A6-AF84-4AB2-9D47-DD17F6C56A23}"/>
    <cellStyle name="Normal 6 3 2" xfId="8613" xr:uid="{19742A58-DE9C-4871-B7D0-C2CCEFDE414C}"/>
    <cellStyle name="Normal 6 3 2 10" xfId="50698" xr:uid="{F7245F99-D50E-4569-9EC4-621736A5EC69}"/>
    <cellStyle name="Normal 6 3 2 2" xfId="8614" xr:uid="{A5C7488F-0725-41E2-81E0-3D84B57C85C3}"/>
    <cellStyle name="Normal 6 3 2 2 2" xfId="32346" xr:uid="{F9294542-0598-414E-A50A-07F3138510B5}"/>
    <cellStyle name="Normal 6 3 2 2 2 2" xfId="32347" xr:uid="{A917D963-3A12-4B59-90B8-5AA70EB06EBF}"/>
    <cellStyle name="Normal 6 3 2 2 2 2 2" xfId="50699" xr:uid="{EB8668BB-860B-4CEC-832E-A0F09AC5BDCD}"/>
    <cellStyle name="Normal 6 3 2 2 2 3" xfId="50700" xr:uid="{A6CA8245-3AD1-4363-A8AE-39E844400F9B}"/>
    <cellStyle name="Normal 6 3 2 2 2_3. Chng in credit spreads" xfId="50701" xr:uid="{DD77A68A-685C-4B68-A824-229806ADA373}"/>
    <cellStyle name="Normal 6 3 2 2 3" xfId="32348" xr:uid="{C05D8758-FB9C-47D6-8A0E-2547D06EAB71}"/>
    <cellStyle name="Normal 6 3 2 2 3 2" xfId="50702" xr:uid="{9C639621-84E5-4BA4-B85D-345E6AA71EBC}"/>
    <cellStyle name="Normal 6 3 2 2 3 2 2" xfId="50703" xr:uid="{ABB0F804-6E9F-4775-9D67-61B1ED517214}"/>
    <cellStyle name="Normal 6 3 2 2 3 3" xfId="50704" xr:uid="{F4B7182D-29F9-40A0-AF5E-244F0FF094EB}"/>
    <cellStyle name="Normal 6 3 2 2 3_3. Chng in credit spreads" xfId="50705" xr:uid="{0A598BAB-DD8C-445B-8CE4-B0142344A233}"/>
    <cellStyle name="Normal 6 3 2 2 4" xfId="50706" xr:uid="{9F819E0F-E3C4-4B77-935B-78944E62040F}"/>
    <cellStyle name="Normal 6 3 2 2 4 2" xfId="50707" xr:uid="{0D1D7DCF-52F3-4C65-9CBB-60D775683A2B}"/>
    <cellStyle name="Normal 6 3 2 2 5" xfId="50708" xr:uid="{5AD648AB-CE15-4091-9E8D-A0BF044DF5F4}"/>
    <cellStyle name="Normal 6 3 2 2 6" xfId="50709" xr:uid="{A4E02AF6-F935-4971-AB61-9A74E8F9635B}"/>
    <cellStyle name="Normal 6 3 2 2 7" xfId="50710" xr:uid="{AC3072C1-5282-4BEE-BC50-8D93635653B5}"/>
    <cellStyle name="Normal 6 3 2 2_3. Chng in credit spreads" xfId="50711" xr:uid="{8F674DEC-5F6E-4B4C-8A83-DE4B52A687FA}"/>
    <cellStyle name="Normal 6 3 2 3" xfId="8615" xr:uid="{78F37402-0020-4CEB-BF97-D7D3365BC99E}"/>
    <cellStyle name="Normal 6 3 2 3 2" xfId="32349" xr:uid="{6D551427-57F0-4A89-8FBB-7C8FF6A905EA}"/>
    <cellStyle name="Normal 6 3 2 3 2 2" xfId="32350" xr:uid="{67D80652-CA52-42D6-8A28-3371E38B0DE2}"/>
    <cellStyle name="Normal 6 3 2 3 2 3" xfId="50712" xr:uid="{BC499842-74A4-42A4-8A95-F4FD180A7E2C}"/>
    <cellStyle name="Normal 6 3 2 3 2_AVA DVA EL" xfId="32351" xr:uid="{45677E06-0774-4BF8-8574-50D686073682}"/>
    <cellStyle name="Normal 6 3 2 3 3" xfId="32352" xr:uid="{EF9D883B-B2DB-41F8-8A20-3DEFB403ED1D}"/>
    <cellStyle name="Normal 6 3 2 3 4" xfId="50713" xr:uid="{38F54826-7C36-4C41-979D-6D37BA423C6B}"/>
    <cellStyle name="Normal 6 3 2 3 5" xfId="50714" xr:uid="{247D7AC6-4C1C-401E-8F2D-662815FD75B2}"/>
    <cellStyle name="Normal 6 3 2 3 6" xfId="50715" xr:uid="{FDB751BC-4B00-4F9D-A283-397AD80A89D3}"/>
    <cellStyle name="Normal 6 3 2 3 7" xfId="50716" xr:uid="{C691F3EE-67A5-4C5E-AC9F-BEC595F1766E}"/>
    <cellStyle name="Normal 6 3 2 3_3. Chng in credit spreads" xfId="50717" xr:uid="{593823C6-8A72-422F-B5A5-C2394A96DEE5}"/>
    <cellStyle name="Normal 6 3 2 4" xfId="32353" xr:uid="{0CF40232-A12F-4DD7-A42B-AA1358C8D98A}"/>
    <cellStyle name="Normal 6 3 2 4 2" xfId="32354" xr:uid="{A5F9AABA-7139-46E7-97E9-9D43AA38BF0F}"/>
    <cellStyle name="Normal 6 3 2 4 2 2" xfId="32355" xr:uid="{C5F15D16-B6D2-45C0-A5F6-FB78751C9215}"/>
    <cellStyle name="Normal 6 3 2 4 2 3" xfId="50718" xr:uid="{CE0DA8CC-0A24-405F-9417-902B4F2664F4}"/>
    <cellStyle name="Normal 6 3 2 4 2_AVA DVA EL" xfId="32356" xr:uid="{DCA3057C-189D-4795-A25D-91B187462437}"/>
    <cellStyle name="Normal 6 3 2 4 3" xfId="32357" xr:uid="{036DA7E3-52DA-4611-BD44-9C70634FDFF1}"/>
    <cellStyle name="Normal 6 3 2 4 4" xfId="32358" xr:uid="{75343273-DB14-404E-A7C9-9F67AD37CD4C}"/>
    <cellStyle name="Normal 6 3 2 4 5" xfId="50719" xr:uid="{E7663C28-5468-4673-8FBB-142561914721}"/>
    <cellStyle name="Normal 6 3 2 4 6" xfId="50720" xr:uid="{A300DF51-5F6B-4730-B600-F86285DC1D4A}"/>
    <cellStyle name="Normal 6 3 2 4_3. Chng in credit spreads" xfId="50721" xr:uid="{243FBC62-EEA5-4394-8594-F59CFB65B94E}"/>
    <cellStyle name="Normal 6 3 2 5" xfId="32359" xr:uid="{A7D17962-1DF3-40BC-AEFC-7C4C14CE5AC6}"/>
    <cellStyle name="Normal 6 3 2 5 2" xfId="32360" xr:uid="{525AEF9E-0029-4CA6-8357-51CBE9B27419}"/>
    <cellStyle name="Normal 6 3 2 5 3" xfId="32361" xr:uid="{CDE13B92-7DE3-47E9-83D0-F0A7C5BA08A1}"/>
    <cellStyle name="Normal 6 3 2 5 4" xfId="50722" xr:uid="{ADFE33A5-A66E-4F5C-B65C-EF1A194B666B}"/>
    <cellStyle name="Normal 6 3 2 5 5" xfId="50723" xr:uid="{1B5BCC63-5590-47A4-8B15-D9E87E164208}"/>
    <cellStyle name="Normal 6 3 2 5_AVA DVA EL" xfId="32362" xr:uid="{4954C0B1-B3AD-4777-BA25-134D12D93C8D}"/>
    <cellStyle name="Normal 6 3 2 6" xfId="32363" xr:uid="{DA72EA89-2FAC-40BD-A048-95762B286A7A}"/>
    <cellStyle name="Normal 6 3 2 6 2" xfId="32364" xr:uid="{B0D0E2F1-81FA-453F-B86C-3EE4191E28A3}"/>
    <cellStyle name="Normal 6 3 2 6_AVA DVA EL" xfId="32365" xr:uid="{8A76AC10-9F1A-4EE2-808E-0FC231CDB805}"/>
    <cellStyle name="Normal 6 3 2 7" xfId="32366" xr:uid="{59BBB7E9-734D-48F2-BAD1-2B8F4266B95B}"/>
    <cellStyle name="Normal 6 3 2 8" xfId="50724" xr:uid="{48980D35-E915-4283-A2A0-A5933C777005}"/>
    <cellStyle name="Normal 6 3 2 9" xfId="50725" xr:uid="{D911C2AF-9B3C-4619-8968-0DCEDC193CB7}"/>
    <cellStyle name="Normal 6 3 2_3. Chng in credit spreads" xfId="50726" xr:uid="{809DCF43-360E-4EA3-BB68-6E01071415DD}"/>
    <cellStyle name="Normal 6 3 3" xfId="8616" xr:uid="{A3053148-A761-4B9D-8C51-0010B813CCFD}"/>
    <cellStyle name="Normal 6 3 3 2" xfId="8617" xr:uid="{90EBDADF-1E13-4207-ACCD-9B1F436FE619}"/>
    <cellStyle name="Normal 6 3 3 2 2" xfId="50727" xr:uid="{852128FD-FE28-408A-B0EA-1BDD194306D8}"/>
    <cellStyle name="Normal 6 3 3 2 2 2" xfId="50728" xr:uid="{DAFC0A75-726E-4C06-A4C4-955665CEDC50}"/>
    <cellStyle name="Normal 6 3 3 2 2 2 2" xfId="50729" xr:uid="{A0559B95-8F92-4BB8-AB54-85C923DE50E8}"/>
    <cellStyle name="Normal 6 3 3 2 2 3" xfId="50730" xr:uid="{4AEBF672-457D-4255-86C6-5FEFAD52FDFE}"/>
    <cellStyle name="Normal 6 3 3 2 2_3. Chng in credit spreads" xfId="50731" xr:uid="{3C669D5A-3DDE-4724-A640-0C7146DE2620}"/>
    <cellStyle name="Normal 6 3 3 2 3" xfId="50732" xr:uid="{E5F44944-5935-4D4D-9F1D-221EECE1768D}"/>
    <cellStyle name="Normal 6 3 3 2 3 2" xfId="50733" xr:uid="{85C1DEFE-43D5-41B7-95B2-3128DB04885B}"/>
    <cellStyle name="Normal 6 3 3 2 3 2 2" xfId="50734" xr:uid="{8E4BE90E-0A24-45B4-85C2-2AAA43207B9F}"/>
    <cellStyle name="Normal 6 3 3 2 3 3" xfId="50735" xr:uid="{A8C83B0E-0EAE-48A8-8C01-B83508D8F619}"/>
    <cellStyle name="Normal 6 3 3 2 3_3. Chng in credit spreads" xfId="50736" xr:uid="{CDF0EDF1-953E-440A-B4BA-4493D345E30C}"/>
    <cellStyle name="Normal 6 3 3 2 4" xfId="50737" xr:uid="{2DC207E5-AD3A-40D4-A1DA-05E9142286F7}"/>
    <cellStyle name="Normal 6 3 3 2 4 2" xfId="50738" xr:uid="{6719C59D-F5C8-4A23-9731-E06FFD9446C1}"/>
    <cellStyle name="Normal 6 3 3 2 5" xfId="50739" xr:uid="{BD3E2DC4-46C1-43CA-A9CB-6325FFD1DC8B}"/>
    <cellStyle name="Normal 6 3 3 2_3. Chng in credit spreads" xfId="50740" xr:uid="{E8F064FB-2EA9-4D67-B2B2-4C2C8DAD0CDA}"/>
    <cellStyle name="Normal 6 3 3 3" xfId="8618" xr:uid="{51222D93-2108-455E-B503-2689BFA972BD}"/>
    <cellStyle name="Normal 6 3 3 3 2" xfId="50741" xr:uid="{5ECE4789-7CA4-4CC0-A8F9-95F50A06CAD4}"/>
    <cellStyle name="Normal 6 3 3 3 2 2" xfId="50742" xr:uid="{F29657BC-1135-4BE4-8CBD-A7E2707AB734}"/>
    <cellStyle name="Normal 6 3 3 3 3" xfId="50743" xr:uid="{2A780E59-EFA7-4EE8-917E-A324095A1B98}"/>
    <cellStyle name="Normal 6 3 3 3_3. Chng in credit spreads" xfId="50744" xr:uid="{8642BBC3-0912-4D0A-9405-DBB6A40AD16A}"/>
    <cellStyle name="Normal 6 3 3 4" xfId="32367" xr:uid="{D8BC3116-645C-4E91-967A-C0C51395EF8C}"/>
    <cellStyle name="Normal 6 3 3 4 2" xfId="32368" xr:uid="{E956770A-B1A4-40B7-8869-8B769F8AAFD0}"/>
    <cellStyle name="Normal 6 3 3 4 2 2" xfId="50745" xr:uid="{AF0D35A1-D781-46E0-B20F-CD4277DEA56E}"/>
    <cellStyle name="Normal 6 3 3 4 3" xfId="50746" xr:uid="{4DE16E75-3BFE-45C9-B993-02AB8D2ECEE3}"/>
    <cellStyle name="Normal 6 3 3 4_3. Chng in credit spreads" xfId="50747" xr:uid="{EDC161C0-0441-4CB5-A9F8-988F28EF7F9E}"/>
    <cellStyle name="Normal 6 3 3 5" xfId="32369" xr:uid="{3A549EDB-380E-4B14-BA3D-300D4D2D0A7E}"/>
    <cellStyle name="Normal 6 3 3 5 2" xfId="50748" xr:uid="{32C096A5-B929-4218-9A86-C8A4E79CA3EB}"/>
    <cellStyle name="Normal 6 3 3 6" xfId="50749" xr:uid="{CFB24C5A-0C6D-4633-A65F-4D4D2F11EC49}"/>
    <cellStyle name="Normal 6 3 3 7" xfId="50750" xr:uid="{7F10D4E0-3106-498D-86A2-13863A90E0AB}"/>
    <cellStyle name="Normal 6 3 3 8" xfId="50751" xr:uid="{7F182D6C-9CC1-4ECE-A2B5-12BEF0B79D85}"/>
    <cellStyle name="Normal 6 3 3 9" xfId="50752" xr:uid="{DEFEDC4B-0383-4171-BCA4-B321231A973D}"/>
    <cellStyle name="Normal 6 3 3_3. Chng in credit spreads" xfId="50753" xr:uid="{D73DBEB1-F55A-4348-83E5-B9C8641033E7}"/>
    <cellStyle name="Normal 6 3 4" xfId="8619" xr:uid="{AEDD9A01-16E3-44E7-BDFA-FAD06D8A9A9E}"/>
    <cellStyle name="Normal 6 3 4 2" xfId="8620" xr:uid="{E31E7760-01FB-4702-BBFE-F4586DFE2BDC}"/>
    <cellStyle name="Normal 6 3 4 2 2" xfId="50754" xr:uid="{BA530655-68C6-41E0-A96C-82A016FB6B90}"/>
    <cellStyle name="Normal 6 3 4 2 2 2" xfId="50755" xr:uid="{658F3E2A-7BE9-42E2-879F-626CCF690AB8}"/>
    <cellStyle name="Normal 6 3 4 2 3" xfId="50756" xr:uid="{2AC5FBC2-533D-4AAD-9AE2-15B5F612B0CF}"/>
    <cellStyle name="Normal 6 3 4 2_3. Chng in credit spreads" xfId="50757" xr:uid="{0C3ED6C4-86E9-4C8C-AAD5-3D5306A00661}"/>
    <cellStyle name="Normal 6 3 4 3" xfId="8621" xr:uid="{B28D6212-02D3-4AC4-91C1-23E1C61E9108}"/>
    <cellStyle name="Normal 6 3 4 3 2" xfId="50758" xr:uid="{EAD31579-1C4F-436A-87A3-581A093B7C02}"/>
    <cellStyle name="Normal 6 3 4 3 2 2" xfId="50759" xr:uid="{1827F2D5-2F9B-4786-81F2-2E4521D6C4A9}"/>
    <cellStyle name="Normal 6 3 4 3 3" xfId="50760" xr:uid="{754D21DD-1BC5-4D8A-A91A-3FCEC0226B10}"/>
    <cellStyle name="Normal 6 3 4 3_3. Chng in credit spreads" xfId="50761" xr:uid="{6A198E92-971A-4AE6-84E1-946DDE58CB01}"/>
    <cellStyle name="Normal 6 3 4 4" xfId="32370" xr:uid="{6F544E38-66FD-4E02-97F2-AB2B726EEB94}"/>
    <cellStyle name="Normal 6 3 4 4 2" xfId="32371" xr:uid="{D957CD2A-71A3-4B84-ABFC-DF8401DDEB20}"/>
    <cellStyle name="Normal 6 3 4 4 3" xfId="50762" xr:uid="{3B57AC8F-6487-437C-89BA-780AC32F91DF}"/>
    <cellStyle name="Normal 6 3 4 4_AVA DVA EL" xfId="32372" xr:uid="{0F5DD450-388A-4B23-A83F-9BD131D02559}"/>
    <cellStyle name="Normal 6 3 4 5" xfId="32373" xr:uid="{D33A8763-5190-4D26-BC5F-4636B2228782}"/>
    <cellStyle name="Normal 6 3 4 6" xfId="50763" xr:uid="{847AA22C-9897-4EEE-B609-C4E3B961DA79}"/>
    <cellStyle name="Normal 6 3 4 7" xfId="50764" xr:uid="{98792A06-419F-4C30-B5DD-4D6BF067F6C4}"/>
    <cellStyle name="Normal 6 3 4 8" xfId="50765" xr:uid="{5D373E42-96B0-4963-9EFB-D5A459689891}"/>
    <cellStyle name="Normal 6 3 4 9" xfId="50766" xr:uid="{C8D27196-9E26-42DB-821D-DA5C33D316F7}"/>
    <cellStyle name="Normal 6 3 4_3. Chng in credit spreads" xfId="50767" xr:uid="{FFAE372D-6261-4FE0-9F53-555C7AAF1F92}"/>
    <cellStyle name="Normal 6 3 5" xfId="8622" xr:uid="{4915AC75-3408-4F4B-A9E2-EA1E29AE289A}"/>
    <cellStyle name="Normal 6 3 5 2" xfId="32374" xr:uid="{CC972EC8-CE90-44AF-8CC1-FCAB9BAE35CA}"/>
    <cellStyle name="Normal 6 3 5 2 2" xfId="32375" xr:uid="{16D7F714-1F8E-40DE-9FE0-2A1555D9937F}"/>
    <cellStyle name="Normal 6 3 5 2 3" xfId="50768" xr:uid="{398AC0FF-C976-4612-A13E-2D8F3CEA00B8}"/>
    <cellStyle name="Normal 6 3 5 2_AVA DVA EL" xfId="32376" xr:uid="{CF7D7ED3-756D-4F45-A2A5-E5E8A11601EB}"/>
    <cellStyle name="Normal 6 3 5 3" xfId="32377" xr:uid="{F5D11F8C-E1AE-4007-BD88-7E3CA0096349}"/>
    <cellStyle name="Normal 6 3 5 4" xfId="50769" xr:uid="{9F206E7E-442D-45EE-B2BD-3946BA0889B6}"/>
    <cellStyle name="Normal 6 3 5 5" xfId="50770" xr:uid="{48EDDCD1-747E-4638-A7D5-FDB9FCB852B7}"/>
    <cellStyle name="Normal 6 3 5 6" xfId="50771" xr:uid="{236A9D57-7136-4E4B-BC14-480883CA4427}"/>
    <cellStyle name="Normal 6 3 5_3. Chng in credit spreads" xfId="50772" xr:uid="{566836A1-C0E0-40E9-9C84-3769095D3C48}"/>
    <cellStyle name="Normal 6 3 6" xfId="8623" xr:uid="{F1F2D0EE-7505-49AD-BB0E-03022A0D5FE5}"/>
    <cellStyle name="Normal 6 3 6 2" xfId="32378" xr:uid="{C9C52101-95B9-41C9-B245-E2DFBE65E2B5}"/>
    <cellStyle name="Normal 6 3 6 2 2" xfId="32379" xr:uid="{6987F135-0526-464F-B822-550EDEE80476}"/>
    <cellStyle name="Normal 6 3 6 2 3" xfId="50773" xr:uid="{EC973F08-657E-4392-BA00-F84362C4984E}"/>
    <cellStyle name="Normal 6 3 6 2_AVA DVA EL" xfId="32380" xr:uid="{F327489E-CF56-428E-BFFB-C6CF2BD51359}"/>
    <cellStyle name="Normal 6 3 6 3" xfId="32381" xr:uid="{C4D876FC-5A4B-4863-B28A-C7A1433FA129}"/>
    <cellStyle name="Normal 6 3 6 4" xfId="50774" xr:uid="{B88FF97B-436D-41C6-AAC4-7212C26A95E3}"/>
    <cellStyle name="Normal 6 3 6 5" xfId="50775" xr:uid="{46D2FCC1-377F-4957-8BF0-15197F803E77}"/>
    <cellStyle name="Normal 6 3 6 6" xfId="50776" xr:uid="{A73CBCF5-F0C5-417F-9AD5-991C82575260}"/>
    <cellStyle name="Normal 6 3 6_3. Chng in credit spreads" xfId="50777" xr:uid="{E0B20E58-A305-42D3-9E41-E5209F59F6BD}"/>
    <cellStyle name="Normal 6 3 7" xfId="32382" xr:uid="{61AB4152-2D2E-4D3C-A991-D6F7CEF6BCC1}"/>
    <cellStyle name="Normal 6 3 7 2" xfId="32383" xr:uid="{DD2AACD1-0FF4-4CE0-A53D-270F1750384A}"/>
    <cellStyle name="Normal 6 3 7 3" xfId="32384" xr:uid="{668854D6-9816-4FD9-BDB2-D1668D74C46D}"/>
    <cellStyle name="Normal 6 3 7 4" xfId="36136" xr:uid="{A0B1E130-AFC7-4934-9579-A70EDFEA164B}"/>
    <cellStyle name="Normal 6 3 7_AVA DVA EL" xfId="32385" xr:uid="{EA981833-1BDC-4D4A-9EFF-3E50F5107E00}"/>
    <cellStyle name="Normal 6 3 8" xfId="32386" xr:uid="{B2C9CE97-ECAC-46DE-9B44-0FD705633AF1}"/>
    <cellStyle name="Normal 6 3 8 2" xfId="32387" xr:uid="{F34A2A56-9210-40F5-BB47-32A5ABCEF759}"/>
    <cellStyle name="Normal 6 3 8 3" xfId="32388" xr:uid="{FB0A72C7-551F-4E39-B34F-05BA7834326C}"/>
    <cellStyle name="Normal 6 3 8 4" xfId="36211" xr:uid="{D4859640-9322-4656-BDD3-69E836EF4581}"/>
    <cellStyle name="Normal 6 3 8_AVA DVA EL" xfId="32389" xr:uid="{E57D40B5-FDC6-44BC-8B3B-D46F48318672}"/>
    <cellStyle name="Normal 6 3 9" xfId="32390" xr:uid="{C039A34E-F117-486F-A50D-E201D270F884}"/>
    <cellStyle name="Normal 6 3 9 2" xfId="32391" xr:uid="{4AED23D7-63B9-44AA-BD7B-8D25A16E04E7}"/>
    <cellStyle name="Normal 6 3 9 3" xfId="32392" xr:uid="{BC2F0600-32F2-4B4F-A9E0-F9B08D9290CB}"/>
    <cellStyle name="Normal 6 3 9 4" xfId="36202" xr:uid="{6DF3C01D-82F5-4A20-8B1A-2A49B19C404C}"/>
    <cellStyle name="Normal 6 3 9_AVA DVA EL" xfId="32393" xr:uid="{4F235FEC-A9CA-46F4-9189-7341D8B167EA}"/>
    <cellStyle name="Normal 6 3_3. Chng in credit spreads" xfId="50778" xr:uid="{3B5A95E3-E40A-4F76-B53A-26D54ED854C6}"/>
    <cellStyle name="Normal 6 4" xfId="8624" xr:uid="{805804E0-FD60-4919-AAAB-563C7D83D334}"/>
    <cellStyle name="Normal 6 4 10" xfId="32394" xr:uid="{C07AC745-8085-4E65-B25B-47DC2871419D}"/>
    <cellStyle name="Normal 6 4 11" xfId="50779" xr:uid="{B59E2305-22D1-41B6-9272-FAF9B700A9D0}"/>
    <cellStyle name="Normal 6 4 12" xfId="50780" xr:uid="{3C7E0C3D-27BE-4AE4-B65E-5837D7EA1C84}"/>
    <cellStyle name="Normal 6 4 13" xfId="50781" xr:uid="{4CEAF3DF-641D-47BA-B455-70683D2BC4CD}"/>
    <cellStyle name="Normal 6 4 2" xfId="8625" xr:uid="{A55B86CC-4A34-42DA-B8BA-DBCF7AC676A2}"/>
    <cellStyle name="Normal 6 4 2 2" xfId="8626" xr:uid="{1899CA59-17E1-4821-8FAF-308F9456C1F0}"/>
    <cellStyle name="Normal 6 4 2 2 2" xfId="50782" xr:uid="{5B7F01D6-D51C-4067-A78B-172BBD66BF50}"/>
    <cellStyle name="Normal 6 4 2 2 2 2" xfId="50783" xr:uid="{C2E62B4A-C5DF-43E6-8F28-433D4F836BEF}"/>
    <cellStyle name="Normal 6 4 2 2 3" xfId="50784" xr:uid="{60B4F3EE-63CF-40EA-95C5-73AB078FCD61}"/>
    <cellStyle name="Normal 6 4 2 2_3. Chng in credit spreads" xfId="50785" xr:uid="{AD3C7CB0-988F-4E2E-AD26-E94BD02D937E}"/>
    <cellStyle name="Normal 6 4 2 3" xfId="8627" xr:uid="{5C5A8188-1ED6-4DFC-881A-95CB43ED0293}"/>
    <cellStyle name="Normal 6 4 2 3 2" xfId="50786" xr:uid="{3DC88182-113D-4AE5-8AD4-484F2A4C5E1A}"/>
    <cellStyle name="Normal 6 4 2 3 2 2" xfId="50787" xr:uid="{C017C7E8-0E47-40BA-93B4-B9738E2E000A}"/>
    <cellStyle name="Normal 6 4 2 3 3" xfId="50788" xr:uid="{C19294FF-B28D-4CAB-A7AF-5DC5C8E77C1F}"/>
    <cellStyle name="Normal 6 4 2 3_3. Chng in credit spreads" xfId="50789" xr:uid="{67DB9947-C784-4A3C-81AC-AEA237095049}"/>
    <cellStyle name="Normal 6 4 2 4" xfId="32395" xr:uid="{406A6D21-3885-4671-9C38-445F5DA81E8F}"/>
    <cellStyle name="Normal 6 4 2 4 2" xfId="32396" xr:uid="{217473C9-4A88-4326-9E15-C83E66019762}"/>
    <cellStyle name="Normal 6 4 2 4 3" xfId="50790" xr:uid="{C6AF8854-9786-4C7C-9A67-976BA24AC5CF}"/>
    <cellStyle name="Normal 6 4 2 4_AVA DVA EL" xfId="32397" xr:uid="{C2108E2A-E519-4582-9F08-2DAC8ACD1114}"/>
    <cellStyle name="Normal 6 4 2 5" xfId="32398" xr:uid="{8DCA7965-623D-424A-BAC0-EEAB5944F4E3}"/>
    <cellStyle name="Normal 6 4 2 6" xfId="50791" xr:uid="{400D146F-3F8F-4D40-A46C-82FB4AF8C098}"/>
    <cellStyle name="Normal 6 4 2 7" xfId="50792" xr:uid="{ECA1B7FC-F853-4FD9-97D1-DD40D24480C6}"/>
    <cellStyle name="Normal 6 4 2 8" xfId="50793" xr:uid="{27423061-FAD4-42EA-9B4F-05CD1E74070F}"/>
    <cellStyle name="Normal 6 4 2 9" xfId="50794" xr:uid="{916AFFC4-13A1-425E-B53D-A2CFAF3B5489}"/>
    <cellStyle name="Normal 6 4 2_3. Chng in credit spreads" xfId="50795" xr:uid="{5208D289-FED7-41AB-A022-4E5280A5A6FF}"/>
    <cellStyle name="Normal 6 4 3" xfId="8628" xr:uid="{920384B4-4C66-4535-99F9-DA0F54C8391C}"/>
    <cellStyle name="Normal 6 4 3 2" xfId="8629" xr:uid="{E1A697F9-BA68-4B22-AC5B-AAA3AD4FC625}"/>
    <cellStyle name="Normal 6 4 3 2 2" xfId="50796" xr:uid="{19589F9D-3B7D-4B16-A5F9-20B4AADE0A0F}"/>
    <cellStyle name="Normal 6 4 3 3" xfId="8630" xr:uid="{79E1E156-9B64-49E2-9CC5-E991BE78B2BE}"/>
    <cellStyle name="Normal 6 4 3 4" xfId="32399" xr:uid="{037D6301-DD11-4242-8B82-35510E5E1054}"/>
    <cellStyle name="Normal 6 4 3 4 2" xfId="32400" xr:uid="{82D32037-0A06-4C2B-BD8B-9CA477D98842}"/>
    <cellStyle name="Normal 6 4 3 4_AVA DVA EL" xfId="32401" xr:uid="{F8CA1B04-01EE-4F76-95DF-17D16F1645C3}"/>
    <cellStyle name="Normal 6 4 3 5" xfId="32402" xr:uid="{C3AA3F66-0977-4D64-B92C-1DF6796EC1BB}"/>
    <cellStyle name="Normal 6 4 3 6" xfId="50797" xr:uid="{7260DAE5-4C97-4EFB-945A-02AA935BC9FA}"/>
    <cellStyle name="Normal 6 4 3 7" xfId="50798" xr:uid="{BB7448F1-75B3-408C-8694-66EB4959D4DE}"/>
    <cellStyle name="Normal 6 4 3 8" xfId="50799" xr:uid="{B77DC64F-CD88-4A38-8E31-AF7FB5010E42}"/>
    <cellStyle name="Normal 6 4 3 9" xfId="50800" xr:uid="{559ACFE6-F7FF-4FCE-94AD-81F9351C3B68}"/>
    <cellStyle name="Normal 6 4 3_3. Chng in credit spreads" xfId="50801" xr:uid="{7CD39DBB-A8CA-485C-A83D-AE9CC21CAE44}"/>
    <cellStyle name="Normal 6 4 4" xfId="8631" xr:uid="{AF83357D-ECD5-4461-A84C-8FC5FB55B5CA}"/>
    <cellStyle name="Normal 6 4 4 2" xfId="8632" xr:uid="{A8869BD4-58AA-4F87-BAE7-0DFFBA7FCB47}"/>
    <cellStyle name="Normal 6 4 4 2 2" xfId="50802" xr:uid="{6CA26E1E-F45D-4B44-AF93-11BD6281D724}"/>
    <cellStyle name="Normal 6 4 4 3" xfId="8633" xr:uid="{F095FA8A-36F1-4B95-87D3-31A9CD80D27B}"/>
    <cellStyle name="Normal 6 4 4 4" xfId="32403" xr:uid="{6EE37435-C49F-4D7D-852A-579DC6C100C6}"/>
    <cellStyle name="Normal 6 4 4 4 2" xfId="32404" xr:uid="{A15F1492-9C10-4583-AE99-21FC2775AD90}"/>
    <cellStyle name="Normal 6 4 4 4_AVA DVA EL" xfId="32405" xr:uid="{969583BD-BCA4-4FCA-BD29-8BCA7A64BF3C}"/>
    <cellStyle name="Normal 6 4 4 5" xfId="32406" xr:uid="{2337AF5A-04AD-47B9-884C-276644915D3E}"/>
    <cellStyle name="Normal 6 4 4 6" xfId="50803" xr:uid="{4FE2616A-41C8-45A7-8FE0-751F1EDCC720}"/>
    <cellStyle name="Normal 6 4 4 7" xfId="50804" xr:uid="{AFA46229-EE5F-47BB-8D31-2FAE50D3769A}"/>
    <cellStyle name="Normal 6 4 4 8" xfId="50805" xr:uid="{5F2F8C5D-B8D4-4CD4-8611-AD4276C6525A}"/>
    <cellStyle name="Normal 6 4 4_3. Chng in credit spreads" xfId="50806" xr:uid="{FD4BD2D1-4859-4AB4-8BF4-0722B8BF3E72}"/>
    <cellStyle name="Normal 6 4 5" xfId="8634" xr:uid="{4B801B19-C3F2-4CE1-A247-51DF7B9351DA}"/>
    <cellStyle name="Normal 6 4 5 2" xfId="32407" xr:uid="{9E721FAA-8175-4CA0-98B1-9D44BD25B243}"/>
    <cellStyle name="Normal 6 4 5 2 2" xfId="32408" xr:uid="{2FE5F5B0-2495-4C98-B271-D552D0EEB985}"/>
    <cellStyle name="Normal 6 4 5 2_AVA DVA EL" xfId="32409" xr:uid="{70D7C0B5-7352-42EF-8C40-BDF372CBE060}"/>
    <cellStyle name="Normal 6 4 5 3" xfId="32410" xr:uid="{91365174-6E51-4AE0-B546-2A15256D2308}"/>
    <cellStyle name="Normal 6 4 5 4" xfId="50807" xr:uid="{BE27ED53-FF3B-4B80-8245-222271871D1D}"/>
    <cellStyle name="Normal 6 4 5 5" xfId="50808" xr:uid="{A108C17C-1ECA-4741-8263-D1C89B450106}"/>
    <cellStyle name="Normal 6 4 5_AVA DVA EL" xfId="50809" xr:uid="{15B386BA-737F-43B0-8739-4650FCAAE896}"/>
    <cellStyle name="Normal 6 4 6" xfId="8635" xr:uid="{E0E69884-A34B-4B30-A2C4-32D56D0C4F7E}"/>
    <cellStyle name="Normal 6 4 7" xfId="32411" xr:uid="{28184BE9-26EE-4CFA-AEBC-C233E34BD7B1}"/>
    <cellStyle name="Normal 6 4 7 2" xfId="32412" xr:uid="{43E06972-DA32-4D04-8A0D-FBD9FB98CBB7}"/>
    <cellStyle name="Normal 6 4 7 3" xfId="32413" xr:uid="{127ED0C8-7B29-4C09-BE98-C22D9CBB5DB7}"/>
    <cellStyle name="Normal 6 4 7 4" xfId="36293" xr:uid="{077850F4-1A08-491C-B147-952DEE08789D}"/>
    <cellStyle name="Normal 6 4 7_AVA DVA EL" xfId="32414" xr:uid="{B99350FA-34B6-4423-AD9A-B73C89F7C31B}"/>
    <cellStyle name="Normal 6 4 8" xfId="32415" xr:uid="{D6E98EF0-4EF7-4E34-976E-F03970E947E5}"/>
    <cellStyle name="Normal 6 4 8 2" xfId="32416" xr:uid="{A649FF09-8D57-45B2-8D7C-61321F31DFB4}"/>
    <cellStyle name="Normal 6 4 8 3" xfId="32417" xr:uid="{EBE1AC89-40CF-45E1-9440-7E83D0E41549}"/>
    <cellStyle name="Normal 6 4 8_AVA DVA EL" xfId="32418" xr:uid="{FB33171C-1808-4241-B035-A119221BA56D}"/>
    <cellStyle name="Normal 6 4 9" xfId="32419" xr:uid="{F1489A0A-00ED-44A3-86D5-C32F70412D74}"/>
    <cellStyle name="Normal 6 4 9 2" xfId="32420" xr:uid="{95416A61-4290-400A-80B2-06CA54C93AE3}"/>
    <cellStyle name="Normal 6 4 9_AVA DVA EL" xfId="32421" xr:uid="{30675325-94FE-4BAF-A2B8-4A80DE3B76ED}"/>
    <cellStyle name="Normal 6 4_3. Chng in credit spreads" xfId="50810" xr:uid="{E2F86BDF-E49C-4DC1-B6B8-BFF39C33A2A9}"/>
    <cellStyle name="Normal 6 5" xfId="8636" xr:uid="{E9046A2A-EEAB-4DD6-B14B-687C10F09856}"/>
    <cellStyle name="Normal 6 5 2" xfId="8637" xr:uid="{4C0F9E60-69C3-491F-9C0A-686C4A2BDCB9}"/>
    <cellStyle name="Normal 6 5 2 2" xfId="50811" xr:uid="{01685C91-04DC-4450-B8D2-3BAC85D1E54D}"/>
    <cellStyle name="Normal 6 5 2 2 2" xfId="50812" xr:uid="{E6623147-38FD-49EA-A468-5695D5D944E8}"/>
    <cellStyle name="Normal 6 5 2 2 2 2" xfId="50813" xr:uid="{D54609FB-A742-46CF-9685-D0FF34CAD15B}"/>
    <cellStyle name="Normal 6 5 2 2 3" xfId="50814" xr:uid="{99910732-5603-45E5-9C1B-CC11CF8D02E7}"/>
    <cellStyle name="Normal 6 5 2 2_3. Chng in credit spreads" xfId="50815" xr:uid="{C2A17930-841F-444A-8E18-2FDBF6744685}"/>
    <cellStyle name="Normal 6 5 2 3" xfId="50816" xr:uid="{729B0926-4520-4CD8-A9FD-A8E189E9731E}"/>
    <cellStyle name="Normal 6 5 2 3 2" xfId="50817" xr:uid="{08655F01-B70F-445D-8340-86740574968D}"/>
    <cellStyle name="Normal 6 5 2 3 2 2" xfId="50818" xr:uid="{4C3D0C74-27BB-40E1-A70A-ECFD1D7A5B74}"/>
    <cellStyle name="Normal 6 5 2 3 3" xfId="50819" xr:uid="{20D17A48-1073-4973-8BB6-0DFE54DEAD4A}"/>
    <cellStyle name="Normal 6 5 2 3_3. Chng in credit spreads" xfId="50820" xr:uid="{6316ACE3-5AA1-4F68-A28C-DFFD55655977}"/>
    <cellStyle name="Normal 6 5 2 4" xfId="50821" xr:uid="{594E183D-F58D-4248-B98E-5FCEB6075049}"/>
    <cellStyle name="Normal 6 5 2 4 2" xfId="50822" xr:uid="{3A9056B3-99B2-4E1F-A5E6-06BF45681EA3}"/>
    <cellStyle name="Normal 6 5 2 5" xfId="50823" xr:uid="{9203B2BA-D365-498C-98E8-EAFC40CDCEBF}"/>
    <cellStyle name="Normal 6 5 2_3. Chng in credit spreads" xfId="50824" xr:uid="{73F8F691-A36C-4F55-B395-53D408641875}"/>
    <cellStyle name="Normal 6 5 3" xfId="8638" xr:uid="{136FEC27-9C82-44A8-B957-DFFDE7E47B83}"/>
    <cellStyle name="Normal 6 5 3 2" xfId="50825" xr:uid="{526094FE-8EED-4EE9-9112-45F26DB57F80}"/>
    <cellStyle name="Normal 6 5 3 2 2" xfId="50826" xr:uid="{8C60B590-AF03-4B81-B15F-55441DBE0A4B}"/>
    <cellStyle name="Normal 6 5 3 3" xfId="50827" xr:uid="{951D318D-223A-4D42-9F1B-E29E523E4563}"/>
    <cellStyle name="Normal 6 5 3_3. Chng in credit spreads" xfId="50828" xr:uid="{690C59A3-6137-4391-95DE-9D4955877172}"/>
    <cellStyle name="Normal 6 5 4" xfId="32422" xr:uid="{CF8E4F71-C4B0-4B4B-B18F-E7633C4CB7B5}"/>
    <cellStyle name="Normal 6 5 4 2" xfId="32423" xr:uid="{D23C0FB2-195E-4F0F-8FE5-795A1D0188B4}"/>
    <cellStyle name="Normal 6 5 4 2 2" xfId="50829" xr:uid="{50D01EB0-60A4-400C-BF43-46511A0595F3}"/>
    <cellStyle name="Normal 6 5 4 3" xfId="32424" xr:uid="{AC31A05D-1514-4E0F-AA8D-8188D66BAAD1}"/>
    <cellStyle name="Normal 6 5 4 4" xfId="50830" xr:uid="{33B9218A-D00B-4AF1-9808-AFBED9410065}"/>
    <cellStyle name="Normal 6 5 4_3. Chng in credit spreads" xfId="50831" xr:uid="{8A22C113-A412-4723-BD24-D7EBA776B329}"/>
    <cellStyle name="Normal 6 5 5" xfId="32425" xr:uid="{4D6F67A2-E77C-4F76-A87F-E7BCC1F59CE0}"/>
    <cellStyle name="Normal 6 5 5 2" xfId="32426" xr:uid="{0EC3BFB0-DFB8-4F1E-8A52-3F3807649943}"/>
    <cellStyle name="Normal 6 5 5 3" xfId="50832" xr:uid="{8FB32430-BCAA-476C-ABF0-2A41A2583A4C}"/>
    <cellStyle name="Normal 6 5 5_AVA DVA EL" xfId="32427" xr:uid="{6B784517-616B-49BE-9646-CA28AC4B2763}"/>
    <cellStyle name="Normal 6 5 6" xfId="32428" xr:uid="{5FA71CFB-36D6-4F42-8FD6-08B7D9B1284B}"/>
    <cellStyle name="Normal 6 5 7" xfId="32429" xr:uid="{9CD9BF59-A013-4363-8546-1C98D1B29761}"/>
    <cellStyle name="Normal 6 5 8" xfId="50833" xr:uid="{0FE76B79-E101-4C2E-88C0-A915B00FCF8C}"/>
    <cellStyle name="Normal 6 5 9" xfId="50834" xr:uid="{2386F2FE-9A74-4E2E-8FE6-8183BC50BD9D}"/>
    <cellStyle name="Normal 6 5_3. Chng in credit spreads" xfId="50835" xr:uid="{1DE0EAC9-C847-4D3F-86D6-D973C2277844}"/>
    <cellStyle name="Normal 6 6" xfId="8639" xr:uid="{87C1E1CC-A5D2-429B-93AA-770F2CD215C4}"/>
    <cellStyle name="Normal 6 6 2" xfId="8640" xr:uid="{25FF3B9B-5CAF-4923-854C-9493EC274BFF}"/>
    <cellStyle name="Normal 6 6 2 2" xfId="50836" xr:uid="{F1E21CE1-31C0-41E9-B397-B224CF072EB3}"/>
    <cellStyle name="Normal 6 6 2 2 2" xfId="50837" xr:uid="{BE787A6C-0913-4F1B-BB80-2CD119AB243D}"/>
    <cellStyle name="Normal 6 6 2 3" xfId="50838" xr:uid="{3B5E26B1-7444-46EE-A55B-9ABDF7F39380}"/>
    <cellStyle name="Normal 6 6 2_3. Chng in credit spreads" xfId="50839" xr:uid="{A53371C5-2CEC-427F-BC1A-49A623FD3A46}"/>
    <cellStyle name="Normal 6 6 3" xfId="8641" xr:uid="{795926D0-2A08-4976-BCD5-3A3D44899D43}"/>
    <cellStyle name="Normal 6 6 3 2" xfId="50840" xr:uid="{3B5C4384-F6B6-45C4-8A55-5CE1F9400F83}"/>
    <cellStyle name="Normal 6 6 3 2 2" xfId="50841" xr:uid="{C06CED0F-54BB-48D3-9D1C-308E60FA1D61}"/>
    <cellStyle name="Normal 6 6 3 3" xfId="50842" xr:uid="{42FA4DC9-596A-4C32-BFE3-8F7721250588}"/>
    <cellStyle name="Normal 6 6 3_3. Chng in credit spreads" xfId="50843" xr:uid="{9B0C7DC3-972E-4122-BA75-35B7ABF689AE}"/>
    <cellStyle name="Normal 6 6 4" xfId="32430" xr:uid="{919DA1F2-F4CE-4A40-880C-00C54FB7835A}"/>
    <cellStyle name="Normal 6 6 4 2" xfId="32431" xr:uid="{8583A7D5-DC32-4B30-BB85-1C8B09E55426}"/>
    <cellStyle name="Normal 6 6 4 3" xfId="32432" xr:uid="{11CDE46C-2C5A-4C3E-ADED-34B3C55146D8}"/>
    <cellStyle name="Normal 6 6 4 4" xfId="50844" xr:uid="{9AE68F0B-FB32-4461-A183-0FEFD579712A}"/>
    <cellStyle name="Normal 6 6 4_AVA DVA EL" xfId="32433" xr:uid="{24BF65FD-28E5-4FFE-9F28-142566F9E0CB}"/>
    <cellStyle name="Normal 6 6 5" xfId="32434" xr:uid="{77B52F5C-CBEF-477D-9DFE-693C6515482F}"/>
    <cellStyle name="Normal 6 6 5 2" xfId="32435" xr:uid="{4331C757-21BD-48CF-8F12-1FA218379769}"/>
    <cellStyle name="Normal 6 6 5_AVA DVA EL" xfId="32436" xr:uid="{AE91777D-7C8B-4BEC-8024-7D8BC320D1D2}"/>
    <cellStyle name="Normal 6 6 6" xfId="32437" xr:uid="{6946C761-D341-473A-8AF6-1A6EF614F751}"/>
    <cellStyle name="Normal 6 6 7" xfId="32438" xr:uid="{ADA996D6-E402-49AC-AB4D-C01DAB65E59D}"/>
    <cellStyle name="Normal 6 6 8" xfId="50845" xr:uid="{EE9E4E26-B1EE-4A47-9805-91B227F7E5C4}"/>
    <cellStyle name="Normal 6 6 9" xfId="50846" xr:uid="{8A6E76BE-034F-45DA-9DD9-7F0E7CDC281E}"/>
    <cellStyle name="Normal 6 6_3. Chng in credit spreads" xfId="50847" xr:uid="{758B099E-2735-4060-927C-3944185A5AD5}"/>
    <cellStyle name="Normal 6 7" xfId="8642" xr:uid="{4924AE42-6E34-47F0-AD1C-EBBEA933FE15}"/>
    <cellStyle name="Normal 6 7 2" xfId="8643" xr:uid="{EE9BE88E-3E01-4278-8C0F-6ECDCC2FE291}"/>
    <cellStyle name="Normal 6 7 2 2" xfId="50848" xr:uid="{DD9F1A1A-78A7-4A75-94D5-E8DDF9E92EE3}"/>
    <cellStyle name="Normal 6 7 3" xfId="8644" xr:uid="{C14BF39A-ED8E-4CC0-80F0-69CBF2EED7FA}"/>
    <cellStyle name="Normal 6 7 4" xfId="32439" xr:uid="{4DFC8D56-1606-4773-8B30-D7201027B3AB}"/>
    <cellStyle name="Normal 6 7 4 2" xfId="32440" xr:uid="{E6A97224-864C-430A-B753-A6F3C2746FBE}"/>
    <cellStyle name="Normal 6 7 4 3" xfId="32441" xr:uid="{CC4875E3-A91F-4FCC-AADE-9EFB327BE188}"/>
    <cellStyle name="Normal 6 7 4_AVA DVA EL" xfId="32442" xr:uid="{1573376F-DB5B-4928-9A26-1ECD73188521}"/>
    <cellStyle name="Normal 6 7 5" xfId="32443" xr:uid="{88AE49BE-4318-45B2-A78F-E7A83C586235}"/>
    <cellStyle name="Normal 6 7 5 2" xfId="32444" xr:uid="{5AF15FA4-5DE9-4E1B-BDF9-25C012AE56B8}"/>
    <cellStyle name="Normal 6 7 5_AVA DVA EL" xfId="32445" xr:uid="{42B7E59F-A46C-44BC-9F41-3824D441C4DE}"/>
    <cellStyle name="Normal 6 7 6" xfId="32446" xr:uid="{3E6FAF5F-3A64-4CB3-9FBC-6A15D092FE9F}"/>
    <cellStyle name="Normal 6 7 7" xfId="32447" xr:uid="{74884367-2DD4-4086-8CE1-38FE92774CB0}"/>
    <cellStyle name="Normal 6 7 8" xfId="50849" xr:uid="{06C1E2EB-3BC0-4607-8873-F6971D4355EE}"/>
    <cellStyle name="Normal 6 7 9" xfId="50850" xr:uid="{A6E25DCC-75BE-483B-96E9-43F03B69A0A5}"/>
    <cellStyle name="Normal 6 7_3. Chng in credit spreads" xfId="50851" xr:uid="{D83DB8FD-580F-4C8C-B1B3-041699C9D82D}"/>
    <cellStyle name="Normal 6 8" xfId="8645" xr:uid="{A70A0092-3B9A-47F7-8F19-5CAB3E2AAB18}"/>
    <cellStyle name="Normal 6 8 2" xfId="32448" xr:uid="{9A305167-A1A5-46CE-BEAA-65C2C81832DF}"/>
    <cellStyle name="Normal 6 8 2 2" xfId="32449" xr:uid="{8756076B-5463-4458-BB5E-C4E81A64BA18}"/>
    <cellStyle name="Normal 6 8 2 3" xfId="32450" xr:uid="{E8007660-EBE4-44CE-958E-90CF161AF70B}"/>
    <cellStyle name="Normal 6 8 2 4" xfId="50852" xr:uid="{5B8C4E34-46FC-4A54-8E76-1F51FBB95C87}"/>
    <cellStyle name="Normal 6 8 2_AVA DVA EL" xfId="32451" xr:uid="{9323BB13-A2AE-4B8B-8537-383C10AC5300}"/>
    <cellStyle name="Normal 6 8 3" xfId="32452" xr:uid="{2089842F-C8B0-401E-92FA-96E318237A71}"/>
    <cellStyle name="Normal 6 8 3 2" xfId="32453" xr:uid="{9E5FE42F-6BEB-4936-88FC-0698337E8CB1}"/>
    <cellStyle name="Normal 6 8 3_AVA DVA EL" xfId="32454" xr:uid="{E75BB419-5CB1-47BF-8002-2467CC6DD8C7}"/>
    <cellStyle name="Normal 6 8 4" xfId="32455" xr:uid="{352D0392-AF19-4182-BB87-B525764B92DB}"/>
    <cellStyle name="Normal 6 8 5" xfId="32456" xr:uid="{F47EC593-7288-411D-B7D6-0B64724F3855}"/>
    <cellStyle name="Normal 6 8 6" xfId="50853" xr:uid="{D416A688-2B01-4C4E-8F60-206DEADF59A8}"/>
    <cellStyle name="Normal 6 8 7" xfId="50854" xr:uid="{90E43F87-1509-48A0-8FC8-EABBE72E834B}"/>
    <cellStyle name="Normal 6 8_3. Chng in credit spreads" xfId="50855" xr:uid="{609747FF-26A1-48A2-86CB-D83DF73CBC3A}"/>
    <cellStyle name="Normal 6 9" xfId="8646" xr:uid="{9340FE6B-9E6E-48EC-8A11-51EB636751C1}"/>
    <cellStyle name="Normal 6 9 2" xfId="32457" xr:uid="{60E08A30-BC73-41E4-B099-631AF2F4791B}"/>
    <cellStyle name="Normal 6 9 2 2" xfId="32458" xr:uid="{B200E1D3-3F1F-4613-907F-513C03056AD3}"/>
    <cellStyle name="Normal 6 9 2 3" xfId="32459" xr:uid="{BEF0A8FE-A143-4714-A76E-3736B2D1FE45}"/>
    <cellStyle name="Normal 6 9 2 4" xfId="50856" xr:uid="{4FD383A5-5BA6-48EA-BC5C-01E0FEA6BD51}"/>
    <cellStyle name="Normal 6 9 2_AVA DVA EL" xfId="32460" xr:uid="{D3626674-DCCB-4352-8E2F-2AB50FC64803}"/>
    <cellStyle name="Normal 6 9 3" xfId="32461" xr:uid="{585CD861-08D6-40A9-BA63-A11B2A1FB748}"/>
    <cellStyle name="Normal 6 9 3 2" xfId="32462" xr:uid="{D590CA33-8AF7-49CF-AB03-39DE4A6C0B12}"/>
    <cellStyle name="Normal 6 9 3 3" xfId="32463" xr:uid="{4C034A49-2B19-43D4-837A-E1A19239E47B}"/>
    <cellStyle name="Normal 6 9 3_AVA DVA EL" xfId="32464" xr:uid="{0B3A855E-0218-4DC5-85EB-F1E4CF564492}"/>
    <cellStyle name="Normal 6 9 4" xfId="50857" xr:uid="{057C0E88-372E-4345-8C23-9313217607FA}"/>
    <cellStyle name="Normal 6 9_3. Chng in credit spreads" xfId="50858" xr:uid="{259B8A74-9992-488D-B974-2E55B2914FC1}"/>
    <cellStyle name="Normal 6_11" xfId="8647" xr:uid="{70ABD8FF-E70D-4F16-A4A6-4DF714A1D297}"/>
    <cellStyle name="Normal 60" xfId="8648" xr:uid="{6B265055-4F99-43D1-BDF9-B8B06269604E}"/>
    <cellStyle name="Normal 60 2" xfId="8649" xr:uid="{5083DD51-F52E-4D11-92D7-959EB0D1B9CA}"/>
    <cellStyle name="Normal 60 2 2" xfId="32465" xr:uid="{E31496CD-F658-413F-AD11-2B7419F8F43C}"/>
    <cellStyle name="Normal 60 2 2 2" xfId="32466" xr:uid="{9D0D674C-18E7-47DD-BABB-4289A130BC99}"/>
    <cellStyle name="Normal 60 2 2 3" xfId="32467" xr:uid="{E4C063CD-9D9D-456D-AC27-065C9C1CD453}"/>
    <cellStyle name="Normal 60 2 2_AVA DVA EL" xfId="32468" xr:uid="{504B157D-8307-4068-8941-F56B518E5842}"/>
    <cellStyle name="Normal 60 2 3" xfId="32469" xr:uid="{9181FAE6-89BA-4316-86E0-4121C2EBC5FD}"/>
    <cellStyle name="Normal 60 2_AVA DVA EL" xfId="32470" xr:uid="{E9B8D680-689E-4550-8C65-B9D4F63734ED}"/>
    <cellStyle name="Normal 60 3" xfId="32471" xr:uid="{228E9028-E017-484D-B9CE-FB571686D4E7}"/>
    <cellStyle name="Normal 60 3 2" xfId="32472" xr:uid="{710D4A53-E0E2-44B5-A24F-5D5A482F5EF7}"/>
    <cellStyle name="Normal 60 3 3" xfId="32473" xr:uid="{FCC7867F-FA0D-4C03-9E7D-8B6A4F57A1C5}"/>
    <cellStyle name="Normal 60 3_AVA DVA EL" xfId="32474" xr:uid="{7D5862F5-4FDE-46CE-A477-CABD960F3686}"/>
    <cellStyle name="Normal 60 4" xfId="32475" xr:uid="{B2033F49-AE00-40C5-98EC-0FE0B101F2D4}"/>
    <cellStyle name="Normal 60 4 2" xfId="32476" xr:uid="{D90EAECB-8DB3-46CD-945C-6B33DE66B2AF}"/>
    <cellStyle name="Normal 60 4 3" xfId="32477" xr:uid="{AE305891-DE98-446A-9796-1148AD7C888D}"/>
    <cellStyle name="Normal 60 4_AVA DVA EL" xfId="32478" xr:uid="{9F947C4B-E4A9-4EBC-8105-EF99B1F1B878}"/>
    <cellStyle name="Normal 60 5" xfId="32479" xr:uid="{CAD4F199-8B25-4838-8E9C-9E4014BDA14E}"/>
    <cellStyle name="Normal 60 5 2" xfId="32480" xr:uid="{D86C41D7-196D-48DE-8AA7-11A228E1DBFE}"/>
    <cellStyle name="Normal 60 5 3" xfId="32481" xr:uid="{FF509BCA-7C05-4CED-A12E-B579CB7CFD61}"/>
    <cellStyle name="Normal 60 5_AVA DVA EL" xfId="32482" xr:uid="{24844393-90F8-41C6-8E6D-C8D8A8B37A1D}"/>
    <cellStyle name="Normal 60 6" xfId="32483" xr:uid="{D9EC6819-3C72-49CE-B1EE-55BBC580CC2E}"/>
    <cellStyle name="Normal 60 6 2" xfId="32484" xr:uid="{99AEA864-F373-482E-9F47-5A7957531BA5}"/>
    <cellStyle name="Normal 60 6 3" xfId="32485" xr:uid="{A07A86C5-297D-4A78-B329-43C0E8115B24}"/>
    <cellStyle name="Normal 60 6_AVA DVA EL" xfId="32486" xr:uid="{7022AB5E-3FAB-4C07-A5F2-197EF87A6A5B}"/>
    <cellStyle name="Normal 60 7" xfId="32487" xr:uid="{A02D8C34-08C1-4E0A-AC41-85BA9B84C59D}"/>
    <cellStyle name="Normal 60 8" xfId="36853" xr:uid="{C91AB9BA-19C2-4E71-AA75-9596E56F361C}"/>
    <cellStyle name="Normal 60_4Q16" xfId="32488" xr:uid="{81A6100E-E2E5-4791-AAE2-589A41DD8A7A}"/>
    <cellStyle name="Normal 61" xfId="8650" xr:uid="{027CB5CF-80F6-4B4B-BB64-2A09C0026CDA}"/>
    <cellStyle name="Normal 61 2" xfId="8651" xr:uid="{45F28EC5-EC8A-4154-B6B3-4B50205A5E7D}"/>
    <cellStyle name="Normal 61 2 2" xfId="8652" xr:uid="{BCA5C148-ADA6-497E-9707-A03076F33908}"/>
    <cellStyle name="Normal 61 2 2 2" xfId="32489" xr:uid="{8FC44EDE-D30A-4B9B-BFE4-F9E6BF384A40}"/>
    <cellStyle name="Normal 61 2 2_AVA DVA EL" xfId="32490" xr:uid="{D77A9BB0-A623-45C8-8B2E-972FF6FFF72D}"/>
    <cellStyle name="Normal 61 2 3" xfId="32491" xr:uid="{B590E516-AD05-4F80-8EE9-1FDA93B348C2}"/>
    <cellStyle name="Normal 61 2 3 2" xfId="32492" xr:uid="{2DF3C8F3-0E8D-4A86-97B7-9CEBF9F12C66}"/>
    <cellStyle name="Normal 61 2 3 3" xfId="32493" xr:uid="{BE12C161-4A35-44D1-8AC1-A097166892D2}"/>
    <cellStyle name="Normal 61 2 3_AVA DVA EL" xfId="32494" xr:uid="{5975AF7D-F5DB-458A-ADBB-79B1025F12E3}"/>
    <cellStyle name="Normal 61 2 4" xfId="32495" xr:uid="{883DDBD5-D6B9-45DC-8E90-1744CF2E262B}"/>
    <cellStyle name="Normal 61 2 5" xfId="36855" xr:uid="{813281C1-70AD-40F3-AA22-3C5F584E3F07}"/>
    <cellStyle name="Normal 61 2_4Q16" xfId="32496" xr:uid="{88EF06AD-535E-494F-A397-41BAD40BA5C6}"/>
    <cellStyle name="Normal 61 3" xfId="8653" xr:uid="{ABA92C36-F3A7-44BA-9558-14D6F7CFE298}"/>
    <cellStyle name="Normal 61 3 2" xfId="32497" xr:uid="{C46790A1-B1F4-440B-B5B3-56FDBD7259B6}"/>
    <cellStyle name="Normal 61 3 2 2" xfId="32498" xr:uid="{0B8FB106-BD3F-45CD-A565-1207A567C8A4}"/>
    <cellStyle name="Normal 61 3 2 3" xfId="32499" xr:uid="{53EE1404-A0F2-4411-AADA-3536851C7434}"/>
    <cellStyle name="Normal 61 3 2_AVA DVA EL" xfId="32500" xr:uid="{683418DE-AC51-4C46-86FC-F6B1F318F29E}"/>
    <cellStyle name="Normal 61 3 3" xfId="32501" xr:uid="{828BEA1F-07B5-4C49-B0E5-BEB83FA402AC}"/>
    <cellStyle name="Normal 61 3_AVA DVA EL" xfId="32502" xr:uid="{961EEEAB-DF55-4D5C-952D-4675F1F0D45D}"/>
    <cellStyle name="Normal 61 4" xfId="8654" xr:uid="{2408D3C0-5329-4745-8067-BBAA2978CF9A}"/>
    <cellStyle name="Normal 61 4 2" xfId="32503" xr:uid="{D84D39B9-1EF8-4746-BB4A-C1CF49C8B63D}"/>
    <cellStyle name="Normal 61 4_AVA DVA EL" xfId="32504" xr:uid="{CDF4EB6A-A76D-44B4-A915-45DE58662CD4}"/>
    <cellStyle name="Normal 61 5" xfId="32505" xr:uid="{39B893AE-7F6A-4F9A-BF60-D7470FC9C5A6}"/>
    <cellStyle name="Normal 61 5 2" xfId="32506" xr:uid="{D90DE946-35FF-4AF6-A710-DA0AEF437D6B}"/>
    <cellStyle name="Normal 61 5 3" xfId="32507" xr:uid="{EAEA5905-1C87-41D2-9764-683B3767740E}"/>
    <cellStyle name="Normal 61 5_AVA DVA EL" xfId="32508" xr:uid="{F2482ACD-D9AD-42E7-B586-685CFF584130}"/>
    <cellStyle name="Normal 61 6" xfId="32509" xr:uid="{1A89FEA5-D354-467E-9085-8D6DFE427874}"/>
    <cellStyle name="Normal 61 6 2" xfId="32510" xr:uid="{4754776C-D265-4A5A-9B68-36BCB3F01607}"/>
    <cellStyle name="Normal 61 6 3" xfId="32511" xr:uid="{8E69D926-4995-461C-9484-F47E1C4C78C7}"/>
    <cellStyle name="Normal 61 6_AVA DVA EL" xfId="32512" xr:uid="{0DB8252D-4375-4747-A026-AF1BE4952A8F}"/>
    <cellStyle name="Normal 61 7" xfId="32513" xr:uid="{061E7302-2AD1-436A-B317-E82A807CCC92}"/>
    <cellStyle name="Normal 61 8" xfId="36854" xr:uid="{7D332897-504A-42B2-AE86-2CD958FCCE8A}"/>
    <cellStyle name="Normal 61_4Q16" xfId="32514" xr:uid="{2DA05106-72BF-41BD-BED8-768EBE9728F6}"/>
    <cellStyle name="Normal 62" xfId="8655" xr:uid="{6CB3C67D-1611-4C0E-B5F9-C65BDA480FEF}"/>
    <cellStyle name="Normal 62 2" xfId="8656" xr:uid="{AA068E37-CDB9-4826-AD92-C6304019D6AA}"/>
    <cellStyle name="Normal 62 2 2" xfId="8657" xr:uid="{F599920A-CE83-434F-A0CD-DC7586894F3B}"/>
    <cellStyle name="Normal 62 2 2 2" xfId="8658" xr:uid="{996D565D-7163-407E-8E1C-1B4C9CD75E40}"/>
    <cellStyle name="Normal 62 2 2 3" xfId="32515" xr:uid="{2D931A64-75C9-422D-AF29-7D936D19584E}"/>
    <cellStyle name="Normal 62 2 2_AVA DVA EL" xfId="32516" xr:uid="{D8EC6C9C-0514-4E7E-8DA0-2090DEF51CEC}"/>
    <cellStyle name="Normal 62 2 3" xfId="8659" xr:uid="{B093F46D-F2A8-4285-B54B-039BBEDC07C7}"/>
    <cellStyle name="Normal 62 2 3 2" xfId="8660" xr:uid="{552F8415-BF40-4D70-BBF8-C484CBD8E46B}"/>
    <cellStyle name="Normal 62 2 3 2 2" xfId="8661" xr:uid="{408810B2-3B7B-4D1A-9063-1A8E91CBA326}"/>
    <cellStyle name="Normal 62 2 3 2_CR4_19" xfId="8662" xr:uid="{E71D46B8-31DB-4B55-894D-A492A28F0E35}"/>
    <cellStyle name="Normal 62 2 3 3" xfId="8663" xr:uid="{30D64201-C9C4-4110-AA27-889EC6513489}"/>
    <cellStyle name="Normal 62 2 3_CR4_19" xfId="8664" xr:uid="{474FE6EF-A7F3-4A03-A1BF-058D07C3708F}"/>
    <cellStyle name="Normal 62 2_AVA DVA EL" xfId="32517" xr:uid="{7842897D-FEE7-4138-8B8D-5101B65B6C27}"/>
    <cellStyle name="Normal 62 3" xfId="8665" xr:uid="{2D17E456-1624-49E2-ABBC-2F5B2793B92C}"/>
    <cellStyle name="Normal 62 3 2" xfId="8666" xr:uid="{217EDECE-CE91-4B65-A3FC-53BDD156BCDF}"/>
    <cellStyle name="Normal 62 3 3" xfId="32518" xr:uid="{9CFA4485-B796-41AA-8D13-CAE79C3D7697}"/>
    <cellStyle name="Normal 62 3_AVA DVA EL" xfId="32519" xr:uid="{27AC43A4-5944-42DD-91E1-C7B3CB57C407}"/>
    <cellStyle name="Normal 62 4" xfId="32520" xr:uid="{3DB08D27-B67A-4575-B616-90604082C891}"/>
    <cellStyle name="Normal 62 4 2" xfId="32521" xr:uid="{5FBC20A2-E470-4471-8213-B0E68CE69F83}"/>
    <cellStyle name="Normal 62 4 3" xfId="32522" xr:uid="{E3367EF1-E628-4DB2-BB47-50FD68B71007}"/>
    <cellStyle name="Normal 62 4_AVA DVA EL" xfId="32523" xr:uid="{FC36E660-ED2D-4FBF-88ED-0D45F55D58C5}"/>
    <cellStyle name="Normal 62 5" xfId="32524" xr:uid="{D0E72A6E-FDFD-490E-8751-7138C9BCDD87}"/>
    <cellStyle name="Normal 62 5 2" xfId="32525" xr:uid="{09CA2763-B85F-49DC-A6EB-B1D606629948}"/>
    <cellStyle name="Normal 62 5 3" xfId="32526" xr:uid="{900417A7-61A1-4217-8B96-F4FBFAE7DACC}"/>
    <cellStyle name="Normal 62 5_AVA DVA EL" xfId="32527" xr:uid="{6FCA379B-1F9B-4407-B666-3A5F448F5821}"/>
    <cellStyle name="Normal 62 6" xfId="32528" xr:uid="{AED6A396-FE4B-4BF2-BA58-CBAF0A8CC56B}"/>
    <cellStyle name="Normal 62 6 2" xfId="32529" xr:uid="{CF001A68-FC2B-4A88-AACB-C04EC302D516}"/>
    <cellStyle name="Normal 62 6 3" xfId="32530" xr:uid="{C66E7088-4718-47BE-891F-689CAECBD5BE}"/>
    <cellStyle name="Normal 62 6_AVA DVA EL" xfId="32531" xr:uid="{A2EC14A5-5ED7-4184-94FF-866474B9F3E9}"/>
    <cellStyle name="Normal 62 7" xfId="32532" xr:uid="{E2FB4A41-DA65-4E24-9453-73908DB7F931}"/>
    <cellStyle name="Normal 62_4Q16" xfId="32533" xr:uid="{B8D1D6FC-00C9-417B-ABC0-213B2360B8CA}"/>
    <cellStyle name="Normal 63" xfId="8667" xr:uid="{E3B1D8DB-B554-4D9E-8DEE-343153F0C5B0}"/>
    <cellStyle name="Normal 63 2" xfId="8668" xr:uid="{20D55031-BCC5-489A-B438-DEE99F64A28B}"/>
    <cellStyle name="Normal 63 2 2" xfId="32534" xr:uid="{5F45F5D1-AF4D-406E-8FAD-1CB5B65826E0}"/>
    <cellStyle name="Normal 63 2 2 2" xfId="32535" xr:uid="{4F07DF1A-AAC6-4601-B1A3-F25A4F6B89D3}"/>
    <cellStyle name="Normal 63 2 2 3" xfId="32536" xr:uid="{817C09B0-C20A-4FDF-96F3-1C78736C2393}"/>
    <cellStyle name="Normal 63 2 2_AVA DVA EL" xfId="32537" xr:uid="{FEDCD7B0-6DD6-40A1-85B0-8F125748E25E}"/>
    <cellStyle name="Normal 63 2 3" xfId="32538" xr:uid="{6D3C657F-B1B0-4E83-98E5-EE88415CC26A}"/>
    <cellStyle name="Normal 63 2 4" xfId="32539" xr:uid="{8CF0F019-73A9-4036-969B-C2079B208AF2}"/>
    <cellStyle name="Normal 63 2_AVA DVA EL" xfId="32540" xr:uid="{30878D23-D138-47D7-A492-A4176A8392F2}"/>
    <cellStyle name="Normal 63 3" xfId="32541" xr:uid="{B3E55BE7-6EAB-448A-B5F6-898ED5EC02FB}"/>
    <cellStyle name="Normal 63 3 2" xfId="32542" xr:uid="{3F761186-1C70-42E4-A320-F4ED28CEC034}"/>
    <cellStyle name="Normal 63 3 3" xfId="32543" xr:uid="{61E1CBA4-18B0-4094-82EF-DC58C927FA18}"/>
    <cellStyle name="Normal 63 3_AVA DVA EL" xfId="32544" xr:uid="{436FC0C7-F433-4087-9F0C-CBA8B958402C}"/>
    <cellStyle name="Normal 63 4" xfId="32545" xr:uid="{BDD06440-9903-48D2-B4C5-714C9B939B6F}"/>
    <cellStyle name="Normal 63 4 2" xfId="32546" xr:uid="{4CD8A52F-930B-4156-8C44-0CDBCBAE8EF7}"/>
    <cellStyle name="Normal 63 4 3" xfId="32547" xr:uid="{ADE987CF-EFE9-403E-8576-6E2FDCDE3484}"/>
    <cellStyle name="Normal 63 4_AVA DVA EL" xfId="32548" xr:uid="{798AE413-F5F2-4066-B69D-43BB7192A2D1}"/>
    <cellStyle name="Normal 63 5" xfId="32549" xr:uid="{C4405E1E-0319-45BE-B628-7924933DA7B0}"/>
    <cellStyle name="Normal 63 5 2" xfId="32550" xr:uid="{3ED94D27-5C46-4C77-B41B-BBA946054C0E}"/>
    <cellStyle name="Normal 63 5 3" xfId="32551" xr:uid="{ACA37EAD-B3AE-4560-A7C1-2671F48D900D}"/>
    <cellStyle name="Normal 63 5_AVA DVA EL" xfId="32552" xr:uid="{1217ABFB-E9D9-4785-BA77-4D751D370B79}"/>
    <cellStyle name="Normal 63 6" xfId="32553" xr:uid="{ED1A0FA5-04E0-4067-8A07-C389E2986425}"/>
    <cellStyle name="Normal 63_AVA DVA EL" xfId="32554" xr:uid="{3DF18252-7F57-430E-B0F4-9230A0D77B87}"/>
    <cellStyle name="Normal 64" xfId="8669" xr:uid="{9F86D179-7ABA-4609-BA2D-9EC470FB0911}"/>
    <cellStyle name="Normal 64 2" xfId="8670" xr:uid="{9F081626-2D9D-4B6F-B4CE-584ABD239523}"/>
    <cellStyle name="Normal 64 2 2" xfId="32555" xr:uid="{A12E851E-74EE-421E-8C40-7C2147C6AC66}"/>
    <cellStyle name="Normal 64 2 2 2" xfId="32556" xr:uid="{1D0E3C19-E013-47D3-B7F5-2E64C3F1948A}"/>
    <cellStyle name="Normal 64 2 2 3" xfId="32557" xr:uid="{5FAD7AFD-8635-4C49-8B9E-69D8CEAF5F29}"/>
    <cellStyle name="Normal 64 2 2_AVA DVA EL" xfId="32558" xr:uid="{A6A081F5-D0D6-4BF7-8980-559F64CB6E94}"/>
    <cellStyle name="Normal 64 2 3" xfId="32559" xr:uid="{D466295F-E1DE-420F-BE92-4F16E71040E0}"/>
    <cellStyle name="Normal 64 2_AVA DVA EL" xfId="32560" xr:uid="{C9C02287-5365-45F9-B3AE-C58331E6074F}"/>
    <cellStyle name="Normal 64 3" xfId="32561" xr:uid="{8453653A-A6F3-4B89-8CD4-A4C5FBD04297}"/>
    <cellStyle name="Normal 64 3 2" xfId="32562" xr:uid="{34145EBF-4576-46D3-9E97-AECB0E4E1432}"/>
    <cellStyle name="Normal 64 3 3" xfId="32563" xr:uid="{0E8C851B-67EE-4106-BAAA-AEF8218E0B9A}"/>
    <cellStyle name="Normal 64 3_AVA DVA EL" xfId="32564" xr:uid="{1150688A-60C9-4783-84A9-BB8E094E535F}"/>
    <cellStyle name="Normal 64 4" xfId="32565" xr:uid="{7C581CB6-4358-425A-84D4-99ED1FE0EAF7}"/>
    <cellStyle name="Normal 64 4 2" xfId="32566" xr:uid="{EEA05B24-EF59-46B9-B6C8-FE05EFBA123D}"/>
    <cellStyle name="Normal 64 4 3" xfId="32567" xr:uid="{1F3E3321-5FD1-427C-8680-FADA855402BE}"/>
    <cellStyle name="Normal 64 4_AVA DVA EL" xfId="32568" xr:uid="{7FC9907D-89C4-4123-9E0D-AEBE210338E1}"/>
    <cellStyle name="Normal 64 5" xfId="32569" xr:uid="{8A59C28B-3C00-462A-A0E8-F27289146279}"/>
    <cellStyle name="Normal 64 5 2" xfId="32570" xr:uid="{3CC6DE67-6D69-4AD6-9C3B-94C743946DE5}"/>
    <cellStyle name="Normal 64 5 3" xfId="32571" xr:uid="{AACFF120-F8B2-4275-B5D4-82C9E38A9199}"/>
    <cellStyle name="Normal 64 5_AVA DVA EL" xfId="32572" xr:uid="{D9469D7B-8DF7-4567-AB13-4EA61153945F}"/>
    <cellStyle name="Normal 64 6" xfId="32573" xr:uid="{FAECBF3E-78AA-45C5-96F0-19EEC308FF02}"/>
    <cellStyle name="Normal 64 6 2" xfId="32574" xr:uid="{275DC664-6457-4977-93FE-18A318BA1BF2}"/>
    <cellStyle name="Normal 64 6 3" xfId="32575" xr:uid="{09D67801-8B9A-446A-876A-D91A3C04DAB7}"/>
    <cellStyle name="Normal 64 6_AVA DVA EL" xfId="32576" xr:uid="{2248B0D8-FF8C-41A6-B37F-9CAD5728821D}"/>
    <cellStyle name="Normal 64 7" xfId="32577" xr:uid="{688EB62C-6905-4F37-AC91-6018421DDF44}"/>
    <cellStyle name="Normal 64 8" xfId="36856" xr:uid="{02708E3C-0F93-4925-980B-D97456FDA2F8}"/>
    <cellStyle name="Normal 64_4Q16" xfId="32578" xr:uid="{0B33E043-9C5B-44B0-B26A-F07B13B44F3C}"/>
    <cellStyle name="Normal 65" xfId="8671" xr:uid="{8A998EEA-9B5F-47F0-BE36-AE9E3A8F9D18}"/>
    <cellStyle name="Normal 65 2" xfId="32579" xr:uid="{BE18C8A9-024F-4A37-BE99-3CF1FCA3ECF8}"/>
    <cellStyle name="Normal 65 2 2" xfId="32580" xr:uid="{8EE7CCC7-14F8-4A0B-A65C-BDD2A98610B8}"/>
    <cellStyle name="Normal 65 2 3" xfId="32581" xr:uid="{20D0B8AA-3EE2-4B0B-810C-83ED5716F103}"/>
    <cellStyle name="Normal 65 2_AVA DVA EL" xfId="32582" xr:uid="{72A38C6A-E8EE-49F0-BE00-067DE6BAD8F5}"/>
    <cellStyle name="Normal 65 3" xfId="32583" xr:uid="{D917FCD1-9275-4D4E-B7E6-76266CFED378}"/>
    <cellStyle name="Normal 65 3 2" xfId="32584" xr:uid="{102D6713-7E1B-4A39-A954-41A0A06181F5}"/>
    <cellStyle name="Normal 65 3 3" xfId="32585" xr:uid="{A8F5529E-5E33-4A32-9803-E7004C44793B}"/>
    <cellStyle name="Normal 65 3_AVA DVA EL" xfId="32586" xr:uid="{47DBE255-3E3D-4649-8BD3-8025934FB18B}"/>
    <cellStyle name="Normal 65 4" xfId="32587" xr:uid="{56177EED-96CE-4EAE-BF65-92BFBE71BF9D}"/>
    <cellStyle name="Normal 65 4 2" xfId="32588" xr:uid="{39E27C18-03EB-450A-913D-32F51A47AA12}"/>
    <cellStyle name="Normal 65 4 3" xfId="32589" xr:uid="{D065F799-462E-4DA2-AF16-F6C570895038}"/>
    <cellStyle name="Normal 65 4_AVA DVA EL" xfId="32590" xr:uid="{150AFF7B-D4E2-45CD-A775-1C312154FCF5}"/>
    <cellStyle name="Normal 65 5" xfId="32591" xr:uid="{ABE10AA2-566F-4171-A121-01D968691042}"/>
    <cellStyle name="Normal 65 5 2" xfId="32592" xr:uid="{19D46DCF-B771-4E28-81B3-390386EDB9EE}"/>
    <cellStyle name="Normal 65 5 3" xfId="32593" xr:uid="{0F6171C2-76F4-4293-B123-78E2E8245F3E}"/>
    <cellStyle name="Normal 65 5_AVA DVA EL" xfId="32594" xr:uid="{9D4252CC-75D3-4274-BEA8-4E5120298CEC}"/>
    <cellStyle name="Normal 65 6" xfId="32595" xr:uid="{3AA53891-0DFE-47F9-82DA-15CDB1AA0DED}"/>
    <cellStyle name="Normal 65 6 2" xfId="32596" xr:uid="{714488FA-F6CB-4F8F-A002-3A82EB9F0B9A}"/>
    <cellStyle name="Normal 65 6 3" xfId="32597" xr:uid="{BF0555FD-72E7-4A60-906F-ABF31F7F2A57}"/>
    <cellStyle name="Normal 65 6_AVA DVA EL" xfId="32598" xr:uid="{2F253BF6-1B7B-4068-AB5C-8B9BFB6440C0}"/>
    <cellStyle name="Normal 65 7" xfId="32599" xr:uid="{14D771D6-3AF1-4237-8CC3-21E1108495E3}"/>
    <cellStyle name="Normal 65_AVA DVA EL" xfId="32600" xr:uid="{58B85DCD-821A-4DEB-8C50-03C65E4ECCD5}"/>
    <cellStyle name="Normal 66" xfId="8672" xr:uid="{817E902B-6B97-4146-8AE0-D182DFAC52E8}"/>
    <cellStyle name="Normal 66 2" xfId="8673" xr:uid="{878932A5-48BA-41E7-9E19-C792D2145E35}"/>
    <cellStyle name="Normal 66 2 2" xfId="32601" xr:uid="{4CEBC1BB-BF87-4534-8433-CEA76BD35E92}"/>
    <cellStyle name="Normal 66 2 2 2" xfId="32602" xr:uid="{65E02784-A660-4824-89D7-345A4CB6CADE}"/>
    <cellStyle name="Normal 66 2 2 3" xfId="32603" xr:uid="{2D57C3AD-65E3-4159-9C0D-479B5C5E3DE4}"/>
    <cellStyle name="Normal 66 2 2_AVA DVA EL" xfId="32604" xr:uid="{9F47D43B-432A-4623-BEFE-2EB3D75DA5C3}"/>
    <cellStyle name="Normal 66 2 3" xfId="32605" xr:uid="{CB647517-1CBB-408B-8772-56069656555D}"/>
    <cellStyle name="Normal 66 2_AVA DVA EL" xfId="32606" xr:uid="{450D57E3-36A8-410E-8BA8-A16EEBA51713}"/>
    <cellStyle name="Normal 66 3" xfId="32607" xr:uid="{A9D12EC0-B4D3-4299-A4E3-1384AEB79513}"/>
    <cellStyle name="Normal 66 3 2" xfId="32608" xr:uid="{E41D34F7-63B8-444B-A7BC-4DC065C436B4}"/>
    <cellStyle name="Normal 66 3 3" xfId="32609" xr:uid="{38C0F688-61B4-4F28-B9EE-946D6BEB1A68}"/>
    <cellStyle name="Normal 66 3_AVA DVA EL" xfId="32610" xr:uid="{A771D0B7-2302-4B4E-9317-82B6DCE24B00}"/>
    <cellStyle name="Normal 66 4" xfId="32611" xr:uid="{0A510D3D-D5AD-4B9C-9C92-D6AEF33D5032}"/>
    <cellStyle name="Normal 66 4 2" xfId="32612" xr:uid="{E24AFE12-C2AB-4C4C-AD81-86C805627C6D}"/>
    <cellStyle name="Normal 66 4 3" xfId="32613" xr:uid="{CBBE595A-8E27-4F66-BB7B-D51CA9C6D358}"/>
    <cellStyle name="Normal 66 4_AVA DVA EL" xfId="32614" xr:uid="{C9DAD609-4E41-45DD-B455-75562F15454A}"/>
    <cellStyle name="Normal 66 5" xfId="32615" xr:uid="{15F23931-D4A6-4985-9C49-A741520F5AAA}"/>
    <cellStyle name="Normal 66 5 2" xfId="32616" xr:uid="{E86D9606-5157-4C11-906A-1C0A1C374B0A}"/>
    <cellStyle name="Normal 66 5 3" xfId="32617" xr:uid="{EB72DC5B-7BCD-4450-98F0-054C6DE0D7EB}"/>
    <cellStyle name="Normal 66 5_AVA DVA EL" xfId="32618" xr:uid="{80B0E96B-D01F-4C7A-BBED-CA374FFF7A51}"/>
    <cellStyle name="Normal 66 6" xfId="32619" xr:uid="{A84EBDBD-CC3D-414B-9FA8-7FF4C26F3BED}"/>
    <cellStyle name="Normal 66 6 2" xfId="32620" xr:uid="{D9BCFCAB-5DBF-41EA-B25A-1CD669CF3833}"/>
    <cellStyle name="Normal 66 6 3" xfId="32621" xr:uid="{70128C3D-7A08-4FDA-B63C-3EF00482259E}"/>
    <cellStyle name="Normal 66 6_AVA DVA EL" xfId="32622" xr:uid="{DE0FF11B-51F5-4DE5-8282-5D48A9FE819A}"/>
    <cellStyle name="Normal 66 7" xfId="32623" xr:uid="{57E80C25-A40A-4E8D-8D72-0DE54EBBACBC}"/>
    <cellStyle name="Normal 66 8" xfId="36857" xr:uid="{84FEEA6D-47A7-4480-BEDC-491E9479FD14}"/>
    <cellStyle name="Normal 66_4Q16" xfId="32624" xr:uid="{0014BFD0-C957-4250-990B-83A821568289}"/>
    <cellStyle name="Normal 67" xfId="8674" xr:uid="{DA34E99A-B6DE-471E-BB72-78E7AF27E7E0}"/>
    <cellStyle name="Normal 67 2" xfId="8675" xr:uid="{267A51F5-53D9-4E14-BC7C-41609FCE41E5}"/>
    <cellStyle name="Normal 67 2 2" xfId="32625" xr:uid="{F9632192-5F88-4552-85CC-710564FE5583}"/>
    <cellStyle name="Normal 67 2 2 2" xfId="32626" xr:uid="{F1FD8BAA-8FC2-41F5-96D8-0F116CDFD274}"/>
    <cellStyle name="Normal 67 2 2 3" xfId="32627" xr:uid="{ED1D0A6C-0E89-4056-BF1E-CB6FCDA091CF}"/>
    <cellStyle name="Normal 67 2 2_AVA DVA EL" xfId="32628" xr:uid="{25E8C5F5-A292-49D0-85F2-CF844E98FF79}"/>
    <cellStyle name="Normal 67 2 3" xfId="32629" xr:uid="{79A469AB-718B-4623-9C52-BF0A2AB62A89}"/>
    <cellStyle name="Normal 67 2_AVA DVA EL" xfId="32630" xr:uid="{7E5C6CF8-F8E0-43F8-A345-C659E9CFC6AB}"/>
    <cellStyle name="Normal 67 3" xfId="32631" xr:uid="{08AA2FB8-ECC1-411A-B9B6-0DEC3661F5C0}"/>
    <cellStyle name="Normal 67 3 2" xfId="32632" xr:uid="{A8C508EB-D269-4351-AC4B-124385EDD898}"/>
    <cellStyle name="Normal 67 3 3" xfId="32633" xr:uid="{B2D516E8-EEDE-4014-8B83-47C7B40D5CD3}"/>
    <cellStyle name="Normal 67 3_AVA DVA EL" xfId="32634" xr:uid="{4CC7177C-F6F4-4A86-824D-FEBDD271E5F7}"/>
    <cellStyle name="Normal 67 4" xfId="32635" xr:uid="{DAD2298C-0936-4524-B055-7A7A0A8B6A4F}"/>
    <cellStyle name="Normal 67 4 2" xfId="32636" xr:uid="{182EE81B-4EEE-4FF4-AE96-20D929266830}"/>
    <cellStyle name="Normal 67 4 3" xfId="32637" xr:uid="{7C3A1693-2473-40EC-946A-769227C306B7}"/>
    <cellStyle name="Normal 67 4_AVA DVA EL" xfId="32638" xr:uid="{3FBDF74C-0098-4D21-A261-4F065F2A832D}"/>
    <cellStyle name="Normal 67 5" xfId="32639" xr:uid="{98669DDF-548F-4537-B290-B8E52175615E}"/>
    <cellStyle name="Normal 67 5 2" xfId="32640" xr:uid="{3AC2A23C-6981-4624-82CF-97CA9CC21EBB}"/>
    <cellStyle name="Normal 67 5 3" xfId="32641" xr:uid="{074C446C-7EAD-4620-963F-6B350560745C}"/>
    <cellStyle name="Normal 67 5_AVA DVA EL" xfId="32642" xr:uid="{2768C057-2907-4B7A-98EA-DB5A1740943B}"/>
    <cellStyle name="Normal 67 6" xfId="32643" xr:uid="{A59DD884-A3CE-4FEB-9CEE-62DCFA137D29}"/>
    <cellStyle name="Normal 67 6 2" xfId="32644" xr:uid="{725BFA3A-C090-46E7-AB5A-04ABE7CF097C}"/>
    <cellStyle name="Normal 67 6 3" xfId="32645" xr:uid="{F43DA65C-7C01-406E-8569-C3ACFAED43B1}"/>
    <cellStyle name="Normal 67 6_AVA DVA EL" xfId="32646" xr:uid="{AC48B256-E8DD-4067-B32D-7D11E825C49F}"/>
    <cellStyle name="Normal 67 7" xfId="32647" xr:uid="{A74FDE7D-1242-4E70-B5B2-8EAB287A1E4C}"/>
    <cellStyle name="Normal 67 8" xfId="36858" xr:uid="{1631BB72-2852-4A57-90F2-EA61AE5E9D54}"/>
    <cellStyle name="Normal 67_4Q16" xfId="32648" xr:uid="{30553188-BC82-452A-96B5-320EBC15C980}"/>
    <cellStyle name="Normal 68" xfId="8676" xr:uid="{A70AC5E1-9B88-4168-A88C-FDD7E82C6CA2}"/>
    <cellStyle name="Normal 68 2" xfId="8677" xr:uid="{DAF6E994-48D3-4133-B3A2-4DB305349AD9}"/>
    <cellStyle name="Normal 68 2 2" xfId="32649" xr:uid="{13000767-2D3D-4AAA-A97F-446400C04CD4}"/>
    <cellStyle name="Normal 68 2 3" xfId="32650" xr:uid="{E59D8463-EBBB-49D0-B134-4BDF69FEC115}"/>
    <cellStyle name="Normal 68 2_AVA DVA EL" xfId="32651" xr:uid="{4420C41B-0FD6-475D-BA90-895A9C52944F}"/>
    <cellStyle name="Normal 68 3" xfId="8678" xr:uid="{F79C87E6-C1F7-4127-A79D-1DE76B5F7A80}"/>
    <cellStyle name="Normal 68 3 2" xfId="8679" xr:uid="{52FE90E7-44CD-4958-8DD6-E15706CD4D3F}"/>
    <cellStyle name="Normal 68 3 3" xfId="32652" xr:uid="{9E6CBC11-7693-474D-8DE5-4E932D3E7D22}"/>
    <cellStyle name="Normal 68 3_AVA DVA EL" xfId="32653" xr:uid="{EC8BE7BF-E7AE-4C9F-8B95-C2FAA30B2990}"/>
    <cellStyle name="Normal 68 4" xfId="32654" xr:uid="{9E26659B-AECD-4B91-9430-4DCCE6BC047E}"/>
    <cellStyle name="Normal 68 4 2" xfId="32655" xr:uid="{AB0EBE2F-CFA7-4253-A264-A804886CC757}"/>
    <cellStyle name="Normal 68 4 3" xfId="32656" xr:uid="{B9896F0A-B7B5-4070-885F-9FAB902495AD}"/>
    <cellStyle name="Normal 68 4_AVA DVA EL" xfId="32657" xr:uid="{C42FD93F-A356-4C7F-8412-06C01251C9E8}"/>
    <cellStyle name="Normal 68 5" xfId="32658" xr:uid="{01FB592D-84EB-4699-88D5-DC9EF3D42447}"/>
    <cellStyle name="Normal 68 5 2" xfId="32659" xr:uid="{536D34F5-8986-4649-B275-3CC2642C5B90}"/>
    <cellStyle name="Normal 68 5 3" xfId="32660" xr:uid="{9520D396-4670-4D4F-BF31-EE7CC2FE8657}"/>
    <cellStyle name="Normal 68 5_AVA DVA EL" xfId="32661" xr:uid="{0F2D57B2-BC9D-490D-B1D3-7C6FC6744528}"/>
    <cellStyle name="Normal 68 6" xfId="32662" xr:uid="{5B0F4441-E06D-4E48-8276-5E956B0D3E09}"/>
    <cellStyle name="Normal 68 6 2" xfId="32663" xr:uid="{637B1E56-C67A-444C-989C-6F9DCA7FA04D}"/>
    <cellStyle name="Normal 68 6 3" xfId="32664" xr:uid="{9A55EB3F-CC39-4E91-A050-DDE6CEC31A90}"/>
    <cellStyle name="Normal 68 6_AVA DVA EL" xfId="32665" xr:uid="{709EBFED-742E-41F5-BDB4-5D42409A52B3}"/>
    <cellStyle name="Normal 68 7" xfId="32666" xr:uid="{72342C66-6FAE-469D-ABD5-A12E51BD0AE2}"/>
    <cellStyle name="Normal 68 8" xfId="36859" xr:uid="{520EB6F4-47DE-4EA0-BD33-A4E2CDF055F8}"/>
    <cellStyle name="Normal 68_AVA DVA EL" xfId="32667" xr:uid="{31775FD6-CCF9-46F2-B8F5-8534DD27B2EA}"/>
    <cellStyle name="Normal 69" xfId="8680" xr:uid="{121959ED-CD42-4CFB-8CEE-D24454BBE888}"/>
    <cellStyle name="Normal 69 2" xfId="8681" xr:uid="{0700E5B5-0429-4BDB-8F05-DD6AE2A1A1CB}"/>
    <cellStyle name="Normal 69 2 2" xfId="8682" xr:uid="{4BE0C1BA-7507-4365-B472-1CA602CB891A}"/>
    <cellStyle name="Normal 69 2 3" xfId="32668" xr:uid="{4B05CB7C-1B94-4A20-9D68-284989FF83E2}"/>
    <cellStyle name="Normal 69 2_AVA DVA EL" xfId="32669" xr:uid="{25E645DF-9252-4CD1-9EA1-05F809A81F8A}"/>
    <cellStyle name="Normal 69 3" xfId="8683" xr:uid="{92F75551-F07F-452D-BCF7-2D6214BD0987}"/>
    <cellStyle name="Normal 69 3 2" xfId="32670" xr:uid="{DA06CCD5-8B9C-4A96-B622-39F4160440F8}"/>
    <cellStyle name="Normal 69 3 3" xfId="32671" xr:uid="{CB1006A9-F4E8-4C52-B8E2-263492209DCD}"/>
    <cellStyle name="Normal 69 3_AVA DVA EL" xfId="32672" xr:uid="{8007330A-2F90-4B5C-B6C9-9049BF69F010}"/>
    <cellStyle name="Normal 69 4" xfId="32673" xr:uid="{5A295376-9D2E-41D4-B08D-2CCD3CE65CD7}"/>
    <cellStyle name="Normal 69_AVA DVA EL" xfId="32674" xr:uid="{2A70B9AE-B61A-40A5-97F0-13428B9E2602}"/>
    <cellStyle name="Normal 7" xfId="8684" xr:uid="{6A348801-A4CE-4180-8BC1-DFE7D78D1E9F}"/>
    <cellStyle name="Normal 7 10" xfId="8685" xr:uid="{10607007-53DE-4824-A2C3-3DC26C52ECAD}"/>
    <cellStyle name="Normal 7 10 2" xfId="32675" xr:uid="{B04FA77A-C03A-4A95-8236-DC85F9B6A21B}"/>
    <cellStyle name="Normal 7 10 2 2" xfId="32676" xr:uid="{8618046B-E850-4C5D-BF54-B00C52213ABC}"/>
    <cellStyle name="Normal 7 10 2 3" xfId="32677" xr:uid="{D379B621-621C-417C-B743-8E2940FF332F}"/>
    <cellStyle name="Normal 7 10 2_AVA DVA EL" xfId="32678" xr:uid="{A91E42C1-02D5-4FEA-9B4B-58598C8A825B}"/>
    <cellStyle name="Normal 7 10 3" xfId="32679" xr:uid="{3583C0CD-E12A-4F21-911A-DFACEFE0AD72}"/>
    <cellStyle name="Normal 7 10_AVA DVA EL" xfId="32680" xr:uid="{0CC0DB67-331C-407C-8ABE-BC01C153AAB0}"/>
    <cellStyle name="Normal 7 11" xfId="8686" xr:uid="{B2B369D5-ACAF-4182-97F3-6739EC98BB66}"/>
    <cellStyle name="Normal 7 11 2" xfId="32681" xr:uid="{49229937-E13A-4473-865C-9332FCDFF303}"/>
    <cellStyle name="Normal 7 11_AVA DVA EL" xfId="32682" xr:uid="{898A9911-BAED-4ED1-8F15-6271646708AD}"/>
    <cellStyle name="Normal 7 12" xfId="8687" xr:uid="{AFBC611F-C05F-46E5-8FB9-D3EBC1766306}"/>
    <cellStyle name="Normal 7 12 2" xfId="8688" xr:uid="{6DE24D97-C64A-4397-A5D8-39EDE9E970F4}"/>
    <cellStyle name="Normal 7 12_AVA DVA EL" xfId="32683" xr:uid="{3E2869A6-7F79-43FC-8F79-3AA998352391}"/>
    <cellStyle name="Normal 7 13" xfId="8689" xr:uid="{E9F6B640-B876-4B3E-A6E4-4C48E1BB2654}"/>
    <cellStyle name="Normal 7 13 2" xfId="8690" xr:uid="{23C4363A-1FFA-4324-89E0-BDD04BC55880}"/>
    <cellStyle name="Normal 7 13_AVA DVA EL" xfId="32684" xr:uid="{3B436CDB-4970-43D6-A8B7-B2E70C417B0B}"/>
    <cellStyle name="Normal 7 14" xfId="32685" xr:uid="{3A4C6F8F-0AA0-4B22-881D-33A8D9EB9894}"/>
    <cellStyle name="Normal 7 14 2" xfId="32686" xr:uid="{8BF0EF5F-F0D7-46FD-B630-09218A1BC905}"/>
    <cellStyle name="Normal 7 14 3" xfId="32687" xr:uid="{4FBB12FD-741B-4D88-91F7-7BC77F6B30E6}"/>
    <cellStyle name="Normal 7 14 4" xfId="36043" xr:uid="{D31BEC66-51E7-4DA9-AF3A-785C436A356E}"/>
    <cellStyle name="Normal 7 14_AVA DVA EL" xfId="32688" xr:uid="{20D313C1-7DEE-41F8-84FE-C4EABF36424C}"/>
    <cellStyle name="Normal 7 15" xfId="32689" xr:uid="{260ED934-F1A1-413D-96CF-D7896690928D}"/>
    <cellStyle name="Normal 7 15 2" xfId="32690" xr:uid="{E1555392-C137-4A74-BCD1-3A3371B5AAC4}"/>
    <cellStyle name="Normal 7 15 3" xfId="32691" xr:uid="{032C705F-32A0-4642-BD6A-39CBFA4BF2B9}"/>
    <cellStyle name="Normal 7 15_AVA DVA EL" xfId="32692" xr:uid="{2DB400DF-00EC-47AE-BB0A-64079B86BDE5}"/>
    <cellStyle name="Normal 7 16" xfId="32693" xr:uid="{924CFDA9-27F8-4D05-96F8-90C4CCA7C0B2}"/>
    <cellStyle name="Normal 7 16 2" xfId="32694" xr:uid="{FF9F4ABA-AF90-40A0-981B-A0D91B4A26C3}"/>
    <cellStyle name="Normal 7 16 3" xfId="32695" xr:uid="{BEF48524-0710-420C-AE57-4A7DCBD8B919}"/>
    <cellStyle name="Normal 7 16_AVA DVA EL" xfId="32696" xr:uid="{322D6033-2A56-4E0B-9F0E-79EC3C9BCF15}"/>
    <cellStyle name="Normal 7 17" xfId="32697" xr:uid="{CC89B470-B080-48FF-A336-D4A6D3B0039E}"/>
    <cellStyle name="Normal 7 18" xfId="32698" xr:uid="{2D313B3F-6090-45D4-A9BE-4A6319535FCF}"/>
    <cellStyle name="Normal 7 19" xfId="35958" xr:uid="{8643DA12-4D84-41E3-B92B-33FEC55C91F7}"/>
    <cellStyle name="Normal 7 2" xfId="8691" xr:uid="{775BF1D8-560D-4E01-B58F-86F189AC9683}"/>
    <cellStyle name="Normal 7 2 10" xfId="8692" xr:uid="{26341884-4165-4388-818C-5F8C2C003D19}"/>
    <cellStyle name="Normal 7 2 10 2" xfId="32699" xr:uid="{99215011-3997-481D-B2DA-AD473093F70E}"/>
    <cellStyle name="Normal 7 2 10_AVA DVA EL" xfId="32700" xr:uid="{2A9575E9-7B85-4F86-AE61-514131D38A5C}"/>
    <cellStyle name="Normal 7 2 11" xfId="8693" xr:uid="{F671C409-8EB9-48FC-A4C9-CF00DC9964D9}"/>
    <cellStyle name="Normal 7 2 11 2" xfId="32701" xr:uid="{CA4BE296-9EAF-40E9-9A19-E7C7A72B19B8}"/>
    <cellStyle name="Normal 7 2 11_AVA DVA EL" xfId="32702" xr:uid="{9C85FDD4-46A5-48D2-9275-13876377C99B}"/>
    <cellStyle name="Normal 7 2 12" xfId="32703" xr:uid="{D4B85561-1E9D-4D0E-BEA6-31FFEB077F79}"/>
    <cellStyle name="Normal 7 2 12 2" xfId="32704" xr:uid="{8AE674CE-6696-497E-8A5F-56AB2CDC15C3}"/>
    <cellStyle name="Normal 7 2 12 3" xfId="32705" xr:uid="{A2F016D4-4E69-4323-AFAE-6A547DA25CC6}"/>
    <cellStyle name="Normal 7 2 12 4" xfId="36109" xr:uid="{EACC6C69-98C4-4A90-90EC-6DDC6B04520E}"/>
    <cellStyle name="Normal 7 2 12_AVA DVA EL" xfId="32706" xr:uid="{D91419E0-AFC6-497B-ADD3-C3D625102BA6}"/>
    <cellStyle name="Normal 7 2 13" xfId="32707" xr:uid="{A5E87B53-6F34-496D-804C-2A56BFAFB5EB}"/>
    <cellStyle name="Normal 7 2 13 2" xfId="32708" xr:uid="{B7BD34BA-94E9-4960-B960-73AEE2746E03}"/>
    <cellStyle name="Normal 7 2 13 3" xfId="32709" xr:uid="{1FFB4005-ED7D-4915-BE95-D3CC29C501F9}"/>
    <cellStyle name="Normal 7 2 13_AVA DVA EL" xfId="32710" xr:uid="{2A5BD961-B406-4F4C-948A-7168AD24F347}"/>
    <cellStyle name="Normal 7 2 14" xfId="32711" xr:uid="{E32BFE62-81EF-413E-9D5E-862ABA7AC32D}"/>
    <cellStyle name="Normal 7 2 14 2" xfId="32712" xr:uid="{95D3CC5B-F2E6-4A91-B838-4595E319B2AF}"/>
    <cellStyle name="Normal 7 2 14 3" xfId="32713" xr:uid="{9B4412F8-358D-4CC0-A049-570A41DA7705}"/>
    <cellStyle name="Normal 7 2 14_AVA DVA EL" xfId="32714" xr:uid="{33B9F616-618A-4100-902A-FD5D92B43590}"/>
    <cellStyle name="Normal 7 2 15" xfId="32715" xr:uid="{95A86173-A62D-4BD5-9AE3-62D294D68463}"/>
    <cellStyle name="Normal 7 2 16" xfId="32716" xr:uid="{70B22ECA-AFBE-433D-BAA2-3A64B52E6E73}"/>
    <cellStyle name="Normal 7 2 17" xfId="36861" xr:uid="{5BF281E5-9777-4BC7-8B7C-9AD5C492BD88}"/>
    <cellStyle name="Normal 7 2 18" xfId="50859" xr:uid="{7C5E5FE6-F4B6-4B83-85A4-7122BF6DDF94}"/>
    <cellStyle name="Normal 7 2 19" xfId="50860" xr:uid="{EB6F94BF-DDA0-4EF3-ABF0-E592CD16311D}"/>
    <cellStyle name="Normal 7 2 2" xfId="8694" xr:uid="{3A29D02F-51F9-4C31-A67D-9AED621A4F64}"/>
    <cellStyle name="Normal 7 2 2 10" xfId="50861" xr:uid="{4A0235E4-CFB3-42E3-AAD9-C085F664B057}"/>
    <cellStyle name="Normal 7 2 2 2" xfId="32717" xr:uid="{E8143B55-D6D3-4222-A99E-34E293DE0717}"/>
    <cellStyle name="Normal 7 2 2 2 2" xfId="32718" xr:uid="{89B5FA05-1637-468D-B778-06BB14488B7A}"/>
    <cellStyle name="Normal 7 2 2 2 2 2" xfId="32719" xr:uid="{82C5B5FF-F64E-48B9-92E9-9F7AC75D565B}"/>
    <cellStyle name="Normal 7 2 2 2 2 3" xfId="32720" xr:uid="{FC012FF2-8AD5-4070-AA19-5939EF889480}"/>
    <cellStyle name="Normal 7 2 2 2 2 4" xfId="50862" xr:uid="{F9A57066-DDE2-457C-B82B-D6260F537E23}"/>
    <cellStyle name="Normal 7 2 2 2 2 5" xfId="50863" xr:uid="{94D0C22D-9EED-4C69-B81F-A2FD5C964814}"/>
    <cellStyle name="Normal 7 2 2 2 2_AVA DVA EL" xfId="32721" xr:uid="{2688DC19-61C1-47BF-8353-236E4797AB7B}"/>
    <cellStyle name="Normal 7 2 2 2 3" xfId="32722" xr:uid="{F5BDFF02-5FA2-4C16-AAED-79EAF641F06F}"/>
    <cellStyle name="Normal 7 2 2 2 3 2" xfId="32723" xr:uid="{B8A62445-B39F-4758-8674-0913C52A8FFB}"/>
    <cellStyle name="Normal 7 2 2 2 3 3" xfId="32724" xr:uid="{D29CBDFD-BD83-4018-82BE-10AD83D555A1}"/>
    <cellStyle name="Normal 7 2 2 2 3 4" xfId="50864" xr:uid="{9B8434CD-5795-4799-98B8-42A0AE3C741E}"/>
    <cellStyle name="Normal 7 2 2 2 3 5" xfId="50865" xr:uid="{DB76EBA2-44C4-4289-AEF6-3AB368A6898E}"/>
    <cellStyle name="Normal 7 2 2 2 3_AVA DVA EL" xfId="32725" xr:uid="{3331A070-ED0F-4CC8-A40F-1EE8FC85B4CB}"/>
    <cellStyle name="Normal 7 2 2 2 4" xfId="32726" xr:uid="{25E17B43-E6F0-46FF-86A9-F8588AA9E37C}"/>
    <cellStyle name="Normal 7 2 2 2 4 2" xfId="32727" xr:uid="{5FEC7696-1931-41A2-9515-EA7AB2C31851}"/>
    <cellStyle name="Normal 7 2 2 2 4 3" xfId="32728" xr:uid="{83CE18A9-8342-4892-BFCB-FA7A182F0744}"/>
    <cellStyle name="Normal 7 2 2 2 4 4" xfId="50866" xr:uid="{AE7B3A9B-43D7-480C-B7A4-44B5518A3ADA}"/>
    <cellStyle name="Normal 7 2 2 2 4 5" xfId="50867" xr:uid="{9B8CC954-A7C4-4A17-A1E2-58CD3BDE904B}"/>
    <cellStyle name="Normal 7 2 2 2 4_AVA DVA EL" xfId="32729" xr:uid="{BB873272-DF6A-4B2C-9334-A3B2266C2310}"/>
    <cellStyle name="Normal 7 2 2 2 5" xfId="32730" xr:uid="{2F35CF56-6394-4A8F-923B-4B4546041AA8}"/>
    <cellStyle name="Normal 7 2 2 2 5 2" xfId="32731" xr:uid="{CC08FBAB-FAD9-4ED1-9ACE-742355ECD1A7}"/>
    <cellStyle name="Normal 7 2 2 2 5 3" xfId="32732" xr:uid="{FBD85F11-9FF2-4E86-B363-4403A7301410}"/>
    <cellStyle name="Normal 7 2 2 2 5 4" xfId="50868" xr:uid="{4743B192-5420-470D-9635-B39CFCFFC677}"/>
    <cellStyle name="Normal 7 2 2 2 5_AVA DVA EL" xfId="32733" xr:uid="{0B94864B-F608-4FC4-ACE9-E27BA4FF478F}"/>
    <cellStyle name="Normal 7 2 2 2 6" xfId="32734" xr:uid="{ECA90E20-D017-4493-96B0-BACFDC4EC9A3}"/>
    <cellStyle name="Normal 7 2 2 2 7" xfId="32735" xr:uid="{7825CB48-9D92-42B5-B15B-0AD0FBF24850}"/>
    <cellStyle name="Normal 7 2 2 2 8" xfId="50869" xr:uid="{BF71DE5B-4A73-486E-9091-DD1BEFEB7B25}"/>
    <cellStyle name="Normal 7 2 2 2 9" xfId="50870" xr:uid="{2A0689E0-9456-4AF2-8316-E467E2CEA462}"/>
    <cellStyle name="Normal 7 2 2 2_A02" xfId="55580" xr:uid="{0BE9A8A5-AF3E-4F63-9233-43B93C7B256E}"/>
    <cellStyle name="Normal 7 2 2 3" xfId="32736" xr:uid="{71E10631-4266-4A59-B73C-840CD86784B6}"/>
    <cellStyle name="Normal 7 2 2 3 2" xfId="32737" xr:uid="{F2AF0C25-7FF2-4790-84E9-BC16467D8D75}"/>
    <cellStyle name="Normal 7 2 2 3 3" xfId="32738" xr:uid="{83A32A39-7CEC-4D5D-B49D-E3F664565384}"/>
    <cellStyle name="Normal 7 2 2 3 4" xfId="50871" xr:uid="{C0DD3F36-E5BF-4874-81AA-A37B5631978F}"/>
    <cellStyle name="Normal 7 2 2 3 5" xfId="50872" xr:uid="{3058F8B1-3FDF-46BA-91CB-3A0278902A9E}"/>
    <cellStyle name="Normal 7 2 2 3_AVA DVA EL" xfId="32739" xr:uid="{177DE0C2-5F15-416F-9070-986C6CBD156F}"/>
    <cellStyle name="Normal 7 2 2 4" xfId="32740" xr:uid="{EE3941CA-FFEC-4F96-BC16-60F2169A4DAF}"/>
    <cellStyle name="Normal 7 2 2 4 2" xfId="32741" xr:uid="{C9B012B5-9ACB-42D7-A40F-0947AE18E586}"/>
    <cellStyle name="Normal 7 2 2 4 3" xfId="32742" xr:uid="{62ECF5A6-3F70-4A07-B7A6-934D4C14EBC8}"/>
    <cellStyle name="Normal 7 2 2 4 4" xfId="50873" xr:uid="{94815C7B-D66C-4CD2-806D-9315123A3FBB}"/>
    <cellStyle name="Normal 7 2 2 4 5" xfId="50874" xr:uid="{34D11EEB-E1BD-4183-A96F-865DA6D70B6D}"/>
    <cellStyle name="Normal 7 2 2 4_AVA DVA EL" xfId="32743" xr:uid="{4BA0BFF1-A667-4A0D-A6A4-78A838A0E719}"/>
    <cellStyle name="Normal 7 2 2 5" xfId="32744" xr:uid="{145499CB-9723-44CC-B904-CEC843FF4C05}"/>
    <cellStyle name="Normal 7 2 2 5 2" xfId="32745" xr:uid="{2185F96D-A5B3-4517-88AB-7EB6D25CF3C1}"/>
    <cellStyle name="Normal 7 2 2 5 3" xfId="32746" xr:uid="{F3B38772-BDA6-4821-8873-F6119241C7D0}"/>
    <cellStyle name="Normal 7 2 2 5 4" xfId="50875" xr:uid="{7433D44D-A568-40E6-A974-799D7FC78871}"/>
    <cellStyle name="Normal 7 2 2 5 5" xfId="50876" xr:uid="{086D3550-E01C-424C-87C5-B82A13C0EFBA}"/>
    <cellStyle name="Normal 7 2 2 5_AVA DVA EL" xfId="32747" xr:uid="{29C84ADB-48C1-4D03-9F9C-3F4D3767F7CF}"/>
    <cellStyle name="Normal 7 2 2 6" xfId="32748" xr:uid="{555E3391-CF4D-4ADC-9A15-4654DFEF7ED4}"/>
    <cellStyle name="Normal 7 2 2 6 2" xfId="32749" xr:uid="{3A0C41D6-041D-457C-B9ED-D8A98087AA1B}"/>
    <cellStyle name="Normal 7 2 2 6 3" xfId="32750" xr:uid="{CD88FA97-50B8-4E58-9FBA-072778B18528}"/>
    <cellStyle name="Normal 7 2 2 6 4" xfId="50877" xr:uid="{47CEF242-14E5-4FD4-88BA-0D7B5D953B09}"/>
    <cellStyle name="Normal 7 2 2 6 5" xfId="50878" xr:uid="{1EC7255B-5867-44A4-B5A1-3A8355A3A27E}"/>
    <cellStyle name="Normal 7 2 2 6_AVA DVA EL" xfId="32751" xr:uid="{1FE2D786-3CB4-42CF-981C-4274C50AA616}"/>
    <cellStyle name="Normal 7 2 2 7" xfId="32752" xr:uid="{4431C157-3FE1-4C55-B70D-F15106651CF5}"/>
    <cellStyle name="Normal 7 2 2 8" xfId="50879" xr:uid="{7985D45F-F02C-47A3-8FE8-0EF7B3DDD9F3}"/>
    <cellStyle name="Normal 7 2 2 9" xfId="50880" xr:uid="{8203CF88-30E8-4F35-A1E1-645E053FEB40}"/>
    <cellStyle name="Normal 7 2 2_A01" xfId="35941" xr:uid="{A2F81F59-5C4E-4EF8-8E39-E7F9575389F9}"/>
    <cellStyle name="Normal 7 2 3" xfId="8695" xr:uid="{F8B97D2B-2451-40EF-83D8-215425209E7A}"/>
    <cellStyle name="Normal 7 2 3 2" xfId="32753" xr:uid="{2F3B4CCC-5AB7-4CF2-8C67-45944AB2FC2C}"/>
    <cellStyle name="Normal 7 2 3 2 2" xfId="32754" xr:uid="{4E5EBE4E-1E06-42FF-95C0-333ECBAC0934}"/>
    <cellStyle name="Normal 7 2 3 2 3" xfId="32755" xr:uid="{F31EC842-CA4B-4BD0-9A5F-A27BB9431EFA}"/>
    <cellStyle name="Normal 7 2 3 2 4" xfId="50881" xr:uid="{5D28CFD3-D5C7-4341-BB47-8C4A5180A685}"/>
    <cellStyle name="Normal 7 2 3 2 5" xfId="50882" xr:uid="{3FEEB06D-FF23-424B-A6E5-2E8C6506DF10}"/>
    <cellStyle name="Normal 7 2 3 2_AVA DVA EL" xfId="32756" xr:uid="{B64AD359-2E9C-49F2-BAAE-27518DED968C}"/>
    <cellStyle name="Normal 7 2 3 3" xfId="32757" xr:uid="{8B6E4A01-F2AC-4787-8470-77359F7B16C1}"/>
    <cellStyle name="Normal 7 2 3 3 2" xfId="32758" xr:uid="{581341B5-4A38-455C-8EE4-ED7588AE9EC9}"/>
    <cellStyle name="Normal 7 2 3 3 3" xfId="32759" xr:uid="{552F45C3-722C-41AC-937E-6198CD28CDBE}"/>
    <cellStyle name="Normal 7 2 3 3 4" xfId="50883" xr:uid="{561BB31E-DCE1-412E-9172-9131256D7735}"/>
    <cellStyle name="Normal 7 2 3 3 5" xfId="50884" xr:uid="{6C947221-9A98-4AC2-89B3-A749C573FEA1}"/>
    <cellStyle name="Normal 7 2 3 3_AVA DVA EL" xfId="32760" xr:uid="{04D506D3-DDE3-4086-8509-924F3C9F0F05}"/>
    <cellStyle name="Normal 7 2 3 4" xfId="32761" xr:uid="{2712AFE4-664D-404D-BEB3-1551483FB151}"/>
    <cellStyle name="Normal 7 2 3 4 2" xfId="32762" xr:uid="{CECCBEC3-F4F2-4AC8-A823-BCE8BC871310}"/>
    <cellStyle name="Normal 7 2 3 4 3" xfId="32763" xr:uid="{D78F8429-655C-48E5-88FD-A44F70BEB7EB}"/>
    <cellStyle name="Normal 7 2 3 4 4" xfId="50885" xr:uid="{AF4F3A1C-8046-4925-9BF0-543819BDF057}"/>
    <cellStyle name="Normal 7 2 3 4 5" xfId="50886" xr:uid="{2ACD645B-BA5D-449D-B216-8FDA16242746}"/>
    <cellStyle name="Normal 7 2 3 4_AVA DVA EL" xfId="32764" xr:uid="{C48195A7-E556-4E4C-A215-559C1BCD10BA}"/>
    <cellStyle name="Normal 7 2 3 5" xfId="32765" xr:uid="{D15C4367-99BB-4178-AFA4-E8753C88E88F}"/>
    <cellStyle name="Normal 7 2 3 5 2" xfId="32766" xr:uid="{9689BB9B-94DB-4899-AEEE-14B4123E7CF9}"/>
    <cellStyle name="Normal 7 2 3 5 3" xfId="32767" xr:uid="{3EB86919-183D-461F-95CE-64EBC17F6E39}"/>
    <cellStyle name="Normal 7 2 3 5 4" xfId="50887" xr:uid="{97088A3E-F5C6-4710-A784-B182FB9FFE6A}"/>
    <cellStyle name="Normal 7 2 3 5 5" xfId="50888" xr:uid="{ECBB2466-C673-4D42-958F-3ED4F736632A}"/>
    <cellStyle name="Normal 7 2 3 5_AVA DVA EL" xfId="32768" xr:uid="{4BE8166D-1C06-4455-877B-64807E912249}"/>
    <cellStyle name="Normal 7 2 3 6" xfId="32769" xr:uid="{FC721DCC-1672-4CA5-8DB5-3447ABE82761}"/>
    <cellStyle name="Normal 7 2 3 6 2" xfId="32770" xr:uid="{D7CB9A9E-1205-49C0-BA31-CCE3F12186BB}"/>
    <cellStyle name="Normal 7 2 3 6_AVA DVA EL" xfId="32771" xr:uid="{0B277C29-3B4C-4A23-9CDC-48EB4F0D098C}"/>
    <cellStyle name="Normal 7 2 3 7" xfId="32772" xr:uid="{0EA66F73-285C-4A27-B0A0-174E84B35195}"/>
    <cellStyle name="Normal 7 2 3 8" xfId="50889" xr:uid="{4E0A5E39-0B6E-41A8-A144-2A99E25FCE3E}"/>
    <cellStyle name="Normal 7 2 3 9" xfId="50890" xr:uid="{795ED15F-F3B8-46C9-99BA-E7CF124C68E5}"/>
    <cellStyle name="Normal 7 2 3_A01" xfId="35942" xr:uid="{E1BAF547-B37C-406A-B705-DBE70C72643D}"/>
    <cellStyle name="Normal 7 2 4" xfId="8696" xr:uid="{7F81CDB6-768F-4F0F-B7E9-573F849F486D}"/>
    <cellStyle name="Normal 7 2 4 2" xfId="32773" xr:uid="{6230DA2A-8594-4FB5-B62C-C5A634411CC5}"/>
    <cellStyle name="Normal 7 2 4 2 2" xfId="32774" xr:uid="{05DEC865-B950-44BF-9E3C-2564D77D1A0F}"/>
    <cellStyle name="Normal 7 2 4 2_AVA DVA EL" xfId="32775" xr:uid="{2ED0442F-EE9A-4F71-B289-B24055CF9BD0}"/>
    <cellStyle name="Normal 7 2 4 3" xfId="32776" xr:uid="{A8C029E4-34D2-443C-B6BD-EE27C32530A8}"/>
    <cellStyle name="Normal 7 2 4 4" xfId="50891" xr:uid="{40691090-B464-4246-AC20-4EF35DC091BA}"/>
    <cellStyle name="Normal 7 2 4 5" xfId="50892" xr:uid="{776FC926-F0BB-4B6D-B65A-E16091DD7FB1}"/>
    <cellStyle name="Normal 7 2 4 6" xfId="50893" xr:uid="{95F14A6B-89BE-4289-9895-B5865E026A67}"/>
    <cellStyle name="Normal 7 2 4_AVA DVA EL" xfId="32777" xr:uid="{BD421B8E-06E9-4265-9173-0FC8161377FF}"/>
    <cellStyle name="Normal 7 2 5" xfId="8697" xr:uid="{FCB9DD59-78BC-409F-97CD-3785A8444277}"/>
    <cellStyle name="Normal 7 2 5 2" xfId="32778" xr:uid="{8FDEF92A-5D55-4F41-AE15-45875A59E740}"/>
    <cellStyle name="Normal 7 2 5 2 2" xfId="32779" xr:uid="{0641621C-081F-4835-901A-565ADBAA6BCF}"/>
    <cellStyle name="Normal 7 2 5 2_AVA DVA EL" xfId="32780" xr:uid="{D093CB66-934F-4EE9-8384-744C339F2CD5}"/>
    <cellStyle name="Normal 7 2 5 3" xfId="32781" xr:uid="{E4E846AC-871A-49EC-AE43-C294EAA45FAC}"/>
    <cellStyle name="Normal 7 2 5 4" xfId="50894" xr:uid="{9F61C5E8-35A6-4433-8C8B-997C28F5FEDF}"/>
    <cellStyle name="Normal 7 2 5 5" xfId="50895" xr:uid="{C32A3F4D-C61E-45EA-BE53-B384EFE795CA}"/>
    <cellStyle name="Normal 7 2 5 6" xfId="50896" xr:uid="{94454CDA-0FA9-443C-8414-81A3F9E6FA1E}"/>
    <cellStyle name="Normal 7 2 5_AVA DVA EL" xfId="32782" xr:uid="{F2CE79A3-4C46-494E-94B8-271D46901016}"/>
    <cellStyle name="Normal 7 2 6" xfId="8698" xr:uid="{D255654D-EFF9-48D4-BFE1-56EE4902139C}"/>
    <cellStyle name="Normal 7 2 6 2" xfId="32783" xr:uid="{2E83CA76-EDFC-40EB-A5E1-0436BB18A0ED}"/>
    <cellStyle name="Normal 7 2 6 2 2" xfId="32784" xr:uid="{BD067907-344E-4B6D-A77B-6D1500F5FA29}"/>
    <cellStyle name="Normal 7 2 6 2_AVA DVA EL" xfId="32785" xr:uid="{9959AA3B-E8EE-43AB-80A9-FF041852D849}"/>
    <cellStyle name="Normal 7 2 6 3" xfId="32786" xr:uid="{3B3EE772-261B-4A97-B22B-F7801FA88F72}"/>
    <cellStyle name="Normal 7 2 6 4" xfId="50897" xr:uid="{30F53DA9-72F4-47B6-BEE4-F3FA387CE1B7}"/>
    <cellStyle name="Normal 7 2 6 5" xfId="50898" xr:uid="{89EF8D0B-B837-451E-A584-23A3652D3B1A}"/>
    <cellStyle name="Normal 7 2 6_AVA DVA EL" xfId="32787" xr:uid="{A438D5C4-93D7-4517-8CCF-338F6F2D555E}"/>
    <cellStyle name="Normal 7 2 7" xfId="8699" xr:uid="{76B1B34D-19BA-417F-A071-A7EDB2A6CEE0}"/>
    <cellStyle name="Normal 7 2 7 2" xfId="32788" xr:uid="{63DBF405-2ABA-4C35-A92D-787F286B5D12}"/>
    <cellStyle name="Normal 7 2 7 2 2" xfId="32789" xr:uid="{2595ED38-31AA-48CC-88A4-0AE36EBC4AF5}"/>
    <cellStyle name="Normal 7 2 7 2_AVA DVA EL" xfId="32790" xr:uid="{A7941F7D-ABAE-47FF-BD84-DE24AAA32F4C}"/>
    <cellStyle name="Normal 7 2 7 3" xfId="32791" xr:uid="{47707FBC-8AF4-4FFD-8D6B-433CA86C36E3}"/>
    <cellStyle name="Normal 7 2 7 4" xfId="50899" xr:uid="{4AA7C745-0029-497B-AEDF-F0EAA6F423F7}"/>
    <cellStyle name="Normal 7 2 7 5" xfId="50900" xr:uid="{44AEBF1D-90EB-4907-90C5-0D7BA0F1718A}"/>
    <cellStyle name="Normal 7 2 7_AVA DVA EL" xfId="32792" xr:uid="{5895F2FB-D5B6-48C8-8783-3985E74FFA57}"/>
    <cellStyle name="Normal 7 2 8" xfId="8700" xr:uid="{B7BC8559-F8A1-4694-A444-9CCD0ADB9C74}"/>
    <cellStyle name="Normal 7 2 8 2" xfId="32793" xr:uid="{E1C40916-1F24-4AF0-9F44-28ADC72341D6}"/>
    <cellStyle name="Normal 7 2 8_AVA DVA EL" xfId="32794" xr:uid="{961E2D44-1ADC-47A9-B069-2503E8208114}"/>
    <cellStyle name="Normal 7 2 9" xfId="8701" xr:uid="{345A8390-95AE-49D1-B68C-158C9F5482C3}"/>
    <cellStyle name="Normal 7 2 9 2" xfId="32795" xr:uid="{91A918B0-1066-408B-BFD2-AA5E2CA3949E}"/>
    <cellStyle name="Normal 7 2 9_AVA DVA EL" xfId="32796" xr:uid="{59257A1A-8231-42A0-8C92-FB7A4AD8DEAA}"/>
    <cellStyle name="Normal 7 2_4Q16" xfId="32797" xr:uid="{A380358D-B17D-49C7-9DBF-EE99A1DF76D7}"/>
    <cellStyle name="Normal 7 20" xfId="36065" xr:uid="{E8A4B74A-AE2F-4FCA-AFAD-C6C7DA56CDA7}"/>
    <cellStyle name="Normal 7 21" xfId="36860" xr:uid="{B8B2096F-7135-452A-9A4C-2A35DA8B94C6}"/>
    <cellStyle name="Normal 7 3" xfId="8702" xr:uid="{8043AB42-52E7-4F8F-831E-D7E2C04BB22B}"/>
    <cellStyle name="Normal 7 3 10" xfId="32798" xr:uid="{6372E569-E37E-4A36-9424-5A2920884280}"/>
    <cellStyle name="Normal 7 3 10 2" xfId="32799" xr:uid="{70A1FC63-37A6-470C-8A04-BF50BE89C19D}"/>
    <cellStyle name="Normal 7 3 10 3" xfId="32800" xr:uid="{A9AE0352-873C-43A4-8CCF-A9B37A7F1575}"/>
    <cellStyle name="Normal 7 3 10_AVA DVA EL" xfId="32801" xr:uid="{01F538E1-B406-48DA-86BF-131492D61BD0}"/>
    <cellStyle name="Normal 7 3 11" xfId="32802" xr:uid="{05DF403A-194C-4C5A-A0C5-971B1612629B}"/>
    <cellStyle name="Normal 7 3 11 2" xfId="32803" xr:uid="{2F304D79-1D24-4CFF-81F9-A6FABCB8E84C}"/>
    <cellStyle name="Normal 7 3 11 3" xfId="32804" xr:uid="{EBA2874E-ECA1-468E-81D6-168C47D06C57}"/>
    <cellStyle name="Normal 7 3 11_AVA DVA EL" xfId="32805" xr:uid="{A4D681D4-8B15-4F00-BA6F-EBF8FBDECAA2}"/>
    <cellStyle name="Normal 7 3 12" xfId="32806" xr:uid="{7DF5CA69-CD8F-4020-A64A-5B590C63D28C}"/>
    <cellStyle name="Normal 7 3 13" xfId="32807" xr:uid="{4FF39AA3-AD02-47A8-9E5F-E49E38E352DE}"/>
    <cellStyle name="Normal 7 3 14" xfId="50901" xr:uid="{CB811014-9032-490F-B8B4-1C0C6671DEA9}"/>
    <cellStyle name="Normal 7 3 15" xfId="50902" xr:uid="{75681066-89E8-4EB6-AA1A-F7A73A44A3C6}"/>
    <cellStyle name="Normal 7 3 16" xfId="50903" xr:uid="{C30F4B87-2239-4DC7-BBB2-2A973058616D}"/>
    <cellStyle name="Normal 7 3 2" xfId="8703" xr:uid="{83161D33-C61B-456C-9ADB-511D4571374F}"/>
    <cellStyle name="Normal 7 3 2 10" xfId="32808" xr:uid="{882CCB92-AEA6-4C69-B029-7697F476115F}"/>
    <cellStyle name="Normal 7 3 2 10 2" xfId="32809" xr:uid="{EE2C8C5D-EB9C-477D-987D-33E05D3BDABA}"/>
    <cellStyle name="Normal 7 3 2 10 3" xfId="32810" xr:uid="{3E0E481F-CC3C-409B-B909-0818DB75BA6A}"/>
    <cellStyle name="Normal 7 3 2 10_AVA DVA EL" xfId="32811" xr:uid="{3E0302A8-D521-4A61-A0E3-585B4226A1CE}"/>
    <cellStyle name="Normal 7 3 2 11" xfId="32812" xr:uid="{27C2B6C7-2E6C-4238-8A33-4F3DAE08CD7A}"/>
    <cellStyle name="Normal 7 3 2 12" xfId="32813" xr:uid="{7C11AF76-D932-4E31-ABF7-0A3CDC74DFF1}"/>
    <cellStyle name="Normal 7 3 2 13" xfId="50904" xr:uid="{BBB21D1E-F4BA-4E49-A0E1-EDD18846A51D}"/>
    <cellStyle name="Normal 7 3 2 14" xfId="50905" xr:uid="{9ABF1238-BE2B-4DCF-84DE-73CCF0E8A60E}"/>
    <cellStyle name="Normal 7 3 2 2" xfId="8704" xr:uid="{7284F6CA-2287-4A55-BF5E-F66367B886C2}"/>
    <cellStyle name="Normal 7 3 2 2 2" xfId="32814" xr:uid="{0045F90F-D328-4A7C-958F-415DA99D3C13}"/>
    <cellStyle name="Normal 7 3 2 2 2 2" xfId="32815" xr:uid="{7D8A4290-B1A8-45F5-B938-15A129AE777F}"/>
    <cellStyle name="Normal 7 3 2 2 2 3" xfId="32816" xr:uid="{FC606AD2-5D36-4C49-9C79-434C49669793}"/>
    <cellStyle name="Normal 7 3 2 2 2_AVA DVA EL" xfId="32817" xr:uid="{2FDCAE6E-972B-4F12-A5BB-56B91A74D703}"/>
    <cellStyle name="Normal 7 3 2 2 3" xfId="32818" xr:uid="{08186DFB-76FB-4B96-BF2A-492305DB492A}"/>
    <cellStyle name="Normal 7 3 2 2 3 2" xfId="32819" xr:uid="{55830320-162E-4913-8353-209678A82C26}"/>
    <cellStyle name="Normal 7 3 2 2 3 3" xfId="32820" xr:uid="{4A811655-BCDD-4D06-A84A-7F98676BEBA8}"/>
    <cellStyle name="Normal 7 3 2 2 3_AVA DVA EL" xfId="32821" xr:uid="{B0191560-F65C-46EC-A3AE-30B3C830ACE3}"/>
    <cellStyle name="Normal 7 3 2 2 4" xfId="32822" xr:uid="{E388D1B4-4E41-4401-A428-86F02FBEAA3E}"/>
    <cellStyle name="Normal 7 3 2 2 4 2" xfId="32823" xr:uid="{12699D75-A533-4A37-9EF2-EA4AB8EFFFF9}"/>
    <cellStyle name="Normal 7 3 2 2 4_AVA DVA EL" xfId="32824" xr:uid="{57E5EA13-540F-42E4-A41F-45A39D7E3BC7}"/>
    <cellStyle name="Normal 7 3 2 2 5" xfId="32825" xr:uid="{1F03CE34-735A-4A3C-BB7C-65BCA3D80E28}"/>
    <cellStyle name="Normal 7 3 2 2 6" xfId="32826" xr:uid="{54B02AA4-137E-475E-8745-5A1EC5B1CB0F}"/>
    <cellStyle name="Normal 7 3 2 2 7" xfId="32827" xr:uid="{A2C0048F-69FE-4DD0-8775-BCCA3A3DBC0C}"/>
    <cellStyle name="Normal 7 3 2 2_AVA DVA EL" xfId="32828" xr:uid="{26AA895C-56DB-4695-95E2-5A3D66E28BB8}"/>
    <cellStyle name="Normal 7 3 2 3" xfId="32829" xr:uid="{CE30BAB0-4BB4-41C5-9D3C-5D87CC2860F7}"/>
    <cellStyle name="Normal 7 3 2 3 2" xfId="32830" xr:uid="{EBA6ADB4-4869-43AB-A781-287815C25A22}"/>
    <cellStyle name="Normal 7 3 2 3 2 2" xfId="32831" xr:uid="{5A9A33C8-B28B-4E6D-9794-982EA8F6A9AC}"/>
    <cellStyle name="Normal 7 3 2 3 2_AVA DVA EL" xfId="32832" xr:uid="{1C0E59A7-13DB-45FB-B5E0-ECD1038CBC6C}"/>
    <cellStyle name="Normal 7 3 2 3 3" xfId="32833" xr:uid="{FF11CC54-736F-4300-B941-7691C4CFF8C6}"/>
    <cellStyle name="Normal 7 3 2 3 4" xfId="32834" xr:uid="{D42CFAE0-E0AA-4E5F-A346-30664008F95F}"/>
    <cellStyle name="Normal 7 3 2 3 5" xfId="50906" xr:uid="{25B19625-0FF8-4C4F-8E3B-19FEBBA0CD0B}"/>
    <cellStyle name="Normal 7 3 2 3_AVA DVA EL" xfId="32835" xr:uid="{E0F395A2-9333-4234-A438-E080F5D73972}"/>
    <cellStyle name="Normal 7 3 2 4" xfId="32836" xr:uid="{E6F86528-8F04-4D34-8AF3-33B8FA520C57}"/>
    <cellStyle name="Normal 7 3 2 4 2" xfId="32837" xr:uid="{F478E304-8A1B-4538-97BE-DCAC4912BB00}"/>
    <cellStyle name="Normal 7 3 2 4 2 2" xfId="32838" xr:uid="{E4B5C01D-FD4F-46B8-975A-695DB56DB3F4}"/>
    <cellStyle name="Normal 7 3 2 4 2_AVA DVA EL" xfId="32839" xr:uid="{27F1968C-401B-4147-958D-784E1B8D7D73}"/>
    <cellStyle name="Normal 7 3 2 4 3" xfId="32840" xr:uid="{D0D7D422-C3B5-43CF-B581-7B27BABFBC4E}"/>
    <cellStyle name="Normal 7 3 2 4 4" xfId="32841" xr:uid="{C3601BCD-57E5-4541-A324-B40877F3A93E}"/>
    <cellStyle name="Normal 7 3 2 4 5" xfId="50907" xr:uid="{8246B9F5-017B-4D6E-A9EC-2553D53023EE}"/>
    <cellStyle name="Normal 7 3 2 4_AVA DVA EL" xfId="32842" xr:uid="{4924681E-F5AA-47F2-89BB-7FEC3492272A}"/>
    <cellStyle name="Normal 7 3 2 5" xfId="32843" xr:uid="{5040AD38-83AC-46CC-8322-71D7C116AA0F}"/>
    <cellStyle name="Normal 7 3 2 5 2" xfId="32844" xr:uid="{E542AA06-911D-4AB4-8C24-FF04956B3500}"/>
    <cellStyle name="Normal 7 3 2 5 2 2" xfId="32845" xr:uid="{96DF6AD1-E710-4BEC-8E37-00562D89A039}"/>
    <cellStyle name="Normal 7 3 2 5 2_AVA DVA EL" xfId="32846" xr:uid="{2963FB24-F5BE-493D-B3CB-FC800C1422E5}"/>
    <cellStyle name="Normal 7 3 2 5 3" xfId="32847" xr:uid="{6630F850-DA5A-48D4-A35E-7A1624F86C3B}"/>
    <cellStyle name="Normal 7 3 2 5 4" xfId="32848" xr:uid="{517BD1E5-0FE0-47B7-A8AB-53788CF1DFC9}"/>
    <cellStyle name="Normal 7 3 2 5 5" xfId="50908" xr:uid="{A5B1143F-8640-46AF-A5E0-93BBB477C3AE}"/>
    <cellStyle name="Normal 7 3 2 5_AVA DVA EL" xfId="32849" xr:uid="{EBAE7C2E-6EF2-41BD-A640-AB3414049278}"/>
    <cellStyle name="Normal 7 3 2 6" xfId="32850" xr:uid="{BF6A56EB-B049-4A57-91CD-8E9326E7C053}"/>
    <cellStyle name="Normal 7 3 2 6 2" xfId="32851" xr:uid="{2CE7314B-08E4-4C9F-92C6-9E3B49BEE2F2}"/>
    <cellStyle name="Normal 7 3 2 6 3" xfId="32852" xr:uid="{F0B3623B-2C0B-4F2B-BFE0-6DD5168586E7}"/>
    <cellStyle name="Normal 7 3 2 6_AVA DVA EL" xfId="32853" xr:uid="{C56309A2-538D-4E78-822F-D328A37E7BE6}"/>
    <cellStyle name="Normal 7 3 2 7" xfId="32854" xr:uid="{198D9E56-0808-4446-91DF-5A1EB2F8E25C}"/>
    <cellStyle name="Normal 7 3 2 7 2" xfId="32855" xr:uid="{761738D3-1DE3-4A39-8993-2306073909D9}"/>
    <cellStyle name="Normal 7 3 2 7 3" xfId="32856" xr:uid="{AE46D615-D930-40B5-8861-401701AD7D7F}"/>
    <cellStyle name="Normal 7 3 2 7_AVA DVA EL" xfId="32857" xr:uid="{D2C62B13-F594-4024-AAE1-2FC0B0F0758F}"/>
    <cellStyle name="Normal 7 3 2 8" xfId="32858" xr:uid="{6C370840-D5EE-49A4-BD55-3BADA1A8808E}"/>
    <cellStyle name="Normal 7 3 2 8 2" xfId="32859" xr:uid="{4AD4F6C7-547E-425A-8879-A0562BE58CFF}"/>
    <cellStyle name="Normal 7 3 2 8 3" xfId="32860" xr:uid="{2974DCCA-0E34-4846-9C3A-FECDF6298BC2}"/>
    <cellStyle name="Normal 7 3 2 8_AVA DVA EL" xfId="32861" xr:uid="{2EFC837C-C882-459D-937A-F5F4EA6B47C2}"/>
    <cellStyle name="Normal 7 3 2 9" xfId="32862" xr:uid="{B7AE0E72-9D39-47F0-BBE1-D8F54F4BC80F}"/>
    <cellStyle name="Normal 7 3 2 9 2" xfId="32863" xr:uid="{217CABAF-50FA-45F5-AAED-4AD2B2F4F471}"/>
    <cellStyle name="Normal 7 3 2 9 3" xfId="32864" xr:uid="{C2A00C81-03F2-49E5-8611-A7EF6E61B160}"/>
    <cellStyle name="Normal 7 3 2 9_AVA DVA EL" xfId="32865" xr:uid="{E7F710C0-C9C5-4A87-BA26-78DD63E194DF}"/>
    <cellStyle name="Normal 7 3 2_A01" xfId="8705" xr:uid="{A8754C6B-325A-42A4-819A-E94B9EC189E4}"/>
    <cellStyle name="Normal 7 3 3" xfId="32866" xr:uid="{866C8552-3D0F-42B0-A5BD-F73A97CBE4CE}"/>
    <cellStyle name="Normal 7 3 3 10" xfId="35985" xr:uid="{971BF1BA-E398-477D-A0E0-AD8D8103740F}"/>
    <cellStyle name="Normal 7 3 3 2" xfId="32867" xr:uid="{75B3F228-2524-4FFD-81FF-EA7E1C547F18}"/>
    <cellStyle name="Normal 7 3 3 2 2" xfId="32868" xr:uid="{2DF2ECAC-8A9D-470E-8903-ADA1F437BC76}"/>
    <cellStyle name="Normal 7 3 3 2 3" xfId="32869" xr:uid="{BEEE30C0-7DAF-41A1-A6F7-DA412DA8701E}"/>
    <cellStyle name="Normal 7 3 3 2_AVA DVA EL" xfId="32870" xr:uid="{340FC74D-3B56-4C32-9880-07460A95AA05}"/>
    <cellStyle name="Normal 7 3 3 3" xfId="32871" xr:uid="{67230C16-3585-4231-95B7-EDCEA0491A42}"/>
    <cellStyle name="Normal 7 3 3 3 2" xfId="32872" xr:uid="{C317C6C0-FF36-432D-B462-18FFF120EBB1}"/>
    <cellStyle name="Normal 7 3 3 3 3" xfId="32873" xr:uid="{3AAC1576-F8A9-4203-8F07-8A022CB134C8}"/>
    <cellStyle name="Normal 7 3 3 3_AVA DVA EL" xfId="32874" xr:uid="{34E460EB-DD9D-4D8D-9ADF-5F447C2F3F53}"/>
    <cellStyle name="Normal 7 3 3 4" xfId="32875" xr:uid="{2042C7E6-F75A-4FF1-BA83-A059F56A548B}"/>
    <cellStyle name="Normal 7 3 3 4 2" xfId="32876" xr:uid="{99C1121A-6F1E-4D59-AEBB-210BEBC64364}"/>
    <cellStyle name="Normal 7 3 3 4 3" xfId="32877" xr:uid="{D85E475B-ECE7-47A4-8D4A-01275594B3E1}"/>
    <cellStyle name="Normal 7 3 3 4_AVA DVA EL" xfId="32878" xr:uid="{FCF2579D-4DFA-4872-8D36-CB5087A2BD39}"/>
    <cellStyle name="Normal 7 3 3 5" xfId="32879" xr:uid="{543C536A-E8D3-4A91-8B57-A468135FB94D}"/>
    <cellStyle name="Normal 7 3 3 5 2" xfId="32880" xr:uid="{0EF6ACE8-B3F5-4946-BA35-9A3440C360B4}"/>
    <cellStyle name="Normal 7 3 3 5_AVA DVA EL" xfId="32881" xr:uid="{1DAD9AE2-791A-4E4E-BBAC-2EA03069B8BC}"/>
    <cellStyle name="Normal 7 3 3 6" xfId="32882" xr:uid="{35C3264D-95F0-41AA-9BDD-5DEF66D88E65}"/>
    <cellStyle name="Normal 7 3 3 7" xfId="32883" xr:uid="{289F13AD-4CEC-4FB6-AA75-76D9F33C5C40}"/>
    <cellStyle name="Normal 7 3 3 8" xfId="32884" xr:uid="{7F73ED5E-7394-4C1A-B8F0-E53B79BD6E9C}"/>
    <cellStyle name="Normal 7 3 3 9" xfId="36139" xr:uid="{FD00466F-CDE3-4FFB-A1E7-2F551468883F}"/>
    <cellStyle name="Normal 7 3 3_AVA DVA EL" xfId="32885" xr:uid="{DCC1D835-2434-4650-A4CB-7C7261D7173D}"/>
    <cellStyle name="Normal 7 3 4" xfId="32886" xr:uid="{27C174B8-4A35-4481-B0CD-88A6A339DB00}"/>
    <cellStyle name="Normal 7 3 4 2" xfId="32887" xr:uid="{E0E7616D-42E2-4C38-ADBA-ED37DCAA7DAC}"/>
    <cellStyle name="Normal 7 3 4 2 2" xfId="32888" xr:uid="{EE944ACD-639A-44EE-8895-A4002E53CC4C}"/>
    <cellStyle name="Normal 7 3 4 2_AVA DVA EL" xfId="32889" xr:uid="{C3D6C86D-BC03-489F-92DC-9702BC609B42}"/>
    <cellStyle name="Normal 7 3 4 3" xfId="32890" xr:uid="{2C0B8125-D41C-4F35-89B1-73A6FEBB3A93}"/>
    <cellStyle name="Normal 7 3 4 4" xfId="32891" xr:uid="{5B72D3D7-9AE1-4634-8E54-3DAFA45F6393}"/>
    <cellStyle name="Normal 7 3 4 5" xfId="50909" xr:uid="{CD7BA907-BE20-4816-BB3A-A3656D941A45}"/>
    <cellStyle name="Normal 7 3 4_AVA DVA EL" xfId="32892" xr:uid="{7E41C67C-6F5D-4CF3-857C-4726CA3AEE31}"/>
    <cellStyle name="Normal 7 3 5" xfId="32893" xr:uid="{777054EA-1DD3-4671-B584-58F5283CC959}"/>
    <cellStyle name="Normal 7 3 5 2" xfId="32894" xr:uid="{63ECE5DF-30A3-43FB-A7D4-C7C52224780F}"/>
    <cellStyle name="Normal 7 3 5 2 2" xfId="32895" xr:uid="{7A616A0C-FA67-4DA0-8402-657C645E2232}"/>
    <cellStyle name="Normal 7 3 5 2_AVA DVA EL" xfId="32896" xr:uid="{0B54044A-3180-4A8E-8867-43AACE2EC2FE}"/>
    <cellStyle name="Normal 7 3 5 3" xfId="32897" xr:uid="{EE2D809D-EB71-4599-81DF-71EBB6A0C64E}"/>
    <cellStyle name="Normal 7 3 5 4" xfId="32898" xr:uid="{FC49DB93-718A-4DB2-969F-A112813B5A15}"/>
    <cellStyle name="Normal 7 3 5 5" xfId="50910" xr:uid="{228979BA-84EF-4AF0-8AE7-C69E22A946B9}"/>
    <cellStyle name="Normal 7 3 5_AVA DVA EL" xfId="32899" xr:uid="{DEA7DF4D-C454-42E7-96BD-2618C6EC769E}"/>
    <cellStyle name="Normal 7 3 6" xfId="32900" xr:uid="{BD553F57-EF79-4CD6-8C97-EF963949B884}"/>
    <cellStyle name="Normal 7 3 6 2" xfId="32901" xr:uid="{E86703EC-4535-46BB-BAEF-DC870CCB44D6}"/>
    <cellStyle name="Normal 7 3 6 2 2" xfId="32902" xr:uid="{D8B965CA-54C4-4D36-9663-B95C3BC66E8C}"/>
    <cellStyle name="Normal 7 3 6 2_AVA DVA EL" xfId="32903" xr:uid="{E009056F-FE63-448C-9446-BA17058F2BA2}"/>
    <cellStyle name="Normal 7 3 6 3" xfId="32904" xr:uid="{DA75B54C-DA1F-49C9-9495-E2CA4E9D0F72}"/>
    <cellStyle name="Normal 7 3 6 4" xfId="32905" xr:uid="{51BC5DA3-068E-46B1-A724-9DC440A56C69}"/>
    <cellStyle name="Normal 7 3 6 5" xfId="50911" xr:uid="{D3B2557A-1ACA-4395-95FE-E2E8FB16A778}"/>
    <cellStyle name="Normal 7 3 6_AVA DVA EL" xfId="32906" xr:uid="{96C04A2C-DD37-4473-B410-A86CBC8EA3E2}"/>
    <cellStyle name="Normal 7 3 7" xfId="32907" xr:uid="{C2CCD685-EA98-4B55-A6BE-38C1B2AB1144}"/>
    <cellStyle name="Normal 7 3 7 2" xfId="32908" xr:uid="{9E662F5A-70CF-425D-B2A7-2FF7E4903AC6}"/>
    <cellStyle name="Normal 7 3 7 3" xfId="32909" xr:uid="{6D8010F3-2753-475B-9EF8-DAC6B0304262}"/>
    <cellStyle name="Normal 7 3 7_AVA DVA EL" xfId="32910" xr:uid="{9A597EC5-1526-4DB0-B30B-C5E06A46CC6D}"/>
    <cellStyle name="Normal 7 3 8" xfId="32911" xr:uid="{43FDAE37-30E4-4EEF-A9F3-3A369711DB13}"/>
    <cellStyle name="Normal 7 3 8 2" xfId="32912" xr:uid="{FB1CA3F6-1E7F-41BF-A2C8-8A01A6B1DDEE}"/>
    <cellStyle name="Normal 7 3 8 3" xfId="32913" xr:uid="{A5B83288-7E85-4A2F-AFDA-C444351D2CD2}"/>
    <cellStyle name="Normal 7 3 8_AVA DVA EL" xfId="32914" xr:uid="{91DD14CD-FC85-4579-A6F8-77E5D736D2CB}"/>
    <cellStyle name="Normal 7 3 9" xfId="32915" xr:uid="{379D12AB-9DD3-4A7F-AA85-7CD6E522F3FB}"/>
    <cellStyle name="Normal 7 3 9 2" xfId="32916" xr:uid="{AFB28518-ED39-47B6-9B4B-424D87873887}"/>
    <cellStyle name="Normal 7 3 9 3" xfId="32917" xr:uid="{2219B363-0D82-470D-8B02-3E8981C0EC0B}"/>
    <cellStyle name="Normal 7 3 9_AVA DVA EL" xfId="32918" xr:uid="{07FC6896-D3D9-45AB-AFE6-AE97E2B3882C}"/>
    <cellStyle name="Normal 7 3_4Q16" xfId="32919" xr:uid="{6D0C6E20-26DC-4CAD-B649-D9444516FF71}"/>
    <cellStyle name="Normal 7 4" xfId="8706" xr:uid="{6B32B351-3E1C-4D1A-B97F-2A8F26C78F6E}"/>
    <cellStyle name="Normal 7 4 10" xfId="50912" xr:uid="{F140D4E0-40CF-4EF8-8533-E03DEED7D4FD}"/>
    <cellStyle name="Normal 7 4 2" xfId="32920" xr:uid="{2D259653-0398-4351-AE49-BC321FD3EC8D}"/>
    <cellStyle name="Normal 7 4 2 2" xfId="32921" xr:uid="{B9B223A0-4AC8-4FB9-82C5-33D0E8FF59FD}"/>
    <cellStyle name="Normal 7 4 2 2 2" xfId="32922" xr:uid="{9358E6E6-B9F9-4943-A0AA-2D4DBD225E78}"/>
    <cellStyle name="Normal 7 4 2 2_AVA DVA EL" xfId="32923" xr:uid="{588DCA5C-2C8E-4AE6-85D6-D4029CCF6881}"/>
    <cellStyle name="Normal 7 4 2 3" xfId="32924" xr:uid="{6AABCF71-A3BE-4D43-8F17-4999FD3967EB}"/>
    <cellStyle name="Normal 7 4 2 4" xfId="32925" xr:uid="{47F30C34-5703-4371-B2B5-DA34EF0A54AF}"/>
    <cellStyle name="Normal 7 4 2 5" xfId="36296" xr:uid="{5DEEFF5E-5F49-4974-A9D1-3B11D9AF3C06}"/>
    <cellStyle name="Normal 7 4 2 6" xfId="36402" xr:uid="{0590D507-1FDF-4823-B3BE-4DFB3F34432B}"/>
    <cellStyle name="Normal 7 4 2_AVA DVA EL" xfId="32926" xr:uid="{601A3526-1635-4004-90AB-7457DB10C88D}"/>
    <cellStyle name="Normal 7 4 3" xfId="32927" xr:uid="{DBA30802-B289-4F53-BC14-91BCA87E211E}"/>
    <cellStyle name="Normal 7 4 3 2" xfId="32928" xr:uid="{E41E8C8C-CEBA-4211-A5AA-3B461B9C196C}"/>
    <cellStyle name="Normal 7 4 3 3" xfId="32929" xr:uid="{F96CDC5C-201A-4236-94CE-A26C9CCE3787}"/>
    <cellStyle name="Normal 7 4 3 4" xfId="50913" xr:uid="{60EAF09F-F99A-4B73-BF65-1E8872F6DB75}"/>
    <cellStyle name="Normal 7 4 3 5" xfId="50914" xr:uid="{58F430C9-595F-4DA6-8140-36D5B4DD48C0}"/>
    <cellStyle name="Normal 7 4 3_AVA DVA EL" xfId="32930" xr:uid="{9F119122-85DD-4016-A160-486F467E3306}"/>
    <cellStyle name="Normal 7 4 4" xfId="32931" xr:uid="{D09D66AD-3D33-4390-9FFE-60DA405257E4}"/>
    <cellStyle name="Normal 7 4 4 2" xfId="32932" xr:uid="{69D37BAD-59EA-49C0-8E0E-9433209F939D}"/>
    <cellStyle name="Normal 7 4 4 3" xfId="32933" xr:uid="{4E0D3781-3E5E-453C-89C6-C87123459AF2}"/>
    <cellStyle name="Normal 7 4 4 4" xfId="50915" xr:uid="{7C831B65-DA09-4294-AAEF-BCC783AC0060}"/>
    <cellStyle name="Normal 7 4 4 5" xfId="50916" xr:uid="{BA0506FC-6EC5-482C-BBD3-BABEB48C26A5}"/>
    <cellStyle name="Normal 7 4 4_AVA DVA EL" xfId="32934" xr:uid="{0D0E8483-026F-43BF-B704-6EAC09052B8B}"/>
    <cellStyle name="Normal 7 4 5" xfId="32935" xr:uid="{96AD17AC-3D50-4C76-926D-1E5345B5BA03}"/>
    <cellStyle name="Normal 7 4 5 2" xfId="32936" xr:uid="{DF8D3E26-0925-41BB-977F-1DC86D5BA2D3}"/>
    <cellStyle name="Normal 7 4 5 3" xfId="32937" xr:uid="{088E546E-C899-43A5-99B6-A8C27607C190}"/>
    <cellStyle name="Normal 7 4 5 4" xfId="50917" xr:uid="{633E5592-78D9-454D-A7D6-A137EF4F577E}"/>
    <cellStyle name="Normal 7 4 5 5" xfId="50918" xr:uid="{9DFB0972-4BAF-470F-9716-E929BBF67E62}"/>
    <cellStyle name="Normal 7 4 5_AVA DVA EL" xfId="32938" xr:uid="{71EC2CF0-7863-47D6-AB05-4FC332659EDF}"/>
    <cellStyle name="Normal 7 4 6" xfId="32939" xr:uid="{C9F36C2F-96C1-44E5-8A21-95B59622F1DC}"/>
    <cellStyle name="Normal 7 4 6 2" xfId="32940" xr:uid="{4181A1CE-755D-4C16-B631-C73CBD6BC4B3}"/>
    <cellStyle name="Normal 7 4 6_AVA DVA EL" xfId="32941" xr:uid="{FDF3DC87-F80E-490D-907F-75703B73FE9C}"/>
    <cellStyle name="Normal 7 4 7" xfId="32942" xr:uid="{91DDB39C-9777-4EEB-A81D-1E8A35B3CD73}"/>
    <cellStyle name="Normal 7 4 8" xfId="50919" xr:uid="{BD811661-9F0C-4157-8E8A-0A6D6941026A}"/>
    <cellStyle name="Normal 7 4 9" xfId="50920" xr:uid="{5A92714F-0A86-4267-AA12-ADEE9E3F8492}"/>
    <cellStyle name="Normal 7 4_A01" xfId="35943" xr:uid="{91384D65-65C9-40E1-ACAF-DE99FE9C32FB}"/>
    <cellStyle name="Normal 7 5" xfId="8707" xr:uid="{41C052C1-BFB7-4181-BBCE-57CF42389266}"/>
    <cellStyle name="Normal 7 5 2" xfId="32943" xr:uid="{70CA2B57-3083-4185-9C0F-AFD750119C8A}"/>
    <cellStyle name="Normal 7 5 2 2" xfId="32944" xr:uid="{F1A32C66-05DA-40C4-B8E8-B1FD2BEC193A}"/>
    <cellStyle name="Normal 7 5 2 3" xfId="32945" xr:uid="{D732ED31-F7F9-4367-8557-74A89961CB9B}"/>
    <cellStyle name="Normal 7 5 2_AVA DVA EL" xfId="32946" xr:uid="{5CD1D959-4DF6-457D-A80F-29590AEFFA5E}"/>
    <cellStyle name="Normal 7 5 3" xfId="32947" xr:uid="{734FE898-B4B0-46A6-9015-CD4816737E24}"/>
    <cellStyle name="Normal 7 5 3 2" xfId="32948" xr:uid="{E84E896F-E8FC-4DBF-99D6-D03AC45D36B0}"/>
    <cellStyle name="Normal 7 5 3_AVA DVA EL" xfId="32949" xr:uid="{BD377FBF-BFCE-42B8-9FEC-C16A8A41876F}"/>
    <cellStyle name="Normal 7 5 4" xfId="32950" xr:uid="{ACE7D603-2F3D-40BA-81A3-6B2AE7FF4EAD}"/>
    <cellStyle name="Normal 7 5 5" xfId="32951" xr:uid="{7808B0C6-F7D3-49C0-BF63-0C3C434AB4B9}"/>
    <cellStyle name="Normal 7 5 6" xfId="50921" xr:uid="{1F198DBC-48DB-4A94-8B7E-4F87F6188064}"/>
    <cellStyle name="Normal 7 5 7" xfId="50922" xr:uid="{3BFD3AD7-58F8-495A-A32C-FE8252ECE993}"/>
    <cellStyle name="Normal 7 5 8" xfId="50923" xr:uid="{5EC9A60F-2562-4EC4-A4F2-E36A43DB1182}"/>
    <cellStyle name="Normal 7 5_A01" xfId="35944" xr:uid="{7DEFDC4D-90B8-4361-8B11-C5EE72E0B340}"/>
    <cellStyle name="Normal 7 6" xfId="8708" xr:uid="{B2FC8AA3-1B29-41A3-8D59-28941CC02996}"/>
    <cellStyle name="Normal 7 6 2" xfId="32952" xr:uid="{CA2A1697-7442-4D85-85AB-E1A60964CC4A}"/>
    <cellStyle name="Normal 7 6 2 2" xfId="32953" xr:uid="{72AC576A-A132-4E5D-A82C-378FADDF11C8}"/>
    <cellStyle name="Normal 7 6 2 3" xfId="32954" xr:uid="{8A9FA748-BB57-40D0-9913-221669F4216B}"/>
    <cellStyle name="Normal 7 6 2_AVA DVA EL" xfId="32955" xr:uid="{4909268C-9700-4AC2-B80C-DD74C6469F65}"/>
    <cellStyle name="Normal 7 6 3" xfId="32956" xr:uid="{F0D8128E-B054-4C87-9AFF-E8E1164B10A4}"/>
    <cellStyle name="Normal 7 6 3 2" xfId="32957" xr:uid="{2F0A44EF-5DC5-4DB0-B5FD-2D4A1BAA86F2}"/>
    <cellStyle name="Normal 7 6 3_AVA DVA EL" xfId="32958" xr:uid="{F064F24C-40F0-4A0E-B644-5BDD3E5D833A}"/>
    <cellStyle name="Normal 7 6 4" xfId="32959" xr:uid="{6FE44C60-D8C4-48A4-8845-B62D12FA77B8}"/>
    <cellStyle name="Normal 7 6 5" xfId="32960" xr:uid="{CF1C61E7-B5F1-4232-963E-B7E37375E2EF}"/>
    <cellStyle name="Normal 7 6 6" xfId="50924" xr:uid="{9CCAC54A-AA3C-43E1-AABB-94549DBDD9FB}"/>
    <cellStyle name="Normal 7 6_AVA DVA EL" xfId="32961" xr:uid="{54389997-B2F9-466E-A0B4-DEC047762763}"/>
    <cellStyle name="Normal 7 7" xfId="8709" xr:uid="{BF63DB02-E44F-47D3-9066-8747AECC0260}"/>
    <cellStyle name="Normal 7 7 2" xfId="32962" xr:uid="{AF8099E7-CC02-4938-8655-B6E09E98F425}"/>
    <cellStyle name="Normal 7 7 2 2" xfId="32963" xr:uid="{91E791FF-9916-4331-99CB-D6F497422EDB}"/>
    <cellStyle name="Normal 7 7 2 3" xfId="32964" xr:uid="{4B097760-11F9-456B-9B5B-DE83110434E1}"/>
    <cellStyle name="Normal 7 7 2_AVA DVA EL" xfId="32965" xr:uid="{44DCFEC5-20B8-404F-AEB2-073A6AB99515}"/>
    <cellStyle name="Normal 7 7 3" xfId="32966" xr:uid="{F0792204-B0D3-4357-9D58-C9CADDA08F32}"/>
    <cellStyle name="Normal 7 7 3 2" xfId="32967" xr:uid="{5124D199-E800-4160-A519-A957A61D09D8}"/>
    <cellStyle name="Normal 7 7 3_AVA DVA EL" xfId="32968" xr:uid="{ECCE801E-486B-4466-AEE3-A1467FE3E6D5}"/>
    <cellStyle name="Normal 7 7 4" xfId="32969" xr:uid="{A9ED5F12-CCA3-42E0-A656-58B949FCF72E}"/>
    <cellStyle name="Normal 7 7 5" xfId="32970" xr:uid="{D18D307E-62FE-498E-9762-71C1AF11FBC5}"/>
    <cellStyle name="Normal 7 7 6" xfId="50925" xr:uid="{DEA111F4-E5E6-47F8-86A6-C39F2B88346A}"/>
    <cellStyle name="Normal 7 7_AVA DVA EL" xfId="32971" xr:uid="{BA512E31-3BA9-4194-B9D6-63068118B30A}"/>
    <cellStyle name="Normal 7 8" xfId="8710" xr:uid="{D1930E48-3B48-4C36-8933-8852BECBB4B6}"/>
    <cellStyle name="Normal 7 8 2" xfId="32972" xr:uid="{D1B1AA88-4584-412D-BF2E-F4BD88D199CA}"/>
    <cellStyle name="Normal 7 8 2 2" xfId="32973" xr:uid="{7DA6C76E-5E24-4254-9BF2-CB9FA4ED539F}"/>
    <cellStyle name="Normal 7 8 2 3" xfId="32974" xr:uid="{0BC33CBB-DE86-4B63-8038-E4835DD2F555}"/>
    <cellStyle name="Normal 7 8 2_AVA DVA EL" xfId="32975" xr:uid="{07479532-F93B-495C-B75A-75D42F6B7DAC}"/>
    <cellStyle name="Normal 7 8 3" xfId="32976" xr:uid="{39DFA52F-267B-43BC-BBC8-6123A27DC112}"/>
    <cellStyle name="Normal 7 8 3 2" xfId="32977" xr:uid="{9EB13C3C-E777-45C1-8BBC-1DCF4AB21517}"/>
    <cellStyle name="Normal 7 8 3_AVA DVA EL" xfId="32978" xr:uid="{25FE8338-5923-48E7-82E6-2A1DE9517C23}"/>
    <cellStyle name="Normal 7 8 4" xfId="32979" xr:uid="{8ADB6470-0BDF-4750-BF3D-95015D8E5F8A}"/>
    <cellStyle name="Normal 7 8 5" xfId="32980" xr:uid="{0A2F9F90-CA0A-479C-9210-0F2EF5CD5677}"/>
    <cellStyle name="Normal 7 8 6" xfId="50926" xr:uid="{2047F8FD-E91B-4469-B997-0151FB1946B2}"/>
    <cellStyle name="Normal 7 8_AVA DVA EL" xfId="32981" xr:uid="{6D7133C7-21A9-4395-AA60-7A3569EBD618}"/>
    <cellStyle name="Normal 7 9" xfId="8711" xr:uid="{4FA22F44-24CA-4572-A12C-5C9E2AF41241}"/>
    <cellStyle name="Normal 7 9 2" xfId="32982" xr:uid="{57E87EA5-3738-4974-B267-9DA3F4696EE5}"/>
    <cellStyle name="Normal 7 9 2 2" xfId="32983" xr:uid="{E3E837E7-2615-407B-B77D-1CED36338A86}"/>
    <cellStyle name="Normal 7 9 2 3" xfId="32984" xr:uid="{62696E89-AA5D-4AFC-AFDE-67673EB5BA82}"/>
    <cellStyle name="Normal 7 9 2_AVA DVA EL" xfId="32985" xr:uid="{1F770163-9B03-4073-B858-E0B02C5DBA3F}"/>
    <cellStyle name="Normal 7 9 3" xfId="32986" xr:uid="{BB92E047-3B63-4227-B67F-DF214A7D4A73}"/>
    <cellStyle name="Normal 7 9_AVA DVA EL" xfId="32987" xr:uid="{A471116A-8AAF-416E-B034-BD8C47DB5D95}"/>
    <cellStyle name="Normal 7_11" xfId="8712" xr:uid="{0B211321-68AF-4FAB-B2FD-F9EA1817B6C1}"/>
    <cellStyle name="Normal 70" xfId="8713" xr:uid="{734F7F7E-979F-4280-89E8-4A7867A3C36B}"/>
    <cellStyle name="Normal 70 2" xfId="8714" xr:uid="{EB41AC58-180F-42D2-9127-84A52B807A9E}"/>
    <cellStyle name="Normal 70 2 2" xfId="8715" xr:uid="{B524ADEB-2A3C-4388-9D57-58990DFFC519}"/>
    <cellStyle name="Normal 70 2 3" xfId="32988" xr:uid="{78FEE6FF-B552-4A64-9E3B-31CBA02E3AA4}"/>
    <cellStyle name="Normal 70 2_AVA DVA EL" xfId="32989" xr:uid="{5C03DFF4-DAF6-4712-9F26-1DE95CD80BDF}"/>
    <cellStyle name="Normal 70 3" xfId="8716" xr:uid="{762721EE-C08A-4DEC-93FB-E30A88809A27}"/>
    <cellStyle name="Normal 70 4" xfId="32990" xr:uid="{079CB968-B335-4659-8948-2248D0129F1F}"/>
    <cellStyle name="Normal 70_AVA DVA EL" xfId="32991" xr:uid="{F4A978F7-07FD-4EE7-B9C7-902B2820C5B3}"/>
    <cellStyle name="Normal 71" xfId="8717" xr:uid="{4482A864-B105-4798-9653-FD851BCFF954}"/>
    <cellStyle name="Normal 71 2" xfId="8718" xr:uid="{962466EE-AD7C-4F85-930F-736B6A767252}"/>
    <cellStyle name="Normal 71 2 2" xfId="32992" xr:uid="{B888C995-8EB2-4A0C-94F4-6EDA038D42A4}"/>
    <cellStyle name="Normal 71 2 3" xfId="32993" xr:uid="{E7EFCAAB-2A9F-4485-B29A-71EBFA68F1A7}"/>
    <cellStyle name="Normal 71 2_AVA DVA EL" xfId="32994" xr:uid="{F309A746-40E2-4BEB-B9F4-43FBD2A742D5}"/>
    <cellStyle name="Normal 71 3" xfId="8719" xr:uid="{3000DA0D-D7F6-4EB4-924D-EB90D63DF9A1}"/>
    <cellStyle name="Normal 71 4" xfId="32995" xr:uid="{505912F9-959F-4611-A22F-CDE59E644C46}"/>
    <cellStyle name="Normal 71_AVA DVA EL" xfId="32996" xr:uid="{678313F8-442C-457E-BE45-BF346047F287}"/>
    <cellStyle name="Normal 72" xfId="8720" xr:uid="{CE247909-D089-4180-B6C3-4654835944E4}"/>
    <cellStyle name="Normal 72 2" xfId="8721" xr:uid="{1A4A96E9-2888-4937-82CC-9A926F762214}"/>
    <cellStyle name="Normal 72 2 2" xfId="8722" xr:uid="{4EB41F6E-B344-4F3D-AB8B-318C81F8579A}"/>
    <cellStyle name="Normal 72 2 3" xfId="32997" xr:uid="{C7AEB827-07A3-4CC5-9B86-C85E8088B8F1}"/>
    <cellStyle name="Normal 72 2_AVA DVA EL" xfId="32998" xr:uid="{1E2B2D8A-FAAB-4AD0-B5E1-994D0745DD6E}"/>
    <cellStyle name="Normal 72 3" xfId="8723" xr:uid="{CCC04842-AC01-4CBC-A795-C0BEA9B6443C}"/>
    <cellStyle name="Normal 72 3 2" xfId="32999" xr:uid="{092EC154-82D8-4928-9FE5-1FBBC3C2B7E8}"/>
    <cellStyle name="Normal 72 3 3" xfId="33000" xr:uid="{7EE799B9-0360-47CB-BC75-7A369073AF99}"/>
    <cellStyle name="Normal 72 3_AVA DVA EL" xfId="33001" xr:uid="{71176BDE-8F0D-4B75-8804-AFE266B550C6}"/>
    <cellStyle name="Normal 72 4" xfId="33002" xr:uid="{7341A610-E954-4F22-8346-9621E43D2002}"/>
    <cellStyle name="Normal 72 4 2" xfId="33003" xr:uid="{5403242D-77BF-4E4F-8CC9-B0744B8EC0FC}"/>
    <cellStyle name="Normal 72 4 3" xfId="33004" xr:uid="{6049BED4-3318-4E95-8A89-69D32547E232}"/>
    <cellStyle name="Normal 72 4_AVA DVA EL" xfId="33005" xr:uid="{532A024C-AF41-41D8-83B8-4BB729F6AC9A}"/>
    <cellStyle name="Normal 72 5" xfId="33006" xr:uid="{5873AC3C-789C-4DAD-BF59-75D3583C355B}"/>
    <cellStyle name="Normal 72 5 2" xfId="33007" xr:uid="{390940BD-5B40-4582-9458-BA83D4C8A67B}"/>
    <cellStyle name="Normal 72 5 3" xfId="33008" xr:uid="{69CE5C8B-DD44-4E29-8783-C82B481ED0A6}"/>
    <cellStyle name="Normal 72 5_AVA DVA EL" xfId="33009" xr:uid="{78935508-8F54-4E9F-95DF-48D9DC985EB4}"/>
    <cellStyle name="Normal 72 6" xfId="33010" xr:uid="{829CA89F-EAED-4637-9A82-60D1CB3E20CF}"/>
    <cellStyle name="Normal 72 6 2" xfId="33011" xr:uid="{9A4AA293-E4CD-4A7C-BBB2-533BAE1AC4DD}"/>
    <cellStyle name="Normal 72 6 3" xfId="33012" xr:uid="{C09A29B2-D3EC-4302-B953-B61DB97D6711}"/>
    <cellStyle name="Normal 72 6_AVA DVA EL" xfId="33013" xr:uid="{0F11813B-B346-4924-AB2C-B417AC9C254E}"/>
    <cellStyle name="Normal 72 7" xfId="33014" xr:uid="{D44EE53E-2366-461F-BC6D-3FB969DDF323}"/>
    <cellStyle name="Normal 72 8" xfId="33015" xr:uid="{B07789A7-5F64-4803-8F27-5D39F564AE08}"/>
    <cellStyle name="Normal 72_AVA DVA EL" xfId="33016" xr:uid="{200157DE-3FFD-4946-B724-F1F471A35792}"/>
    <cellStyle name="Normal 73" xfId="8724" xr:uid="{899A2CFE-25B1-4E19-B5AB-14CBB5B796BC}"/>
    <cellStyle name="Normal 73 2" xfId="8725" xr:uid="{0F3F19B4-F47E-4EA5-BBBB-BFB82CD08379}"/>
    <cellStyle name="Normal 73 2 2" xfId="8726" xr:uid="{FBC01443-8107-4652-A925-E6417A5DDE7D}"/>
    <cellStyle name="Normal 73 2 2 2" xfId="33017" xr:uid="{80E65532-8D34-4D37-9804-24A73C981C7A}"/>
    <cellStyle name="Normal 73 2 2 3" xfId="33018" xr:uid="{300E3832-85E6-4BCA-A73B-B4711DCED581}"/>
    <cellStyle name="Normal 73 2 2_AVA DVA EL" xfId="33019" xr:uid="{0C46DAD9-2CC6-43E3-A49E-C914A23888E6}"/>
    <cellStyle name="Normal 73 2 3" xfId="33020" xr:uid="{35503D56-966A-4B1D-BD23-4E5D1C22B709}"/>
    <cellStyle name="Normal 73 2 4" xfId="33021" xr:uid="{BCCA736B-14DE-4351-85AF-2ADA8097F2BC}"/>
    <cellStyle name="Normal 73 2_AVA DVA EL" xfId="33022" xr:uid="{47DEE338-7DCB-4F02-A552-D93233C644A1}"/>
    <cellStyle name="Normal 73 3" xfId="8727" xr:uid="{68BE37DB-666B-4050-A790-B2C12DF30E1A}"/>
    <cellStyle name="Normal 73 3 2" xfId="33023" xr:uid="{60150861-B736-448E-B7FD-50DA17810210}"/>
    <cellStyle name="Normal 73 3 3" xfId="33024" xr:uid="{2B64E584-35F0-4BA7-ADC1-1B8C8CF353C1}"/>
    <cellStyle name="Normal 73 3_AVA DVA EL" xfId="33025" xr:uid="{3A91B6D3-D31B-41D5-A7FB-C8AF41E3E289}"/>
    <cellStyle name="Normal 73 4" xfId="33026" xr:uid="{DA191B7D-1704-4003-B5EE-D8DD2298219C}"/>
    <cellStyle name="Normal 73 4 2" xfId="33027" xr:uid="{FA3DAF34-EAB3-41A8-999B-EA758FA9720B}"/>
    <cellStyle name="Normal 73 4 3" xfId="33028" xr:uid="{6317BA4F-29E4-429A-A19E-02133E64EEB2}"/>
    <cellStyle name="Normal 73 4_AVA DVA EL" xfId="33029" xr:uid="{A6994041-1DAC-4511-8597-695E1B4BBC77}"/>
    <cellStyle name="Normal 73 5" xfId="33030" xr:uid="{2DC3C2BB-5DB0-4B1A-BDDA-D04635A3F13C}"/>
    <cellStyle name="Normal 73 5 2" xfId="33031" xr:uid="{04B8FE0B-403B-4B31-9078-AF2A2B0097BC}"/>
    <cellStyle name="Normal 73 5 3" xfId="33032" xr:uid="{80B80F70-FF2C-4891-A3AC-4CAB70A52275}"/>
    <cellStyle name="Normal 73 5_AVA DVA EL" xfId="33033" xr:uid="{FE8D64C8-51AE-440D-B388-017DFF82ECA4}"/>
    <cellStyle name="Normal 73 6" xfId="33034" xr:uid="{21C06879-99A9-4277-89DD-D6C0A33E6624}"/>
    <cellStyle name="Normal 73 6 2" xfId="33035" xr:uid="{195C63DB-6F8D-4B1B-B23E-FDB6B6882079}"/>
    <cellStyle name="Normal 73 6 3" xfId="33036" xr:uid="{29282758-4131-4181-9645-3B5E4A5580CC}"/>
    <cellStyle name="Normal 73 6_AVA DVA EL" xfId="33037" xr:uid="{9CA7AFB2-EDC9-4CCA-ABF5-EE9C1421F6BF}"/>
    <cellStyle name="Normal 73 7" xfId="33038" xr:uid="{7B317948-D0C9-4180-8A74-C2705BBEF4D6}"/>
    <cellStyle name="Normal 73 8" xfId="33039" xr:uid="{D9DF379E-6705-49BC-A855-610066645818}"/>
    <cellStyle name="Normal 73_AVA DVA EL" xfId="33040" xr:uid="{631100AF-9CFB-427E-9312-EBD6EEF55C62}"/>
    <cellStyle name="Normal 74" xfId="8728" xr:uid="{A976CF1A-E71B-4BC7-BD4A-C103B4A9ADA5}"/>
    <cellStyle name="Normal 74 2" xfId="8729" xr:uid="{F24CF664-3C5C-48BD-A7D9-1E0DAA7835C5}"/>
    <cellStyle name="Normal 74 2 2" xfId="8730" xr:uid="{5D94D4D2-2181-4882-A781-E85E44FE2A02}"/>
    <cellStyle name="Normal 74 2 3" xfId="33041" xr:uid="{BB21BBD6-E5EF-4B0D-B4F9-0A94CA2B36A3}"/>
    <cellStyle name="Normal 74 2_AVA DVA EL" xfId="33042" xr:uid="{5238D9E3-536F-4CC8-B6D5-EFE135E37217}"/>
    <cellStyle name="Normal 74 3" xfId="8731" xr:uid="{95360839-9947-4C6E-A718-13D054257DC8}"/>
    <cellStyle name="Normal 74 3 2" xfId="33043" xr:uid="{8FC892B7-916C-4C91-9608-9EECBB476021}"/>
    <cellStyle name="Normal 74 3 3" xfId="33044" xr:uid="{FFF9BA7F-BFA8-4FAE-8247-A46D0C1FB1B0}"/>
    <cellStyle name="Normal 74 3_AVA DVA EL" xfId="33045" xr:uid="{ED357638-BBF1-43A8-9101-C29AE831347F}"/>
    <cellStyle name="Normal 74 4" xfId="33046" xr:uid="{B0B1CCC9-2242-44D9-B752-C8DBED732BCF}"/>
    <cellStyle name="Normal 74 4 2" xfId="33047" xr:uid="{31448F4C-994E-4A1E-A72F-E6822A1B3DF6}"/>
    <cellStyle name="Normal 74 4 3" xfId="33048" xr:uid="{A29EFD44-D9AB-47F8-9FD5-7821CC49158F}"/>
    <cellStyle name="Normal 74 4_AVA DVA EL" xfId="33049" xr:uid="{F45105E5-EE25-4688-9E82-17EC74A40696}"/>
    <cellStyle name="Normal 74 5" xfId="33050" xr:uid="{9CB881EA-D5C7-4C8C-B1D5-60A884936E6C}"/>
    <cellStyle name="Normal 74 5 2" xfId="33051" xr:uid="{AE7125D5-141F-4BD5-AAE8-99207F4083DE}"/>
    <cellStyle name="Normal 74 5 3" xfId="33052" xr:uid="{525BC221-8962-46F0-8DEC-2C275909D470}"/>
    <cellStyle name="Normal 74 5_AVA DVA EL" xfId="33053" xr:uid="{13053690-4F58-42EF-8CAC-A424B787D28C}"/>
    <cellStyle name="Normal 74 6" xfId="33054" xr:uid="{CA7AA63A-2C66-4ACC-939C-9D16864E582E}"/>
    <cellStyle name="Normal 74 6 2" xfId="33055" xr:uid="{B348590B-DCB6-4A5D-93D3-AED3021CA94D}"/>
    <cellStyle name="Normal 74 6 3" xfId="33056" xr:uid="{EC9F0356-991F-45B8-AC75-75B9794FA011}"/>
    <cellStyle name="Normal 74 6_AVA DVA EL" xfId="33057" xr:uid="{1C04F7B5-1A3D-4DCE-BFAA-9244D8ACA2E9}"/>
    <cellStyle name="Normal 74 7" xfId="33058" xr:uid="{330421BD-4559-4293-B08A-8E6548B598EB}"/>
    <cellStyle name="Normal 74 8" xfId="33059" xr:uid="{E4DAEDBE-CB18-470A-92BA-5FB9014E6DE5}"/>
    <cellStyle name="Normal 74_AVA DVA EL" xfId="33060" xr:uid="{9F660A79-150C-4CB9-BA58-6954605CD8B1}"/>
    <cellStyle name="Normal 75" xfId="8732" xr:uid="{7954E388-14CD-43B4-A6C4-2BBFD3EB8684}"/>
    <cellStyle name="Normal 75 2" xfId="8733" xr:uid="{4E610AAF-E2DB-4539-899A-4E2B32A1139E}"/>
    <cellStyle name="Normal 75 2 2" xfId="33061" xr:uid="{159F3438-6273-4A7D-821C-4DD82F310918}"/>
    <cellStyle name="Normal 75 2 3" xfId="33062" xr:uid="{DE872FC0-C7AA-42E7-98A8-82F9062927B0}"/>
    <cellStyle name="Normal 75 2_AVA DVA EL" xfId="33063" xr:uid="{4469E59F-A593-4AB9-83F0-386ABB7DD7F4}"/>
    <cellStyle name="Normal 75 3" xfId="33064" xr:uid="{D4F11933-E017-4924-90F6-943DD44D31BC}"/>
    <cellStyle name="Normal 75 4" xfId="33065" xr:uid="{CBC65A1D-649F-43B8-A1E7-8032B2920D97}"/>
    <cellStyle name="Normal 75_AVA DVA EL" xfId="33066" xr:uid="{B4B4AE59-FE58-448C-B359-B6847778AEC4}"/>
    <cellStyle name="Normal 76" xfId="8734" xr:uid="{1FCAFA40-4E16-4EC0-B677-CEDF1AC0C9CE}"/>
    <cellStyle name="Normal 76 2" xfId="8735" xr:uid="{1B67F562-6C2C-443C-BCFF-515C5BDE996E}"/>
    <cellStyle name="Normal 76 2 2" xfId="8736" xr:uid="{394CB1B3-FCA8-4647-B037-1F1B510396F8}"/>
    <cellStyle name="Normal 76 2 2 2" xfId="8737" xr:uid="{47BF966D-BC5C-453A-BC59-19F8B50A6DA5}"/>
    <cellStyle name="Normal 76 2 2_CR4_19" xfId="8738" xr:uid="{816798DB-EDCB-445E-A55A-D4AADE0E17E3}"/>
    <cellStyle name="Normal 76 2 3" xfId="8739" xr:uid="{CD4DA9DB-63C3-49C7-8096-FE51EE308CF3}"/>
    <cellStyle name="Normal 76 2 3 2" xfId="8740" xr:uid="{FC708576-FB32-41D2-B388-28021FE8E088}"/>
    <cellStyle name="Normal 76 2 3_CR4_19" xfId="8741" xr:uid="{A29C5B9A-30E8-411C-8ADA-51F4CA05CE1A}"/>
    <cellStyle name="Normal 76 2 4" xfId="8742" xr:uid="{FC0174BC-C0DB-471A-A720-0BC253767407}"/>
    <cellStyle name="Normal 76 2_AVA DVA EL" xfId="33067" xr:uid="{431259DC-97CD-4FBE-B92B-0D7C4C82753B}"/>
    <cellStyle name="Normal 76 3" xfId="8743" xr:uid="{5A8FCCA9-8F25-4EED-A7B2-8596EB463E93}"/>
    <cellStyle name="Normal 76 4" xfId="33068" xr:uid="{56448085-0DFD-49C7-9BD3-8C011048614C}"/>
    <cellStyle name="Normal 76_AVA DVA EL" xfId="33069" xr:uid="{D699E672-35BD-4B7B-A0C6-2663B6A222E2}"/>
    <cellStyle name="Normal 77" xfId="8744" xr:uid="{EC5E05EC-98F3-46C6-BCD2-1A7E07DED49F}"/>
    <cellStyle name="Normal 77 2" xfId="8745" xr:uid="{65B5E0D8-61FF-430C-B4D3-2B59019ACADC}"/>
    <cellStyle name="Normal 77 2 2" xfId="33070" xr:uid="{A6E442F1-9CA6-48C0-99FC-A23964FB05F7}"/>
    <cellStyle name="Normal 77 2 3" xfId="33071" xr:uid="{6418160D-559B-43E2-B355-42A3425146A5}"/>
    <cellStyle name="Normal 77 2_AVA DVA EL" xfId="33072" xr:uid="{B174407C-5DBA-4C58-88BA-63646687AC04}"/>
    <cellStyle name="Normal 77 3" xfId="33073" xr:uid="{EEA2C752-7E2E-40BA-98F2-6336F335FB24}"/>
    <cellStyle name="Normal 77 3 2" xfId="33074" xr:uid="{A52BBDDB-360A-4554-9141-14B885BC6057}"/>
    <cellStyle name="Normal 77 3 3" xfId="33075" xr:uid="{92647F35-43C2-4CDA-8CEC-DE173AB82B4F}"/>
    <cellStyle name="Normal 77 3_AVA DVA EL" xfId="33076" xr:uid="{D531B05D-B13D-40A8-ABD6-367019728696}"/>
    <cellStyle name="Normal 77 4" xfId="33077" xr:uid="{A5D1B91E-5C4C-4F88-8512-CEBF49CC545C}"/>
    <cellStyle name="Normal 77 5" xfId="33078" xr:uid="{EE445AEE-D7C9-4CAD-9332-9EBB0E3B3322}"/>
    <cellStyle name="Normal 77_AVA DVA EL" xfId="33079" xr:uid="{8E8577BE-9895-4EA9-8BCB-401328CD211A}"/>
    <cellStyle name="Normal 78" xfId="8746" xr:uid="{AB78CA59-996B-46E1-9A60-61AD5A7E927F}"/>
    <cellStyle name="Normal 78 2" xfId="8747" xr:uid="{CF828E1F-83C5-45FB-B300-C6060011999D}"/>
    <cellStyle name="Normal 78 2 2" xfId="33080" xr:uid="{E486FA10-713C-41B3-B363-38AF34932541}"/>
    <cellStyle name="Normal 78 2 3" xfId="33081" xr:uid="{15386032-C2CC-4608-8776-75DCF796B631}"/>
    <cellStyle name="Normal 78 2_AVA DVA EL" xfId="33082" xr:uid="{A3209700-FDDB-4AFA-B558-BC46F8D6E856}"/>
    <cellStyle name="Normal 78 3" xfId="33083" xr:uid="{24C4D50A-8A21-4397-A965-ED6F594E22B6}"/>
    <cellStyle name="Normal 78 4" xfId="33084" xr:uid="{7DEEA457-4966-4B3A-987A-C32B27E9A57C}"/>
    <cellStyle name="Normal 78_AVA DVA EL" xfId="33085" xr:uid="{EEE288C8-B425-4E1E-BC2F-C862D5470617}"/>
    <cellStyle name="Normal 79" xfId="8748" xr:uid="{104B0483-37DA-4565-941F-0AB6ADECBD85}"/>
    <cellStyle name="Normal 79 2" xfId="8749" xr:uid="{59D0800C-C09A-4A08-990C-893191D3B599}"/>
    <cellStyle name="Normal 79 2 2" xfId="33086" xr:uid="{AC0A751F-399C-4221-AC94-AE26CCBB85BD}"/>
    <cellStyle name="Normal 79 2 3" xfId="33087" xr:uid="{A1EE436F-22F1-4F10-909C-5CE9573D4ECA}"/>
    <cellStyle name="Normal 79 2_AVA DVA EL" xfId="33088" xr:uid="{136BE963-454B-400E-922A-FAA4AAF2FCE3}"/>
    <cellStyle name="Normal 79 3" xfId="33089" xr:uid="{5010C8EB-4EF8-414A-AC6C-C3D9E2EC7F72}"/>
    <cellStyle name="Normal 79 4" xfId="33090" xr:uid="{C932D5CD-09E6-4818-9406-5B855680FDF6}"/>
    <cellStyle name="Normal 79_AVA DVA EL" xfId="33091" xr:uid="{5C861B3F-AD18-4A11-9D0F-3BF8780C1712}"/>
    <cellStyle name="Normal 8" xfId="8750" xr:uid="{39F38DF6-1074-4EF8-84BA-DD3111CCEB76}"/>
    <cellStyle name="Normal 8 10" xfId="33092" xr:uid="{A4412F8D-FC7D-48A3-9FA6-E9B8CE55EE64}"/>
    <cellStyle name="Normal 8 10 2" xfId="33093" xr:uid="{E5F168AA-22FF-48BD-8A9F-53EA45956809}"/>
    <cellStyle name="Normal 8 10 2 2" xfId="33094" xr:uid="{E1E707DE-61B7-41F5-80DA-4F2FAF300968}"/>
    <cellStyle name="Normal 8 10 2 3" xfId="33095" xr:uid="{DEC16676-6C59-49CC-8302-A44C33387B25}"/>
    <cellStyle name="Normal 8 10 2_AVA DVA EL" xfId="33096" xr:uid="{D4EA5D20-46F4-4065-A132-874911CCBF72}"/>
    <cellStyle name="Normal 8 10 3" xfId="33097" xr:uid="{5D7C9C04-FA2C-4A7A-9777-25F2991977B8}"/>
    <cellStyle name="Normal 8 10 4" xfId="33098" xr:uid="{BF7D76CF-0040-45B7-82D0-935B33DE6320}"/>
    <cellStyle name="Normal 8 10_AVA DVA EL" xfId="33099" xr:uid="{BA2BCE9B-FA66-479E-B84E-E9204B4F13CE}"/>
    <cellStyle name="Normal 8 11" xfId="33100" xr:uid="{4116A666-868B-4334-B4A9-812B901911A4}"/>
    <cellStyle name="Normal 8 11 2" xfId="33101" xr:uid="{664451F9-56AB-4731-AD44-C35509752C03}"/>
    <cellStyle name="Normal 8 11 2 2" xfId="33102" xr:uid="{A8E79E91-2657-45F9-BB64-B3DB71F2DC17}"/>
    <cellStyle name="Normal 8 11 2 3" xfId="33103" xr:uid="{59988859-2C2A-4DD9-8F6C-AF4B2CFBB51D}"/>
    <cellStyle name="Normal 8 11 2_AVA DVA EL" xfId="33104" xr:uid="{6FB89BFE-3833-4524-9917-7A7AB7B2BB53}"/>
    <cellStyle name="Normal 8 11 3" xfId="33105" xr:uid="{422E3A11-FE0D-4D9F-976C-2F9EE30107C6}"/>
    <cellStyle name="Normal 8 11 3 2" xfId="33106" xr:uid="{A92CD99B-DE31-4871-BC1D-42BDE098797A}"/>
    <cellStyle name="Normal 8 11 3 3" xfId="33107" xr:uid="{6510F96F-203F-433E-A5D5-931883D0BC98}"/>
    <cellStyle name="Normal 8 11 3_AVA DVA EL" xfId="33108" xr:uid="{9A7DFEC0-549B-4924-BC14-0C19504C58C8}"/>
    <cellStyle name="Normal 8 11 4" xfId="33109" xr:uid="{34C75F09-1351-4BD7-B873-2A762933FD08}"/>
    <cellStyle name="Normal 8 11 5" xfId="33110" xr:uid="{DB332BDC-EDD4-46EA-8ECE-E6C1683B0C50}"/>
    <cellStyle name="Normal 8 11_AVA DVA EL" xfId="33111" xr:uid="{26A74A46-3836-4E1D-8D12-CE6C8638C857}"/>
    <cellStyle name="Normal 8 12" xfId="33112" xr:uid="{82754AB8-932D-4881-AAB1-AD6E512F3F6A}"/>
    <cellStyle name="Normal 8 12 2" xfId="33113" xr:uid="{02CD2794-E327-4D51-A48B-04271CED8670}"/>
    <cellStyle name="Normal 8 12 2 2" xfId="33114" xr:uid="{42FD6857-DC0F-4ECC-B633-1EC4C756C51C}"/>
    <cellStyle name="Normal 8 12 2 3" xfId="33115" xr:uid="{68B0D8D1-08B7-479F-8B25-87B5412BC3CC}"/>
    <cellStyle name="Normal 8 12 2_AVA DVA EL" xfId="33116" xr:uid="{663E3CF5-A878-4155-BDAA-C133A54D68C5}"/>
    <cellStyle name="Normal 8 12 3" xfId="33117" xr:uid="{D44B0635-1702-4D89-90DE-957452FDE683}"/>
    <cellStyle name="Normal 8 12 4" xfId="33118" xr:uid="{C840A280-3BE1-4CFF-8AC4-0DBA933BD4F9}"/>
    <cellStyle name="Normal 8 12_AVA DVA EL" xfId="33119" xr:uid="{696CCFD3-6860-4D73-A581-9CF932C5239E}"/>
    <cellStyle name="Normal 8 13" xfId="33120" xr:uid="{F980EAB6-7198-43F4-A51E-98E88295815C}"/>
    <cellStyle name="Normal 8 13 2" xfId="33121" xr:uid="{CC3D5B9D-9B4C-4400-A1C3-2AEE7898FFF8}"/>
    <cellStyle name="Normal 8 13 2 2" xfId="33122" xr:uid="{0287CE81-8FB4-49C6-A178-9B9FB7503603}"/>
    <cellStyle name="Normal 8 13 2 3" xfId="33123" xr:uid="{73435A93-B38D-4B7F-A27C-6F59FE3B912D}"/>
    <cellStyle name="Normal 8 13 2_AVA DVA EL" xfId="33124" xr:uid="{31279844-9A13-418D-9CD7-602D0320E2E3}"/>
    <cellStyle name="Normal 8 13 3" xfId="33125" xr:uid="{91A3A173-8525-46F7-8328-DF4E213E57FA}"/>
    <cellStyle name="Normal 8 13 4" xfId="33126" xr:uid="{B011D211-43A0-40A1-AD86-233AE8B37254}"/>
    <cellStyle name="Normal 8 13_AVA DVA EL" xfId="33127" xr:uid="{039A78F2-CC89-42CE-87C4-821858524009}"/>
    <cellStyle name="Normal 8 14" xfId="33128" xr:uid="{61C63AE5-ECCE-4E7C-8A54-C34390D5A5BC}"/>
    <cellStyle name="Normal 8 14 2" xfId="33129" xr:uid="{12D1324F-CC6E-4464-A370-1D0590EA076F}"/>
    <cellStyle name="Normal 8 14 2 2" xfId="33130" xr:uid="{D07988F7-DC2C-4AAF-922A-5671B310CF16}"/>
    <cellStyle name="Normal 8 14 2 3" xfId="33131" xr:uid="{E8C7E54B-ED67-4A5B-B3F3-428C4FC8515A}"/>
    <cellStyle name="Normal 8 14 2_AVA DVA EL" xfId="33132" xr:uid="{9B129F61-1672-430F-9A8B-C672A24F674C}"/>
    <cellStyle name="Normal 8 14 3" xfId="33133" xr:uid="{0E84F9B0-DB75-445F-B38E-B25ABC355861}"/>
    <cellStyle name="Normal 8 14 4" xfId="33134" xr:uid="{A2B9FCD9-4388-42D6-BF2F-533E3894E4DA}"/>
    <cellStyle name="Normal 8 14_AVA DVA EL" xfId="33135" xr:uid="{F783877C-0D7D-4F25-8F2A-5DB5831DF85F}"/>
    <cellStyle name="Normal 8 15" xfId="33136" xr:uid="{3653C153-017B-4E16-9405-B52AA3054AD2}"/>
    <cellStyle name="Normal 8 15 2" xfId="33137" xr:uid="{38AE6CE0-3EFE-41E0-9599-51C76842851C}"/>
    <cellStyle name="Normal 8 15 3" xfId="33138" xr:uid="{4524C3F9-1EAF-41B7-8B67-456AD76667E9}"/>
    <cellStyle name="Normal 8 15_AVA DVA EL" xfId="33139" xr:uid="{7DD63712-E79B-4337-8FD8-303BBADB9E27}"/>
    <cellStyle name="Normal 8 16" xfId="33140" xr:uid="{90627D06-89B6-48F7-A429-206A17B9C063}"/>
    <cellStyle name="Normal 8 16 2" xfId="33141" xr:uid="{7B97F437-1A79-463F-8D55-FD4F56A57D94}"/>
    <cellStyle name="Normal 8 16 3" xfId="33142" xr:uid="{BD123964-7E50-4C19-8391-9CB2010DA59A}"/>
    <cellStyle name="Normal 8 16_AVA DVA EL" xfId="33143" xr:uid="{C1BB16C8-3CD2-48D2-ADBF-78BFFAABCD5B}"/>
    <cellStyle name="Normal 8 17" xfId="33144" xr:uid="{7CC676C9-164E-4C0B-A3A6-ADA7F1D327E4}"/>
    <cellStyle name="Normal 8 17 2" xfId="33145" xr:uid="{2E7D0772-761F-410F-A9B7-36E7D32C4096}"/>
    <cellStyle name="Normal 8 17 3" xfId="33146" xr:uid="{D885F7C4-F159-4EBD-B44E-3DE499C498BE}"/>
    <cellStyle name="Normal 8 17_AVA DVA EL" xfId="33147" xr:uid="{8E21DB38-F437-4C44-8548-4A5E86A774BD}"/>
    <cellStyle name="Normal 8 18" xfId="33148" xr:uid="{F636C9B1-FB95-4674-84DA-2C18CC74845A}"/>
    <cellStyle name="Normal 8 19" xfId="33149" xr:uid="{E981CEC5-95A0-49F7-BCD4-F93EA02069E0}"/>
    <cellStyle name="Normal 8 2" xfId="8751" xr:uid="{3CC60651-5B4E-4241-BC59-60C36E7EC000}"/>
    <cellStyle name="Normal 8 2 10" xfId="33150" xr:uid="{F51F6A8C-DFE4-44AE-839B-DAEB68BD6282}"/>
    <cellStyle name="Normal 8 2 10 2" xfId="33151" xr:uid="{9E2ACE40-128D-493F-BBD7-53D46D6B4782}"/>
    <cellStyle name="Normal 8 2 10 2 2" xfId="33152" xr:uid="{F7C77DD0-361B-4E1B-A99E-2D6B9122A17C}"/>
    <cellStyle name="Normal 8 2 10 2 3" xfId="33153" xr:uid="{C3122FCD-7898-4352-A301-4DEEBC1DAD58}"/>
    <cellStyle name="Normal 8 2 10 2_AVA DVA EL" xfId="33154" xr:uid="{C83E1293-0D6C-4E0E-AE3E-21D8EB6FAB47}"/>
    <cellStyle name="Normal 8 2 10 3" xfId="33155" xr:uid="{B959A058-2857-463F-BD58-02258F298BCA}"/>
    <cellStyle name="Normal 8 2 10 3 2" xfId="33156" xr:uid="{DBBBD679-B5C5-445F-AA9F-70604AC2E0B9}"/>
    <cellStyle name="Normal 8 2 10 3 3" xfId="33157" xr:uid="{4A09AB0F-2921-4334-AEE0-2422B0C763B4}"/>
    <cellStyle name="Normal 8 2 10 3_AVA DVA EL" xfId="33158" xr:uid="{6D248CA3-6181-476B-AAF6-2175EF040CF3}"/>
    <cellStyle name="Normal 8 2 10 4" xfId="33159" xr:uid="{D0AD694C-FC37-45CC-B6EE-2D0E72398C9D}"/>
    <cellStyle name="Normal 8 2 10 5" xfId="33160" xr:uid="{AFB106F2-A919-47AC-AD9A-E2844E0D1EC9}"/>
    <cellStyle name="Normal 8 2 10_AVA DVA EL" xfId="33161" xr:uid="{AA5C4ACE-5057-4FB8-AEFB-BDE0F1F764DA}"/>
    <cellStyle name="Normal 8 2 11" xfId="33162" xr:uid="{BA65D3BB-F672-4C61-AF40-ECED1B2B2231}"/>
    <cellStyle name="Normal 8 2 11 2" xfId="33163" xr:uid="{2D8C40F6-302B-4E5E-82C7-7AE2778C6AA5}"/>
    <cellStyle name="Normal 8 2 11 2 2" xfId="33164" xr:uid="{D59C0204-1E7E-4C85-9897-BA1CFE166895}"/>
    <cellStyle name="Normal 8 2 11 2 3" xfId="33165" xr:uid="{642A719A-E24D-4FC4-B6A3-EFB0067F6929}"/>
    <cellStyle name="Normal 8 2 11 2_AVA DVA EL" xfId="33166" xr:uid="{744CB046-A916-4D56-8D3E-D60446CEB215}"/>
    <cellStyle name="Normal 8 2 11 3" xfId="33167" xr:uid="{46CCC9E9-059E-49FA-886B-3B5AAFCF3848}"/>
    <cellStyle name="Normal 8 2 11 4" xfId="33168" xr:uid="{7051AAAB-2F34-4CD3-83B0-17C0C679B146}"/>
    <cellStyle name="Normal 8 2 11_AVA DVA EL" xfId="33169" xr:uid="{E029A3D7-8AB9-4F3C-BF84-74CB432D92BF}"/>
    <cellStyle name="Normal 8 2 12" xfId="33170" xr:uid="{49F08CBC-0D73-4355-8D15-6B392E41818E}"/>
    <cellStyle name="Normal 8 2 12 2" xfId="33171" xr:uid="{672749EA-83A8-4635-BF2E-7B93D8501A5C}"/>
    <cellStyle name="Normal 8 2 12 2 2" xfId="33172" xr:uid="{8FEE497B-7904-4082-9B9A-680EEB4978F1}"/>
    <cellStyle name="Normal 8 2 12 2 3" xfId="33173" xr:uid="{291B2089-8FBC-4D5F-823D-D44835F2286A}"/>
    <cellStyle name="Normal 8 2 12 2_AVA DVA EL" xfId="33174" xr:uid="{C197781F-74B5-4EAF-A278-BA6453C2B0FA}"/>
    <cellStyle name="Normal 8 2 12 3" xfId="33175" xr:uid="{233EDE97-7F96-4B80-B91C-673AB1D9B64D}"/>
    <cellStyle name="Normal 8 2 12 4" xfId="33176" xr:uid="{4C7898E5-17E6-458E-ADDD-B907AA054833}"/>
    <cellStyle name="Normal 8 2 12_AVA DVA EL" xfId="33177" xr:uid="{6372DB90-9001-46AC-B0BF-8016910B0C0D}"/>
    <cellStyle name="Normal 8 2 13" xfId="33178" xr:uid="{86CDFFD6-32DB-4CD6-9645-026F62BAA155}"/>
    <cellStyle name="Normal 8 2 13 2" xfId="33179" xr:uid="{0B247A15-176C-4ACF-82AF-011057F8FEF7}"/>
    <cellStyle name="Normal 8 2 13 3" xfId="33180" xr:uid="{EF5FF1B5-1080-4692-9FD6-40078124B569}"/>
    <cellStyle name="Normal 8 2 13_AVA DVA EL" xfId="33181" xr:uid="{AD3B607A-F120-45A3-9EE4-AE744D47D2D1}"/>
    <cellStyle name="Normal 8 2 14" xfId="33182" xr:uid="{7F6D0185-2CBB-43B1-B033-1461BCB6EDD2}"/>
    <cellStyle name="Normal 8 2 14 2" xfId="33183" xr:uid="{4A50BAF0-1C06-41B0-A435-AD4287634C5C}"/>
    <cellStyle name="Normal 8 2 14 3" xfId="33184" xr:uid="{F83378E4-BA85-4835-AEF7-6766FCCC200B}"/>
    <cellStyle name="Normal 8 2 14_AVA DVA EL" xfId="33185" xr:uid="{A2901246-A5C6-4E09-A39E-C49E43AC87B9}"/>
    <cellStyle name="Normal 8 2 15" xfId="33186" xr:uid="{9BB83718-B6F5-48F6-AEE7-82A7E714ECED}"/>
    <cellStyle name="Normal 8 2 15 2" xfId="33187" xr:uid="{51A5AA8E-2275-44E8-B11A-EBEEBCC46A36}"/>
    <cellStyle name="Normal 8 2 15_AVA DVA EL" xfId="33188" xr:uid="{D8D9231F-A52F-4170-A583-83BF604C6392}"/>
    <cellStyle name="Normal 8 2 16" xfId="33189" xr:uid="{E160668D-0D2E-4D59-AAEA-FDB048471C5E}"/>
    <cellStyle name="Normal 8 2 17" xfId="33190" xr:uid="{5B78A089-1AAB-47D5-9B7A-69106541F29B}"/>
    <cellStyle name="Normal 8 2 18" xfId="50927" xr:uid="{EA4361AC-DA7F-411A-B056-4DF3DDE61686}"/>
    <cellStyle name="Normal 8 2 19" xfId="50928" xr:uid="{264481DA-DE9D-46ED-8163-76FEA8514BD9}"/>
    <cellStyle name="Normal 8 2 2" xfId="8752" xr:uid="{C1A9D681-12AB-4D1A-A297-7D357E2A8C04}"/>
    <cellStyle name="Normal 8 2 2 10" xfId="33191" xr:uid="{A0B0ED8F-979D-423F-A3F4-6A3FC4DCA24A}"/>
    <cellStyle name="Normal 8 2 2 10 2" xfId="33192" xr:uid="{A872CAD1-2CFE-4ABB-8F9C-DC691C023B7E}"/>
    <cellStyle name="Normal 8 2 2 10_AVA DVA EL" xfId="33193" xr:uid="{1890CE35-F128-44AC-B863-07C5A48ED0EE}"/>
    <cellStyle name="Normal 8 2 2 11" xfId="33194" xr:uid="{5DAB1692-9540-4CB1-9549-A43802EA166E}"/>
    <cellStyle name="Normal 8 2 2 12" xfId="50929" xr:uid="{6D6362D5-7059-4CC8-AA3F-731F7E468B2B}"/>
    <cellStyle name="Normal 8 2 2 13" xfId="50930" xr:uid="{51C0E515-B5E2-46D6-B50C-2F69A99E1544}"/>
    <cellStyle name="Normal 8 2 2 14" xfId="50931" xr:uid="{EDB9273C-2346-48EA-B07B-4BDA38AB820A}"/>
    <cellStyle name="Normal 8 2 2 2" xfId="8753" xr:uid="{1228074F-0B16-4DBF-A934-0232A0106892}"/>
    <cellStyle name="Normal 8 2 2 2 2" xfId="8754" xr:uid="{7D91B6D5-C0A2-4ABD-82E5-7752614231E6}"/>
    <cellStyle name="Normal 8 2 2 2 2 2" xfId="33195" xr:uid="{20F2C384-3C85-46AB-B56D-BC76F5B94B77}"/>
    <cellStyle name="Normal 8 2 2 2 2 2 2" xfId="33196" xr:uid="{42907951-172C-49F7-870C-8CB276EC593D}"/>
    <cellStyle name="Normal 8 2 2 2 2 2_AVA DVA EL" xfId="33197" xr:uid="{1E05A771-FE02-433D-AC89-DA08205F8CCB}"/>
    <cellStyle name="Normal 8 2 2 2 2 3" xfId="33198" xr:uid="{650BCBC7-32C2-44D7-93F1-4EFFB4BC993C}"/>
    <cellStyle name="Normal 8 2 2 2 2 4" xfId="50932" xr:uid="{4C469025-1C1A-4EDD-8CB8-2DB0707E8C95}"/>
    <cellStyle name="Normal 8 2 2 2 2 5" xfId="50933" xr:uid="{77F7C821-11DC-4204-81C1-82D44AC50114}"/>
    <cellStyle name="Normal 8 2 2 2 2 6" xfId="50934" xr:uid="{0E05B522-539D-49D3-AFA8-6AE4058CF0C7}"/>
    <cellStyle name="Normal 8 2 2 2 2_Balanse bankkonsern" xfId="33199" xr:uid="{7F3412BC-AB85-4992-9C0D-E1F60AF35BDB}"/>
    <cellStyle name="Normal 8 2 2 2 3" xfId="8755" xr:uid="{2D7F8EA8-B6B0-4F45-B8AB-623C6A79FD59}"/>
    <cellStyle name="Normal 8 2 2 2 3 2" xfId="33200" xr:uid="{8CA9E14E-F14D-4889-A082-7B05792A7331}"/>
    <cellStyle name="Normal 8 2 2 2 3 2 2" xfId="33201" xr:uid="{B6BA157C-C5BB-4C6A-8A33-CB6C8812900D}"/>
    <cellStyle name="Normal 8 2 2 2 3 2_AVA DVA EL" xfId="33202" xr:uid="{4DE0B946-BA89-4D6A-A3A1-BBF0E745F5DF}"/>
    <cellStyle name="Normal 8 2 2 2 3 3" xfId="33203" xr:uid="{E958B06A-17A5-4027-9A23-B3B7984FC17E}"/>
    <cellStyle name="Normal 8 2 2 2 3 4" xfId="50935" xr:uid="{E511B629-9E65-4BDE-AB08-63EC98A6B459}"/>
    <cellStyle name="Normal 8 2 2 2 3 5" xfId="50936" xr:uid="{EF73787D-D6C0-47A4-9AFA-8CA32B9DC710}"/>
    <cellStyle name="Normal 8 2 2 2 3 6" xfId="50937" xr:uid="{A0D987A7-D883-4E22-81AD-106CDF220884}"/>
    <cellStyle name="Normal 8 2 2 2 3_Balanse bankkonsern" xfId="33204" xr:uid="{0DA3ACB4-57E8-42A1-B9EC-12308ABC4181}"/>
    <cellStyle name="Normal 8 2 2 2 4" xfId="33205" xr:uid="{6FF427A3-DD2B-441C-BF97-D58CDE96A406}"/>
    <cellStyle name="Normal 8 2 2 2 4 2" xfId="33206" xr:uid="{0BE45E0D-EC05-482A-BDF3-E87C12B15C2F}"/>
    <cellStyle name="Normal 8 2 2 2 4 2 2" xfId="33207" xr:uid="{5B3536E3-0706-41DF-984C-062A6845DB9C}"/>
    <cellStyle name="Normal 8 2 2 2 4 2_AVA DVA EL" xfId="33208" xr:uid="{B7CDBCC5-56A8-4E94-BC01-B9855213EB03}"/>
    <cellStyle name="Normal 8 2 2 2 4 3" xfId="33209" xr:uid="{ADC352EF-5960-42FA-8433-C558DD1984E6}"/>
    <cellStyle name="Normal 8 2 2 2 4 4" xfId="33210" xr:uid="{48C7C78A-E7AE-4E90-8E3C-EA5FB3A375E4}"/>
    <cellStyle name="Normal 8 2 2 2 4 5" xfId="50938" xr:uid="{0C7DCB12-A32D-4C33-B2E4-B807C72A643E}"/>
    <cellStyle name="Normal 8 2 2 2 4_AVA DVA EL" xfId="33211" xr:uid="{C6867113-411B-4634-BC5D-C772ACDF6F16}"/>
    <cellStyle name="Normal 8 2 2 2 5" xfId="33212" xr:uid="{BB053C76-CAFE-478C-859B-72A1ACD5F111}"/>
    <cellStyle name="Normal 8 2 2 2 5 2" xfId="33213" xr:uid="{5974447C-15A7-45E1-8C87-DE75D15671B8}"/>
    <cellStyle name="Normal 8 2 2 2 5 3" xfId="33214" xr:uid="{64E70A48-BF1B-40F9-8F33-72B2677DE985}"/>
    <cellStyle name="Normal 8 2 2 2 5 4" xfId="50939" xr:uid="{FE5D5D3A-8063-452C-8ED7-4A2C16E4B8D6}"/>
    <cellStyle name="Normal 8 2 2 2 5_AVA DVA EL" xfId="33215" xr:uid="{AED3505A-4EDE-441A-A53D-26EAC0BA33A4}"/>
    <cellStyle name="Normal 8 2 2 2 6" xfId="33216" xr:uid="{C9A189C5-742A-4623-855F-103435F710A1}"/>
    <cellStyle name="Normal 8 2 2 2 6 2" xfId="33217" xr:uid="{DAA1FC90-75CF-445E-8E67-EECE09BB6AA3}"/>
    <cellStyle name="Normal 8 2 2 2 6_AVA DVA EL" xfId="33218" xr:uid="{1C278080-107A-4F43-88DD-1FBFD333B4F1}"/>
    <cellStyle name="Normal 8 2 2 2 7" xfId="33219" xr:uid="{869002B3-C495-4E9A-BA14-2ABA6D3A6F76}"/>
    <cellStyle name="Normal 8 2 2 2 8" xfId="50940" xr:uid="{89C76941-8FE3-464A-8F8A-9252122B0B1E}"/>
    <cellStyle name="Normal 8 2 2 2 9" xfId="50941" xr:uid="{62DFD21F-B2D0-4E9E-8C3C-2EEA538D4768}"/>
    <cellStyle name="Normal 8 2 2 2_Balanse bankkonsern" xfId="33220" xr:uid="{A8611B02-8F4A-443D-BB9E-E77A2BA48D5F}"/>
    <cellStyle name="Normal 8 2 2 3" xfId="8756" xr:uid="{276308E9-3A8D-429C-A519-106EAE294DFC}"/>
    <cellStyle name="Normal 8 2 2 3 2" xfId="8757" xr:uid="{3AD19E6C-C939-4E7A-B747-9387885863A2}"/>
    <cellStyle name="Normal 8 2 2 3 3" xfId="8758" xr:uid="{D7CE8A83-E083-40BA-9E30-185205FA9EB1}"/>
    <cellStyle name="Normal 8 2 2 3 4" xfId="33221" xr:uid="{0ABD8ABC-AFCC-416C-9ED4-6CA187E93710}"/>
    <cellStyle name="Normal 8 2 2 3 4 2" xfId="33222" xr:uid="{BC6BCAF9-5ED2-46C6-9EF7-B14FA6936943}"/>
    <cellStyle name="Normal 8 2 2 3 4 3" xfId="33223" xr:uid="{D6C68C60-92C6-4F7E-AF21-25C41B582DEC}"/>
    <cellStyle name="Normal 8 2 2 3 4_AVA DVA EL" xfId="33224" xr:uid="{11F10522-7DB7-4163-ADC5-5E640587F080}"/>
    <cellStyle name="Normal 8 2 2 3 5" xfId="33225" xr:uid="{D89761A2-DF52-4DB3-B39C-60EB04674A70}"/>
    <cellStyle name="Normal 8 2 2 3 5 2" xfId="33226" xr:uid="{19340FF8-31AC-4949-BF3B-E093F0D4DC23}"/>
    <cellStyle name="Normal 8 2 2 3 5_AVA DVA EL" xfId="33227" xr:uid="{BCF857E2-604F-48A7-B958-B2777A35DA04}"/>
    <cellStyle name="Normal 8 2 2 3 6" xfId="33228" xr:uid="{0D3F308D-F920-4A9A-BEEB-DA9BDF044DAB}"/>
    <cellStyle name="Normal 8 2 2 3 7" xfId="33229" xr:uid="{4313BE59-9731-47A6-8581-2746516BAF4D}"/>
    <cellStyle name="Normal 8 2 2 3 8" xfId="50942" xr:uid="{00BCF5C0-79C2-4CD3-BC8A-DFD869A99ED9}"/>
    <cellStyle name="Normal 8 2 2 3_Balanse bankkonsern" xfId="33230" xr:uid="{15A83471-BE94-47D7-A1B0-FEDA1A7B64AF}"/>
    <cellStyle name="Normal 8 2 2 4" xfId="8759" xr:uid="{2493169A-85B2-4DC3-80CC-B586ED94B230}"/>
    <cellStyle name="Normal 8 2 2 4 2" xfId="8760" xr:uid="{30721BCA-4DC1-472D-8B47-7831EF1FD1DA}"/>
    <cellStyle name="Normal 8 2 2 4 3" xfId="8761" xr:uid="{62BF4811-B26A-4141-96AA-9A64701F5799}"/>
    <cellStyle name="Normal 8 2 2 4 4" xfId="33231" xr:uid="{FF4C27CD-DA0A-4BB5-85C5-4A07F3264CC9}"/>
    <cellStyle name="Normal 8 2 2 4 4 2" xfId="33232" xr:uid="{8898851D-79E3-457C-945A-5BD3E3EB1992}"/>
    <cellStyle name="Normal 8 2 2 4 4 3" xfId="33233" xr:uid="{701648F8-2E7D-40B5-83ED-381633FE9B0F}"/>
    <cellStyle name="Normal 8 2 2 4 4_AVA DVA EL" xfId="33234" xr:uid="{079B83BC-2EE5-45ED-A5B2-F61E5E36E169}"/>
    <cellStyle name="Normal 8 2 2 4 5" xfId="33235" xr:uid="{7D920A90-78F7-494E-81FC-D9D54768339C}"/>
    <cellStyle name="Normal 8 2 2 4 5 2" xfId="33236" xr:uid="{358EB6FE-9BF1-43A2-93C6-165C91994BCF}"/>
    <cellStyle name="Normal 8 2 2 4 5_AVA DVA EL" xfId="33237" xr:uid="{6FA86083-3099-4223-84DC-994B009DAAE1}"/>
    <cellStyle name="Normal 8 2 2 4 6" xfId="33238" xr:uid="{F46E67BE-F608-4BE8-BF29-FA8EF53702F3}"/>
    <cellStyle name="Normal 8 2 2 4 7" xfId="33239" xr:uid="{71CA7692-C49B-4A54-B1B4-B70AC9B8015F}"/>
    <cellStyle name="Normal 8 2 2 4 8" xfId="50943" xr:uid="{22CB6C3F-85DE-4AA3-94AF-4435593D1C9C}"/>
    <cellStyle name="Normal 8 2 2 4_Balanse bankkonsern" xfId="33240" xr:uid="{E3E9DE49-85EE-4AE7-874A-273B3D924636}"/>
    <cellStyle name="Normal 8 2 2 5" xfId="8762" xr:uid="{4420FCB4-15B8-4F96-8361-7EF93F78E956}"/>
    <cellStyle name="Normal 8 2 2 5 2" xfId="8763" xr:uid="{DEE2471F-9BB4-41DA-854F-8F45014244F9}"/>
    <cellStyle name="Normal 8 2 2 5 2 2" xfId="8764" xr:uid="{615BF1B9-14D5-46BD-BF01-0490379E2ACA}"/>
    <cellStyle name="Normal 8 2 2 5 2 2 2" xfId="8765" xr:uid="{FE09836A-2A76-4A7A-9A65-280FD70CF121}"/>
    <cellStyle name="Normal 8 2 2 5 2 2_CR4_19" xfId="8766" xr:uid="{95B3E008-2E4F-48D3-BC11-C56244526058}"/>
    <cellStyle name="Normal 8 2 2 5 2 3" xfId="8767" xr:uid="{3FF9D48A-9075-43CD-AD3E-F15FAA83CD7C}"/>
    <cellStyle name="Normal 8 2 2 5 2_AVA DVA EL" xfId="33241" xr:uid="{F46F3D45-2293-424D-AF0D-B93F14236517}"/>
    <cellStyle name="Normal 8 2 2 5 3" xfId="8768" xr:uid="{21D91E01-565A-4E8E-B009-1FC9F3CA036C}"/>
    <cellStyle name="Normal 8 2 2 5 3 2" xfId="8769" xr:uid="{E726ED07-24C4-454A-A022-FD8BB7E0E964}"/>
    <cellStyle name="Normal 8 2 2 5 3 2 2" xfId="8770" xr:uid="{B87CC582-18FE-48F7-A08D-6E172E3EA90C}"/>
    <cellStyle name="Normal 8 2 2 5 3 2_CR4_19" xfId="8771" xr:uid="{A447073E-6844-45E8-8601-5BF90175991D}"/>
    <cellStyle name="Normal 8 2 2 5 3 3" xfId="8772" xr:uid="{901FFB6B-1030-4380-8A34-33460CED7171}"/>
    <cellStyle name="Normal 8 2 2 5 3_AVA DVA EL" xfId="33242" xr:uid="{23424E20-2C6F-4A81-BDEF-D6305B9EFE0B}"/>
    <cellStyle name="Normal 8 2 2 5 4" xfId="33243" xr:uid="{05B9BCEE-0237-42DA-93BA-A3C1B6A0A950}"/>
    <cellStyle name="Normal 8 2 2 5 5" xfId="33244" xr:uid="{642CC3B9-2D62-40D9-9C21-BEC85C0FBC3A}"/>
    <cellStyle name="Normal 8 2 2 5 6" xfId="50944" xr:uid="{0D5C066F-B902-4304-B02D-4D4B6C63C6D3}"/>
    <cellStyle name="Normal 8 2 2 5_Balanse bankkonsern" xfId="33245" xr:uid="{04249618-935F-42E3-9166-97AE2FFA363E}"/>
    <cellStyle name="Normal 8 2 2 6" xfId="8773" xr:uid="{3020DC92-38F0-43AA-B805-21EAFA5ECC8E}"/>
    <cellStyle name="Normal 8 2 2 6 2" xfId="33246" xr:uid="{FAC101B4-E7A3-41D1-AC80-D1AF6FE7DA41}"/>
    <cellStyle name="Normal 8 2 2 6 2 2" xfId="33247" xr:uid="{DD0988C8-DBED-4645-9684-1EA38A2C6608}"/>
    <cellStyle name="Normal 8 2 2 6 2 3" xfId="33248" xr:uid="{75B06EEA-3CB9-4F08-A79F-8F748FEE492C}"/>
    <cellStyle name="Normal 8 2 2 6 2_AVA DVA EL" xfId="33249" xr:uid="{761B8385-5739-4AB6-B845-BC65C79AF35B}"/>
    <cellStyle name="Normal 8 2 2 6 3" xfId="33250" xr:uid="{90CBC90C-149F-4AEB-B51A-6129A9462645}"/>
    <cellStyle name="Normal 8 2 2 6 3 2" xfId="33251" xr:uid="{141E3C72-0669-4819-B027-26746F141448}"/>
    <cellStyle name="Normal 8 2 2 6 3_AVA DVA EL" xfId="33252" xr:uid="{5B1BF482-3F00-488D-9DBE-FE1DA05C2AE4}"/>
    <cellStyle name="Normal 8 2 2 6 4" xfId="33253" xr:uid="{3EE53152-448D-4455-A58F-881DB8A797C1}"/>
    <cellStyle name="Normal 8 2 2 6 5" xfId="33254" xr:uid="{4E61C392-1660-43B8-B0D8-C57822D388ED}"/>
    <cellStyle name="Normal 8 2 2 6 6" xfId="50945" xr:uid="{C64359CC-6DDA-4588-A79A-FCCD10B45C3A}"/>
    <cellStyle name="Normal 8 2 2 6_Balanse bankkonsern" xfId="33255" xr:uid="{AA06CAC6-8286-4706-A143-52A1E518578E}"/>
    <cellStyle name="Normal 8 2 2 7" xfId="8774" xr:uid="{00B969F6-BDDD-4DC2-B242-2C8E65688AD4}"/>
    <cellStyle name="Normal 8 2 2 7 2" xfId="8775" xr:uid="{50FC3F14-AF07-4CA4-B6C6-CE83C5B11F90}"/>
    <cellStyle name="Normal 8 2 2 7 2 2" xfId="8776" xr:uid="{E5CD4711-3158-4490-83F6-E1EC566AB4CD}"/>
    <cellStyle name="Normal 8 2 2 7 2_CR4_19" xfId="8777" xr:uid="{3B6D1C93-D798-434E-A0F7-17DB853B8C26}"/>
    <cellStyle name="Normal 8 2 2 7 3" xfId="8778" xr:uid="{B3C73EED-63AB-48AC-9238-495D531CDA3B}"/>
    <cellStyle name="Normal 8 2 2 7_AVA DVA EL" xfId="33256" xr:uid="{BC6728A7-9AF1-4032-B0B2-7193DD8C32C1}"/>
    <cellStyle name="Normal 8 2 2 8" xfId="33257" xr:uid="{3AD26670-7F73-4BD8-936D-F378229A3DEA}"/>
    <cellStyle name="Normal 8 2 2 8 2" xfId="33258" xr:uid="{FC5707B3-3EB2-41A2-BE27-3B11CC04AB17}"/>
    <cellStyle name="Normal 8 2 2 8 3" xfId="33259" xr:uid="{5C667CC7-8E26-46BE-AAB0-21D451C76CEF}"/>
    <cellStyle name="Normal 8 2 2 8_AVA DVA EL" xfId="33260" xr:uid="{F696C3D9-FB82-4084-BF1A-427E03FBC224}"/>
    <cellStyle name="Normal 8 2 2 9" xfId="33261" xr:uid="{22379230-9153-448E-B32F-E53AD88C85A3}"/>
    <cellStyle name="Normal 8 2 2 9 2" xfId="33262" xr:uid="{0ED8E965-60CF-4346-8FF2-AC67C0FB8D5C}"/>
    <cellStyle name="Normal 8 2 2 9 3" xfId="33263" xr:uid="{0769FCAA-F0B7-42D3-A69E-EB6F06AE20CE}"/>
    <cellStyle name="Normal 8 2 2 9_AVA DVA EL" xfId="33264" xr:uid="{0BEE8DDF-6FE1-4714-AB98-D980540C2537}"/>
    <cellStyle name="Normal 8 2 2_Balanse bankkonsern" xfId="33265" xr:uid="{32EAA20F-9750-466E-A2A4-8C4CF76F04AC}"/>
    <cellStyle name="Normal 8 2 3" xfId="8779" xr:uid="{480A2E2E-F2E7-42DF-A0FC-593BF990046F}"/>
    <cellStyle name="Normal 8 2 3 10" xfId="50946" xr:uid="{14ABAD57-1DC5-405C-A464-A7B64943BA27}"/>
    <cellStyle name="Normal 8 2 3 11" xfId="50947" xr:uid="{4210DA8D-ED2C-4760-9736-06F6849D6DD0}"/>
    <cellStyle name="Normal 8 2 3 2" xfId="8780" xr:uid="{4197A3EC-DF1D-4242-AB62-7C0DF8180F5E}"/>
    <cellStyle name="Normal 8 2 3 2 2" xfId="8781" xr:uid="{B62B7D8B-0DCF-4D20-921A-3743277EC61A}"/>
    <cellStyle name="Normal 8 2 3 2 3" xfId="8782" xr:uid="{94550FEE-9914-4ED2-822D-1E80E8CBE88E}"/>
    <cellStyle name="Normal 8 2 3 2 4" xfId="33266" xr:uid="{E0AAA0A5-C0CD-4A60-B21F-BC5BCA47241B}"/>
    <cellStyle name="Normal 8 2 3 2 4 2" xfId="33267" xr:uid="{9C8FAF19-1F79-4B3C-B225-2D4D5F82DBC6}"/>
    <cellStyle name="Normal 8 2 3 2 4_AVA DVA EL" xfId="33268" xr:uid="{92F2DF1D-2BCA-4BAF-8886-868BF3FFB3AF}"/>
    <cellStyle name="Normal 8 2 3 2 5" xfId="33269" xr:uid="{06774F11-A8AA-4006-B7F9-C0823A50AFA6}"/>
    <cellStyle name="Normal 8 2 3 2 6" xfId="50948" xr:uid="{D68404CF-BAC7-4759-82B4-110CBE2AB14D}"/>
    <cellStyle name="Normal 8 2 3 2 7" xfId="50949" xr:uid="{4A423159-C6E4-4875-95E9-54DC47877FC7}"/>
    <cellStyle name="Normal 8 2 3 2 8" xfId="50950" xr:uid="{2FE6595E-95BA-4F77-A768-A722847C010F}"/>
    <cellStyle name="Normal 8 2 3 2_Balanse bankkonsern" xfId="33270" xr:uid="{9750BAC8-E8B7-4DAC-A5CC-0F94EA7C0E3D}"/>
    <cellStyle name="Normal 8 2 3 3" xfId="8783" xr:uid="{F22C02D9-FAFA-4CD0-8AB2-78FAFAB3D67C}"/>
    <cellStyle name="Normal 8 2 3 3 2" xfId="8784" xr:uid="{76870A6F-BB06-4019-BF48-39F297E1A814}"/>
    <cellStyle name="Normal 8 2 3 3 3" xfId="8785" xr:uid="{84A3ED9A-C8A4-495A-9FDD-60C6C1D7FC6A}"/>
    <cellStyle name="Normal 8 2 3 3 4" xfId="33271" xr:uid="{D1F52CB0-0324-4049-B6F9-73E2D5D21105}"/>
    <cellStyle name="Normal 8 2 3 3 4 2" xfId="33272" xr:uid="{8D6204A8-A7F5-4298-8CCF-49096E58BA57}"/>
    <cellStyle name="Normal 8 2 3 3 4_AVA DVA EL" xfId="33273" xr:uid="{CE67FE15-FE9A-4991-8BC8-87DFD7128F8F}"/>
    <cellStyle name="Normal 8 2 3 3 5" xfId="33274" xr:uid="{64FCB184-7521-4910-8C4C-A6E0AFB393EC}"/>
    <cellStyle name="Normal 8 2 3 3 6" xfId="50951" xr:uid="{04FCA800-A11A-476A-BB89-DF6C37D752F6}"/>
    <cellStyle name="Normal 8 2 3 3 7" xfId="50952" xr:uid="{DB832FD1-A92F-43FB-B84D-E347BBF7C666}"/>
    <cellStyle name="Normal 8 2 3 3 8" xfId="50953" xr:uid="{508E5916-C497-416D-B0EE-0449F05D4915}"/>
    <cellStyle name="Normal 8 2 3 3_Balanse bankkonsern" xfId="33275" xr:uid="{AFF3204B-3DB2-4F04-B056-1964899C5469}"/>
    <cellStyle name="Normal 8 2 3 4" xfId="8786" xr:uid="{391842D6-A09B-4BF3-83D0-20F0F27A6DD1}"/>
    <cellStyle name="Normal 8 2 3 4 2" xfId="8787" xr:uid="{0D702410-297C-4F72-AE98-51E1D83A2947}"/>
    <cellStyle name="Normal 8 2 3 4 3" xfId="8788" xr:uid="{67642EB0-6A56-4700-A8B8-E36761C86400}"/>
    <cellStyle name="Normal 8 2 3 4 4" xfId="33276" xr:uid="{FBBD8BC5-5326-4C6E-AC98-3FE394FED046}"/>
    <cellStyle name="Normal 8 2 3 4 4 2" xfId="33277" xr:uid="{F2714C9C-28C7-4DCF-BA47-C6DC2604C9F1}"/>
    <cellStyle name="Normal 8 2 3 4 4_AVA DVA EL" xfId="33278" xr:uid="{97971A34-F8A0-49ED-945F-C469C2C0F5EC}"/>
    <cellStyle name="Normal 8 2 3 4 5" xfId="33279" xr:uid="{A51F475F-B233-4D66-984C-5E9FDEFDC0C6}"/>
    <cellStyle name="Normal 8 2 3 4 6" xfId="50954" xr:uid="{0C400086-42E4-4A10-88EB-80EE4A67E774}"/>
    <cellStyle name="Normal 8 2 3 4 7" xfId="50955" xr:uid="{AC51F93C-1488-44F7-A71E-B1D1F9F17D40}"/>
    <cellStyle name="Normal 8 2 3 4_Balanse bankkonsern" xfId="33280" xr:uid="{36D4A20C-CCE7-437F-B298-D400A744E4FC}"/>
    <cellStyle name="Normal 8 2 3 5" xfId="8789" xr:uid="{CA322AE5-6705-43A3-B365-04A48FAB92B5}"/>
    <cellStyle name="Normal 8 2 3 5 2" xfId="33281" xr:uid="{F5C446FC-6FAD-4DB2-99BD-F8C82FF9553C}"/>
    <cellStyle name="Normal 8 2 3 5 2 2" xfId="33282" xr:uid="{CA8D3EA2-59DA-4AB9-B83A-7BE6298C9D80}"/>
    <cellStyle name="Normal 8 2 3 5 2_AVA DVA EL" xfId="33283" xr:uid="{94ACC8AA-820F-4D03-A407-918738ADCB52}"/>
    <cellStyle name="Normal 8 2 3 5 3" xfId="33284" xr:uid="{C13A7DD9-A1B7-4414-B5F4-E89D1BB29B3D}"/>
    <cellStyle name="Normal 8 2 3 5 4" xfId="50956" xr:uid="{F333E227-90D3-438E-9B98-B0BC61D03E3F}"/>
    <cellStyle name="Normal 8 2 3 5 5" xfId="50957" xr:uid="{8344E5B1-2D47-4A29-AC20-461DCAE0D077}"/>
    <cellStyle name="Normal 8 2 3 5_Balanse bankkonsern" xfId="33285" xr:uid="{F4E0ABFF-3B1A-45E7-AACF-11ED320BEE21}"/>
    <cellStyle name="Normal 8 2 3 6" xfId="8790" xr:uid="{13FA6CC3-7284-4289-8755-202D5A913191}"/>
    <cellStyle name="Normal 8 2 3 7" xfId="33286" xr:uid="{FFC326CA-0FAB-4C61-96B1-E1B9EFDF4B2F}"/>
    <cellStyle name="Normal 8 2 3 7 2" xfId="33287" xr:uid="{DA62D75A-2EFF-4C56-8E7E-7887B1D5DFE9}"/>
    <cellStyle name="Normal 8 2 3 7 3" xfId="33288" xr:uid="{636190A9-2C34-4878-9392-85BA132B76FB}"/>
    <cellStyle name="Normal 8 2 3 7_AVA DVA EL" xfId="33289" xr:uid="{96A4E7CD-D3D7-4791-8787-B6D9A20E2834}"/>
    <cellStyle name="Normal 8 2 3 8" xfId="33290" xr:uid="{2F582198-A5CD-4F8F-BABA-37CFA799F77E}"/>
    <cellStyle name="Normal 8 2 3 8 2" xfId="33291" xr:uid="{47932819-B314-4E91-87D2-EA4AA2A30BA5}"/>
    <cellStyle name="Normal 8 2 3 8_AVA DVA EL" xfId="33292" xr:uid="{37EE109B-6E8E-4EF5-A828-913E75B5933F}"/>
    <cellStyle name="Normal 8 2 3 9" xfId="33293" xr:uid="{6F1CEF40-0A1E-4229-ABBC-4C5EE6DA414F}"/>
    <cellStyle name="Normal 8 2 3_Balanse bankkonsern" xfId="33294" xr:uid="{B9E04249-27BB-46B8-AF4E-5C158159D877}"/>
    <cellStyle name="Normal 8 2 4" xfId="8791" xr:uid="{959EA574-4479-4AF6-AB4C-223819A5E4A4}"/>
    <cellStyle name="Normal 8 2 4 2" xfId="8792" xr:uid="{0B669383-AA9E-4555-ACF7-2E25972BC52B}"/>
    <cellStyle name="Normal 8 2 4 3" xfId="8793" xr:uid="{09404B5D-41CB-43AF-9371-28DC90C73F93}"/>
    <cellStyle name="Normal 8 2 4 4" xfId="33295" xr:uid="{0E15FC45-A95C-4E6D-97CA-7295B0DA8AAD}"/>
    <cellStyle name="Normal 8 2 4 4 2" xfId="33296" xr:uid="{18CCC20A-35DE-49B9-B093-36F5F4D9D37B}"/>
    <cellStyle name="Normal 8 2 4 4 3" xfId="33297" xr:uid="{17A677E7-7C10-41BC-A0C1-9D9CEE8708AE}"/>
    <cellStyle name="Normal 8 2 4 4_AVA DVA EL" xfId="33298" xr:uid="{FF11A163-E8F4-42D2-9948-CFBF50B72B16}"/>
    <cellStyle name="Normal 8 2 4 5" xfId="33299" xr:uid="{85844125-9508-4CA0-9CE5-09C0992ACA53}"/>
    <cellStyle name="Normal 8 2 4 5 2" xfId="33300" xr:uid="{E88329BC-0A31-4B23-8E65-3459773A3E04}"/>
    <cellStyle name="Normal 8 2 4 5_AVA DVA EL" xfId="33301" xr:uid="{F9ADF8F5-D780-4427-9272-E173C8DD1B4B}"/>
    <cellStyle name="Normal 8 2 4 6" xfId="33302" xr:uid="{BEE9BF07-4005-426B-A21A-259E09328CB6}"/>
    <cellStyle name="Normal 8 2 4 7" xfId="33303" xr:uid="{9D200736-C998-4687-B852-6E302E2CABCC}"/>
    <cellStyle name="Normal 8 2 4 8" xfId="50958" xr:uid="{4F5E3A7A-6CF1-4C2E-81E7-15CF9737CCF3}"/>
    <cellStyle name="Normal 8 2 4_Balanse bankkonsern" xfId="33304" xr:uid="{22256D3D-C751-46D9-A93B-AA39649BEA76}"/>
    <cellStyle name="Normal 8 2 5" xfId="8794" xr:uid="{B3E785AC-9A2F-4CAD-BD7B-D860AAEA2C99}"/>
    <cellStyle name="Normal 8 2 5 2" xfId="8795" xr:uid="{76466166-4BF1-454D-A470-1B48F6429753}"/>
    <cellStyle name="Normal 8 2 5 3" xfId="8796" xr:uid="{7992EC79-F7EE-402C-B434-223E70F2D98E}"/>
    <cellStyle name="Normal 8 2 5 4" xfId="33305" xr:uid="{FF8D37B9-A0B6-42F6-9BD4-DE2F73536F21}"/>
    <cellStyle name="Normal 8 2 5 4 2" xfId="33306" xr:uid="{481F10C8-C50B-43F9-9CEF-FCA90ED0272F}"/>
    <cellStyle name="Normal 8 2 5 4 3" xfId="33307" xr:uid="{0625BBA7-2F18-4D83-93B6-B2CB62CAF669}"/>
    <cellStyle name="Normal 8 2 5 4_AVA DVA EL" xfId="33308" xr:uid="{3B0F414C-E675-4ACD-8E77-0041255EAA15}"/>
    <cellStyle name="Normal 8 2 5 5" xfId="33309" xr:uid="{0323A78F-A027-400F-8B2C-CE337DCAD252}"/>
    <cellStyle name="Normal 8 2 5 5 2" xfId="33310" xr:uid="{77ED0218-00B1-4847-A33E-349E1AD7E40A}"/>
    <cellStyle name="Normal 8 2 5 5_AVA DVA EL" xfId="33311" xr:uid="{E8C6D302-A140-4CD5-8D40-B06D434AE9FA}"/>
    <cellStyle name="Normal 8 2 5 6" xfId="33312" xr:uid="{76C7296C-AA09-4701-8538-95AC7A25EE9B}"/>
    <cellStyle name="Normal 8 2 5 7" xfId="33313" xr:uid="{50DEBA2C-6948-4B33-9B49-19274E4631D2}"/>
    <cellStyle name="Normal 8 2 5 8" xfId="50959" xr:uid="{35BB4FAE-073F-4915-8F35-1E9E9EF11772}"/>
    <cellStyle name="Normal 8 2 5_Balanse bankkonsern" xfId="33314" xr:uid="{7607C7B0-D4B7-4D11-9E39-21C9C769291C}"/>
    <cellStyle name="Normal 8 2 6" xfId="8797" xr:uid="{E608965C-BB15-4618-8927-FA2E9C6D9D82}"/>
    <cellStyle name="Normal 8 2 6 2" xfId="8798" xr:uid="{BB04652C-87EA-4648-85A0-7E80681632A1}"/>
    <cellStyle name="Normal 8 2 6 3" xfId="8799" xr:uid="{1B1F2BA2-5AB5-4D9F-9B50-B723217765C2}"/>
    <cellStyle name="Normal 8 2 6 3 2" xfId="8800" xr:uid="{55E4DBFC-CCEC-4F4E-8440-E80387F19B86}"/>
    <cellStyle name="Normal 8 2 6 3 2 2" xfId="8801" xr:uid="{D13FEBCC-6E70-4C1C-9B53-AACE89DF0DF9}"/>
    <cellStyle name="Normal 8 2 6 3 2 2 2" xfId="8802" xr:uid="{BF40FA34-96DB-4DC4-956D-349E9B486FA8}"/>
    <cellStyle name="Normal 8 2 6 3 2 2_CR4_19" xfId="8803" xr:uid="{B138F9ED-002E-47B2-87D0-61147ECADBCD}"/>
    <cellStyle name="Normal 8 2 6 3 2 3" xfId="8804" xr:uid="{B10D1889-977F-4CAD-8E7C-FA989296EC7B}"/>
    <cellStyle name="Normal 8 2 6 3 2_CR4_19" xfId="8805" xr:uid="{1606C3B1-FA6F-4E9A-BA73-C1166064F5E8}"/>
    <cellStyle name="Normal 8 2 6 3_CCR3" xfId="8806" xr:uid="{E724A62E-4B4C-49FB-85E8-D8CB581114CA}"/>
    <cellStyle name="Normal 8 2 6 4" xfId="8807" xr:uid="{2AADAA4E-9903-4717-B284-A59AC7730747}"/>
    <cellStyle name="Normal 8 2 6 4 2" xfId="8808" xr:uid="{36766A87-DB34-4E27-B7FB-7AA2C7C7A296}"/>
    <cellStyle name="Normal 8 2 6 4 2 2" xfId="8809" xr:uid="{C0E39612-B70F-4512-AFBB-1C5A9C0ED484}"/>
    <cellStyle name="Normal 8 2 6 4 2_CR4_19" xfId="8810" xr:uid="{44581BCB-21EE-42F6-A35C-3B4C61E14972}"/>
    <cellStyle name="Normal 8 2 6 4 3" xfId="8811" xr:uid="{585053FD-F5E7-46B6-B054-8AF8C5F1F382}"/>
    <cellStyle name="Normal 8 2 6 4_AVA DVA EL" xfId="33315" xr:uid="{58A0A634-D407-4460-ABB6-DE0E0BB46908}"/>
    <cellStyle name="Normal 8 2 6 5" xfId="33316" xr:uid="{7F0ED67D-2B0B-4696-9BAC-F593C26F453D}"/>
    <cellStyle name="Normal 8 2 6 5 2" xfId="33317" xr:uid="{2330E24C-B3CC-4659-9C8D-E7487DDDB0F2}"/>
    <cellStyle name="Normal 8 2 6 5_AVA DVA EL" xfId="33318" xr:uid="{B3B56F24-49FB-4D06-9953-68BC66E0E659}"/>
    <cellStyle name="Normal 8 2 6 6" xfId="33319" xr:uid="{81F3CAC9-6B4B-4C1E-AE79-6376B0E736CB}"/>
    <cellStyle name="Normal 8 2 6 7" xfId="33320" xr:uid="{C9CE835A-02B0-4833-9581-DB658791F148}"/>
    <cellStyle name="Normal 8 2 6 8" xfId="50960" xr:uid="{BA36629C-A5F0-4AAE-A9B7-8BAE2ECC37CF}"/>
    <cellStyle name="Normal 8 2 6_Balanse bankkonsern" xfId="33321" xr:uid="{A0209963-4A0E-47EE-95C2-7C6431F1100F}"/>
    <cellStyle name="Normal 8 2 7" xfId="8812" xr:uid="{4E71BF2C-2F09-47D1-B210-4E1BE5722639}"/>
    <cellStyle name="Normal 8 2 7 2" xfId="33322" xr:uid="{ACEA2B4C-16F3-48BB-A261-18DCF42A3238}"/>
    <cellStyle name="Normal 8 2 7 2 2" xfId="33323" xr:uid="{BEE25416-3A60-4A59-A811-81D6D8325787}"/>
    <cellStyle name="Normal 8 2 7 2 3" xfId="33324" xr:uid="{5CBD952E-09A5-483A-A13E-2F74D7539B1F}"/>
    <cellStyle name="Normal 8 2 7 2_AVA DVA EL" xfId="33325" xr:uid="{9C33D3F3-1354-4D78-B8FE-E19C3F313266}"/>
    <cellStyle name="Normal 8 2 7 3" xfId="33326" xr:uid="{B01A4516-9AD5-4227-ADA5-1C4D5092BC3F}"/>
    <cellStyle name="Normal 8 2 7 3 2" xfId="33327" xr:uid="{4B95013E-6541-45CF-B75E-16E2D21AA676}"/>
    <cellStyle name="Normal 8 2 7 3_AVA DVA EL" xfId="33328" xr:uid="{ED396B09-1877-437D-B65B-D5A85E6C935E}"/>
    <cellStyle name="Normal 8 2 7 4" xfId="33329" xr:uid="{116F562B-E133-4FEF-BE6A-6441785FAA44}"/>
    <cellStyle name="Normal 8 2 7 5" xfId="33330" xr:uid="{461093FA-FCDB-4470-81E5-6E85ECC0434F}"/>
    <cellStyle name="Normal 8 2 7 6" xfId="50961" xr:uid="{EFA8588B-44F9-45AF-A4D2-7A5EE7A761E1}"/>
    <cellStyle name="Normal 8 2 7_Balanse bankkonsern" xfId="33331" xr:uid="{B9F43EDF-24BE-472A-A829-F7F4FC4A7878}"/>
    <cellStyle name="Normal 8 2 8" xfId="8813" xr:uid="{3DDAC0F8-CF26-484B-869F-87E6F0EB7403}"/>
    <cellStyle name="Normal 8 2 8 2" xfId="33332" xr:uid="{228ECA98-7AA5-460D-AD69-2226B29DD6BC}"/>
    <cellStyle name="Normal 8 2 8 2 2" xfId="33333" xr:uid="{84A04252-DFBC-4498-ACD1-648C3FD2B481}"/>
    <cellStyle name="Normal 8 2 8 2 3" xfId="33334" xr:uid="{3D80C755-022C-4266-9DE6-66EC24227A0E}"/>
    <cellStyle name="Normal 8 2 8 2_AVA DVA EL" xfId="33335" xr:uid="{23E1CE16-2DF1-4C12-AFF7-35ABEC71528C}"/>
    <cellStyle name="Normal 8 2 8_Balanse bankkonsern" xfId="33336" xr:uid="{50DE2239-454D-482C-93AD-CA47B38433F1}"/>
    <cellStyle name="Normal 8 2 9" xfId="33337" xr:uid="{AFFF2ACB-52B5-4BEF-BF59-32E7C07C5418}"/>
    <cellStyle name="Normal 8 2 9 2" xfId="33338" xr:uid="{90F1D99F-1D64-4220-92FD-7E3ED16D993C}"/>
    <cellStyle name="Normal 8 2 9 2 2" xfId="33339" xr:uid="{AD557810-2572-4FBC-BEF9-66AE0E911794}"/>
    <cellStyle name="Normal 8 2 9 2 3" xfId="33340" xr:uid="{73E351CB-DAE0-40E0-9C74-D48E8D8076BD}"/>
    <cellStyle name="Normal 8 2 9 2_AVA DVA EL" xfId="33341" xr:uid="{5A79CB0A-75E0-4829-83EF-856CE9E7CE0C}"/>
    <cellStyle name="Normal 8 2 9 3" xfId="33342" xr:uid="{F15C6CF6-4A6D-4985-AA7B-D5CFB39214C0}"/>
    <cellStyle name="Normal 8 2 9 3 2" xfId="33343" xr:uid="{0227F2C9-EC27-404B-AD0B-4315C1001377}"/>
    <cellStyle name="Normal 8 2 9 3 3" xfId="33344" xr:uid="{0DE05D9B-15B8-43BB-936D-6F8C4CE8B625}"/>
    <cellStyle name="Normal 8 2 9 3_AVA DVA EL" xfId="33345" xr:uid="{80DCF60E-F77F-463D-968C-FAA5A852D60B}"/>
    <cellStyle name="Normal 8 2 9 4" xfId="33346" xr:uid="{25994F99-F63A-41D3-8BE7-A261BC58E6B5}"/>
    <cellStyle name="Normal 8 2 9 5" xfId="33347" xr:uid="{B36D9BB2-6927-4245-9AE0-9C721999356C}"/>
    <cellStyle name="Normal 8 2 9 6" xfId="36112" xr:uid="{99485D92-BC8A-4D1A-88A3-1FD883C04CC9}"/>
    <cellStyle name="Normal 8 2 9 7" xfId="35989" xr:uid="{9B499A2A-1645-47A8-9CDB-A163F70B44BE}"/>
    <cellStyle name="Normal 8 2 9_AVA DVA EL" xfId="33348" xr:uid="{2B09F7FE-F4FD-4B18-8EA3-EE711DC7B012}"/>
    <cellStyle name="Normal 8 2_3. Chng in credit spreads" xfId="50962" xr:uid="{E1D0C571-2E28-4EAB-A233-67246FF5A55C}"/>
    <cellStyle name="Normal 8 20" xfId="35959" xr:uid="{3B0C597C-8356-4286-863B-B21098F33D59}"/>
    <cellStyle name="Normal 8 21" xfId="36064" xr:uid="{D6D66300-A29C-49BB-9C4C-E29EC2494161}"/>
    <cellStyle name="Normal 8 22" xfId="36862" xr:uid="{D745A45D-565E-444C-9882-8CD092CA4AE2}"/>
    <cellStyle name="Normal 8 3" xfId="8814" xr:uid="{17368593-8FAF-49E7-A2FC-C5E2143C148E}"/>
    <cellStyle name="Normal 8 3 10" xfId="33349" xr:uid="{255AF4C0-DB5B-4C67-A255-2FD0E2F1AF51}"/>
    <cellStyle name="Normal 8 3 10 2" xfId="33350" xr:uid="{F9CE694B-F70D-4767-A5AC-AC18A9298E96}"/>
    <cellStyle name="Normal 8 3 10 2 2" xfId="33351" xr:uid="{BD060C65-0904-416D-8B62-B92E782280A4}"/>
    <cellStyle name="Normal 8 3 10 2 3" xfId="33352" xr:uid="{A81952E9-54F5-4672-A54D-4C687BC1A16C}"/>
    <cellStyle name="Normal 8 3 10 2_AVA DVA EL" xfId="33353" xr:uid="{2B7D01A6-385C-4F46-931C-8CE8FA03B1A2}"/>
    <cellStyle name="Normal 8 3 10 3" xfId="33354" xr:uid="{8D1A70D3-955E-4172-AA15-DD130BC86F6A}"/>
    <cellStyle name="Normal 8 3 10 4" xfId="33355" xr:uid="{5F42E6DB-B764-4EBB-8F5B-D9BDDC26DFF1}"/>
    <cellStyle name="Normal 8 3 10_AVA DVA EL" xfId="33356" xr:uid="{5A93C3E3-AF37-49EC-91F0-864BF501E860}"/>
    <cellStyle name="Normal 8 3 11" xfId="33357" xr:uid="{51CCDEE8-DB82-40C8-93D1-235F4BF0C657}"/>
    <cellStyle name="Normal 8 3 11 2" xfId="33358" xr:uid="{1707AA5B-EDFF-4B33-8881-FA686D6DC9BA}"/>
    <cellStyle name="Normal 8 3 11 2 2" xfId="33359" xr:uid="{0C722C25-637C-455E-B190-CBEA39C61409}"/>
    <cellStyle name="Normal 8 3 11 2 3" xfId="33360" xr:uid="{68C03272-B4D2-488E-BCDA-2FB0A67906B2}"/>
    <cellStyle name="Normal 8 3 11 2_AVA DVA EL" xfId="33361" xr:uid="{6E082F96-06B7-4632-B37A-9F82731A0E62}"/>
    <cellStyle name="Normal 8 3 11 3" xfId="33362" xr:uid="{BCC06C19-7ABF-4309-87E6-AC98377708D4}"/>
    <cellStyle name="Normal 8 3 11 4" xfId="33363" xr:uid="{D4715880-3FDA-417A-854B-2FED1AA7635A}"/>
    <cellStyle name="Normal 8 3 11_AVA DVA EL" xfId="33364" xr:uid="{AE451202-9576-4413-99E0-AAB367C6B522}"/>
    <cellStyle name="Normal 8 3 12" xfId="33365" xr:uid="{0766D2DD-4CD4-43EB-8701-FC0BA797A3F7}"/>
    <cellStyle name="Normal 8 3 12 2" xfId="33366" xr:uid="{1CD91F3D-0317-4D9E-A062-BDEF50F2FD8E}"/>
    <cellStyle name="Normal 8 3 12 2 2" xfId="33367" xr:uid="{DE29FB0B-53DA-4D60-9E30-71948175224C}"/>
    <cellStyle name="Normal 8 3 12 2 3" xfId="33368" xr:uid="{7110E048-D1F6-44CA-8F2B-DA9EFD1A11DC}"/>
    <cellStyle name="Normal 8 3 12 2_AVA DVA EL" xfId="33369" xr:uid="{849809D0-B0BF-403F-B484-A0C56D758F60}"/>
    <cellStyle name="Normal 8 3 12 3" xfId="33370" xr:uid="{EDE52811-7D5E-4E41-8E0E-AFBF817A5365}"/>
    <cellStyle name="Normal 8 3 12 4" xfId="33371" xr:uid="{AE2FAC76-E596-4B58-B490-24F362D051C2}"/>
    <cellStyle name="Normal 8 3 12_AVA DVA EL" xfId="33372" xr:uid="{74178DEA-6740-413E-AF5C-9B8CB032BA4C}"/>
    <cellStyle name="Normal 8 3 13" xfId="33373" xr:uid="{B7D7CD74-96AF-4854-98D7-1E732E0F84B6}"/>
    <cellStyle name="Normal 8 3 13 2" xfId="33374" xr:uid="{98038FD1-1257-4775-BCF2-0301E87E9D96}"/>
    <cellStyle name="Normal 8 3 13 3" xfId="33375" xr:uid="{EC126CCC-BCEB-428A-809E-1AC4D06DE21D}"/>
    <cellStyle name="Normal 8 3 13_AVA DVA EL" xfId="33376" xr:uid="{0478FBDE-4551-4B29-B247-9213D84BB52D}"/>
    <cellStyle name="Normal 8 3 14" xfId="33377" xr:uid="{259F11AF-D353-4D9A-9090-ED56CE6A5164}"/>
    <cellStyle name="Normal 8 3 14 2" xfId="33378" xr:uid="{066768BF-A4DD-48E1-A80B-ACBA8ACA4725}"/>
    <cellStyle name="Normal 8 3 14 3" xfId="33379" xr:uid="{ADA3F87F-9482-4BCC-940F-B35723147972}"/>
    <cellStyle name="Normal 8 3 14_AVA DVA EL" xfId="33380" xr:uid="{E8D2223B-E6F4-43F7-9C80-96AE135D563B}"/>
    <cellStyle name="Normal 8 3 15" xfId="33381" xr:uid="{1F268AEF-6B9B-4940-B079-74DF6F0F345C}"/>
    <cellStyle name="Normal 8 3 16" xfId="33382" xr:uid="{DB58ED30-1807-4B25-B348-2AE07F15DE5F}"/>
    <cellStyle name="Normal 8 3 17" xfId="50963" xr:uid="{E567894C-3996-4252-873E-ADC03AB765C3}"/>
    <cellStyle name="Normal 8 3 18" xfId="50964" xr:uid="{D707BFA9-CA1F-4345-BA9A-E16EC0249494}"/>
    <cellStyle name="Normal 8 3 19" xfId="50965" xr:uid="{B3AF64EA-F704-4280-893F-D381BE8592FE}"/>
    <cellStyle name="Normal 8 3 2" xfId="33383" xr:uid="{042D123C-B339-485A-A445-5EDEEF355C63}"/>
    <cellStyle name="Normal 8 3 2 10" xfId="50966" xr:uid="{23E716AD-6836-43E2-BB7E-FA0F9BAA465D}"/>
    <cellStyle name="Normal 8 3 2 2" xfId="33384" xr:uid="{85BB020C-5CD8-4A6C-8194-130022AF47B0}"/>
    <cellStyle name="Normal 8 3 2 2 2" xfId="33385" xr:uid="{BD1A7554-BDFF-49E3-9861-D1AA7177DB18}"/>
    <cellStyle name="Normal 8 3 2 2 2 2" xfId="33386" xr:uid="{214E5139-A7B7-47D3-9D92-EB87AB9CC56A}"/>
    <cellStyle name="Normal 8 3 2 2 2 3" xfId="50967" xr:uid="{478F3B36-8B1B-4676-B5BD-E023782C58C7}"/>
    <cellStyle name="Normal 8 3 2 2 2_AVA DVA EL" xfId="33387" xr:uid="{8C156E3D-6A8C-4819-838B-A6A622AEE1D5}"/>
    <cellStyle name="Normal 8 3 2 2 3" xfId="33388" xr:uid="{021BEB5E-4606-4D63-9712-745B045A52DD}"/>
    <cellStyle name="Normal 8 3 2 2 4" xfId="33389" xr:uid="{558D1002-9CA0-45F7-9F93-39317EA5883F}"/>
    <cellStyle name="Normal 8 3 2 2 5" xfId="50968" xr:uid="{6EDA750A-1338-48EC-B1FC-5EE9189FB732}"/>
    <cellStyle name="Normal 8 3 2 2 6" xfId="50969" xr:uid="{5788F956-D22B-465E-A1AF-C2C4C1AF5F7B}"/>
    <cellStyle name="Normal 8 3 2 2_3. Chng in credit spreads" xfId="50970" xr:uid="{08AEB18E-982A-4B2F-9AEF-8123DC190822}"/>
    <cellStyle name="Normal 8 3 2 3" xfId="33390" xr:uid="{890349FE-511A-47CF-8611-06D262E763F5}"/>
    <cellStyle name="Normal 8 3 2 3 2" xfId="33391" xr:uid="{113BBE47-642B-48AC-A908-A7FCE0B942B8}"/>
    <cellStyle name="Normal 8 3 2 3 2 2" xfId="50971" xr:uid="{BE748CEE-9ECE-4DA6-BA18-E4D33DC5EE7D}"/>
    <cellStyle name="Normal 8 3 2 3 3" xfId="33392" xr:uid="{E538E31F-D56A-44C9-8D77-F5A53DCFBC69}"/>
    <cellStyle name="Normal 8 3 2 3 4" xfId="50972" xr:uid="{4AD18348-05F8-48E5-BD28-D71830290F6B}"/>
    <cellStyle name="Normal 8 3 2 3 5" xfId="50973" xr:uid="{3B2A2128-B650-4DFA-BD36-662EDAE89638}"/>
    <cellStyle name="Normal 8 3 2 3 6" xfId="50974" xr:uid="{293B522C-49E7-475F-8021-81E4CA946CD2}"/>
    <cellStyle name="Normal 8 3 2 3_3. Chng in credit spreads" xfId="50975" xr:uid="{E8202B85-AA40-49F9-B1D3-DD57644522E8}"/>
    <cellStyle name="Normal 8 3 2 4" xfId="33393" xr:uid="{32DC7F17-E6FA-40A4-BE54-5F924AECD68C}"/>
    <cellStyle name="Normal 8 3 2 4 2" xfId="33394" xr:uid="{10E45E70-8B13-4B0C-A452-23746E2C9D07}"/>
    <cellStyle name="Normal 8 3 2 4 3" xfId="33395" xr:uid="{04C16878-574A-4ED0-9AA7-7BEB7A46AE4A}"/>
    <cellStyle name="Normal 8 3 2 4 4" xfId="50976" xr:uid="{00466792-027A-4FC4-A068-4431701130B2}"/>
    <cellStyle name="Normal 8 3 2 4 5" xfId="50977" xr:uid="{D827A720-160B-4DAE-88FC-6788D438DF23}"/>
    <cellStyle name="Normal 8 3 2 4 6" xfId="50978" xr:uid="{11F27D4A-EDB2-420D-9FF5-C278B1F23D17}"/>
    <cellStyle name="Normal 8 3 2 4_AVA DVA EL" xfId="33396" xr:uid="{17455722-EEB4-4E49-A4F8-03503F85DA5F}"/>
    <cellStyle name="Normal 8 3 2 5" xfId="33397" xr:uid="{74103E4A-666C-4037-82FA-E76C80C5598B}"/>
    <cellStyle name="Normal 8 3 2 5 2" xfId="33398" xr:uid="{212AC6E8-FCC9-4720-8B91-D9A2D7D6AF9B}"/>
    <cellStyle name="Normal 8 3 2 5 3" xfId="33399" xr:uid="{5B276698-445F-4A5E-97C1-883A44739CB4}"/>
    <cellStyle name="Normal 8 3 2 5 4" xfId="50979" xr:uid="{873134CA-0F4C-44AD-83E4-CF409849605A}"/>
    <cellStyle name="Normal 8 3 2 5_AVA DVA EL" xfId="33400" xr:uid="{7E82058E-F69C-44D6-ABDD-5DFC66CCFF7E}"/>
    <cellStyle name="Normal 8 3 2 6" xfId="33401" xr:uid="{B8C09D68-4F33-478B-B789-AE4E22DE484E}"/>
    <cellStyle name="Normal 8 3 2 7" xfId="33402" xr:uid="{FCACA83C-B52D-4426-A196-CAF684F5F5D7}"/>
    <cellStyle name="Normal 8 3 2 8" xfId="36142" xr:uid="{2908E4B3-8286-4A0C-AB3B-8C2560E7F211}"/>
    <cellStyle name="Normal 8 3 2 9" xfId="36411" xr:uid="{CF2AD170-7A15-468D-8148-8CCC2BDA2AFE}"/>
    <cellStyle name="Normal 8 3 2_3. Chng in credit spreads" xfId="50980" xr:uid="{B112ED0D-3D53-42A3-BC62-F3F9ADF6D961}"/>
    <cellStyle name="Normal 8 3 3" xfId="33403" xr:uid="{67A020C1-8E32-4538-A586-78F545872E9E}"/>
    <cellStyle name="Normal 8 3 3 2" xfId="33404" xr:uid="{8A7420D5-8599-4D84-BB10-E34A96EDC673}"/>
    <cellStyle name="Normal 8 3 3 2 2" xfId="33405" xr:uid="{C4EDFE3E-C517-40F4-81E9-61AF49A109FB}"/>
    <cellStyle name="Normal 8 3 3 2 3" xfId="50981" xr:uid="{4D01FD83-0109-42B7-9501-8BA49CBB3756}"/>
    <cellStyle name="Normal 8 3 3 2_AVA DVA EL" xfId="33406" xr:uid="{7EBD1A59-8258-496B-B099-2F092D19D66B}"/>
    <cellStyle name="Normal 8 3 3 3" xfId="33407" xr:uid="{749CC7CC-057F-4810-B075-A4A6BDCB46F2}"/>
    <cellStyle name="Normal 8 3 3 4" xfId="33408" xr:uid="{1DA33946-B362-44D0-AAF6-AF911755288D}"/>
    <cellStyle name="Normal 8 3 3 5" xfId="50982" xr:uid="{D672D858-FC9C-4AFA-AC7C-6A45D3294F65}"/>
    <cellStyle name="Normal 8 3 3 6" xfId="50983" xr:uid="{A2ABE106-D742-44C9-A5CB-877908606059}"/>
    <cellStyle name="Normal 8 3 3_3. Chng in credit spreads" xfId="50984" xr:uid="{408BCC39-4926-474D-87B9-038E5CCD809D}"/>
    <cellStyle name="Normal 8 3 4" xfId="33409" xr:uid="{88BCC951-CA8E-409B-A18A-0D677B58C983}"/>
    <cellStyle name="Normal 8 3 4 2" xfId="33410" xr:uid="{08A6EE49-05B3-46E1-AD36-A813A7A56610}"/>
    <cellStyle name="Normal 8 3 4 2 2" xfId="33411" xr:uid="{A5FFB280-EFF4-4B9E-B7C7-F9FF0A96109E}"/>
    <cellStyle name="Normal 8 3 4 2 3" xfId="50985" xr:uid="{2BE1C051-4344-4516-83B5-F6E8F5B8F237}"/>
    <cellStyle name="Normal 8 3 4 2_AVA DVA EL" xfId="33412" xr:uid="{47B94C17-0D22-4A0C-9817-FE2D3694A19D}"/>
    <cellStyle name="Normal 8 3 4 3" xfId="33413" xr:uid="{FF749750-A309-40D1-B040-00628EE09ED4}"/>
    <cellStyle name="Normal 8 3 4 4" xfId="33414" xr:uid="{21809113-9143-4208-8A54-F915E87C1688}"/>
    <cellStyle name="Normal 8 3 4 5" xfId="50986" xr:uid="{411ED1C8-89A5-452F-982C-36D37EBDD0E9}"/>
    <cellStyle name="Normal 8 3 4 6" xfId="50987" xr:uid="{DBD4244C-CDCA-4BFF-9B08-0348C2CC97DC}"/>
    <cellStyle name="Normal 8 3 4_3. Chng in credit spreads" xfId="50988" xr:uid="{8289C8A7-FC9C-4EA6-B772-718A3E6F6518}"/>
    <cellStyle name="Normal 8 3 5" xfId="33415" xr:uid="{76D6E1B7-8A39-4301-8630-1008ACC0D755}"/>
    <cellStyle name="Normal 8 3 5 2" xfId="33416" xr:uid="{9EF4A924-CBB3-47B9-B341-C549BE909401}"/>
    <cellStyle name="Normal 8 3 5 2 2" xfId="33417" xr:uid="{BD285F7F-4248-42A6-8C39-4A1BAE959EFE}"/>
    <cellStyle name="Normal 8 3 5 2_AVA DVA EL" xfId="33418" xr:uid="{D40EE93C-A273-42CE-AB4F-1F8D7AFBBA57}"/>
    <cellStyle name="Normal 8 3 5 3" xfId="33419" xr:uid="{86E60F09-EF18-4CCB-A9D2-9C2B6ADEC02A}"/>
    <cellStyle name="Normal 8 3 5 4" xfId="33420" xr:uid="{BF301E5A-933D-45E6-9556-4A767E674F71}"/>
    <cellStyle name="Normal 8 3 5 5" xfId="50989" xr:uid="{3C94D36A-AACA-4201-828D-0BB997D107A4}"/>
    <cellStyle name="Normal 8 3 5_AVA DVA EL" xfId="33421" xr:uid="{20DC148F-7C64-49E4-ABD3-3DE6F086E2FA}"/>
    <cellStyle name="Normal 8 3 6" xfId="33422" xr:uid="{6A96FC53-659A-4638-86EB-6D7512D65CA9}"/>
    <cellStyle name="Normal 8 3 6 2" xfId="33423" xr:uid="{ADA92462-4D75-4E6A-B8FB-8831D29E36D3}"/>
    <cellStyle name="Normal 8 3 6 2 2" xfId="33424" xr:uid="{494D243E-EE36-439A-8CD6-A79330FB4747}"/>
    <cellStyle name="Normal 8 3 6 2_AVA DVA EL" xfId="33425" xr:uid="{B8081EBA-BA0B-4214-8D2F-60E4DDBFC6E3}"/>
    <cellStyle name="Normal 8 3 6 3" xfId="33426" xr:uid="{1E8F4C6D-01BC-414E-AFAF-FFB79145CDC1}"/>
    <cellStyle name="Normal 8 3 6 4" xfId="33427" xr:uid="{7BE5366D-1375-4F3B-8DA4-762D2D34704C}"/>
    <cellStyle name="Normal 8 3 6 5" xfId="50990" xr:uid="{48DA45B4-BA37-40DF-93CB-AE3FF7D24152}"/>
    <cellStyle name="Normal 8 3 6_AVA DVA EL" xfId="33428" xr:uid="{3807CEF5-D3AD-42D6-9237-5E400003DB82}"/>
    <cellStyle name="Normal 8 3 7" xfId="33429" xr:uid="{35476A16-AA89-4B00-B039-A42B2E2F10AA}"/>
    <cellStyle name="Normal 8 3 7 2" xfId="33430" xr:uid="{998513BD-8DE3-4203-BFBC-2DB4B1FC01D4}"/>
    <cellStyle name="Normal 8 3 7 3" xfId="33431" xr:uid="{18216C7D-82F4-48C3-9FAB-93D02BBE176F}"/>
    <cellStyle name="Normal 8 3 7_AVA DVA EL" xfId="33432" xr:uid="{18D9AA60-0187-4976-91B4-553728A6A148}"/>
    <cellStyle name="Normal 8 3 8" xfId="33433" xr:uid="{9E463EAB-C82E-425B-BF2F-D82A45FF2F82}"/>
    <cellStyle name="Normal 8 3 8 2" xfId="33434" xr:uid="{E3D7043F-9F40-4CC1-BB81-301B2938FD18}"/>
    <cellStyle name="Normal 8 3 8 3" xfId="33435" xr:uid="{4E3E68FD-B003-453C-83A5-9FBDCFE0858E}"/>
    <cellStyle name="Normal 8 3 8_AVA DVA EL" xfId="33436" xr:uid="{AC449CD2-B1CB-40CF-8F26-714FA33DC6AE}"/>
    <cellStyle name="Normal 8 3 9" xfId="33437" xr:uid="{6B84DE61-6E8C-459E-A27C-08338F2F8DBF}"/>
    <cellStyle name="Normal 8 3 9 2" xfId="33438" xr:uid="{DF46A706-D7C5-4A34-B0D2-046777BDE588}"/>
    <cellStyle name="Normal 8 3 9 2 2" xfId="33439" xr:uid="{279A4EEE-60DD-44F4-B547-1F579F3C1B90}"/>
    <cellStyle name="Normal 8 3 9 2 3" xfId="33440" xr:uid="{2DDCA4A2-7890-4D53-A83F-C2B102FD9DF3}"/>
    <cellStyle name="Normal 8 3 9 2_AVA DVA EL" xfId="33441" xr:uid="{12210E96-3622-491C-BE0E-8A53B3400E83}"/>
    <cellStyle name="Normal 8 3 9 3" xfId="33442" xr:uid="{F000B27D-6818-4E32-B5CF-0AA9FFA573FC}"/>
    <cellStyle name="Normal 8 3 9 4" xfId="33443" xr:uid="{3E606C6F-5E33-40FB-9ABE-183DAE58C2BD}"/>
    <cellStyle name="Normal 8 3 9_AVA DVA EL" xfId="33444" xr:uid="{81D7B517-BB28-430C-AA69-5C01B48B6C57}"/>
    <cellStyle name="Normal 8 3_3. Chng in credit spreads" xfId="50991" xr:uid="{F8D44F21-D8B2-42E8-8E5C-821A4A4306A6}"/>
    <cellStyle name="Normal 8 4" xfId="8815" xr:uid="{54B751CF-8B76-4104-BFD8-743A60D739D6}"/>
    <cellStyle name="Normal 8 4 10" xfId="50992" xr:uid="{E2ED4406-1121-4C87-9EF2-E19EBA85D1F9}"/>
    <cellStyle name="Normal 8 4 2" xfId="8816" xr:uid="{64DC88E3-E6C5-471B-905E-A96707999D77}"/>
    <cellStyle name="Normal 8 4 2 2" xfId="33445" xr:uid="{DA7E277E-CB14-4E3E-88AD-4C039EF1754A}"/>
    <cellStyle name="Normal 8 4 2 2 2" xfId="33446" xr:uid="{0342237C-0F67-4FEA-84F1-AA928856FC70}"/>
    <cellStyle name="Normal 8 4 2 2 2 2" xfId="50993" xr:uid="{6E8EEA91-F830-4026-9F19-3CA99FE136D0}"/>
    <cellStyle name="Normal 8 4 2 2 3" xfId="50994" xr:uid="{02A349F9-34F2-4A8A-BE69-79BEEA584005}"/>
    <cellStyle name="Normal 8 4 2 2_3. Chng in credit spreads" xfId="50995" xr:uid="{FA605E63-F35F-41B8-9B86-DFB24469970A}"/>
    <cellStyle name="Normal 8 4 2 3" xfId="33447" xr:uid="{31B27E10-2CC0-416C-BBEA-F7354C6777A4}"/>
    <cellStyle name="Normal 8 4 2 3 2" xfId="50996" xr:uid="{4C1F05E1-17A4-4B1D-B05A-87C117F6E47E}"/>
    <cellStyle name="Normal 8 4 2 3 2 2" xfId="50997" xr:uid="{ED1DEA46-DE77-46A5-92B1-82B3FA47C550}"/>
    <cellStyle name="Normal 8 4 2 3 3" xfId="50998" xr:uid="{B19A6D43-60BA-46EB-9F59-8DE5ED32026B}"/>
    <cellStyle name="Normal 8 4 2 3_3. Chng in credit spreads" xfId="50999" xr:uid="{53457BC9-FE07-4EAA-8477-547E16DDB1AD}"/>
    <cellStyle name="Normal 8 4 2 4" xfId="33448" xr:uid="{91340542-DB8F-42BC-A116-BF2AFBB2E58C}"/>
    <cellStyle name="Normal 8 4 2 4 2" xfId="51000" xr:uid="{F5302D50-B068-4330-9AF6-BBD487B5D340}"/>
    <cellStyle name="Normal 8 4 2 5" xfId="51001" xr:uid="{90CBD74A-0A6A-422B-B305-4B720BBE101D}"/>
    <cellStyle name="Normal 8 4 2 6" xfId="51002" xr:uid="{1E9E696E-5C36-454C-B7F6-8B8D5A5DDFF5}"/>
    <cellStyle name="Normal 8 4 2_3. Chng in credit spreads" xfId="51003" xr:uid="{D38163E8-C155-4E7C-9B84-67B727356494}"/>
    <cellStyle name="Normal 8 4 3" xfId="33449" xr:uid="{DFDE73B5-CA43-459E-86B5-C9776E9DB34A}"/>
    <cellStyle name="Normal 8 4 3 2" xfId="33450" xr:uid="{8F278744-99C1-4C5C-B96C-B36171ACE321}"/>
    <cellStyle name="Normal 8 4 3 2 2" xfId="51004" xr:uid="{806FB6D5-322B-4BB7-AAA8-3F86DB860E9B}"/>
    <cellStyle name="Normal 8 4 3 3" xfId="33451" xr:uid="{C2D8FC52-6E44-43A5-9FA2-914D26956E16}"/>
    <cellStyle name="Normal 8 4 3 4" xfId="51005" xr:uid="{C7DF2928-834D-443A-8C49-50127FC42E45}"/>
    <cellStyle name="Normal 8 4 3 5" xfId="51006" xr:uid="{DD1B2886-9A17-459C-A58F-250255C6F66E}"/>
    <cellStyle name="Normal 8 4 3 6" xfId="51007" xr:uid="{1B878126-F57F-4E4E-912D-2FD6851D6F71}"/>
    <cellStyle name="Normal 8 4 3_3. Chng in credit spreads" xfId="51008" xr:uid="{C84040CC-3F2C-4FDC-AEAD-08B3FC10D4A9}"/>
    <cellStyle name="Normal 8 4 4" xfId="33452" xr:uid="{09F84527-6651-4404-965B-A2527AED1EC2}"/>
    <cellStyle name="Normal 8 4 4 2" xfId="33453" xr:uid="{7373A508-CCF4-4046-9A85-240F6A856AA2}"/>
    <cellStyle name="Normal 8 4 4 2 2" xfId="51009" xr:uid="{1D37D4D5-B66F-48FD-A01B-8D950BBF7FF9}"/>
    <cellStyle name="Normal 8 4 4 3" xfId="33454" xr:uid="{416AE89B-66B6-41C8-BBF2-C64631A3D590}"/>
    <cellStyle name="Normal 8 4 4 4" xfId="51010" xr:uid="{05D23BDF-C4E0-4B27-93EF-7639BE53B160}"/>
    <cellStyle name="Normal 8 4 4 5" xfId="51011" xr:uid="{C36DB756-E569-42C3-A0AB-79FA780C3A04}"/>
    <cellStyle name="Normal 8 4 4 6" xfId="51012" xr:uid="{426FCDEC-D1FE-4885-B0DA-6413420379A6}"/>
    <cellStyle name="Normal 8 4 4_3. Chng in credit spreads" xfId="51013" xr:uid="{DCF47974-AAE8-49C5-B1F5-C83EA5E24756}"/>
    <cellStyle name="Normal 8 4 5" xfId="33455" xr:uid="{B9432D4B-3FA5-495E-946A-64FDDB3E5F82}"/>
    <cellStyle name="Normal 8 4 5 2" xfId="33456" xr:uid="{5BE60503-2BC3-4D0F-A5B1-059562307915}"/>
    <cellStyle name="Normal 8 4 5 3" xfId="33457" xr:uid="{3BDF508D-315A-4E69-81CD-1985C7815643}"/>
    <cellStyle name="Normal 8 4 5 4" xfId="51014" xr:uid="{648C25C1-9E5E-412A-9B45-E48D123C2B51}"/>
    <cellStyle name="Normal 8 4 5 5" xfId="51015" xr:uid="{665279CB-6473-4CDE-ABF5-5AA9DED094D3}"/>
    <cellStyle name="Normal 8 4 5_AVA DVA EL" xfId="33458" xr:uid="{1A4C0378-C875-40CD-96D7-AB2EFA03F210}"/>
    <cellStyle name="Normal 8 4 6" xfId="33459" xr:uid="{84367292-1E6A-4E25-B599-321CFEF1D487}"/>
    <cellStyle name="Normal 8 4 6 2" xfId="33460" xr:uid="{8F65F696-ACB4-41F4-B234-C463A8F61F3F}"/>
    <cellStyle name="Normal 8 4 6_AVA DVA EL" xfId="33461" xr:uid="{F157AA12-D04C-4314-A8B7-E48C00171B8C}"/>
    <cellStyle name="Normal 8 4 7" xfId="33462" xr:uid="{69C70449-0D2A-4E9C-A6E3-986303899569}"/>
    <cellStyle name="Normal 8 4 8" xfId="51016" xr:uid="{EAAE1B9B-93B1-4428-9E6D-856E43F7ECB1}"/>
    <cellStyle name="Normal 8 4 9" xfId="51017" xr:uid="{83E2F0AC-6708-4E1A-90D0-E76DB8EFA793}"/>
    <cellStyle name="Normal 8 4_3. Chng in credit spreads" xfId="51018" xr:uid="{7E029898-4239-43DA-A67F-14AF36002C08}"/>
    <cellStyle name="Normal 8 5" xfId="8817" xr:uid="{3F1570C0-78F6-42AA-B22F-85726764A627}"/>
    <cellStyle name="Normal 8 5 2" xfId="8818" xr:uid="{C514E266-FA16-4120-B316-43AE7FE00EB5}"/>
    <cellStyle name="Normal 8 5 2 2" xfId="33463" xr:uid="{32BB0E63-4360-437F-B554-1C7C0A39E639}"/>
    <cellStyle name="Normal 8 5 2 2 2" xfId="51019" xr:uid="{EBACAE7B-B6A7-4649-BB86-1A54BDCAA7D0}"/>
    <cellStyle name="Normal 8 5 2 3" xfId="33464" xr:uid="{75D47F77-E4E5-4E75-AFEE-4F12A00493EE}"/>
    <cellStyle name="Normal 8 5 2 4" xfId="51020" xr:uid="{D2189EA9-4861-41BF-A91B-5637FD5BCDF2}"/>
    <cellStyle name="Normal 8 5 2_3. Chng in credit spreads" xfId="51021" xr:uid="{F23F9D88-E964-4045-A342-C69B3EAD302A}"/>
    <cellStyle name="Normal 8 5 3" xfId="33465" xr:uid="{1F1F2511-4066-4627-964B-97ADAAF6270A}"/>
    <cellStyle name="Normal 8 5 3 2" xfId="33466" xr:uid="{5FC4407E-76A1-4C48-BB51-E7DFA4EC937D}"/>
    <cellStyle name="Normal 8 5 3 2 2" xfId="51022" xr:uid="{79BF05A9-BE40-40E3-A746-50C57686C706}"/>
    <cellStyle name="Normal 8 5 3 3" xfId="51023" xr:uid="{1085421E-70F1-4CA1-86D7-D7BFC0AAFF0F}"/>
    <cellStyle name="Normal 8 5 3_3. Chng in credit spreads" xfId="51024" xr:uid="{30427CD5-A553-4A15-ADCF-512A7F8C2E73}"/>
    <cellStyle name="Normal 8 5 4" xfId="33467" xr:uid="{224FA963-67C3-4C71-85DE-C0B0DEF8A943}"/>
    <cellStyle name="Normal 8 5 4 2" xfId="51025" xr:uid="{814D6B26-7CB2-4911-A7A3-79CDDD134992}"/>
    <cellStyle name="Normal 8 5 5" xfId="33468" xr:uid="{D046C1C8-254B-48A5-AF98-7A8ED2E7CCCC}"/>
    <cellStyle name="Normal 8 5 6" xfId="51026" xr:uid="{D07459CA-4350-4D66-8AA2-3E8E34E53B85}"/>
    <cellStyle name="Normal 8 5 7" xfId="51027" xr:uid="{003C46CE-DAE1-4E89-9603-A83A05884DCA}"/>
    <cellStyle name="Normal 8 5_3. Chng in credit spreads" xfId="51028" xr:uid="{88154925-C8DA-43CA-A282-976BF035348C}"/>
    <cellStyle name="Normal 8 6" xfId="8819" xr:uid="{8DED9C52-B31E-4ED3-9B49-1C1E25734D65}"/>
    <cellStyle name="Normal 8 6 2" xfId="8820" xr:uid="{3A9D695A-F498-4A2D-87BF-54E96BCE9322}"/>
    <cellStyle name="Normal 8 6 2 2" xfId="33469" xr:uid="{7D75F629-569B-45C2-909D-9A28EF8ABEBC}"/>
    <cellStyle name="Normal 8 6 2 3" xfId="33470" xr:uid="{E8B43D6A-493F-4FD1-B521-3CDA151C66D1}"/>
    <cellStyle name="Normal 8 6 2 4" xfId="51029" xr:uid="{194639B7-4A51-416D-9EC7-2571866D2BB6}"/>
    <cellStyle name="Normal 8 6 2_AVA DVA EL" xfId="33471" xr:uid="{BACF60B1-B5D8-45BF-8217-14C6609FA080}"/>
    <cellStyle name="Normal 8 6 3" xfId="33472" xr:uid="{21C03657-3455-41F7-8811-D5DB228A1A3C}"/>
    <cellStyle name="Normal 8 6 3 2" xfId="33473" xr:uid="{2658A7DC-C3EE-467C-B508-2FB5DCB3C4C5}"/>
    <cellStyle name="Normal 8 6 3_AVA DVA EL" xfId="33474" xr:uid="{534C34EB-6026-465E-B21F-4B8D71043EAC}"/>
    <cellStyle name="Normal 8 6 4" xfId="33475" xr:uid="{BA1CBB77-24A0-43C3-AC40-512FB021426C}"/>
    <cellStyle name="Normal 8 6 5" xfId="33476" xr:uid="{09BF2C7B-F831-4F59-9B77-39AC8A22C9EB}"/>
    <cellStyle name="Normal 8 6 6" xfId="51030" xr:uid="{B21A3D7B-5CE3-4141-B897-FC0F7A80780B}"/>
    <cellStyle name="Normal 8 6 7" xfId="51031" xr:uid="{8E59CFD4-A927-4E15-A23C-AD503ECA70BB}"/>
    <cellStyle name="Normal 8 6_3. Chng in credit spreads" xfId="51032" xr:uid="{E47FE029-9CD3-4D6A-A21B-314D18C1196E}"/>
    <cellStyle name="Normal 8 7" xfId="33477" xr:uid="{8F000259-C8EB-46F9-99AE-52C210CCC5A9}"/>
    <cellStyle name="Normal 8 7 2" xfId="33478" xr:uid="{E90F32B2-03A4-4EF3-958C-D94F299C0AE3}"/>
    <cellStyle name="Normal 8 7 2 2" xfId="33479" xr:uid="{D054C8A7-F374-4668-B3F8-E6828637B1D6}"/>
    <cellStyle name="Normal 8 7 2 3" xfId="33480" xr:uid="{580B1E3E-E85E-4010-813F-79C135C9A5B9}"/>
    <cellStyle name="Normal 8 7 2 4" xfId="51033" xr:uid="{47067B9E-AF41-4928-9B18-15357F2CDC72}"/>
    <cellStyle name="Normal 8 7 2_AVA DVA EL" xfId="33481" xr:uid="{59387F50-C10D-4096-B4FA-C79D532EE354}"/>
    <cellStyle name="Normal 8 7 3" xfId="33482" xr:uid="{B193882A-1235-409D-AB00-1A1CAC97732D}"/>
    <cellStyle name="Normal 8 7 3 2" xfId="33483" xr:uid="{4CBA5BCC-77E1-463A-A224-B8DD077DB3C2}"/>
    <cellStyle name="Normal 8 7 3_AVA DVA EL" xfId="33484" xr:uid="{1DDA3EEC-0F39-4B21-9D3D-D5079FF4640F}"/>
    <cellStyle name="Normal 8 7 4" xfId="33485" xr:uid="{C347E052-6C91-4957-BB4D-0193FEB84465}"/>
    <cellStyle name="Normal 8 7 5" xfId="33486" xr:uid="{1CA153FF-D96B-4E0A-9E37-A38DF38BC153}"/>
    <cellStyle name="Normal 8 7 6" xfId="33487" xr:uid="{5FF3A74C-236D-4E8C-B7C8-8D745D11123A}"/>
    <cellStyle name="Normal 8 7 7" xfId="51034" xr:uid="{CC417CA0-74CF-4B4A-89B2-7A8C42A727F3}"/>
    <cellStyle name="Normal 8 7_3. Chng in credit spreads" xfId="51035" xr:uid="{4EAD8F65-AD42-489D-BF3B-C1742A498593}"/>
    <cellStyle name="Normal 8 8" xfId="33488" xr:uid="{E9F710DB-29EC-46CE-8668-AA2AEBA34C82}"/>
    <cellStyle name="Normal 8 8 2" xfId="33489" xr:uid="{56F37EEA-B645-43E6-B2B5-312953AADC9E}"/>
    <cellStyle name="Normal 8 8 2 2" xfId="33490" xr:uid="{2E83EFAD-8EFB-445D-98D8-E223B854E338}"/>
    <cellStyle name="Normal 8 8 2 3" xfId="33491" xr:uid="{AAA95CF1-DBCD-4A7B-AD3F-C7E4CF25CC83}"/>
    <cellStyle name="Normal 8 8 2 4" xfId="51036" xr:uid="{93D5A6C9-D035-44AD-A4BF-AEB1B2A94222}"/>
    <cellStyle name="Normal 8 8 2_AVA DVA EL" xfId="33492" xr:uid="{7D22D178-1169-47D1-891E-CD243B6E8AC6}"/>
    <cellStyle name="Normal 8 8 3" xfId="33493" xr:uid="{D82DFB4D-8BAE-4C4E-A791-FF9884F9E4C8}"/>
    <cellStyle name="Normal 8 8 3 2" xfId="33494" xr:uid="{3233E2C2-FAA6-4223-A5FE-2330F39A239F}"/>
    <cellStyle name="Normal 8 8 3_AVA DVA EL" xfId="33495" xr:uid="{C6BCDFD8-1113-4BA6-982E-08C9E3162802}"/>
    <cellStyle name="Normal 8 8 4" xfId="33496" xr:uid="{F8E700E2-2416-45F2-B7E1-B001EC832D58}"/>
    <cellStyle name="Normal 8 8 5" xfId="33497" xr:uid="{E02FD816-04D3-44EF-BA10-52C1730A0F20}"/>
    <cellStyle name="Normal 8 8 6" xfId="33498" xr:uid="{77B99823-D68B-4D69-97F6-A414DA8FD919}"/>
    <cellStyle name="Normal 8 8 7" xfId="36083" xr:uid="{FFAE3F6B-736C-4390-91F2-E27BE7DB798E}"/>
    <cellStyle name="Normal 8 8 8" xfId="35995" xr:uid="{5D402F12-6500-457A-B9E4-E77E6195B555}"/>
    <cellStyle name="Normal 8 8_3. Chng in credit spreads" xfId="51037" xr:uid="{1402574B-32F7-4405-8A83-219A475A9907}"/>
    <cellStyle name="Normal 8 9" xfId="33499" xr:uid="{64632200-A16C-48DE-B6C8-D534450F8A3E}"/>
    <cellStyle name="Normal 8 9 2" xfId="33500" xr:uid="{26F6132F-755E-4D2A-9EFF-84154D24971D}"/>
    <cellStyle name="Normal 8 9 2 2" xfId="33501" xr:uid="{D5E0EAF8-6F0B-4A8B-8AED-0AB283D98684}"/>
    <cellStyle name="Normal 8 9 2 3" xfId="33502" xr:uid="{09BAD9CC-15F6-4E79-B289-F88D74F20390}"/>
    <cellStyle name="Normal 8 9 2_AVA DVA EL" xfId="33503" xr:uid="{B9A026FC-0934-41BF-8A16-538769907936}"/>
    <cellStyle name="Normal 8 9 3" xfId="33504" xr:uid="{12F140C6-A5D5-4641-A98C-33E85D3BFECB}"/>
    <cellStyle name="Normal 8 9 4" xfId="33505" xr:uid="{8FA842E5-A76F-46E1-9D18-C7E1202F4462}"/>
    <cellStyle name="Normal 8 9 5" xfId="36387" xr:uid="{3D31A7F4-BE79-4FE3-8DAC-2AB72C2F2742}"/>
    <cellStyle name="Normal 8 9 6" xfId="35977" xr:uid="{23710950-E72E-4B52-9146-DAF609D0A871}"/>
    <cellStyle name="Normal 8 9_AVA DVA EL" xfId="33506" xr:uid="{F64DCC41-3825-467A-A6B8-F4DD88FE1489}"/>
    <cellStyle name="Normal 8_11" xfId="8821" xr:uid="{C08AC9A4-6C0D-452D-8061-422F50A572CC}"/>
    <cellStyle name="Normal 80" xfId="8822" xr:uid="{47706FBB-230B-4CB6-9FB9-5D43EFE7FB54}"/>
    <cellStyle name="Normal 80 2" xfId="8823" xr:uid="{E76805AC-B567-474B-BC16-5E449EFE3B3B}"/>
    <cellStyle name="Normal 80 3" xfId="33507" xr:uid="{9F5A8A05-F6E5-449B-AA4E-A99B10E062D3}"/>
    <cellStyle name="Normal 80_AVA DVA EL" xfId="33508" xr:uid="{169C813F-2698-445E-A40C-C16FC70911AF}"/>
    <cellStyle name="Normal 81" xfId="8824" xr:uid="{50AD9B25-8D5A-4882-AE05-25C02214A7A5}"/>
    <cellStyle name="Normal 81 2" xfId="33509" xr:uid="{E3B3A0E2-04B0-4860-BD1F-BE1AA1503DE8}"/>
    <cellStyle name="Normal 81 3" xfId="33510" xr:uid="{5C83A151-1984-4596-A881-BC0BF2F8D7E7}"/>
    <cellStyle name="Normal 81_AVA DVA EL" xfId="33511" xr:uid="{BC4DB1CC-A872-4038-94F3-D296843FCFCA}"/>
    <cellStyle name="Normal 82" xfId="8825" xr:uid="{FB493274-9350-45D1-B315-8F9633767E6D}"/>
    <cellStyle name="Normal 82 2" xfId="8826" xr:uid="{004F1CDC-CF9E-49EF-B933-565D9E1FF547}"/>
    <cellStyle name="Normal 82 3" xfId="33512" xr:uid="{D031CCDE-9DDF-4FA4-9101-33013C2B4A9D}"/>
    <cellStyle name="Normal 82_AVA DVA EL" xfId="33513" xr:uid="{BA6458D5-692C-4114-9569-C7D00277F8B0}"/>
    <cellStyle name="Normal 83" xfId="8827" xr:uid="{F9C77F32-FC95-4D6B-B91D-D87061FA7091}"/>
    <cellStyle name="Normal 83 2" xfId="8828" xr:uid="{C69F487F-E8E8-4093-8494-8DF6EB2B267E}"/>
    <cellStyle name="Normal 83 3" xfId="33514" xr:uid="{5704EF23-236F-4101-90FD-3A50297A753C}"/>
    <cellStyle name="Normal 83_AVA DVA EL" xfId="33515" xr:uid="{7EDED508-8881-4617-A54C-CABC6D99C8BE}"/>
    <cellStyle name="Normal 84" xfId="8829" xr:uid="{97488E29-9B8D-4C0A-90BC-416C26E4CB8C}"/>
    <cellStyle name="Normal 84 2" xfId="33516" xr:uid="{7C0CF170-DB72-40F9-8380-A45C061D880C}"/>
    <cellStyle name="Normal 84 3" xfId="33517" xr:uid="{8B882C12-782C-403E-8FD2-3C83749F0EC6}"/>
    <cellStyle name="Normal 84_AVA DVA EL" xfId="33518" xr:uid="{91C5DB7F-93E0-4C3F-9122-988C52A60AD4}"/>
    <cellStyle name="Normal 85" xfId="8830" xr:uid="{ABBF3A8B-A4CC-48A6-AF53-FE6E5C7D7827}"/>
    <cellStyle name="Normal 85 2" xfId="33519" xr:uid="{5C5C29DF-97E7-4F96-A8E8-6A2083E750FB}"/>
    <cellStyle name="Normal 85 2 2" xfId="36540" xr:uid="{F254D175-21C7-4847-B110-33F08A06E41A}"/>
    <cellStyle name="Normal 85 3" xfId="33520" xr:uid="{ED70A5A2-B01D-43B6-9C23-194B94B9FF42}"/>
    <cellStyle name="Normal 85 4" xfId="36071" xr:uid="{D74F0A85-8793-422F-B85A-844299593861}"/>
    <cellStyle name="Normal 85_AVA DVA EL" xfId="33521" xr:uid="{E19EE584-9C8B-4860-BEBB-659E8CA989F4}"/>
    <cellStyle name="Normal 86" xfId="8831" xr:uid="{03538FA3-226B-4F0F-B5AC-16CBD69E17C4}"/>
    <cellStyle name="Normal 86 2" xfId="33522" xr:uid="{F1F71376-0533-44C8-9DAC-E704901D5DE3}"/>
    <cellStyle name="Normal 86 3" xfId="33523" xr:uid="{EDBDC32A-0DF6-4DAB-89C9-F3B094821E1D}"/>
    <cellStyle name="Normal 86 4" xfId="36164" xr:uid="{5F7AC740-4961-4F4C-8E2B-E9720466B3F7}"/>
    <cellStyle name="Normal 86_AVA DVA EL" xfId="33524" xr:uid="{89766419-B3F5-4506-B576-E6C6B4C3F540}"/>
    <cellStyle name="Normal 87" xfId="8832" xr:uid="{87400E1C-B734-44A7-AA85-E064915CCAE9}"/>
    <cellStyle name="Normal 87 2" xfId="33525" xr:uid="{5DDFB216-239F-4E10-9F5C-5AF689F32E46}"/>
    <cellStyle name="Normal 87 3" xfId="33526" xr:uid="{69E8C694-8A4C-41EE-898D-D58B70BD6E96}"/>
    <cellStyle name="Normal 87 4" xfId="36172" xr:uid="{526FF8E3-AF85-4070-BF6B-EDC9F22AB8D2}"/>
    <cellStyle name="Normal 87_AVA DVA EL" xfId="33527" xr:uid="{17579E36-3491-4AC1-94E9-5D94194DAC75}"/>
    <cellStyle name="Normal 88" xfId="8833" xr:uid="{6B864463-B3ED-44BE-8DA6-454E416413B5}"/>
    <cellStyle name="Normal 88 2" xfId="33528" xr:uid="{53FD6F57-981C-46E7-BAAD-0288D05E62A7}"/>
    <cellStyle name="Normal 88 3" xfId="33529" xr:uid="{50397911-AA63-4533-87F5-189DBDF9CCAB}"/>
    <cellStyle name="Normal 88 4" xfId="36175" xr:uid="{6774DF78-26DB-4112-A6D7-B0682C1883E7}"/>
    <cellStyle name="Normal 88_AVA DVA EL" xfId="33530" xr:uid="{6FF61344-13CF-4EEA-B7F6-4529343E06E1}"/>
    <cellStyle name="Normal 89" xfId="8834" xr:uid="{85D898C1-7450-452C-8926-AA6CF123F94E}"/>
    <cellStyle name="Normal 89 2" xfId="33531" xr:uid="{92D65CF9-85DE-41E2-9BBB-DA75F0EB2A3F}"/>
    <cellStyle name="Normal 89 3" xfId="33532" xr:uid="{AD155728-1897-4099-9851-EFA39A51B607}"/>
    <cellStyle name="Normal 89 4" xfId="36179" xr:uid="{59B8B864-1AC8-4BED-A1DD-556458863476}"/>
    <cellStyle name="Normal 89_AVA DVA EL" xfId="33533" xr:uid="{FFD42BD4-7895-4B98-BD14-E31734F6B1AB}"/>
    <cellStyle name="Normal 9" xfId="8835" xr:uid="{9ED3723B-1E32-49F2-8BF5-AA4EEEC6A65E}"/>
    <cellStyle name="Normal 9 10" xfId="8836" xr:uid="{E42195B6-3DCF-4AAD-95B9-DCA3DCCFA816}"/>
    <cellStyle name="Normal 9 10 2" xfId="33534" xr:uid="{15E22E1A-5662-4AE1-9128-C90C602ED4AA}"/>
    <cellStyle name="Normal 9 10_AVA DVA EL" xfId="33535" xr:uid="{E4370F6B-D888-431C-8409-9D437FD70A6F}"/>
    <cellStyle name="Normal 9 11" xfId="8837" xr:uid="{2BE6128A-0CF6-4916-B352-29F6C179FF7F}"/>
    <cellStyle name="Normal 9 11 2" xfId="8838" xr:uid="{6F2A1BDF-3F0C-462A-8C24-676259D98864}"/>
    <cellStyle name="Normal 9 11 2 2" xfId="33536" xr:uid="{F4F77A93-EEE0-40AA-B428-5931BF6A05C2}"/>
    <cellStyle name="Normal 9 11 2_AVA DVA EL" xfId="33537" xr:uid="{0BB95BF0-3F33-400C-94C7-39DA3D44720A}"/>
    <cellStyle name="Normal 9 11 3" xfId="33538" xr:uid="{F359F496-2372-45C3-A96A-FFC92B159156}"/>
    <cellStyle name="Normal 9 11 4" xfId="36864" xr:uid="{0BA81217-DD9F-438C-B9A8-906BCBDAAD1A}"/>
    <cellStyle name="Normal 9 11_4Q16" xfId="33539" xr:uid="{21E73750-E534-4309-B21A-13204FA1A3D0}"/>
    <cellStyle name="Normal 9 12" xfId="8839" xr:uid="{BF1A2809-B3F1-4237-9A96-E8FD1DC6281E}"/>
    <cellStyle name="Normal 9 12 2" xfId="33540" xr:uid="{C945FCAF-E702-4608-B0D7-C26CA99DEF82}"/>
    <cellStyle name="Normal 9 12_AVA DVA EL" xfId="33541" xr:uid="{B3B35B3C-4193-4DAF-BDD8-3165D892224F}"/>
    <cellStyle name="Normal 9 13" xfId="8840" xr:uid="{98F3070D-FE32-46F9-A8DB-E1ABA123D392}"/>
    <cellStyle name="Normal 9 13 2" xfId="33542" xr:uid="{FDCE6033-4DC6-4B95-BA64-0E246F998EA8}"/>
    <cellStyle name="Normal 9 13_AVA DVA EL" xfId="33543" xr:uid="{76C44FB2-30BB-4FCE-A6B9-D51F228B3188}"/>
    <cellStyle name="Normal 9 14" xfId="33544" xr:uid="{B28158B5-9630-44A3-93D2-34A3CED1AEE3}"/>
    <cellStyle name="Normal 9 14 2" xfId="33545" xr:uid="{84C4F161-BADE-4E9E-A977-78D043DEC45E}"/>
    <cellStyle name="Normal 9 14 3" xfId="33546" xr:uid="{7011EF59-7F8D-4D78-8B01-7FD633BD14CA}"/>
    <cellStyle name="Normal 9 14 4" xfId="36086" xr:uid="{BFA8FEAE-2951-4B25-A4C1-4355FEF17607}"/>
    <cellStyle name="Normal 9 14_AVA DVA EL" xfId="33547" xr:uid="{77AA5D2E-78F6-433F-907D-E26D4EEF9371}"/>
    <cellStyle name="Normal 9 15" xfId="33548" xr:uid="{C941354C-7E81-4568-A073-D9FB770B62BA}"/>
    <cellStyle name="Normal 9 15 2" xfId="33549" xr:uid="{D6CA4656-BFA6-4091-9600-88C4E0445872}"/>
    <cellStyle name="Normal 9 15 3" xfId="33550" xr:uid="{E6C2E351-D3BB-489B-B0B8-745DBA03B18E}"/>
    <cellStyle name="Normal 9 15_AVA DVA EL" xfId="33551" xr:uid="{5652ED00-1647-46D2-B27B-4780F590C385}"/>
    <cellStyle name="Normal 9 16" xfId="33552" xr:uid="{492ACB8C-52EF-4B56-B8ED-D5E0702F3E37}"/>
    <cellStyle name="Normal 9 17" xfId="33553" xr:uid="{FF7B165D-3D8C-45EE-BFFA-13F3F2800C69}"/>
    <cellStyle name="Normal 9 18" xfId="36863" xr:uid="{BE120733-320F-4944-B97D-107D045C564B}"/>
    <cellStyle name="Normal 9 19" xfId="51038" xr:uid="{187BAD59-817D-4C29-A4CE-FB33836EB99A}"/>
    <cellStyle name="Normal 9 2" xfId="8841" xr:uid="{418D0973-E162-42F6-88E5-FBE636D06A5E}"/>
    <cellStyle name="Normal 9 2 10" xfId="51039" xr:uid="{CEA7B7F6-D980-429A-A161-8EAF3C82CBA0}"/>
    <cellStyle name="Normal 9 2 11" xfId="51040" xr:uid="{B1E07B83-2B51-41BE-A485-C87B1E3BFBC9}"/>
    <cellStyle name="Normal 9 2 2" xfId="8842" xr:uid="{21C3FAA6-D266-4EC2-9B05-9657E2BFB746}"/>
    <cellStyle name="Normal 9 2 2 10" xfId="51041" xr:uid="{8A95DAD7-8C25-49C8-9E29-803B8447D4C3}"/>
    <cellStyle name="Normal 9 2 2 11" xfId="51042" xr:uid="{4AD875F3-C20E-4F41-86B4-856281FA035D}"/>
    <cellStyle name="Normal 9 2 2 2" xfId="8843" xr:uid="{EA671852-20B9-4CCF-A534-3C36EB86B4F5}"/>
    <cellStyle name="Normal 9 2 2 2 2" xfId="33554" xr:uid="{B6CBB004-F0E8-42D5-936D-23385EF08F9B}"/>
    <cellStyle name="Normal 9 2 2 2 2 2" xfId="33555" xr:uid="{6DC1DB8A-7E26-43F6-8ABC-85C419B55765}"/>
    <cellStyle name="Normal 9 2 2 2 2 3" xfId="33556" xr:uid="{A294125C-2465-4531-8FD4-E3C7CB5580A7}"/>
    <cellStyle name="Normal 9 2 2 2 2 4" xfId="51043" xr:uid="{A8713649-A92D-4A67-8DF5-D03420862C56}"/>
    <cellStyle name="Normal 9 2 2 2 2 5" xfId="51044" xr:uid="{CBA60466-400A-4D18-8F73-166876B4DCC8}"/>
    <cellStyle name="Normal 9 2 2 2 2_AVA DVA EL" xfId="33557" xr:uid="{62D34D8F-A659-46FC-8A12-4BBA706D2D7E}"/>
    <cellStyle name="Normal 9 2 2 2 3" xfId="33558" xr:uid="{7D669663-B37B-4D0C-9D44-E12F090E4D96}"/>
    <cellStyle name="Normal 9 2 2 2 3 2" xfId="33559" xr:uid="{C74FDBC9-F4B3-4480-BC3A-E67CBD89BBC4}"/>
    <cellStyle name="Normal 9 2 2 2 3 3" xfId="33560" xr:uid="{30DB5F71-6D77-40CA-82E1-E37D08194570}"/>
    <cellStyle name="Normal 9 2 2 2 3 4" xfId="51045" xr:uid="{1098C949-8EB2-4736-A88F-AA1873E898E6}"/>
    <cellStyle name="Normal 9 2 2 2 3 5" xfId="51046" xr:uid="{139E26A2-3CC8-441B-9D36-1584E4D43A7D}"/>
    <cellStyle name="Normal 9 2 2 2 3_AVA DVA EL" xfId="33561" xr:uid="{EDA4344D-E47C-4957-9FFB-133657491C9C}"/>
    <cellStyle name="Normal 9 2 2 2 4" xfId="33562" xr:uid="{E83E3951-4A49-4771-8DB0-37F93903390A}"/>
    <cellStyle name="Normal 9 2 2 2 4 2" xfId="33563" xr:uid="{0E4214A1-9458-4891-A6A8-35FFE3924673}"/>
    <cellStyle name="Normal 9 2 2 2 4 3" xfId="33564" xr:uid="{012EABCE-AD23-49C3-8EA6-2BB70712D8B8}"/>
    <cellStyle name="Normal 9 2 2 2 4 4" xfId="51047" xr:uid="{A2B6934E-9749-4913-9B32-29A742A20E15}"/>
    <cellStyle name="Normal 9 2 2 2 4 5" xfId="51048" xr:uid="{4AB9C954-7CA7-4C72-BE86-438498F438E9}"/>
    <cellStyle name="Normal 9 2 2 2 4_AVA DVA EL" xfId="33565" xr:uid="{7B7D7E94-77F4-490B-BECA-8C8B0DC9508E}"/>
    <cellStyle name="Normal 9 2 2 2 5" xfId="33566" xr:uid="{132A407C-6F6B-4595-B1C4-7303EC36209E}"/>
    <cellStyle name="Normal 9 2 2 2 5 2" xfId="33567" xr:uid="{4662D878-252D-4B48-9F25-92BD251ECA51}"/>
    <cellStyle name="Normal 9 2 2 2 5 3" xfId="33568" xr:uid="{28152A5C-C9C2-45DA-845C-D98C84CA44C4}"/>
    <cellStyle name="Normal 9 2 2 2 5 4" xfId="51049" xr:uid="{86AB7DE2-B911-4E63-AC44-159321A0F133}"/>
    <cellStyle name="Normal 9 2 2 2 5_AVA DVA EL" xfId="33569" xr:uid="{D4DC42FB-1E6C-48E1-8C8C-76F289927EA9}"/>
    <cellStyle name="Normal 9 2 2 2 6" xfId="33570" xr:uid="{1747C34A-0A4A-4F74-96CB-23031C8D9A20}"/>
    <cellStyle name="Normal 9 2 2 2 7" xfId="33571" xr:uid="{2A2ECD15-8B03-46FD-962A-00CAB6A8B546}"/>
    <cellStyle name="Normal 9 2 2 2 8" xfId="51050" xr:uid="{3A05C0C5-CD72-4270-A616-E3A3095EBB98}"/>
    <cellStyle name="Normal 9 2 2 2 9" xfId="51051" xr:uid="{DC371992-389F-4EB2-ADE2-EB13F3EE40F1}"/>
    <cellStyle name="Normal 9 2 2 2_AVA DVA EL" xfId="33572" xr:uid="{9A3625C3-ED0A-49C0-B7E7-9CD6988241B5}"/>
    <cellStyle name="Normal 9 2 2 3" xfId="33573" xr:uid="{4049F249-025D-442C-B1A2-53B1F02E1862}"/>
    <cellStyle name="Normal 9 2 2 3 2" xfId="33574" xr:uid="{F46820D4-1AB9-44AD-ACF0-977CAFF81E23}"/>
    <cellStyle name="Normal 9 2 2 3 3" xfId="33575" xr:uid="{6F25AD52-207E-4741-8ADD-2D256AC41487}"/>
    <cellStyle name="Normal 9 2 2 3 4" xfId="51052" xr:uid="{901606ED-388E-4D94-8800-B5B5D02CF2F1}"/>
    <cellStyle name="Normal 9 2 2 3 5" xfId="51053" xr:uid="{3ED96FE9-5F7E-45E3-BF41-779B3F70DB54}"/>
    <cellStyle name="Normal 9 2 2 3_AVA DVA EL" xfId="33576" xr:uid="{2A7B8433-9598-42AA-9B76-308D3C8034D7}"/>
    <cellStyle name="Normal 9 2 2 4" xfId="33577" xr:uid="{603E06F4-798D-4CF0-9F04-B604BB3822C7}"/>
    <cellStyle name="Normal 9 2 2 4 2" xfId="33578" xr:uid="{E892D5E4-04E9-461F-AEE0-BD30583C1E86}"/>
    <cellStyle name="Normal 9 2 2 4 3" xfId="33579" xr:uid="{3D49FE8F-5134-4CA3-B800-24553C54DD34}"/>
    <cellStyle name="Normal 9 2 2 4 4" xfId="51054" xr:uid="{254737B8-7EE4-4628-9059-15A262651BF0}"/>
    <cellStyle name="Normal 9 2 2 4 5" xfId="51055" xr:uid="{BDD45B5F-0D67-4F44-9A81-257B2C3A80C0}"/>
    <cellStyle name="Normal 9 2 2 4_AVA DVA EL" xfId="33580" xr:uid="{C28E4F1E-2D8B-4E5E-9E24-4DC5C3802B07}"/>
    <cellStyle name="Normal 9 2 2 5" xfId="33581" xr:uid="{EEDEA7A2-EE95-4DDE-B85A-68C232D37C04}"/>
    <cellStyle name="Normal 9 2 2 5 2" xfId="33582" xr:uid="{82715BB1-E62E-4451-8477-DB1D7E72E1AF}"/>
    <cellStyle name="Normal 9 2 2 5 3" xfId="33583" xr:uid="{324B494D-6BF8-4ED9-AB1D-CE3380B56ADD}"/>
    <cellStyle name="Normal 9 2 2 5 4" xfId="51056" xr:uid="{62333679-1FE6-4DF3-A3A1-1AFE10C7A1EB}"/>
    <cellStyle name="Normal 9 2 2 5 5" xfId="51057" xr:uid="{660FFA81-A95F-44FA-A7A4-19FC5D292351}"/>
    <cellStyle name="Normal 9 2 2 5_AVA DVA EL" xfId="33584" xr:uid="{27138FF2-926B-449E-AC67-B374C81DB71F}"/>
    <cellStyle name="Normal 9 2 2 6" xfId="33585" xr:uid="{3DE2AFF5-2252-4DB1-A7C6-EB8C40703BD3}"/>
    <cellStyle name="Normal 9 2 2 6 2" xfId="33586" xr:uid="{E43E6E1E-29A1-453D-A239-643283193A13}"/>
    <cellStyle name="Normal 9 2 2 6 3" xfId="33587" xr:uid="{6F4575E3-0D2F-47C3-842A-B34EEAD7C66A}"/>
    <cellStyle name="Normal 9 2 2 6 4" xfId="51058" xr:uid="{BF93AD1E-F736-4AD5-A69A-3D68A550280D}"/>
    <cellStyle name="Normal 9 2 2 6 5" xfId="51059" xr:uid="{AD44C631-8773-4540-A60A-1DFF3F771643}"/>
    <cellStyle name="Normal 9 2 2 6_AVA DVA EL" xfId="33588" xr:uid="{533A8425-FA4E-4DA7-A80F-6590DD60FF1B}"/>
    <cellStyle name="Normal 9 2 2 7" xfId="33589" xr:uid="{1D83B5A4-B67D-48A6-8C07-03CA6FA46C2D}"/>
    <cellStyle name="Normal 9 2 2 8" xfId="51060" xr:uid="{EE1EFB65-A430-4BEC-AEAA-9136CFBA771D}"/>
    <cellStyle name="Normal 9 2 2 9" xfId="51061" xr:uid="{EDCD305C-7343-41A9-A259-308720DF8BF0}"/>
    <cellStyle name="Normal 9 2 2_A01" xfId="8844" xr:uid="{CB13E1A9-E469-4CBA-A7F1-AE96FDD61967}"/>
    <cellStyle name="Normal 9 2 3" xfId="33590" xr:uid="{411F4DBD-2FC1-44CC-A088-D2C80FC6ECE7}"/>
    <cellStyle name="Normal 9 2 3 2" xfId="33591" xr:uid="{B6B7FFCF-5880-44D9-92DC-9DDFB81A7607}"/>
    <cellStyle name="Normal 9 2 3 2 2" xfId="33592" xr:uid="{2680E463-8387-49A8-BA88-E0B702D00BD1}"/>
    <cellStyle name="Normal 9 2 3 2 3" xfId="33593" xr:uid="{DF4DD40C-D4EC-4AB7-9F18-573071596FF4}"/>
    <cellStyle name="Normal 9 2 3 2 4" xfId="51062" xr:uid="{B7726D6C-4658-446A-8A4E-2B05458DF74F}"/>
    <cellStyle name="Normal 9 2 3 2 5" xfId="51063" xr:uid="{BC10983E-D64B-4A6B-A41B-32DABED7254E}"/>
    <cellStyle name="Normal 9 2 3 2_AVA DVA EL" xfId="33594" xr:uid="{7A78C4F5-1223-42AB-B6C0-0681DD477C12}"/>
    <cellStyle name="Normal 9 2 3 3" xfId="33595" xr:uid="{BFCE69D8-491D-42F9-A1B0-2547174324CC}"/>
    <cellStyle name="Normal 9 2 3 3 2" xfId="33596" xr:uid="{B535486A-F650-4CD7-9760-5E8F2163751A}"/>
    <cellStyle name="Normal 9 2 3 3 3" xfId="33597" xr:uid="{E57A6196-9870-43D9-9FC0-AAF9EC1EE942}"/>
    <cellStyle name="Normal 9 2 3 3 4" xfId="51064" xr:uid="{0B5D9686-4E99-4733-8446-DCA3A7BD474A}"/>
    <cellStyle name="Normal 9 2 3 3 5" xfId="51065" xr:uid="{B095C08D-7D6A-430A-825A-6B201CB3AC30}"/>
    <cellStyle name="Normal 9 2 3 3_AVA DVA EL" xfId="33598" xr:uid="{D13C0A17-3D4B-437E-AD29-6A7D1C89262A}"/>
    <cellStyle name="Normal 9 2 3 4" xfId="33599" xr:uid="{8F418B4B-8ECC-410D-9978-9A51C8FABF3B}"/>
    <cellStyle name="Normal 9 2 3 4 2" xfId="33600" xr:uid="{8835607C-ED81-4195-AF8C-254F49EA334C}"/>
    <cellStyle name="Normal 9 2 3 4 3" xfId="33601" xr:uid="{C7F43B8A-9792-430B-89A1-E680D5D3445C}"/>
    <cellStyle name="Normal 9 2 3 4 4" xfId="51066" xr:uid="{B17975DF-88A7-45C9-AA56-B1C902B28347}"/>
    <cellStyle name="Normal 9 2 3 4 5" xfId="51067" xr:uid="{EAF9746D-71E7-4C20-A639-A7FD648079B3}"/>
    <cellStyle name="Normal 9 2 3 4_AVA DVA EL" xfId="33602" xr:uid="{5E8CE345-1512-4335-800C-813D674521AE}"/>
    <cellStyle name="Normal 9 2 3 5" xfId="33603" xr:uid="{1B2A8713-9601-4A3C-AB42-E5C4662BBB12}"/>
    <cellStyle name="Normal 9 2 3 5 2" xfId="33604" xr:uid="{E5EFEDBE-4753-4D98-8842-C6D5F7A23079}"/>
    <cellStyle name="Normal 9 2 3 5 3" xfId="33605" xr:uid="{7179AAD0-ABC7-4D0C-B714-DE0266F5EEA0}"/>
    <cellStyle name="Normal 9 2 3 5 4" xfId="51068" xr:uid="{F209DCD1-D632-4911-B9E6-A3D91E4A116A}"/>
    <cellStyle name="Normal 9 2 3 5 5" xfId="51069" xr:uid="{FBF1F112-DBAE-478A-B0A2-3FD0B7BA0164}"/>
    <cellStyle name="Normal 9 2 3 5_AVA DVA EL" xfId="33606" xr:uid="{AFF025D0-2256-401F-B511-7BA4282288C4}"/>
    <cellStyle name="Normal 9 2 3 6" xfId="33607" xr:uid="{AB7473F3-4C26-4BC8-9AE2-C645D4441049}"/>
    <cellStyle name="Normal 9 2 3 7" xfId="33608" xr:uid="{885B79CB-B451-45F8-ABF4-5B5A1688DD0D}"/>
    <cellStyle name="Normal 9 2 3 8" xfId="36115" xr:uid="{31058A73-C1B1-4246-A583-41835C7379F3}"/>
    <cellStyle name="Normal 9 2 3 9" xfId="35988" xr:uid="{1EE69EA0-B3D3-499D-94E0-ADCD37E6A757}"/>
    <cellStyle name="Normal 9 2 3_A02" xfId="55581" xr:uid="{7EEF5D4F-2008-435A-8B0E-22B46F8B7930}"/>
    <cellStyle name="Normal 9 2 4" xfId="33609" xr:uid="{E43EFED8-FE7C-4839-B42F-1E10860B5397}"/>
    <cellStyle name="Normal 9 2 4 2" xfId="33610" xr:uid="{49A90C65-06D3-49F8-B08E-93DEF6B1FE54}"/>
    <cellStyle name="Normal 9 2 4 2 2" xfId="33611" xr:uid="{F94FD40C-B9AE-40CE-AC7D-36C3679C4942}"/>
    <cellStyle name="Normal 9 2 4 2_AVA DVA EL" xfId="33612" xr:uid="{681DD910-5A58-4C8B-A3F8-9401C89259B6}"/>
    <cellStyle name="Normal 9 2 4 3" xfId="33613" xr:uid="{14EE3374-FDB3-43FC-99FF-5CBCC944F833}"/>
    <cellStyle name="Normal 9 2 4 4" xfId="33614" xr:uid="{3C3C875B-CBFA-4996-8615-205F1FEC5051}"/>
    <cellStyle name="Normal 9 2 4 5" xfId="51070" xr:uid="{BEAE17A9-78C2-4CE1-A214-EBF517318E86}"/>
    <cellStyle name="Normal 9 2 4 6" xfId="51071" xr:uid="{16A1AD47-04E3-49C5-8A93-35BC12F63FAE}"/>
    <cellStyle name="Normal 9 2 4_AVA DVA EL" xfId="33615" xr:uid="{2A201B3F-402D-4814-9BD9-6114DEB10479}"/>
    <cellStyle name="Normal 9 2 5" xfId="33616" xr:uid="{8BAB8981-1BBC-49A9-A24B-6053365A3036}"/>
    <cellStyle name="Normal 9 2 5 2" xfId="33617" xr:uid="{5D414820-FF4F-4541-B29C-88F0B0D5A9C6}"/>
    <cellStyle name="Normal 9 2 5 2 2" xfId="33618" xr:uid="{EB347DC7-0148-4A59-A20F-C738311BB1BC}"/>
    <cellStyle name="Normal 9 2 5 2_AVA DVA EL" xfId="33619" xr:uid="{F6B64676-7E66-4AF5-A1AA-85ED5B609188}"/>
    <cellStyle name="Normal 9 2 5 3" xfId="33620" xr:uid="{7ABE766C-A987-4D9F-8568-ED7876CD3126}"/>
    <cellStyle name="Normal 9 2 5 4" xfId="33621" xr:uid="{D8960C97-C8E1-49AB-B223-0A5B6BB676C8}"/>
    <cellStyle name="Normal 9 2 5 5" xfId="51072" xr:uid="{89E2F2C5-533D-41E4-B267-018EF8C104E9}"/>
    <cellStyle name="Normal 9 2 5_AVA DVA EL" xfId="33622" xr:uid="{C4EEC2F9-C71E-440E-B5E4-E15D7E69C0A3}"/>
    <cellStyle name="Normal 9 2 6" xfId="33623" xr:uid="{21FC3F7C-0782-4F3D-B83B-9D9ABCAE24EE}"/>
    <cellStyle name="Normal 9 2 6 2" xfId="33624" xr:uid="{4702065D-E26E-40AD-B5A8-16317D356A7A}"/>
    <cellStyle name="Normal 9 2 6 3" xfId="33625" xr:uid="{2A7AC960-B56E-4080-A7F4-E18E4CB577F6}"/>
    <cellStyle name="Normal 9 2 6 4" xfId="51073" xr:uid="{22F79F58-5347-46D3-BAE2-A2B65D7FF3E2}"/>
    <cellStyle name="Normal 9 2 6 5" xfId="51074" xr:uid="{58C1614B-1C64-4473-9AC5-24D0E8DF8250}"/>
    <cellStyle name="Normal 9 2 6_AVA DVA EL" xfId="33626" xr:uid="{4E805616-5ED4-41FA-B09C-AF4359F9F9CD}"/>
    <cellStyle name="Normal 9 2 7" xfId="33627" xr:uid="{62EAB5EA-0538-4A63-8BDB-F5F0FFBC047C}"/>
    <cellStyle name="Normal 9 2 7 2" xfId="33628" xr:uid="{B736218D-A341-4AA8-99D9-9AF5AC653DA1}"/>
    <cellStyle name="Normal 9 2 7 3" xfId="33629" xr:uid="{5B66A953-F93E-4350-82A3-3F902527118F}"/>
    <cellStyle name="Normal 9 2 7 4" xfId="51075" xr:uid="{E3B8EEF4-DD9E-4CFC-BCE2-C1D92F5E5A71}"/>
    <cellStyle name="Normal 9 2 7 5" xfId="51076" xr:uid="{0FE06217-2EF6-47A1-8A34-BBB3DCF26802}"/>
    <cellStyle name="Normal 9 2 7_AVA DVA EL" xfId="33630" xr:uid="{3310D58A-49BD-485A-8682-DCBECDB6090B}"/>
    <cellStyle name="Normal 9 2 8" xfId="33631" xr:uid="{CE2E12AF-2A0A-4443-87A7-55C57FE1FD4D}"/>
    <cellStyle name="Normal 9 2 9" xfId="51077" xr:uid="{5EA57A35-452C-40E0-A1DC-F77F7D2A0AA4}"/>
    <cellStyle name="Normal 9 2_3. Chng in credit spreads" xfId="51078" xr:uid="{30FE3852-8C0E-4051-82E8-9C4910FE3CDC}"/>
    <cellStyle name="Normal 9 20" xfId="51079" xr:uid="{C0800843-6BD8-477C-B900-D9BDF3F35075}"/>
    <cellStyle name="Normal 9 21" xfId="51080" xr:uid="{AD26B991-79E2-4B34-8BE0-E1F96A44792E}"/>
    <cellStyle name="Normal 9 22" xfId="51081" xr:uid="{1BB06CBB-E3A1-4635-B387-AE826701F6CA}"/>
    <cellStyle name="Normal 9 23" xfId="51082" xr:uid="{5CA0F794-B52E-4AED-BD5E-AA0E8546C757}"/>
    <cellStyle name="Normal 9 3" xfId="8845" xr:uid="{F1CB3488-DDF4-46FC-9F1D-F0EF4BA04C77}"/>
    <cellStyle name="Normal 9 3 10" xfId="51083" xr:uid="{006D0E29-DD03-490A-9F3A-0DEA0FD44676}"/>
    <cellStyle name="Normal 9 3 11" xfId="51084" xr:uid="{30FCEC2D-1426-4F4E-AB5A-C81CDCAB2903}"/>
    <cellStyle name="Normal 9 3 2" xfId="33632" xr:uid="{D897CB32-F1B8-491F-AFCB-546CAFD8986F}"/>
    <cellStyle name="Normal 9 3 2 10" xfId="51085" xr:uid="{EAFE77A8-A0C5-497F-AFBF-095CFB052D14}"/>
    <cellStyle name="Normal 9 3 2 2" xfId="33633" xr:uid="{A6EA294E-7513-45BC-81BA-E57DCCEBA1D0}"/>
    <cellStyle name="Normal 9 3 2 2 2" xfId="33634" xr:uid="{5B86BFCF-CD0B-4BD4-A884-807B348B9BAA}"/>
    <cellStyle name="Normal 9 3 2 2 3" xfId="33635" xr:uid="{6199333C-86EA-4BD0-B3F1-EF510752F171}"/>
    <cellStyle name="Normal 9 3 2 2 4" xfId="51086" xr:uid="{14CB140A-3EA4-4E31-9D6A-CBEF9BC54160}"/>
    <cellStyle name="Normal 9 3 2 2 5" xfId="51087" xr:uid="{4E607A3E-772B-4CBD-B9C9-9A1CBE1E6029}"/>
    <cellStyle name="Normal 9 3 2 2_AVA DVA EL" xfId="33636" xr:uid="{2316BFFA-47EC-4A13-8EFC-BA2DDE03EEB5}"/>
    <cellStyle name="Normal 9 3 2 3" xfId="33637" xr:uid="{373796BA-0B6D-4BAC-8A1F-474D6079381C}"/>
    <cellStyle name="Normal 9 3 2 3 2" xfId="33638" xr:uid="{4707F45F-EEC3-4FCD-871D-3E1D8D2DDB31}"/>
    <cellStyle name="Normal 9 3 2 3 3" xfId="33639" xr:uid="{74CCBFB1-58D3-4C18-A205-71C8BC72E844}"/>
    <cellStyle name="Normal 9 3 2 3 4" xfId="51088" xr:uid="{18E26EE8-1BAB-420F-A979-5D71E14ABB75}"/>
    <cellStyle name="Normal 9 3 2 3 5" xfId="51089" xr:uid="{5224E250-5E69-4B74-BA1B-246D2A0E5AA5}"/>
    <cellStyle name="Normal 9 3 2 3_AVA DVA EL" xfId="33640" xr:uid="{B3D0E51A-8284-4910-961F-3B52A8F03FD7}"/>
    <cellStyle name="Normal 9 3 2 4" xfId="33641" xr:uid="{34C4C358-4365-4C02-AFA4-32680B328062}"/>
    <cellStyle name="Normal 9 3 2 4 2" xfId="33642" xr:uid="{AD73D7E7-4F57-4AAB-B273-53422D87ED2A}"/>
    <cellStyle name="Normal 9 3 2 4 3" xfId="33643" xr:uid="{07328A8F-2C97-44C0-AF57-67DF4257D3A9}"/>
    <cellStyle name="Normal 9 3 2 4 4" xfId="51090" xr:uid="{F6E235B5-8C88-4A3E-B159-BDE94262DDC3}"/>
    <cellStyle name="Normal 9 3 2 4 5" xfId="51091" xr:uid="{0A6AABC8-AD08-4E21-8087-67D2EF925B51}"/>
    <cellStyle name="Normal 9 3 2 4_AVA DVA EL" xfId="33644" xr:uid="{2ADDBBCD-E698-404B-B991-436D8516D017}"/>
    <cellStyle name="Normal 9 3 2 5" xfId="33645" xr:uid="{6FA48C10-A4C6-45DE-85B6-3000C1BFB6C7}"/>
    <cellStyle name="Normal 9 3 2 5 2" xfId="33646" xr:uid="{11872542-39FF-4D8C-8F21-5A2472064769}"/>
    <cellStyle name="Normal 9 3 2 5 3" xfId="33647" xr:uid="{BD74536D-C2D8-4BA3-98ED-C944E5BC8B9D}"/>
    <cellStyle name="Normal 9 3 2 5 4" xfId="51092" xr:uid="{2572381C-2188-4965-ACCC-715EED9A0375}"/>
    <cellStyle name="Normal 9 3 2 5 5" xfId="51093" xr:uid="{C416A5B8-71FC-48AE-B15B-98E088E1EA7E}"/>
    <cellStyle name="Normal 9 3 2 5_AVA DVA EL" xfId="33648" xr:uid="{7E89608F-FAD4-49F1-920F-AAC76FF5AAB6}"/>
    <cellStyle name="Normal 9 3 2 6" xfId="33649" xr:uid="{2064372B-8D91-45DF-9DC2-E368F1D6B18C}"/>
    <cellStyle name="Normal 9 3 2 7" xfId="33650" xr:uid="{73345984-0FED-49DA-AAAA-3769B1C3C40C}"/>
    <cellStyle name="Normal 9 3 2 8" xfId="36145" xr:uid="{2E776E9F-8A21-49B5-A170-A22144152785}"/>
    <cellStyle name="Normal 9 3 2 9" xfId="36410" xr:uid="{EA363AD0-2F26-400A-807A-35708003C0DA}"/>
    <cellStyle name="Normal 9 3 2_A02" xfId="55582" xr:uid="{8ED7927E-6768-40CC-A46C-4923D2A450FC}"/>
    <cellStyle name="Normal 9 3 3" xfId="33651" xr:uid="{2B07D14E-401D-478C-ADA5-7DC6E1165E10}"/>
    <cellStyle name="Normal 9 3 3 2" xfId="33652" xr:uid="{3DF39E2B-82B5-4689-B01E-059E4A307F40}"/>
    <cellStyle name="Normal 9 3 3 2 2" xfId="33653" xr:uid="{B289383B-52B6-4859-82EB-EF634F8B41B3}"/>
    <cellStyle name="Normal 9 3 3 2_AVA DVA EL" xfId="33654" xr:uid="{C0D658D3-83E9-49FB-A574-DD5C60A19B34}"/>
    <cellStyle name="Normal 9 3 3 3" xfId="33655" xr:uid="{07CF98B9-54FE-4271-9A13-1142A1F534A1}"/>
    <cellStyle name="Normal 9 3 3 4" xfId="33656" xr:uid="{1BDFE43D-BCF5-4FCB-9760-8D30ADD8187B}"/>
    <cellStyle name="Normal 9 3 3 5" xfId="51094" xr:uid="{322A899E-E2EC-4DDD-A6D7-20E329DFD9A2}"/>
    <cellStyle name="Normal 9 3 3_AVA DVA EL" xfId="33657" xr:uid="{5639E6CA-A1A9-4675-ADB1-44E0B0064AB4}"/>
    <cellStyle name="Normal 9 3 4" xfId="33658" xr:uid="{F5EF6941-625D-4526-B882-F72E0DAF7F06}"/>
    <cellStyle name="Normal 9 3 4 2" xfId="33659" xr:uid="{41B22108-35C9-41FF-8DEF-125088B6D88A}"/>
    <cellStyle name="Normal 9 3 4 3" xfId="33660" xr:uid="{51C484D4-CE9E-4DB9-AF3D-D7A4D373B0FC}"/>
    <cellStyle name="Normal 9 3 4 4" xfId="51095" xr:uid="{6D42E6EC-286D-4D85-86FE-A4860FC63D81}"/>
    <cellStyle name="Normal 9 3 4 5" xfId="51096" xr:uid="{89A47A16-37C8-411F-AFB9-697E730F4281}"/>
    <cellStyle name="Normal 9 3 4_AVA DVA EL" xfId="33661" xr:uid="{B1DC3798-DA49-4C27-B9F0-931A4D3C4C33}"/>
    <cellStyle name="Normal 9 3 5" xfId="33662" xr:uid="{0B892372-F35F-469A-9EA8-088B75E3A7AB}"/>
    <cellStyle name="Normal 9 3 5 2" xfId="33663" xr:uid="{4CC51D03-FB88-4C9B-9DE7-6ABDB1101621}"/>
    <cellStyle name="Normal 9 3 5 3" xfId="33664" xr:uid="{FC81F80E-1007-478C-B57C-D366DB3B67D9}"/>
    <cellStyle name="Normal 9 3 5 4" xfId="51097" xr:uid="{7E629517-FF98-4B00-9402-2CA0FE1CA5E5}"/>
    <cellStyle name="Normal 9 3 5 5" xfId="51098" xr:uid="{A447D027-9B01-47D0-9D29-1328DA1BF878}"/>
    <cellStyle name="Normal 9 3 5_AVA DVA EL" xfId="33665" xr:uid="{249FF2C8-F74B-41F9-B1D1-DF79F87FC9D1}"/>
    <cellStyle name="Normal 9 3 6" xfId="33666" xr:uid="{3B122BBC-DAE1-49F4-9E62-91E2E807B9C4}"/>
    <cellStyle name="Normal 9 3 6 2" xfId="33667" xr:uid="{A22F3F42-299E-44E9-A10E-3129C95086F8}"/>
    <cellStyle name="Normal 9 3 6 3" xfId="33668" xr:uid="{ACC849BC-ED16-4354-8045-863CC9EDA3A5}"/>
    <cellStyle name="Normal 9 3 6 4" xfId="51099" xr:uid="{D518DEC1-4B8A-43DD-B4E0-8F8B30BC830E}"/>
    <cellStyle name="Normal 9 3 6_AVA DVA EL" xfId="33669" xr:uid="{70EBF94A-C56C-453F-B362-A8C503E64CA4}"/>
    <cellStyle name="Normal 9 3 7" xfId="33670" xr:uid="{8D02A59F-7AFC-41FF-AC45-72B85D3BA9EC}"/>
    <cellStyle name="Normal 9 3 8" xfId="51100" xr:uid="{CE7C7A3C-8E84-4F22-A600-A3FCFCFAD358}"/>
    <cellStyle name="Normal 9 3 9" xfId="51101" xr:uid="{72253EB7-6853-448F-BD69-39AC04B3AC06}"/>
    <cellStyle name="Normal 9 3_3. Chng in credit spreads" xfId="51102" xr:uid="{329AB233-AB60-4425-A303-0F3E57E3A515}"/>
    <cellStyle name="Normal 9 4" xfId="8846" xr:uid="{47A6557D-74AC-4CA3-B253-ED0ACA1F0CC0}"/>
    <cellStyle name="Normal 9 4 10" xfId="51103" xr:uid="{5C95C8F8-8A40-4487-BD1E-F220BA764A39}"/>
    <cellStyle name="Normal 9 4 2" xfId="33671" xr:uid="{77CD9EFE-E5A1-4700-BB6E-683D11D51742}"/>
    <cellStyle name="Normal 9 4 2 2" xfId="33672" xr:uid="{C040A291-A0AE-4C57-9FC2-CC3D8A0ED717}"/>
    <cellStyle name="Normal 9 4 2 2 2" xfId="33673" xr:uid="{7D028FDA-A341-4707-9FF8-ED2081FC6CA4}"/>
    <cellStyle name="Normal 9 4 2 2_AVA DVA EL" xfId="33674" xr:uid="{053A3A2E-92C5-4F1B-ACC2-8A966545B124}"/>
    <cellStyle name="Normal 9 4 2 3" xfId="33675" xr:uid="{AD3E2341-70BD-44EC-ACB8-0A60EA47EBEA}"/>
    <cellStyle name="Normal 9 4 2 4" xfId="33676" xr:uid="{422FFD6F-F544-475B-9D77-557EEDC5DC36}"/>
    <cellStyle name="Normal 9 4 2 5" xfId="36300" xr:uid="{60983935-33F9-4AA4-B501-2880C31A427A}"/>
    <cellStyle name="Normal 9 4 2 6" xfId="36401" xr:uid="{02CAD880-1EC3-4F36-983F-FF9BCCBFA0EA}"/>
    <cellStyle name="Normal 9 4 2_AVA DVA EL" xfId="33677" xr:uid="{47D07E13-4EAA-43E4-86FE-82FAB187F38D}"/>
    <cellStyle name="Normal 9 4 3" xfId="33678" xr:uid="{A73B2D4F-3FC2-4992-B96E-44D306DA6B50}"/>
    <cellStyle name="Normal 9 4 3 2" xfId="33679" xr:uid="{D8DF0174-68E3-41AC-9CE1-96B728C5276B}"/>
    <cellStyle name="Normal 9 4 3 3" xfId="33680" xr:uid="{D095162A-A9FA-44CC-A476-D000FA3AC686}"/>
    <cellStyle name="Normal 9 4 3 4" xfId="51104" xr:uid="{75D4F368-CC9E-4AFD-997C-ACA8873D1885}"/>
    <cellStyle name="Normal 9 4 3 5" xfId="51105" xr:uid="{54749918-FBD9-45FA-9C74-943DF57A7E40}"/>
    <cellStyle name="Normal 9 4 3_AVA DVA EL" xfId="33681" xr:uid="{0C3FEA70-5266-420D-9E31-503698402895}"/>
    <cellStyle name="Normal 9 4 4" xfId="33682" xr:uid="{B376C496-BB2E-4EBD-A85E-83B338908D70}"/>
    <cellStyle name="Normal 9 4 4 2" xfId="33683" xr:uid="{6B384AFA-CFF9-4762-859F-AF92CDBB0D4D}"/>
    <cellStyle name="Normal 9 4 4 3" xfId="33684" xr:uid="{ABCB03A8-C1CC-4DD9-95BE-5B6FB8707204}"/>
    <cellStyle name="Normal 9 4 4 4" xfId="51106" xr:uid="{054515D3-91D7-4540-AB49-75E1C6179ABC}"/>
    <cellStyle name="Normal 9 4 4 5" xfId="51107" xr:uid="{A8E753C3-8885-4626-9579-4A7750931BAC}"/>
    <cellStyle name="Normal 9 4 4_AVA DVA EL" xfId="33685" xr:uid="{A313449D-5524-4454-82B2-82FC81D960E5}"/>
    <cellStyle name="Normal 9 4 5" xfId="33686" xr:uid="{79F92F30-A2D6-47C1-81AF-9F97AB63CC00}"/>
    <cellStyle name="Normal 9 4 5 2" xfId="33687" xr:uid="{FF7C8A61-3FDF-4505-A43F-1CE6A0AAB95F}"/>
    <cellStyle name="Normal 9 4 5 3" xfId="33688" xr:uid="{D0865B87-1338-4A03-8C93-D22FD459832F}"/>
    <cellStyle name="Normal 9 4 5 4" xfId="51108" xr:uid="{C4FDFEC4-B81B-421C-9393-C17696617D4C}"/>
    <cellStyle name="Normal 9 4 5_AVA DVA EL" xfId="33689" xr:uid="{DA1372A3-83FB-436B-AF28-967834494558}"/>
    <cellStyle name="Normal 9 4 6" xfId="33690" xr:uid="{ED9E5BEA-2054-447B-A85A-6817F6486D38}"/>
    <cellStyle name="Normal 9 4 6 2" xfId="33691" xr:uid="{BEAD44D1-7A5D-4BCA-BF2F-BC842E3ADFEE}"/>
    <cellStyle name="Normal 9 4 6_AVA DVA EL" xfId="33692" xr:uid="{DE2346FA-B8EF-40E6-A33F-8516C3926A1E}"/>
    <cellStyle name="Normal 9 4 7" xfId="33693" xr:uid="{51A75ABE-5C23-42DA-8F3B-04B0B9FC7746}"/>
    <cellStyle name="Normal 9 4 8" xfId="51109" xr:uid="{B237316E-7E90-461B-8BA4-E7BCEA716CD8}"/>
    <cellStyle name="Normal 9 4 9" xfId="51110" xr:uid="{9A10E423-ED0B-4743-9749-A927B13770A9}"/>
    <cellStyle name="Normal 9 4_AVA DVA EL" xfId="33694" xr:uid="{FE162A18-1D90-4DBC-A8DC-5785A64B77D8}"/>
    <cellStyle name="Normal 9 5" xfId="8847" xr:uid="{CA876D23-6FBD-4E60-8008-65271A8E7A43}"/>
    <cellStyle name="Normal 9 5 2" xfId="33695" xr:uid="{73690D42-7D03-4342-B5EF-C0B660D8D4CC}"/>
    <cellStyle name="Normal 9 5 2 2" xfId="33696" xr:uid="{575813CB-6555-4366-A19F-505688D94742}"/>
    <cellStyle name="Normal 9 5 2 3" xfId="33697" xr:uid="{DCF97BBA-E5D6-4F22-A08A-33CA4DD43D63}"/>
    <cellStyle name="Normal 9 5 2_AVA DVA EL" xfId="33698" xr:uid="{6117C940-4C9A-4B94-83DD-EF01FB685E51}"/>
    <cellStyle name="Normal 9 5 3" xfId="33699" xr:uid="{6DD00DFE-9F0F-4CA5-AD24-78C0D8B9F71F}"/>
    <cellStyle name="Normal 9 5 3 2" xfId="33700" xr:uid="{D0D8D60B-EA11-4A11-8701-2FE6304629F3}"/>
    <cellStyle name="Normal 9 5 3_AVA DVA EL" xfId="33701" xr:uid="{F0900BB7-0A96-4D29-BD53-6D248C609B6F}"/>
    <cellStyle name="Normal 9 5 4" xfId="33702" xr:uid="{6FEA76CD-223D-4240-9122-0394125A21D4}"/>
    <cellStyle name="Normal 9 5 5" xfId="33703" xr:uid="{CA9302F3-A47F-4D7E-AF05-EBD6A425EAE6}"/>
    <cellStyle name="Normal 9 5 6" xfId="51111" xr:uid="{3A2CB826-52A8-43D3-A06B-4F92D3A320F0}"/>
    <cellStyle name="Normal 9 5_AVA DVA EL" xfId="33704" xr:uid="{503B4C3B-BF43-4922-AF28-CDC6E32A1B8E}"/>
    <cellStyle name="Normal 9 6" xfId="8848" xr:uid="{65C29D58-DE25-4641-AE40-6A7968409ABF}"/>
    <cellStyle name="Normal 9 6 2" xfId="33705" xr:uid="{0D14AB32-E600-4F54-A328-C0CA6613C0E9}"/>
    <cellStyle name="Normal 9 6 2 2" xfId="33706" xr:uid="{A0F74DFA-1922-4070-82A2-63A092534B02}"/>
    <cellStyle name="Normal 9 6 2 3" xfId="33707" xr:uid="{E62A3B1F-8910-4F5F-BD58-0A37DEF0955E}"/>
    <cellStyle name="Normal 9 6 2_AVA DVA EL" xfId="33708" xr:uid="{7BBF9357-4002-4222-9AB0-CCB3B9499CA1}"/>
    <cellStyle name="Normal 9 6 3" xfId="33709" xr:uid="{8001E207-EAE1-4882-BC0F-945364D3BCCD}"/>
    <cellStyle name="Normal 9 6 3 2" xfId="33710" xr:uid="{DBF0CD8F-713A-460E-AF27-DD8622243CA3}"/>
    <cellStyle name="Normal 9 6 3_AVA DVA EL" xfId="33711" xr:uid="{A18A1E57-D28F-45CC-A03F-3BEF05FD9451}"/>
    <cellStyle name="Normal 9 6 4" xfId="33712" xr:uid="{248FCBD1-E92C-4114-AF5E-0991B8FF5D08}"/>
    <cellStyle name="Normal 9 6 5" xfId="33713" xr:uid="{526296F9-6CF3-418C-AF23-7C844FD1391C}"/>
    <cellStyle name="Normal 9 6 6" xfId="51112" xr:uid="{73DB55C0-D777-4109-8A7F-C99CC366EF4D}"/>
    <cellStyle name="Normal 9 6_AVA DVA EL" xfId="33714" xr:uid="{80721E97-4E8E-4E73-B006-38574670C567}"/>
    <cellStyle name="Normal 9 7" xfId="8849" xr:uid="{ECB2A9B5-E11E-4131-8B02-E03979AEDD35}"/>
    <cellStyle name="Normal 9 7 2" xfId="33715" xr:uid="{BDBC97D6-1BDC-46B1-9098-CA65D45DF2A9}"/>
    <cellStyle name="Normal 9 7 2 2" xfId="33716" xr:uid="{B2E701CE-C0CD-4C1C-AB1C-C78056E8B2A9}"/>
    <cellStyle name="Normal 9 7 2 3" xfId="33717" xr:uid="{5983EEDE-33EA-4B05-B41C-53B3791CD2A6}"/>
    <cellStyle name="Normal 9 7 2_AVA DVA EL" xfId="33718" xr:uid="{FF85C0B0-D57D-4AAC-8E90-5CC256954D53}"/>
    <cellStyle name="Normal 9 7 3" xfId="33719" xr:uid="{25601413-653F-4F63-8D17-58824E2CB945}"/>
    <cellStyle name="Normal 9 7 3 2" xfId="33720" xr:uid="{B2D3AE8F-46E1-423B-A477-BC97C03E423F}"/>
    <cellStyle name="Normal 9 7 3_AVA DVA EL" xfId="33721" xr:uid="{DBD74AFC-2150-4409-8FFA-AB2C464EAABA}"/>
    <cellStyle name="Normal 9 7 4" xfId="33722" xr:uid="{8264AEC0-23C1-42D9-9807-CCAEA510ED19}"/>
    <cellStyle name="Normal 9 7 5" xfId="33723" xr:uid="{CB0D745F-2E25-449B-B0EA-9407CB8D00CB}"/>
    <cellStyle name="Normal 9 7 6" xfId="51113" xr:uid="{82C04CF8-B166-4E67-840F-6A080EA25277}"/>
    <cellStyle name="Normal 9 7_AVA DVA EL" xfId="33724" xr:uid="{28881D66-BD3E-4E1F-9EEC-64F40D65CA7F}"/>
    <cellStyle name="Normal 9 8" xfId="8850" xr:uid="{95D1216F-605C-44DA-8E71-FD4C63419D05}"/>
    <cellStyle name="Normal 9 8 2" xfId="33725" xr:uid="{7AD4F595-0884-41F3-B648-33EBA9620B44}"/>
    <cellStyle name="Normal 9 8 2 2" xfId="33726" xr:uid="{11E7C2EE-6E1D-4185-B4A6-42E71DC91929}"/>
    <cellStyle name="Normal 9 8 2 3" xfId="33727" xr:uid="{4323EEDE-D1A9-4C42-937D-22407CFBF3C1}"/>
    <cellStyle name="Normal 9 8 2_AVA DVA EL" xfId="33728" xr:uid="{7E5FEBE3-F1FC-4C7C-BECA-0C70B526C2BB}"/>
    <cellStyle name="Normal 9 8 3" xfId="33729" xr:uid="{E39866CA-41AE-4571-B98C-CA577ABE82BD}"/>
    <cellStyle name="Normal 9 8 3 2" xfId="33730" xr:uid="{2B1A199B-1C25-4E68-8AF8-30FFAD9E9F78}"/>
    <cellStyle name="Normal 9 8 3_AVA DVA EL" xfId="33731" xr:uid="{4DCDBF28-B871-406A-9885-E7644F5198D6}"/>
    <cellStyle name="Normal 9 8 4" xfId="33732" xr:uid="{3B59CF84-2154-4EB8-9760-EA69385BCD96}"/>
    <cellStyle name="Normal 9 8 5" xfId="33733" xr:uid="{AC9C93F1-703C-43A7-A061-13628437F93B}"/>
    <cellStyle name="Normal 9 8 6" xfId="51114" xr:uid="{1BB6E3DA-0221-4AE4-ABB2-D102B962B455}"/>
    <cellStyle name="Normal 9 8_AVA DVA EL" xfId="33734" xr:uid="{5276B451-A1D8-4537-B350-DB9670BF62AF}"/>
    <cellStyle name="Normal 9 9" xfId="8851" xr:uid="{29A8A326-9F62-480F-982F-CCF40E9725C5}"/>
    <cellStyle name="Normal 9 9 2" xfId="33735" xr:uid="{C3F9B20E-502A-468C-8292-3758B894F277}"/>
    <cellStyle name="Normal 9 9 2 2" xfId="33736" xr:uid="{E64809C1-5191-4D9B-94A8-D21776EE91C4}"/>
    <cellStyle name="Normal 9 9 2 3" xfId="33737" xr:uid="{0782ADDB-DDA2-4089-8373-629043BCFACE}"/>
    <cellStyle name="Normal 9 9 2_AVA DVA EL" xfId="33738" xr:uid="{BD2BF704-7B3B-4EB5-B32A-9171DE906218}"/>
    <cellStyle name="Normal 9 9 3" xfId="33739" xr:uid="{36073DC5-3EC6-43BE-895A-57698D32A417}"/>
    <cellStyle name="Normal 9 9_AVA DVA EL" xfId="33740" xr:uid="{A4C90C5A-90B5-4D56-994A-7C79F0374AAC}"/>
    <cellStyle name="Normal 9_11" xfId="8852" xr:uid="{BBAFEAB1-3618-4DF6-B540-2D1A3CF5D45C}"/>
    <cellStyle name="Normal 90" xfId="8853" xr:uid="{824B408A-F4E9-424B-A9BF-459BABCF25BB}"/>
    <cellStyle name="Normal 90 2" xfId="33741" xr:uid="{4720582F-BA82-41DA-91C9-A5F4D5484D90}"/>
    <cellStyle name="Normal 90 3" xfId="33742" xr:uid="{3564F146-ABEF-4D43-8580-1159646FCC60}"/>
    <cellStyle name="Normal 90 4" xfId="36183" xr:uid="{DBFBA4C3-AEEB-4CE0-9167-8B13706A438F}"/>
    <cellStyle name="Normal 90_AVA DVA EL" xfId="33743" xr:uid="{4B769821-4A63-4E23-B18E-C2EF6DBFDD1B}"/>
    <cellStyle name="Normal 91" xfId="8854" xr:uid="{DC53B05D-E47F-4956-85C5-2C2AF086DDF3}"/>
    <cellStyle name="Normal 91 2" xfId="33744" xr:uid="{7D822BB8-AF48-4869-9E1F-52B5C55593E4}"/>
    <cellStyle name="Normal 91 3" xfId="33745" xr:uid="{32DCACBF-A631-4ABA-BDB4-B8A4D90869B7}"/>
    <cellStyle name="Normal 91 4" xfId="36187" xr:uid="{ECB37413-DE9C-4E98-89B9-656DFC92995B}"/>
    <cellStyle name="Normal 91_AVA DVA EL" xfId="33746" xr:uid="{546E54FB-2285-469C-B0BD-69BCD8EE840B}"/>
    <cellStyle name="Normal 92" xfId="8855" xr:uid="{F4AF6925-3750-4D18-A88A-519A5351D75C}"/>
    <cellStyle name="Normal 92 2" xfId="33747" xr:uid="{5B3E9DDF-7F80-4FC8-B6D4-50C2AC001A39}"/>
    <cellStyle name="Normal 92 2 2" xfId="33748" xr:uid="{7526CAAC-EE55-4741-A8C2-08A3E29D7967}"/>
    <cellStyle name="Normal 92 2 3" xfId="33749" xr:uid="{818DDF8B-F8B4-468D-A3A5-BFCDD32B6862}"/>
    <cellStyle name="Normal 92 2_AVA DVA EL" xfId="33750" xr:uid="{34E55C83-E32F-41BE-BFA6-02028CC08FD4}"/>
    <cellStyle name="Normal 92 3" xfId="33751" xr:uid="{E3BF4FA6-4D4E-45F7-B10A-8FE5C6C8B360}"/>
    <cellStyle name="Normal 92 4" xfId="33752" xr:uid="{81A264A5-87F6-4FD7-9E20-C68445648C9A}"/>
    <cellStyle name="Normal 92 5" xfId="36166" xr:uid="{BA70673F-38F4-4C4E-980D-855DBF967873}"/>
    <cellStyle name="Normal 92 6" xfId="36408" xr:uid="{5BEBF74A-A26C-4AEB-BCC2-1EDA8DBC571D}"/>
    <cellStyle name="Normal 92_AVA DVA EL" xfId="33753" xr:uid="{DA37BD9B-245D-4122-BDE7-D898587D665D}"/>
    <cellStyle name="Normal 93" xfId="8856" xr:uid="{86895880-C406-4008-B245-F24D556D658F}"/>
    <cellStyle name="Normal 93 2" xfId="33754" xr:uid="{33D86C4C-759C-4A19-8B87-CEEEB32B8D6C}"/>
    <cellStyle name="Normal 93 2 2" xfId="33755" xr:uid="{68E6E99F-04B5-4D49-9D7F-E2ADE50C627B}"/>
    <cellStyle name="Normal 93 2 3" xfId="33756" xr:uid="{6D95D354-A196-480B-9CA0-D5B7E04F1F9F}"/>
    <cellStyle name="Normal 93 2_AVA DVA EL" xfId="33757" xr:uid="{D89CD64A-D7F9-4E37-827C-CD84EC736809}"/>
    <cellStyle name="Normal 93 3" xfId="33758" xr:uid="{5149CFD3-E104-45F2-9D68-14FF6D5A719E}"/>
    <cellStyle name="Normal 93 4" xfId="33759" xr:uid="{E046BC91-B7BC-4FD9-84F4-25201E522DE7}"/>
    <cellStyle name="Normal 93_AVA DVA EL" xfId="33760" xr:uid="{AD4E921C-E9E1-468E-B64B-7B582CEFC434}"/>
    <cellStyle name="Normal 94" xfId="8857" xr:uid="{81271A05-8B03-4A4D-890F-519ABEBA0D69}"/>
    <cellStyle name="Normal 94 2" xfId="33761" xr:uid="{A8D243B4-6F30-4A20-9903-97AC5CD68B51}"/>
    <cellStyle name="Normal 94 2 2" xfId="33762" xr:uid="{0FF11EE8-94D2-4EC3-B7FC-C30BEEE0627A}"/>
    <cellStyle name="Normal 94 2 3" xfId="33763" xr:uid="{437A6FFE-316A-4F1F-847D-316CE18A44FE}"/>
    <cellStyle name="Normal 94 2_AVA DVA EL" xfId="33764" xr:uid="{68CD8C80-5193-4613-864C-460E3B547AE6}"/>
    <cellStyle name="Normal 94 3" xfId="33765" xr:uid="{B3E0874A-6576-4DF4-B0C2-A9C28D4EFF9F}"/>
    <cellStyle name="Normal 94 4" xfId="33766" xr:uid="{640D1056-55A1-46FE-95BB-AA972B4F8369}"/>
    <cellStyle name="Normal 94 5" xfId="36192" xr:uid="{188D786C-0C3B-428E-BBA2-A47394E41461}"/>
    <cellStyle name="Normal 94 6" xfId="36407" xr:uid="{1947660F-DC3B-4638-803D-D94AF0B01145}"/>
    <cellStyle name="Normal 94_AVA DVA EL" xfId="33767" xr:uid="{2F9BCC98-C1A7-4D21-9051-7BBF87D16C77}"/>
    <cellStyle name="Normal 95" xfId="8858" xr:uid="{236F1FBA-41CB-414D-8D0F-D83255F2BD47}"/>
    <cellStyle name="Normal 95 2" xfId="33768" xr:uid="{20AFF5DF-B08B-4BEF-9BE9-1A867CA21970}"/>
    <cellStyle name="Normal 95 2 2" xfId="33769" xr:uid="{EE1137A8-43A7-4D6E-9A66-97A2888B860B}"/>
    <cellStyle name="Normal 95 2 3" xfId="33770" xr:uid="{125E7D7E-BEB4-4BAA-A148-71C783F0C455}"/>
    <cellStyle name="Normal 95 2_AVA DVA EL" xfId="33771" xr:uid="{DD8194AA-C710-4391-A892-F49C614ECE0B}"/>
    <cellStyle name="Normal 95 3" xfId="33772" xr:uid="{1E7172F5-4A71-45CF-8993-339771FD8D78}"/>
    <cellStyle name="Normal 95 4" xfId="33773" xr:uid="{E5B4A55D-178D-459D-A8C8-5048B189B3C6}"/>
    <cellStyle name="Normal 95 5" xfId="36195" xr:uid="{EC26725B-EA86-426A-B090-49869343A364}"/>
    <cellStyle name="Normal 95 6" xfId="35983" xr:uid="{CAC6D949-23B0-42B6-AA08-1168BAB4F61B}"/>
    <cellStyle name="Normal 95_AVA DVA EL" xfId="33774" xr:uid="{77562A37-5A00-4E1A-8FDF-BB31D0B48D3E}"/>
    <cellStyle name="Normal 96" xfId="8859" xr:uid="{0CE6FE55-A9F4-4562-A420-730849464285}"/>
    <cellStyle name="Normal 96 2" xfId="33775" xr:uid="{FF979209-AD6C-4D50-AD85-10244F58A1B7}"/>
    <cellStyle name="Normal 96 2 2" xfId="33776" xr:uid="{3B508EBB-655D-4005-8501-48AE25C3D3A3}"/>
    <cellStyle name="Normal 96 2 3" xfId="33777" xr:uid="{44B1BE8D-F46A-41FC-BA5E-42ED1692823E}"/>
    <cellStyle name="Normal 96 2 4" xfId="36543" xr:uid="{AC315496-FB24-42B3-8A7C-23FE7BC4C186}"/>
    <cellStyle name="Normal 96 2_AVA DVA EL" xfId="33778" xr:uid="{F2B25114-C58E-43E5-8176-30E2E63ADDE6}"/>
    <cellStyle name="Normal 96 3" xfId="33779" xr:uid="{6814949F-74A8-4885-AE70-4E94CC1D6234}"/>
    <cellStyle name="Normal 96 4" xfId="33780" xr:uid="{0A093E7F-F490-4088-BE6E-A31C741FA376}"/>
    <cellStyle name="Normal 96 5" xfId="36199" xr:uid="{5A19135C-C187-4056-98C0-D779E517804F}"/>
    <cellStyle name="Normal 96_AVA DVA EL" xfId="33781" xr:uid="{57602BB1-36C6-4183-A517-33F35878AB70}"/>
    <cellStyle name="Normal 97" xfId="8860" xr:uid="{6534A08F-9594-46AC-BC1E-12E8501010F4}"/>
    <cellStyle name="Normal 97 2" xfId="33782" xr:uid="{9B7E4EA1-A9FF-4B59-A02D-07878B9FD2F1}"/>
    <cellStyle name="Normal 97 2 2" xfId="36549" xr:uid="{24B0E360-E0C8-4201-ACD2-967538E328F3}"/>
    <cellStyle name="Normal 97 3" xfId="33783" xr:uid="{704650F9-106F-41ED-A34A-0FA830221A31}"/>
    <cellStyle name="Normal 97 4" xfId="36213" xr:uid="{74659709-9878-41FE-87FF-501C3F50DC14}"/>
    <cellStyle name="Normal 97_AVA DVA EL" xfId="33784" xr:uid="{FB982DD3-36DE-4A6A-8B98-15EC1A927651}"/>
    <cellStyle name="Normal 98" xfId="8861" xr:uid="{631ABC11-32F1-4262-AA37-B7F242C863E0}"/>
    <cellStyle name="Normal 98 2" xfId="33785" xr:uid="{F623AB37-A6B5-4D82-A847-B9A9EE77A7EC}"/>
    <cellStyle name="Normal 98 3" xfId="33786" xr:uid="{F1A186D2-7635-487C-97BB-7137A223DC41}"/>
    <cellStyle name="Normal 98 4" xfId="36258" xr:uid="{5462D7F2-024D-4639-B463-8EEA9A15F33E}"/>
    <cellStyle name="Normal 98_AVA DVA EL" xfId="33787" xr:uid="{9A3D8E40-395C-40FD-B7A4-FF503940B8F6}"/>
    <cellStyle name="Normal 99" xfId="8862" xr:uid="{65F878AA-F502-4AD3-9267-6D211BA1A396}"/>
    <cellStyle name="Normal 99 2" xfId="33788" xr:uid="{73F5706F-48D6-4D4F-8C8B-BEAE8F6CB071}"/>
    <cellStyle name="Normal 99 3" xfId="33789" xr:uid="{CD1AF880-683B-41DB-9904-4A9665B3F09E}"/>
    <cellStyle name="Normal 99 4" xfId="36356" xr:uid="{EAAD7AEE-71BD-41B6-A8BF-3CB6AF3B27C5}"/>
    <cellStyle name="Normal 99_AVA DVA EL" xfId="33790" xr:uid="{369F5319-8ACC-4DD0-8541-1D6E805265FD}"/>
    <cellStyle name="Normal Cells" xfId="8863" xr:uid="{AA8D7A07-0D6B-4694-9736-4B3926F000B5}"/>
    <cellStyle name="Normal Cells 2" xfId="8864" xr:uid="{7951103E-826F-49A8-BE3F-C16FBD028A83}"/>
    <cellStyle name="Normal Cells 2 2" xfId="33791" xr:uid="{41A7B260-F13D-4379-8FF8-D9667B2A1006}"/>
    <cellStyle name="Normal Cells 2 2 2" xfId="51115" xr:uid="{C19B9531-C00E-4055-BFC7-6F2814A419AC}"/>
    <cellStyle name="Normal Cells 2 3" xfId="51116" xr:uid="{6E314C4F-0B22-4138-8DB4-B1BA93F95AB1}"/>
    <cellStyle name="Normal Cells 2 3 2" xfId="51117" xr:uid="{C96822A7-EEA2-4D34-B799-7AC0210495B0}"/>
    <cellStyle name="Normal Cells 2_3. Chng in credit spreads" xfId="51118" xr:uid="{D1D5B649-2A4D-4180-A96F-E2AEC678E71B}"/>
    <cellStyle name="Normal Cells 3" xfId="33792" xr:uid="{5BBCA5DA-2DD7-4876-94B2-B927AB63F5C2}"/>
    <cellStyle name="Normal Cells 3 2" xfId="33793" xr:uid="{724964EF-75A3-4475-9068-1F771212CDFE}"/>
    <cellStyle name="Normal Cells 3 2 2" xfId="33794" xr:uid="{2171ADFE-A96F-4E68-B6F0-13656F0A17C0}"/>
    <cellStyle name="Normal Cells 3 2 3" xfId="33795" xr:uid="{C2538CD4-A242-4D05-9696-289C6C3BA817}"/>
    <cellStyle name="Normal Cells 3 2_AVA DVA EL" xfId="33796" xr:uid="{1DC22CCA-A146-4967-A981-257CE0350D4C}"/>
    <cellStyle name="Normal Cells 3 3" xfId="33797" xr:uid="{67B33D2B-B2AC-4C48-A0DE-4DFAC889DBD4}"/>
    <cellStyle name="Normal Cells 3 4" xfId="33798" xr:uid="{325938FD-7494-49AB-A13A-F095072940F7}"/>
    <cellStyle name="Normal Cells 3_3. Chng in credit spreads" xfId="51119" xr:uid="{6406DBCF-B4BD-439D-A88B-09BA24578FEA}"/>
    <cellStyle name="Normal Cells 4" xfId="33799" xr:uid="{E4C22E4C-6697-499E-9279-7F6B71C3508F}"/>
    <cellStyle name="Normal Cells_1" xfId="51120" xr:uid="{93D3538B-2D5F-4D22-A094-02AEF5CF2FFE}"/>
    <cellStyle name="Normal ej noll" xfId="33800" xr:uid="{D0D4085D-EF59-4683-AFB6-EE62A06BF8F5}"/>
    <cellStyle name="Normal ej noll 2" xfId="33801" xr:uid="{C360AECE-FDAC-4A68-8DD9-ECAA1095DCFC}"/>
    <cellStyle name="Normal ej noll 3" xfId="33802" xr:uid="{561B0032-3361-4CD8-B6D5-DA13B1C6AE0F}"/>
    <cellStyle name="Normal ej noll 4" xfId="51121" xr:uid="{FF52116D-1E80-414F-BED9-EB0211BB7C7A}"/>
    <cellStyle name="Normal ej noll låst" xfId="33803" xr:uid="{522FF367-EE75-4606-83BE-89C23A372C63}"/>
    <cellStyle name="Normal ej noll låst 2" xfId="33804" xr:uid="{9D564D38-8EE4-4FDC-A08F-B19DA01F1124}"/>
    <cellStyle name="Normal ej noll låst 3" xfId="33805" xr:uid="{E409A3E0-EF33-4F33-9338-4984E7ED1282}"/>
    <cellStyle name="Normal ej noll låst 4" xfId="51122" xr:uid="{137FC12B-348E-4406-9AEB-F2303DAE7053}"/>
    <cellStyle name="Normal ej noll låst_AVA DVA EL" xfId="33806" xr:uid="{B07904CE-0E44-4553-9E67-196FCECB0245}"/>
    <cellStyle name="Normal ej noll_3. Chng in credit spreads" xfId="51123" xr:uid="{8EC5786C-C2D4-4858-B91B-E4ED95440424}"/>
    <cellStyle name="Normal_20 OPR" xfId="10" xr:uid="{00000000-0005-0000-0000-00000B000000}"/>
    <cellStyle name="Normal2" xfId="33807" xr:uid="{05F759CC-9694-4127-9A3A-83CF10DCDA37}"/>
    <cellStyle name="Normal2 2" xfId="33808" xr:uid="{9A0975B0-9AB5-4D33-ABD7-47886963C32A}"/>
    <cellStyle name="Normal2 3" xfId="33809" xr:uid="{3B23D2C1-E593-4776-B36A-FED1849E9354}"/>
    <cellStyle name="Normal2_AVA DVA EL" xfId="33810" xr:uid="{8AA95938-C763-4FB2-BE59-47EE122B1782}"/>
    <cellStyle name="Normale_2011 04 14 Templates for stress test_bcl" xfId="8865" xr:uid="{07960C5B-2173-4166-BC66-F1A8647142B4}"/>
    <cellStyle name="NormalGB" xfId="33811" xr:uid="{968681CA-1D16-4353-A27C-B7DF09256053}"/>
    <cellStyle name="NormalGB 2" xfId="33812" xr:uid="{C6842B8D-9563-4E96-9A5E-7697441C6E12}"/>
    <cellStyle name="NormalGB 3" xfId="33813" xr:uid="{D4974116-7C9E-4024-BA87-72E09C8913E0}"/>
    <cellStyle name="NormalGB_AVA DVA EL" xfId="33814" xr:uid="{0630EF4B-ABB9-4213-B07B-5B38AD2F4D91}"/>
    <cellStyle name="Normalny_2007 10 11 nazwy departamentów i skróty" xfId="51124" xr:uid="{56F71AAA-AFCE-46B9-8F7A-08F4E34F9A72}"/>
    <cellStyle name="Notas" xfId="8866" xr:uid="{FFC0288B-94AF-4FF0-BBDD-29CB066DA9E5}"/>
    <cellStyle name="Notas 2" xfId="8867" xr:uid="{0943FAA9-EC66-45EF-9DB8-D170CCB3CF48}"/>
    <cellStyle name="Notas 2 2" xfId="8868" xr:uid="{497B362F-1957-4FF8-8201-B4F8BDE558FE}"/>
    <cellStyle name="Notas 2 2 10" xfId="8869" xr:uid="{6C043543-D62F-4F27-A972-2C8DC9D7ACE0}"/>
    <cellStyle name="Notas 2 2 11" xfId="8870" xr:uid="{A7F138C9-D740-49ED-ACD0-A1FD3F492D4F}"/>
    <cellStyle name="Notas 2 2 12" xfId="36719" xr:uid="{C69EFCED-6965-4DC7-B8AA-359E58F96F5A}"/>
    <cellStyle name="Notas 2 2 2" xfId="8871" xr:uid="{63D54F57-B1DD-4361-A473-B7929F1E5389}"/>
    <cellStyle name="Notas 2 2 3" xfId="8872" xr:uid="{D0EE068F-F6CC-43CD-8AC1-38878E4F3D98}"/>
    <cellStyle name="Notas 2 2 4" xfId="8873" xr:uid="{D0700ABE-8EA8-4BD2-ABD2-3EB6C20D35BC}"/>
    <cellStyle name="Notas 2 2 5" xfId="8874" xr:uid="{B3AC8811-1C92-4E25-9C94-35CB697501DE}"/>
    <cellStyle name="Notas 2 2 6" xfId="8875" xr:uid="{30EA1C64-EAA9-4E94-ACC3-461407B1DCE7}"/>
    <cellStyle name="Notas 2 2 7" xfId="8876" xr:uid="{62832299-1BAA-4FF1-8298-2A8F72095514}"/>
    <cellStyle name="Notas 2 2 8" xfId="8877" xr:uid="{0D1C7E4C-86D7-46ED-8F84-C9D7F083C69B}"/>
    <cellStyle name="Notas 2 2 9" xfId="8878" xr:uid="{0630F2B4-9119-451A-9AD4-91235D861FC1}"/>
    <cellStyle name="Notas 2 2_CR4_19" xfId="8879" xr:uid="{F6BAA9D1-8FAE-4D03-9B98-B4751DD59FB5}"/>
    <cellStyle name="Notas 2 3" xfId="8880" xr:uid="{2762E678-4F29-4D08-AA36-37677B712377}"/>
    <cellStyle name="Notas 2 3 10" xfId="8881" xr:uid="{DE7DBBF8-0AD2-4CA1-86AB-805925D862C4}"/>
    <cellStyle name="Notas 2 3 11" xfId="8882" xr:uid="{37F40A95-5E98-425E-87F7-AB64A05A4CD3}"/>
    <cellStyle name="Notas 2 3 12" xfId="36479" xr:uid="{948885E9-6956-4466-BF91-007AAD3D2375}"/>
    <cellStyle name="Notas 2 3 13" xfId="36704" xr:uid="{087044DB-466F-431E-93FB-E1A2A29B04FB}"/>
    <cellStyle name="Notas 2 3 2" xfId="8883" xr:uid="{17F83074-4406-4320-B232-715F01650F2D}"/>
    <cellStyle name="Notas 2 3 3" xfId="8884" xr:uid="{12298C65-FFA7-4458-A7AC-DA68E3739B5B}"/>
    <cellStyle name="Notas 2 3 4" xfId="8885" xr:uid="{E8918A83-BBFF-469F-B576-02815B702438}"/>
    <cellStyle name="Notas 2 3 5" xfId="8886" xr:uid="{D7AB6C91-AEAE-41E9-B006-CB04092F2862}"/>
    <cellStyle name="Notas 2 3 6" xfId="8887" xr:uid="{6846CAAD-290A-43E2-A04C-BD0D69E090F7}"/>
    <cellStyle name="Notas 2 3 7" xfId="8888" xr:uid="{A80E3C17-1DE1-4101-A739-0335DE6A4792}"/>
    <cellStyle name="Notas 2 3 8" xfId="8889" xr:uid="{F660E150-C0A6-411F-841E-A74C8C0CCB38}"/>
    <cellStyle name="Notas 2 3 9" xfId="8890" xr:uid="{86E39563-EF9E-4BF2-BA24-790B68E2C009}"/>
    <cellStyle name="Notas 2 3_CR4_19" xfId="8891" xr:uid="{4B5D2405-93D5-42D7-A346-92D8A23F3563}"/>
    <cellStyle name="Notas 2 4" xfId="8892" xr:uid="{7A1D6501-A412-475A-97C3-31533849CCE8}"/>
    <cellStyle name="Notas 2 4 10" xfId="8893" xr:uid="{6B8C9947-7D5A-43D7-B694-18B79F31630F}"/>
    <cellStyle name="Notas 2 4 11" xfId="8894" xr:uid="{2884FA8E-4AC5-4190-AEFB-5BB394AEA2E4}"/>
    <cellStyle name="Notas 2 4 2" xfId="8895" xr:uid="{6A9470C3-58C5-4EC1-A5DA-B89C9A60FA7B}"/>
    <cellStyle name="Notas 2 4 3" xfId="8896" xr:uid="{F77178C8-FAB2-4153-A7D7-F2FB58D7CFBE}"/>
    <cellStyle name="Notas 2 4 4" xfId="8897" xr:uid="{923F0A6B-B197-44AA-8234-505CE9D4F0AF}"/>
    <cellStyle name="Notas 2 4 5" xfId="8898" xr:uid="{43FF3B77-978A-4FDF-95B5-EDFC994F483D}"/>
    <cellStyle name="Notas 2 4 6" xfId="8899" xr:uid="{3A56D6DA-FCFE-41E4-BF7B-DB55560C968E}"/>
    <cellStyle name="Notas 2 4 7" xfId="8900" xr:uid="{9065FBF9-3FEB-4A93-9EA3-5986BFACD157}"/>
    <cellStyle name="Notas 2 4 8" xfId="8901" xr:uid="{EC20B5A4-335C-4438-A960-D0105CDE628E}"/>
    <cellStyle name="Notas 2 4 9" xfId="8902" xr:uid="{01C73475-A4AA-4CB6-A89D-52CDDD240600}"/>
    <cellStyle name="Notas 2 4_CR4_19" xfId="8903" xr:uid="{7900006E-7CF0-4749-A6F7-32563D6831BC}"/>
    <cellStyle name="Notas 2 5" xfId="8904" xr:uid="{6045B0E5-4913-4F6F-8928-12989C231FEB}"/>
    <cellStyle name="Notas 2 5 10" xfId="8905" xr:uid="{B0C5A65B-00B9-4A3D-94BD-D8FBDDE4D12F}"/>
    <cellStyle name="Notas 2 5 11" xfId="8906" xr:uid="{35D528E6-6083-4005-9FF0-B4405DEA63B3}"/>
    <cellStyle name="Notas 2 5 2" xfId="8907" xr:uid="{A0B2C234-1469-4703-93F0-DBDCCD69B885}"/>
    <cellStyle name="Notas 2 5 3" xfId="8908" xr:uid="{FE4EEC5D-3E23-422D-927A-8100BC509367}"/>
    <cellStyle name="Notas 2 5 4" xfId="8909" xr:uid="{7BF0AACA-8AFC-4053-9116-419260936A14}"/>
    <cellStyle name="Notas 2 5 5" xfId="8910" xr:uid="{25D1BB4D-3DD1-41D3-8E37-59C76EB0316A}"/>
    <cellStyle name="Notas 2 5 6" xfId="8911" xr:uid="{38BDABAE-6E52-4546-905A-F6E74D3E5C16}"/>
    <cellStyle name="Notas 2 5 7" xfId="8912" xr:uid="{EB898924-5F51-4813-910C-20A5E912CA0F}"/>
    <cellStyle name="Notas 2 5 8" xfId="8913" xr:uid="{E054C0AE-CEAF-4B83-9CF0-1D0A5CDC42C4}"/>
    <cellStyle name="Notas 2 5 9" xfId="8914" xr:uid="{FD6CAFE0-F3A3-458F-92E0-F443181705ED}"/>
    <cellStyle name="Notas 2 5_CR4_19" xfId="8915" xr:uid="{CFE77283-F811-42D0-B294-C565CCEF1EC9}"/>
    <cellStyle name="Notas 2 6" xfId="8916" xr:uid="{1480E61B-AF56-4C5A-943E-1E5697DCD6AF}"/>
    <cellStyle name="Notas 2 6 10" xfId="8917" xr:uid="{E3123E25-B0A9-4B80-95A7-5CAAF2D386D6}"/>
    <cellStyle name="Notas 2 6 11" xfId="8918" xr:uid="{13622CD6-D4EA-402D-8D24-7A446955E9ED}"/>
    <cellStyle name="Notas 2 6 2" xfId="8919" xr:uid="{2F8CBA08-2E60-4E38-B8F1-647A91E51368}"/>
    <cellStyle name="Notas 2 6 3" xfId="8920" xr:uid="{3918F047-2BCA-4D25-BDCC-AFFC811BE4DB}"/>
    <cellStyle name="Notas 2 6 4" xfId="8921" xr:uid="{6E07711B-1F86-4909-BA21-B50454E73A30}"/>
    <cellStyle name="Notas 2 6 5" xfId="8922" xr:uid="{9E05B95E-8FEC-45F5-BBF2-F4BCF9AFC37A}"/>
    <cellStyle name="Notas 2 6 6" xfId="8923" xr:uid="{6C0641BF-DC9F-41B0-AC83-AF9B42BBA3C4}"/>
    <cellStyle name="Notas 2 6 7" xfId="8924" xr:uid="{27B679F3-1C1D-478F-9A99-6F07E2B4B7D8}"/>
    <cellStyle name="Notas 2 6 8" xfId="8925" xr:uid="{F3D21FE1-2CA9-495A-8E2B-F7B9D52C216B}"/>
    <cellStyle name="Notas 2 6 9" xfId="8926" xr:uid="{AADB7C1F-D0F7-43BD-A372-FA6ABBF4CB81}"/>
    <cellStyle name="Notas 2 6_CR4_19" xfId="8927" xr:uid="{8D29837F-C904-420A-B3D9-78A3D432E17A}"/>
    <cellStyle name="Notas 2 7" xfId="8928" xr:uid="{79804ABC-CC9C-44CC-A47D-6AEC67839B41}"/>
    <cellStyle name="Notas 2 7 10" xfId="8929" xr:uid="{8BCDA1E1-6F99-4E94-A299-CCA213AF059C}"/>
    <cellStyle name="Notas 2 7 2" xfId="8930" xr:uid="{A8F5B526-65B3-48C0-ADBC-E1755F76CE87}"/>
    <cellStyle name="Notas 2 7 3" xfId="8931" xr:uid="{72E1BE25-19F8-4F00-8AAF-48EE1D82E664}"/>
    <cellStyle name="Notas 2 7 4" xfId="8932" xr:uid="{C02AE693-01E5-47BC-8513-8B3F1DCFE243}"/>
    <cellStyle name="Notas 2 7 5" xfId="8933" xr:uid="{435CDAA5-4867-4676-9C2C-183B3C5FFA07}"/>
    <cellStyle name="Notas 2 7 6" xfId="8934" xr:uid="{53BE833E-5F16-4F46-8A92-7DFAC0E7F352}"/>
    <cellStyle name="Notas 2 7 7" xfId="8935" xr:uid="{D750F961-8F4E-46D9-B490-10FCD63F5F75}"/>
    <cellStyle name="Notas 2 7 8" xfId="8936" xr:uid="{A2EC19DC-427E-4387-87F7-3CF132D1D7E3}"/>
    <cellStyle name="Notas 2 7 9" xfId="8937" xr:uid="{219B15F0-529C-402D-A0CF-3CD735A5A2FE}"/>
    <cellStyle name="Notas 2 7_CR4_19" xfId="8938" xr:uid="{76B3435F-50D5-47A7-88A8-7DB0F285A7D2}"/>
    <cellStyle name="Notas 2 8" xfId="36434" xr:uid="{004E80EF-FE41-4E99-8835-B179281C5366}"/>
    <cellStyle name="Notas 2_A02" xfId="55583" xr:uid="{EAF95D1D-A185-4D9A-BD23-8D40E18DB4D2}"/>
    <cellStyle name="Notas 3" xfId="8939" xr:uid="{0247BE4E-40C6-4A1E-A01A-F663EC1AAE06}"/>
    <cellStyle name="Notas 3 10" xfId="8940" xr:uid="{06CB8830-9BF9-4E8E-9534-B648E283CFA6}"/>
    <cellStyle name="Notas 3 11" xfId="8941" xr:uid="{A36B8B89-54AD-42C5-A8C6-3D28223FA9F9}"/>
    <cellStyle name="Notas 3 12" xfId="36718" xr:uid="{5A3DC921-45A8-4CDB-A737-95FD0AA92736}"/>
    <cellStyle name="Notas 3 2" xfId="8942" xr:uid="{B1466564-4F94-4943-BD3A-B9ED29CFF8F5}"/>
    <cellStyle name="Notas 3 3" xfId="8943" xr:uid="{D989B9D6-B2D6-46E3-936A-B4A360FF0020}"/>
    <cellStyle name="Notas 3 4" xfId="8944" xr:uid="{932ADD24-EF09-4D7C-8E70-994D6BFF7691}"/>
    <cellStyle name="Notas 3 5" xfId="8945" xr:uid="{4F57FE7B-40B4-449A-AF31-53A83007663E}"/>
    <cellStyle name="Notas 3 6" xfId="8946" xr:uid="{1E6D76B2-40F3-489C-BFB9-8FBD4A670285}"/>
    <cellStyle name="Notas 3 7" xfId="8947" xr:uid="{FDF9B493-78C4-43C5-94DD-2F2FF66AA7A7}"/>
    <cellStyle name="Notas 3 8" xfId="8948" xr:uid="{3E456A6F-EC3F-46DB-817A-5E6EBD381D08}"/>
    <cellStyle name="Notas 3 9" xfId="8949" xr:uid="{27900895-8DC2-463E-BCD3-04C3921A9276}"/>
    <cellStyle name="Notas 3_CR4_19" xfId="8950" xr:uid="{F1E34087-9C96-41CD-BBC9-B16EF7924F5C}"/>
    <cellStyle name="Notas 4" xfId="8951" xr:uid="{4729F357-FDD4-4871-8E70-F60069A5E1BF}"/>
    <cellStyle name="Notas 4 10" xfId="8952" xr:uid="{D9FAD341-B797-4630-A78F-2D7423A0A91D}"/>
    <cellStyle name="Notas 4 11" xfId="8953" xr:uid="{66E08687-09C6-4BC6-9827-FC09F208ADE5}"/>
    <cellStyle name="Notas 4 12" xfId="36478" xr:uid="{C86E1806-5278-47A9-8C19-25CD3AC19375}"/>
    <cellStyle name="Notas 4 13" xfId="36703" xr:uid="{F57E6FC8-7616-4CC6-B306-C05ACFA44C81}"/>
    <cellStyle name="Notas 4 2" xfId="8954" xr:uid="{EBDDEDB4-2035-4C2E-8E1D-16C3BF5E570D}"/>
    <cellStyle name="Notas 4 3" xfId="8955" xr:uid="{412EBBD0-2ED0-420F-909D-0C8CBD13B79D}"/>
    <cellStyle name="Notas 4 4" xfId="8956" xr:uid="{75AA87F8-5AD9-4100-BDF1-720E24E1DE93}"/>
    <cellStyle name="Notas 4 5" xfId="8957" xr:uid="{7CD323D8-2B77-4ACD-BEF2-5F80FE34FB07}"/>
    <cellStyle name="Notas 4 6" xfId="8958" xr:uid="{FB9806BC-576C-4C3D-9237-45A9885EE8A0}"/>
    <cellStyle name="Notas 4 7" xfId="8959" xr:uid="{FF332EA0-BA60-4CA0-ABA7-66B5DFBD8FDE}"/>
    <cellStyle name="Notas 4 8" xfId="8960" xr:uid="{9FB75A58-E3B6-4BE0-850A-D7E52A201C9B}"/>
    <cellStyle name="Notas 4 9" xfId="8961" xr:uid="{19AFFE17-3AD5-4A27-9766-4842C98D97C9}"/>
    <cellStyle name="Notas 4_CR4_19" xfId="8962" xr:uid="{208C2BC3-36AA-48A6-84B7-A847D0DB8A8B}"/>
    <cellStyle name="Notas 5" xfId="8963" xr:uid="{5C3AEAE0-72D5-438E-B94E-1F896E753A7D}"/>
    <cellStyle name="Notas 5 10" xfId="8964" xr:uid="{7D6898B4-3CD2-44CC-B255-C737E836DC63}"/>
    <cellStyle name="Notas 5 11" xfId="8965" xr:uid="{994E6B08-E15A-4D90-B171-27B40DBFFD94}"/>
    <cellStyle name="Notas 5 2" xfId="8966" xr:uid="{4667BDC2-A3E7-41C0-A261-04F93BC34DA5}"/>
    <cellStyle name="Notas 5 3" xfId="8967" xr:uid="{5F625D0D-0E20-402B-B270-AF5F31ADF758}"/>
    <cellStyle name="Notas 5 4" xfId="8968" xr:uid="{5C7E6059-AF1A-4193-87FE-D9F87DBEF650}"/>
    <cellStyle name="Notas 5 5" xfId="8969" xr:uid="{CFFECAB6-FCF2-4852-81ED-8A75EC4505E8}"/>
    <cellStyle name="Notas 5 6" xfId="8970" xr:uid="{10788EF9-5D1E-40FA-BFA6-D421D27C8CE9}"/>
    <cellStyle name="Notas 5 7" xfId="8971" xr:uid="{38BF172B-0CEB-4F8C-AABA-19B1DD5FC9D2}"/>
    <cellStyle name="Notas 5 8" xfId="8972" xr:uid="{92640227-7DC5-4590-9EF3-C09C0B317E25}"/>
    <cellStyle name="Notas 5 9" xfId="8973" xr:uid="{6D6A9E2E-C729-450A-8C77-82CB70BAA1EF}"/>
    <cellStyle name="Notas 5_CR4_19" xfId="8974" xr:uid="{069A863C-E7B3-4FF8-A7F0-D1E51F134BC0}"/>
    <cellStyle name="Notas 6" xfId="8975" xr:uid="{60661C50-C0E5-47D7-ABC0-AAE5540713A6}"/>
    <cellStyle name="Notas 6 10" xfId="8976" xr:uid="{BCC8CB82-5573-4C43-A496-CE12A352F52A}"/>
    <cellStyle name="Notas 6 11" xfId="8977" xr:uid="{558E6CE9-1E6F-4F10-8051-5832C38E1BFC}"/>
    <cellStyle name="Notas 6 2" xfId="8978" xr:uid="{59082D7A-7FC2-4A71-A9C1-B223C13FBCFE}"/>
    <cellStyle name="Notas 6 3" xfId="8979" xr:uid="{1E55AB2C-2034-41E1-BAB6-D96308BA2C44}"/>
    <cellStyle name="Notas 6 4" xfId="8980" xr:uid="{F4C81FF7-B798-48FE-9813-66DEA6716220}"/>
    <cellStyle name="Notas 6 5" xfId="8981" xr:uid="{E6822B62-57F1-45D8-8DA1-FC07631D45AA}"/>
    <cellStyle name="Notas 6 6" xfId="8982" xr:uid="{F8173FFE-A782-4357-9D71-67B004A8AD10}"/>
    <cellStyle name="Notas 6 7" xfId="8983" xr:uid="{72EA954D-667E-481A-AD07-F787D89AA109}"/>
    <cellStyle name="Notas 6 8" xfId="8984" xr:uid="{90F6C6D6-E3EB-48C7-AC2F-5C02180E3B44}"/>
    <cellStyle name="Notas 6 9" xfId="8985" xr:uid="{4FDFCDDE-BC8B-42F2-9D53-A304A2418F6B}"/>
    <cellStyle name="Notas 6_CR4_19" xfId="8986" xr:uid="{F59DC6F5-006B-49A5-A541-160C21DA20E0}"/>
    <cellStyle name="Notas 7" xfId="8987" xr:uid="{49018951-74C7-447D-96CE-3639FBEA485F}"/>
    <cellStyle name="Notas 7 10" xfId="8988" xr:uid="{7ECDCB09-7EEF-4232-82CF-B60396384F06}"/>
    <cellStyle name="Notas 7 11" xfId="8989" xr:uid="{B04EC864-0C4B-4554-B286-637D7533C3E7}"/>
    <cellStyle name="Notas 7 2" xfId="8990" xr:uid="{7D33A664-E534-4DCC-B553-2CD0AF3A6361}"/>
    <cellStyle name="Notas 7 3" xfId="8991" xr:uid="{29A3299C-B2EE-48AF-95B1-A3184DC33A0A}"/>
    <cellStyle name="Notas 7 4" xfId="8992" xr:uid="{BE5B8FDC-F8FA-46B5-9D4B-71A76D68BC66}"/>
    <cellStyle name="Notas 7 5" xfId="8993" xr:uid="{A7043068-64D9-4438-9193-D293CCF81F48}"/>
    <cellStyle name="Notas 7 6" xfId="8994" xr:uid="{04C3A2F8-BE36-4173-BA73-EEC47F09199F}"/>
    <cellStyle name="Notas 7 7" xfId="8995" xr:uid="{7DC89C52-3109-475A-9921-38B6DD9F628F}"/>
    <cellStyle name="Notas 7 8" xfId="8996" xr:uid="{5A16A7C4-CFC6-4321-8DA1-E3989AD7CB30}"/>
    <cellStyle name="Notas 7 9" xfId="8997" xr:uid="{E7EA9717-9FB9-4A66-A7D7-B8F03C2E7366}"/>
    <cellStyle name="Notas 7_CR4_19" xfId="8998" xr:uid="{6792A9BE-F849-44F9-97A7-BD06B1F04590}"/>
    <cellStyle name="Notas 8" xfId="8999" xr:uid="{3C6152F7-AA3A-4DD8-84C8-7365E4FD6DBD}"/>
    <cellStyle name="Notas 8 10" xfId="9000" xr:uid="{EC52E796-21BD-4C59-A369-A49CE72C028C}"/>
    <cellStyle name="Notas 8 2" xfId="9001" xr:uid="{3A2C524D-FFA9-4515-B7D7-F16D3B96C6D1}"/>
    <cellStyle name="Notas 8 3" xfId="9002" xr:uid="{90CF0823-9848-4D64-9BF9-28BDCF4B29AD}"/>
    <cellStyle name="Notas 8 4" xfId="9003" xr:uid="{A782BE09-8B32-484F-8CF2-61A2B6579C8C}"/>
    <cellStyle name="Notas 8 5" xfId="9004" xr:uid="{A6720497-F873-4ABF-8609-9CB78A0E33C7}"/>
    <cellStyle name="Notas 8 6" xfId="9005" xr:uid="{97633E3A-400E-4F23-8839-EA14E0F2B118}"/>
    <cellStyle name="Notas 8 7" xfId="9006" xr:uid="{FED46EEF-8378-476C-9D51-3157E0E8DA54}"/>
    <cellStyle name="Notas 8 8" xfId="9007" xr:uid="{B92D3AE8-C57D-402D-9776-83747F9358BE}"/>
    <cellStyle name="Notas 8 9" xfId="9008" xr:uid="{3C8B4A6D-7007-4B31-A761-8B72047C77BA}"/>
    <cellStyle name="Notas 8_CR4_19" xfId="9009" xr:uid="{028DC0EC-4009-4614-8D74-0E644B12780A}"/>
    <cellStyle name="Notas 9" xfId="36010" xr:uid="{255CC5FD-6A9B-4B7B-B93E-0855E9AD4B9A}"/>
    <cellStyle name="Notas_4Q16" xfId="33815" xr:uid="{1F094577-6429-40BB-A367-BDFAE9A12546}"/>
    <cellStyle name="Note 10" xfId="9011" xr:uid="{F3EDCCDC-CD8D-4633-9DDF-8045BC47F5EE}"/>
    <cellStyle name="Note 10 2" xfId="33816" xr:uid="{B5298A9E-E6AE-43B9-B1AA-3E16A1F42CC4}"/>
    <cellStyle name="Note 10 2 2" xfId="33817" xr:uid="{6911F46B-9D88-4C25-A21D-953F3C869807}"/>
    <cellStyle name="Note 10 2 3" xfId="33818" xr:uid="{C1001DAE-FA4C-4FCD-A316-C95BE8B7C389}"/>
    <cellStyle name="Note 10 2_AVA DVA EL" xfId="33819" xr:uid="{A3AE599E-E017-4F57-B737-72AF7EB59990}"/>
    <cellStyle name="Note 10 3" xfId="33820" xr:uid="{D8B1FF4E-7A34-4968-8065-62E4CB9CBD3C}"/>
    <cellStyle name="Note 10 4" xfId="33821" xr:uid="{DCEE4151-6D80-4700-945D-65F9C7721247}"/>
    <cellStyle name="Note 10_AVA DVA EL" xfId="33822" xr:uid="{2566E6DA-6641-40F5-ADCA-CC377CC530B7}"/>
    <cellStyle name="Note 11" xfId="33823" xr:uid="{F6885E2D-6CC6-44EF-B869-95D9345D9068}"/>
    <cellStyle name="Note 11 2" xfId="33824" xr:uid="{64838728-AD55-4EA8-8263-A068FD26B1C5}"/>
    <cellStyle name="Note 11 3" xfId="33825" xr:uid="{0880CA5D-8EFA-48C9-8B8E-BA4335A35A32}"/>
    <cellStyle name="Note 11_AVA DVA EL" xfId="33826" xr:uid="{AB870B62-24D4-4E18-B655-7537E371AE21}"/>
    <cellStyle name="Note 12" xfId="33827" xr:uid="{1149A126-83C4-4784-8723-9B6AC8E455B1}"/>
    <cellStyle name="Note 12 2" xfId="33828" xr:uid="{7865AC1A-4AA1-45AB-8707-0FC011D22DE8}"/>
    <cellStyle name="Note 12 3" xfId="33829" xr:uid="{5C40D3B6-774B-49EE-A626-5141CBA5E906}"/>
    <cellStyle name="Note 12_AVA DVA EL" xfId="33830" xr:uid="{03C89413-5788-4950-9E19-7E6C686261D5}"/>
    <cellStyle name="Note 13" xfId="33831" xr:uid="{3E6AFE47-C4C0-407E-8BA8-F34FD951E546}"/>
    <cellStyle name="Note 13 2" xfId="33832" xr:uid="{3B755006-4C0B-4A82-9DCD-F272F27DFCF8}"/>
    <cellStyle name="Note 13 3" xfId="33833" xr:uid="{E6860A9D-771B-4325-B2F4-322665979AE6}"/>
    <cellStyle name="Note 13_AVA DVA EL" xfId="33834" xr:uid="{02091ED7-C39B-48D0-9165-6BF9B66B5735}"/>
    <cellStyle name="Note 14" xfId="33835" xr:uid="{1CBD7AE9-1B92-45B2-AEFA-DA3351DCCB4A}"/>
    <cellStyle name="Note 15" xfId="33836" xr:uid="{DCCA72C4-561F-493D-9FF8-612D801D82C4}"/>
    <cellStyle name="Note 16" xfId="33837" xr:uid="{AF9808F4-C198-4D5A-BAE2-43702B5754BF}"/>
    <cellStyle name="Note 17" xfId="40095" xr:uid="{B99DAC46-6AAD-45CB-BDBD-C1C858D6799A}"/>
    <cellStyle name="Note 18" xfId="51125" xr:uid="{E9FB2138-16D9-4172-B638-B585F25D45CB}"/>
    <cellStyle name="Note 19" xfId="51126" xr:uid="{5731408D-46C0-478E-92FB-8DE5DC800BF2}"/>
    <cellStyle name="Note 2" xfId="9012" xr:uid="{DDE5D1E6-2DDF-4D1C-A67B-A6A6098FACF3}"/>
    <cellStyle name="Note 2 10" xfId="9013" xr:uid="{5CE3734C-9A2E-459E-8604-2760D2AA7F0D}"/>
    <cellStyle name="Note 2 10 10" xfId="9014" xr:uid="{B50FA78D-1134-4A8C-B50A-6FA3226C29E5}"/>
    <cellStyle name="Note 2 10 11" xfId="9015" xr:uid="{2CA6C15D-AEAB-4F0E-B22F-5F19A89EA913}"/>
    <cellStyle name="Note 2 10 2" xfId="9016" xr:uid="{0688EEA5-232E-4D05-9B50-C8EAD5728F2F}"/>
    <cellStyle name="Note 2 10 3" xfId="9017" xr:uid="{6B8BDCDB-A035-47EF-ACC8-5CD95CF84DC4}"/>
    <cellStyle name="Note 2 10 4" xfId="9018" xr:uid="{B8F55361-9E9D-4D94-8125-22233363EB69}"/>
    <cellStyle name="Note 2 10 5" xfId="9019" xr:uid="{A47873BC-E187-46E2-9807-489ABF986A3E}"/>
    <cellStyle name="Note 2 10 6" xfId="9020" xr:uid="{5C2B99EC-BA07-4DC1-B4E0-0E402BD9528F}"/>
    <cellStyle name="Note 2 10 7" xfId="9021" xr:uid="{AECCEC2D-5AD9-4E51-9D0E-1650D2CAE575}"/>
    <cellStyle name="Note 2 10 8" xfId="9022" xr:uid="{43495041-30F4-4298-9C75-91AE1DBF66A7}"/>
    <cellStyle name="Note 2 10 9" xfId="9023" xr:uid="{3A7C4407-B988-491D-8985-7632850BE439}"/>
    <cellStyle name="Note 2 10_CR4_19" xfId="9024" xr:uid="{60C96AE4-9367-4E60-A919-698BA6554D4E}"/>
    <cellStyle name="Note 2 11" xfId="9025" xr:uid="{91CF0165-6459-4677-948E-22375D34CBE3}"/>
    <cellStyle name="Note 2 11 10" xfId="9026" xr:uid="{B96DEC79-F61F-43DB-834B-CC396BB58D5A}"/>
    <cellStyle name="Note 2 11 2" xfId="9027" xr:uid="{97E68A5D-B44C-4A93-98B7-36C0E1FD5581}"/>
    <cellStyle name="Note 2 11 3" xfId="9028" xr:uid="{55E82073-E4BE-4786-9DC8-75F6E4D6FEBB}"/>
    <cellStyle name="Note 2 11 4" xfId="9029" xr:uid="{AD1810D0-0AD1-4AD7-8FD1-CA6272E63F43}"/>
    <cellStyle name="Note 2 11 5" xfId="9030" xr:uid="{7E81863D-BF16-442B-A109-51653ABBEEFD}"/>
    <cellStyle name="Note 2 11 6" xfId="9031" xr:uid="{1FC58822-771A-4FC4-9C8A-67F1F0FA50F4}"/>
    <cellStyle name="Note 2 11 7" xfId="9032" xr:uid="{1ADB209F-B05A-4035-A613-5B49E180F3DF}"/>
    <cellStyle name="Note 2 11 8" xfId="9033" xr:uid="{422449BD-6F26-4D48-8C94-05D77F488EEE}"/>
    <cellStyle name="Note 2 11 9" xfId="9034" xr:uid="{D62A263B-3771-47D0-9FC2-671B3064DA4C}"/>
    <cellStyle name="Note 2 11_CR4_19" xfId="9035" xr:uid="{AF093F97-6423-4509-97A8-4551BC3E131A}"/>
    <cellStyle name="Note 2 12" xfId="36009" xr:uid="{CDE3DD5E-8550-45D0-8F1E-8F2477277343}"/>
    <cellStyle name="Note 2 13" xfId="36865" xr:uid="{B2736A80-E3F6-49AB-9F22-E20521B5EC6E}"/>
    <cellStyle name="Note 2 2" xfId="9036" xr:uid="{640C8E40-E9A2-4C35-853E-725FACBF33CE}"/>
    <cellStyle name="Note 2 2 2" xfId="9037" xr:uid="{2C5B3874-0ED8-47CE-AD17-B5D7C3EF2143}"/>
    <cellStyle name="Note 2 2 2 2" xfId="9038" xr:uid="{9B66D51B-9D61-45DD-A810-A78D5E0980C9}"/>
    <cellStyle name="Note 2 2 2 2 2" xfId="33838" xr:uid="{BA97EA99-F88E-473F-AC80-ABB08A30E2DC}"/>
    <cellStyle name="Note 2 2 2 2 3" xfId="33839" xr:uid="{AE76E1FE-CA24-42CB-B31D-6BA19D0AB917}"/>
    <cellStyle name="Note 2 2 2 2_AVA DVA EL" xfId="33840" xr:uid="{79E74EAC-FCE0-4BF1-86A4-4E4030CF601E}"/>
    <cellStyle name="Note 2 2 2 3" xfId="33841" xr:uid="{8CAF0467-5692-42F1-8E27-DE0EC00814EB}"/>
    <cellStyle name="Note 2 2 2_A02" xfId="55584" xr:uid="{966464EB-9703-4674-826F-F3F5215DD6F3}"/>
    <cellStyle name="Note 2 2 3" xfId="9039" xr:uid="{C093A176-0770-4D91-AFF7-4798AC76E934}"/>
    <cellStyle name="Note 2 2 3 2" xfId="33842" xr:uid="{D5D57975-1342-45AC-A80B-15CAED798114}"/>
    <cellStyle name="Note 2 2 3 3" xfId="33843" xr:uid="{3650CF8C-5A34-4CC6-92C2-CDDDA2154688}"/>
    <cellStyle name="Note 2 2 3_AVA DVA EL" xfId="33844" xr:uid="{BAB240C4-0716-4916-8600-3B0BC8A81182}"/>
    <cellStyle name="Note 2 2 4" xfId="33845" xr:uid="{E2A89A72-807B-46B2-9A7C-F0F605F14FCB}"/>
    <cellStyle name="Note 2 2 4 2" xfId="33846" xr:uid="{85959B77-C258-432E-8CB7-BD8832F8EAC7}"/>
    <cellStyle name="Note 2 2 4 3" xfId="33847" xr:uid="{A66F4B7F-BA08-430E-A315-3405B25A64BA}"/>
    <cellStyle name="Note 2 2 4_AVA DVA EL" xfId="33848" xr:uid="{C5116D06-1AA8-460D-AEDA-2C8B19C35CEB}"/>
    <cellStyle name="Note 2 2 5" xfId="33849" xr:uid="{4F590AD6-41A2-4791-BF6F-804C41307123}"/>
    <cellStyle name="Note 2 2 5 2" xfId="33850" xr:uid="{6FA9577B-9DD5-459F-8498-85C7550CE35D}"/>
    <cellStyle name="Note 2 2 5 3" xfId="33851" xr:uid="{EF4C4C83-D6FE-480F-A1A8-C7869B2F8B49}"/>
    <cellStyle name="Note 2 2 5_AVA DVA EL" xfId="33852" xr:uid="{B5439060-06AE-474C-A572-50F46A69B8F1}"/>
    <cellStyle name="Note 2 2 6" xfId="33853" xr:uid="{E8FCCF4D-75BC-4567-AF3C-7F8D09F59ADE}"/>
    <cellStyle name="Note 2 2 6 2" xfId="33854" xr:uid="{F64690A8-8D0E-414E-8705-F420AA17BB06}"/>
    <cellStyle name="Note 2 2 6 3" xfId="33855" xr:uid="{8952BA5B-1B9B-49C1-9051-2A3B9B27EE39}"/>
    <cellStyle name="Note 2 2 6_AVA DVA EL" xfId="33856" xr:uid="{4B79C1D2-1463-4B77-9D4E-08496D1B9E8E}"/>
    <cellStyle name="Note 2 2 7" xfId="33857" xr:uid="{810F7645-F2E1-4258-A9DB-0D3A06A33B92}"/>
    <cellStyle name="Note 2 2 8" xfId="36866" xr:uid="{9E655E3F-6306-45F1-941F-3D5B36E5CE7A}"/>
    <cellStyle name="Note 2 2_4Q16" xfId="33858" xr:uid="{C0A79425-898F-4ADA-B760-29ABAD6C0D2A}"/>
    <cellStyle name="Note 2 3" xfId="9040" xr:uid="{1F61BD6F-61FA-491F-8AF6-3F6360ABF36B}"/>
    <cellStyle name="Note 2 3 2" xfId="9041" xr:uid="{89B8B6C9-6AC4-4D7C-8362-1B2D685B73CF}"/>
    <cellStyle name="Note 2 3 2 2" xfId="33859" xr:uid="{735D26CF-918C-4F5E-9335-5D1A0767E848}"/>
    <cellStyle name="Note 2 3 2 3" xfId="33860" xr:uid="{603D2BCE-4C1C-4002-9688-88B21D326DF2}"/>
    <cellStyle name="Note 2 3 2_AVA DVA EL" xfId="33861" xr:uid="{177FAEA3-A718-46EF-AECA-09F613FAD9A4}"/>
    <cellStyle name="Note 2 3 3" xfId="33862" xr:uid="{F446BFE4-D7B5-4DD1-AC1B-5994FAF27182}"/>
    <cellStyle name="Note 2 3_A02" xfId="55585" xr:uid="{0CF096E5-202B-4C39-84FF-D62A288D7ADE}"/>
    <cellStyle name="Note 2 4" xfId="9042" xr:uid="{362B917F-DE2A-449D-B098-54898481F3B3}"/>
    <cellStyle name="Note 2 4 2" xfId="9043" xr:uid="{E529EB54-620D-4320-AE43-0200C7F623CF}"/>
    <cellStyle name="Note 2 4 2 2" xfId="33863" xr:uid="{A2AA25E6-663E-447E-A1A9-8A09EBD03364}"/>
    <cellStyle name="Note 2 4 2 3" xfId="33864" xr:uid="{1684BE81-41D4-4CFF-B886-4065139830C6}"/>
    <cellStyle name="Note 2 4 2_AVA DVA EL" xfId="33865" xr:uid="{05816000-36BA-4701-9004-732485EAC13D}"/>
    <cellStyle name="Note 2 4 3" xfId="33866" xr:uid="{6129A1AF-1542-45CE-AF1D-89A2A8306B7B}"/>
    <cellStyle name="Note 2 4_A02" xfId="55586" xr:uid="{B983F829-8024-43F8-8602-628AF537A0C7}"/>
    <cellStyle name="Note 2 5" xfId="9044" xr:uid="{BFCA851F-8B98-419C-9076-07113C3A0BCE}"/>
    <cellStyle name="Note 2 5 2" xfId="33867" xr:uid="{A0152903-CE9E-4145-B071-379798EC65C3}"/>
    <cellStyle name="Note 2 5 3" xfId="33868" xr:uid="{422C88C9-4825-49D0-A990-44BB4D5BB5DB}"/>
    <cellStyle name="Note 2 5_AVA DVA EL" xfId="33869" xr:uid="{B3EE5EB0-D2C9-4157-B5BA-749077B89D56}"/>
    <cellStyle name="Note 2 6" xfId="9045" xr:uid="{EC2BD658-CBC5-46F1-BD10-3475186114B3}"/>
    <cellStyle name="Note 2 6 10" xfId="9046" xr:uid="{D41F9090-AD61-4823-AAFA-C6D7D429FA86}"/>
    <cellStyle name="Note 2 6 11" xfId="9047" xr:uid="{861E8B57-4A0D-42CA-8208-B806EC919E59}"/>
    <cellStyle name="Note 2 6 12" xfId="36720" xr:uid="{2604903B-0912-4D8C-8C9C-CC4E3012724B}"/>
    <cellStyle name="Note 2 6 2" xfId="9048" xr:uid="{C029A5EC-B7B4-4A0F-A68E-9E14DF1D6405}"/>
    <cellStyle name="Note 2 6 2 2" xfId="33870" xr:uid="{226F72B7-C44D-4C32-B57F-EF3E80357ACD}"/>
    <cellStyle name="Note 2 6 2 3" xfId="33871" xr:uid="{03D25A1A-88EA-44BC-884C-2C9216D10B5E}"/>
    <cellStyle name="Note 2 6 2_AVA DVA EL" xfId="33872" xr:uid="{3B2886AB-7181-42AA-B326-B4BA096F7471}"/>
    <cellStyle name="Note 2 6 3" xfId="9049" xr:uid="{1AAE6CCE-EB11-41F4-B4B4-BA58E4F7A621}"/>
    <cellStyle name="Note 2 6 3 2" xfId="33873" xr:uid="{35EC07CE-4508-4C0C-BF65-E5F30A84E0A7}"/>
    <cellStyle name="Note 2 6 3 3" xfId="33874" xr:uid="{7D18C848-7665-4C06-B96B-2E07A0A377FC}"/>
    <cellStyle name="Note 2 6 3_AVA DVA EL" xfId="33875" xr:uid="{B7A27617-1F50-4F00-B4CD-577C03F78388}"/>
    <cellStyle name="Note 2 6 4" xfId="9050" xr:uid="{3A12E813-20FB-45B9-8128-E700427437BE}"/>
    <cellStyle name="Note 2 6 5" xfId="9051" xr:uid="{0DBA3E5C-32F5-4BA2-A989-3CCD2B058A31}"/>
    <cellStyle name="Note 2 6 6" xfId="9052" xr:uid="{FFC50CF4-09F7-49E2-8E54-6E6FBFF05AB9}"/>
    <cellStyle name="Note 2 6 7" xfId="9053" xr:uid="{C08EF724-C0D4-41EF-A43B-2C85A37B722D}"/>
    <cellStyle name="Note 2 6 8" xfId="9054" xr:uid="{790E94F5-77AC-43EE-9AEE-FBF62767C586}"/>
    <cellStyle name="Note 2 6 9" xfId="9055" xr:uid="{40D84CB7-B78C-4B8D-B138-BCAE6B2BD379}"/>
    <cellStyle name="Note 2 6_AVA DVA EL" xfId="33876" xr:uid="{145CAD67-4BE5-4FCC-AB53-A83C09A8642A}"/>
    <cellStyle name="Note 2 7" xfId="9056" xr:uid="{FACCF5FB-29AA-42D7-AD5B-B73C8E69D6D3}"/>
    <cellStyle name="Note 2 7 10" xfId="9057" xr:uid="{84683D59-E498-4E9F-83AF-1C8C887DAE91}"/>
    <cellStyle name="Note 2 7 11" xfId="9058" xr:uid="{6213D7F2-BB27-49DC-B6B2-E6B7D330A694}"/>
    <cellStyle name="Note 2 7 12" xfId="36480" xr:uid="{65F74D0C-60F7-4CC2-B8FF-B2AC3C88162D}"/>
    <cellStyle name="Note 2 7 13" xfId="36705" xr:uid="{B941ACE1-8F0C-4C91-85ED-90B8EFC4B0E9}"/>
    <cellStyle name="Note 2 7 2" xfId="9059" xr:uid="{D3FD0269-ABC0-4095-9A18-1ACDF417D22A}"/>
    <cellStyle name="Note 2 7 3" xfId="9060" xr:uid="{47306826-874B-45A0-95C1-C9130219D20F}"/>
    <cellStyle name="Note 2 7 4" xfId="9061" xr:uid="{D08DA5D0-601A-4542-AE5D-9ED6063090C4}"/>
    <cellStyle name="Note 2 7 5" xfId="9062" xr:uid="{1BB09DF8-08B7-44DC-AC45-8728985C3FE8}"/>
    <cellStyle name="Note 2 7 6" xfId="9063" xr:uid="{FE3EC3E7-FA22-4AE8-8AAF-D177F4D848FA}"/>
    <cellStyle name="Note 2 7 7" xfId="9064" xr:uid="{55FFB392-6676-42DB-95B2-14EE7FAE9C7E}"/>
    <cellStyle name="Note 2 7 8" xfId="9065" xr:uid="{359227BF-5255-4125-957A-1C5557CACF7B}"/>
    <cellStyle name="Note 2 7 9" xfId="9066" xr:uid="{54038D36-87DF-4CAC-A905-697EA4C8CCA2}"/>
    <cellStyle name="Note 2 7_AVA DVA EL" xfId="33877" xr:uid="{42CA9A03-889B-430A-9004-A0895A0E02DD}"/>
    <cellStyle name="Note 2 8" xfId="9067" xr:uid="{6C8B277E-2B7C-44B8-B208-E67F663BF545}"/>
    <cellStyle name="Note 2 8 10" xfId="9068" xr:uid="{59152064-5A20-4671-B254-EBD800C39A73}"/>
    <cellStyle name="Note 2 8 11" xfId="9069" xr:uid="{2B9F23D7-1661-4546-91B7-C70BFF3BE99B}"/>
    <cellStyle name="Note 2 8 2" xfId="9070" xr:uid="{BD51F6D3-655E-4E81-AD98-C32EE454F189}"/>
    <cellStyle name="Note 2 8 3" xfId="9071" xr:uid="{3DFCB687-1EEE-4270-B128-5D8BC9CA2C68}"/>
    <cellStyle name="Note 2 8 4" xfId="9072" xr:uid="{052C1AEE-B6C0-4F0F-9337-7010C908A74B}"/>
    <cellStyle name="Note 2 8 5" xfId="9073" xr:uid="{5D10F3EB-9F0E-4B16-A2FF-50BEA701A04A}"/>
    <cellStyle name="Note 2 8 6" xfId="9074" xr:uid="{5587D6CE-1525-47D5-8E9D-0AB363EB346D}"/>
    <cellStyle name="Note 2 8 7" xfId="9075" xr:uid="{69909388-72D7-47C1-9617-3DEC5B025B5F}"/>
    <cellStyle name="Note 2 8 8" xfId="9076" xr:uid="{67A89915-AA42-45F2-A361-03E87CAEA5E7}"/>
    <cellStyle name="Note 2 8 9" xfId="9077" xr:uid="{6E194AE6-16B8-42D4-8278-384606336519}"/>
    <cellStyle name="Note 2 8_AVA DVA EL" xfId="33878" xr:uid="{B7F0BAB4-8CA3-486A-B95B-0323627272C0}"/>
    <cellStyle name="Note 2 9" xfId="9078" xr:uid="{ADC43D70-6A8D-4533-974E-105978BBFE0E}"/>
    <cellStyle name="Note 2 9 10" xfId="9079" xr:uid="{C51A9872-5C9F-448B-978B-2F1F92115C07}"/>
    <cellStyle name="Note 2 9 11" xfId="9080" xr:uid="{889BB0A5-392D-4318-8302-37AAF29CB8C9}"/>
    <cellStyle name="Note 2 9 2" xfId="9081" xr:uid="{ACECB5AF-7E3F-44FB-8EAB-CABAFF670C03}"/>
    <cellStyle name="Note 2 9 3" xfId="9082" xr:uid="{EF7349D5-6184-46B5-B9A5-2B514D9122F9}"/>
    <cellStyle name="Note 2 9 4" xfId="9083" xr:uid="{5643556C-CE41-40B1-BAE4-1CF5F4F6EE93}"/>
    <cellStyle name="Note 2 9 5" xfId="9084" xr:uid="{F9AC7997-C3EF-4EBA-B2CD-A294753679CA}"/>
    <cellStyle name="Note 2 9 6" xfId="9085" xr:uid="{58E52134-2BBD-4816-9BB7-E0770FE6EA4D}"/>
    <cellStyle name="Note 2 9 7" xfId="9086" xr:uid="{F80376DC-A60C-4E45-B5BE-4F2D87DE9BA3}"/>
    <cellStyle name="Note 2 9 8" xfId="9087" xr:uid="{751B8A89-446E-4C77-8568-9CD4CC60B857}"/>
    <cellStyle name="Note 2 9 9" xfId="9088" xr:uid="{3C2AE3F0-F82D-4E56-BD84-C93241B04CF8}"/>
    <cellStyle name="Note 2 9_CR4_19" xfId="9089" xr:uid="{FCDFE0F3-BA31-478E-97A2-3B34D2825774}"/>
    <cellStyle name="Note 2_3. Chng in credit spreads" xfId="51127" xr:uid="{9223D6B8-CF52-4299-8FED-52A9B2848FBA}"/>
    <cellStyle name="Note 20" xfId="9010" xr:uid="{B85670C6-87CC-4F98-9749-DEAF8B5D2C14}"/>
    <cellStyle name="Note 3" xfId="9090" xr:uid="{3F662C45-F6ED-432A-9BB8-24931348E124}"/>
    <cellStyle name="Note 3 2" xfId="9091" xr:uid="{B5364EBA-971B-4600-89BB-CBCD20186143}"/>
    <cellStyle name="Note 3 2 10" xfId="9092" xr:uid="{68844041-3B0C-4A10-A444-8C1A677A8F40}"/>
    <cellStyle name="Note 3 2 11" xfId="9093" xr:uid="{F8C3AA6F-F345-49DF-801C-B32FA9F9D687}"/>
    <cellStyle name="Note 3 2 12" xfId="36721" xr:uid="{2F87B8BC-2421-4457-9FDD-CB76683509D3}"/>
    <cellStyle name="Note 3 2 2" xfId="9094" xr:uid="{164BDCE1-987B-4664-B710-3C2EFB5F314C}"/>
    <cellStyle name="Note 3 2 2 2" xfId="33879" xr:uid="{01431E0B-BA97-469F-BE9C-B223D91E4F7A}"/>
    <cellStyle name="Note 3 2 2 3" xfId="33880" xr:uid="{0C046A9A-C4F3-46EE-AA14-BD8B8C276E19}"/>
    <cellStyle name="Note 3 2 2_AVA DVA EL" xfId="33881" xr:uid="{621A215C-F3D6-46F4-845B-BC8B0B7BD0BF}"/>
    <cellStyle name="Note 3 2 3" xfId="9095" xr:uid="{52447333-389C-4C60-BDDC-721AF40AF57C}"/>
    <cellStyle name="Note 3 2 4" xfId="9096" xr:uid="{2D810691-45F0-4696-BC35-9F83F869D425}"/>
    <cellStyle name="Note 3 2 5" xfId="9097" xr:uid="{FCE6BBCF-9F82-4E45-A2D5-02A13DB691C9}"/>
    <cellStyle name="Note 3 2 6" xfId="9098" xr:uid="{625EA86D-B03C-4DB4-9020-D7294F3EE753}"/>
    <cellStyle name="Note 3 2 7" xfId="9099" xr:uid="{C6184925-A5EE-4118-804B-F8BF091DE912}"/>
    <cellStyle name="Note 3 2 8" xfId="9100" xr:uid="{FF028F82-FCB1-48D4-A5D6-EFFDF7E8F3F0}"/>
    <cellStyle name="Note 3 2 9" xfId="9101" xr:uid="{8D7C8966-0DED-4114-AC99-9EFC676853BE}"/>
    <cellStyle name="Note 3 2_AVA DVA EL" xfId="33882" xr:uid="{197F7EC3-D029-44BB-8B8D-C03999CB7B6E}"/>
    <cellStyle name="Note 3 3" xfId="9102" xr:uid="{955B9DE6-46A4-48FD-AFD6-DA873ADA7BED}"/>
    <cellStyle name="Note 3 3 10" xfId="9103" xr:uid="{0A79A8B5-9925-4A51-B4B7-05EEFCDF37E9}"/>
    <cellStyle name="Note 3 3 11" xfId="9104" xr:uid="{F2BB0498-4571-450D-93DD-C7F31FEBB651}"/>
    <cellStyle name="Note 3 3 12" xfId="36481" xr:uid="{7D7D22B0-8B3D-434B-9A6A-285582747981}"/>
    <cellStyle name="Note 3 3 13" xfId="36706" xr:uid="{4617E554-CBAC-467C-BD78-251003690C89}"/>
    <cellStyle name="Note 3 3 2" xfId="9105" xr:uid="{27DEB010-529A-49A6-B652-0473C82D55C3}"/>
    <cellStyle name="Note 3 3 3" xfId="9106" xr:uid="{FC31CE1E-087F-4DF2-BA1A-92F0D8BD3D16}"/>
    <cellStyle name="Note 3 3 4" xfId="9107" xr:uid="{8CDB8C62-6B21-401C-AF98-3DAF0B467EEE}"/>
    <cellStyle name="Note 3 3 5" xfId="9108" xr:uid="{E9BAEBA4-A523-4687-BB50-01937A2F8BCF}"/>
    <cellStyle name="Note 3 3 6" xfId="9109" xr:uid="{8A73C785-ECB0-4C65-862D-8E75B8E2A0DC}"/>
    <cellStyle name="Note 3 3 7" xfId="9110" xr:uid="{DFAE745B-7CCD-4D61-A694-AC5E8C087F50}"/>
    <cellStyle name="Note 3 3 8" xfId="9111" xr:uid="{A377FFC0-98FD-4755-AFD6-64760BB18B12}"/>
    <cellStyle name="Note 3 3 9" xfId="9112" xr:uid="{8ADE8BB6-A6FA-472F-BCA3-057F82B9749F}"/>
    <cellStyle name="Note 3 3_AVA DVA EL" xfId="33883" xr:uid="{BFD1C0F4-F6DC-4E6D-AF4F-58C9FCF2321F}"/>
    <cellStyle name="Note 3 4" xfId="9113" xr:uid="{A19EECC0-3F51-4A1D-8730-AA63C3877197}"/>
    <cellStyle name="Note 3 4 10" xfId="9114" xr:uid="{9D9D752F-824C-4A38-B9C0-2880ADFB11C7}"/>
    <cellStyle name="Note 3 4 11" xfId="9115" xr:uid="{E98DCA08-8E0F-4131-A551-2804BA791401}"/>
    <cellStyle name="Note 3 4 2" xfId="9116" xr:uid="{171BC6F3-235F-4271-82A2-0C416592C090}"/>
    <cellStyle name="Note 3 4 3" xfId="9117" xr:uid="{D4C85684-48BC-4149-9A3D-6A827AAE6EF8}"/>
    <cellStyle name="Note 3 4 4" xfId="9118" xr:uid="{7ECEE10F-468F-46BF-B28A-36028F39C733}"/>
    <cellStyle name="Note 3 4 5" xfId="9119" xr:uid="{FEBFCBE2-6D45-4B71-B3E9-DBFA2E71544D}"/>
    <cellStyle name="Note 3 4 6" xfId="9120" xr:uid="{DB1F59D7-C832-4A59-B3F4-0724C2253E61}"/>
    <cellStyle name="Note 3 4 7" xfId="9121" xr:uid="{E6503A28-9794-4168-96AC-7C2B87A4649F}"/>
    <cellStyle name="Note 3 4 8" xfId="9122" xr:uid="{20708126-4B60-407F-891A-388DABB80425}"/>
    <cellStyle name="Note 3 4 9" xfId="9123" xr:uid="{B5AD64C9-9372-40CE-A86C-16F1AF647844}"/>
    <cellStyle name="Note 3 4_CR4_19" xfId="9124" xr:uid="{9770781C-63A7-48CF-8838-F72501C4E3DF}"/>
    <cellStyle name="Note 3 5" xfId="9125" xr:uid="{A02129E5-68F0-4B49-8307-74B9467DE7BE}"/>
    <cellStyle name="Note 3 5 10" xfId="9126" xr:uid="{A9CE4FC5-9FA1-42B4-BBE0-8DD0F8F6353B}"/>
    <cellStyle name="Note 3 5 11" xfId="9127" xr:uid="{53AB7FC7-54A4-48D8-A261-B2B7E0801B50}"/>
    <cellStyle name="Note 3 5 2" xfId="9128" xr:uid="{E9714971-CD7D-48F6-A87B-AB50E0DB2F3A}"/>
    <cellStyle name="Note 3 5 3" xfId="9129" xr:uid="{7C68126E-24C1-480F-88C1-7732F5BFD4D1}"/>
    <cellStyle name="Note 3 5 4" xfId="9130" xr:uid="{7FCF0CF5-5311-44E8-9A00-EA6230408D5C}"/>
    <cellStyle name="Note 3 5 5" xfId="9131" xr:uid="{77B783CC-7079-44A0-BC79-3130DCE1724B}"/>
    <cellStyle name="Note 3 5 6" xfId="9132" xr:uid="{EB38426D-4711-40DA-B4DC-C6AC5756E006}"/>
    <cellStyle name="Note 3 5 7" xfId="9133" xr:uid="{6FD19179-5AD2-47D0-9AF5-8D3F696F77C2}"/>
    <cellStyle name="Note 3 5 8" xfId="9134" xr:uid="{1612BD96-0EDC-4AFE-BB83-6EE9C86BFADE}"/>
    <cellStyle name="Note 3 5 9" xfId="9135" xr:uid="{683B97D8-2481-47E9-8904-F623EAB901EC}"/>
    <cellStyle name="Note 3 5_CR4_19" xfId="9136" xr:uid="{4D69BCC9-5831-41B2-92F6-334BD1A19463}"/>
    <cellStyle name="Note 3 6" xfId="9137" xr:uid="{EC613F31-99E5-4A35-95D9-9A62061E18BA}"/>
    <cellStyle name="Note 3 6 10" xfId="9138" xr:uid="{4DE8EA93-011A-4372-9A60-5B7DB81F82F1}"/>
    <cellStyle name="Note 3 6 11" xfId="9139" xr:uid="{30E372EC-369F-42A0-BF19-60E8B2044346}"/>
    <cellStyle name="Note 3 6 2" xfId="9140" xr:uid="{6BEC38FA-4BE4-473B-BE49-FEF5B0C065B5}"/>
    <cellStyle name="Note 3 6 3" xfId="9141" xr:uid="{4A73EE90-F956-45B6-B6EF-8D8AA4B1091C}"/>
    <cellStyle name="Note 3 6 4" xfId="9142" xr:uid="{FFEFD1CE-7E84-455C-B92E-42B39AF64FB1}"/>
    <cellStyle name="Note 3 6 5" xfId="9143" xr:uid="{1F9AD08D-9255-478C-85CB-70BD48A53B87}"/>
    <cellStyle name="Note 3 6 6" xfId="9144" xr:uid="{40A64ECB-F637-4A2E-A61B-D95059232995}"/>
    <cellStyle name="Note 3 6 7" xfId="9145" xr:uid="{3476C420-2B3D-409E-A726-09B6BE774675}"/>
    <cellStyle name="Note 3 6 8" xfId="9146" xr:uid="{F6B936EF-21D6-4C19-A22D-74F825EAA838}"/>
    <cellStyle name="Note 3 6 9" xfId="9147" xr:uid="{72720B1E-2061-4748-ADDA-07377B677709}"/>
    <cellStyle name="Note 3 6_CR4_19" xfId="9148" xr:uid="{59F4C2E0-4AF6-477C-BC56-7BB509E41AC3}"/>
    <cellStyle name="Note 3 7" xfId="9149" xr:uid="{E3DD4CA0-EAF3-4409-82C0-35379DB2110A}"/>
    <cellStyle name="Note 3 7 10" xfId="9150" xr:uid="{D6B3FD10-7284-41ED-BA50-415832603E6A}"/>
    <cellStyle name="Note 3 7 2" xfId="9151" xr:uid="{718A5833-E239-4EB3-AEF0-4328A1E753ED}"/>
    <cellStyle name="Note 3 7 3" xfId="9152" xr:uid="{337D169F-6002-48FB-BB62-C53D8A11C26D}"/>
    <cellStyle name="Note 3 7 4" xfId="9153" xr:uid="{7AD82B5A-DA16-4C60-8776-8959C18DABF7}"/>
    <cellStyle name="Note 3 7 5" xfId="9154" xr:uid="{14B192B7-90A9-415B-AEE3-5516FFDA5173}"/>
    <cellStyle name="Note 3 7 6" xfId="9155" xr:uid="{E9325B82-A3A8-4EA1-9765-8860B4D7B31A}"/>
    <cellStyle name="Note 3 7 7" xfId="9156" xr:uid="{B094CE22-49DA-4018-B85B-1032CCEA9E52}"/>
    <cellStyle name="Note 3 7 8" xfId="9157" xr:uid="{5863BFF6-C7FB-4F33-B308-595338461AD1}"/>
    <cellStyle name="Note 3 7 9" xfId="9158" xr:uid="{72DEFE3D-92A5-4757-8732-51C777C79145}"/>
    <cellStyle name="Note 3 7_CR4_19" xfId="9159" xr:uid="{5A4E4AE2-44F8-4595-9E45-94612D7F8704}"/>
    <cellStyle name="Note 3 8" xfId="36433" xr:uid="{7013943E-F4CE-4146-A5DE-6CABA667FA4E}"/>
    <cellStyle name="Note 3 9" xfId="36867" xr:uid="{CE09BF2D-9CF0-416E-B8C6-56F14177C6DB}"/>
    <cellStyle name="Note 3_A02" xfId="55587" xr:uid="{DAEEB1F7-238D-4F52-AA91-D6D05551520D}"/>
    <cellStyle name="Note 4" xfId="9160" xr:uid="{0AA466F7-3110-40F5-8C70-738B0B6C96C3}"/>
    <cellStyle name="Note 4 2" xfId="33884" xr:uid="{39E6344C-C183-4A5A-87E0-4650D927C93A}"/>
    <cellStyle name="Note 4 2 2" xfId="33885" xr:uid="{79B3BBDC-A4EF-43C1-BCAC-788D278F835B}"/>
    <cellStyle name="Note 4 2 3" xfId="33886" xr:uid="{1F330D7B-2112-4AB3-B67D-167DD0F26177}"/>
    <cellStyle name="Note 4 2_AVA DVA EL" xfId="33887" xr:uid="{34EF3F28-C417-454A-8D6D-9B1ACA050666}"/>
    <cellStyle name="Note 4 3" xfId="33888" xr:uid="{45AE4A99-F64F-4525-AFBC-B592AD4371EC}"/>
    <cellStyle name="Note 4 3 2" xfId="33889" xr:uid="{730C3CC0-284D-44D8-A495-81B470436136}"/>
    <cellStyle name="Note 4 3 3" xfId="33890" xr:uid="{68B3E37A-E6EC-48F9-8E8C-757815400979}"/>
    <cellStyle name="Note 4 3_AVA DVA EL" xfId="33891" xr:uid="{DAAC517D-9B5E-4F9C-9ACA-96ECE52AC8AB}"/>
    <cellStyle name="Note 4 4" xfId="33892" xr:uid="{6F1E919E-BF1C-471B-94DA-EE076E88A74F}"/>
    <cellStyle name="Note 4 4 2" xfId="33893" xr:uid="{BDCC139F-998B-4EB6-91BD-2F1922D92C4E}"/>
    <cellStyle name="Note 4 4 3" xfId="33894" xr:uid="{9EBB2ACF-D2D3-4AFE-A518-B18D1CEABB60}"/>
    <cellStyle name="Note 4 4_AVA DVA EL" xfId="33895" xr:uid="{9EA18542-29B8-403D-A6BF-81CCE571B87A}"/>
    <cellStyle name="Note 4 5" xfId="33896" xr:uid="{D2F99809-531D-4068-A489-B41BB3BB88AA}"/>
    <cellStyle name="Note 4 6" xfId="33897" xr:uid="{549F2032-8FFC-405A-BA72-3A3ADA03302E}"/>
    <cellStyle name="Note 4_AVA DVA EL" xfId="33898" xr:uid="{D317744B-18C8-470E-A67C-F040E4FFEAF8}"/>
    <cellStyle name="Note 5" xfId="9161" xr:uid="{72356A90-CE75-46EB-AE5D-A654EB8DC0CC}"/>
    <cellStyle name="Note 5 2" xfId="33899" xr:uid="{143045F7-CEF0-4109-A657-C3BABBFE5C13}"/>
    <cellStyle name="Note 5 2 2" xfId="33900" xr:uid="{78EB3AFE-649E-4ADD-85E7-30DE642E5A52}"/>
    <cellStyle name="Note 5 2 3" xfId="33901" xr:uid="{955442EE-B93E-48C2-8B9A-616A8D1AEA50}"/>
    <cellStyle name="Note 5 2_AVA DVA EL" xfId="33902" xr:uid="{20A6FEEC-02BA-4307-BCD2-DADFE088A5B8}"/>
    <cellStyle name="Note 5 3" xfId="33903" xr:uid="{A0861320-30E6-4FBA-B137-4801BA66B732}"/>
    <cellStyle name="Note 5 3 2" xfId="33904" xr:uid="{85E58C64-21DC-494E-B01C-09F8E4469494}"/>
    <cellStyle name="Note 5 3 3" xfId="33905" xr:uid="{0D12D19A-77FE-40AC-9513-F44299C0A2CC}"/>
    <cellStyle name="Note 5 3_AVA DVA EL" xfId="33906" xr:uid="{A8A289E1-34E8-4492-8743-59FFA14C0F78}"/>
    <cellStyle name="Note 5 4" xfId="33907" xr:uid="{E9D73024-9C00-4BC6-9BFA-9E7C79A00BE6}"/>
    <cellStyle name="Note 5 5" xfId="33908" xr:uid="{943FBB22-B06F-4CB7-8CCC-486A71F0F17E}"/>
    <cellStyle name="Note 5_AVA DVA EL" xfId="33909" xr:uid="{BDE024BF-D5A2-4C7A-92AE-B7AA4352CD1C}"/>
    <cellStyle name="Note 6" xfId="9162" xr:uid="{3843FD87-E8BD-4B25-8CC0-ED18D05676D7}"/>
    <cellStyle name="Note 6 2" xfId="33910" xr:uid="{4404AC33-A52D-488F-A320-231C73865B44}"/>
    <cellStyle name="Note 6 3" xfId="33911" xr:uid="{1849D286-6B7F-4206-95F9-D70FB140989D}"/>
    <cellStyle name="Note 6_AVA DVA EL" xfId="33912" xr:uid="{444C1DF1-2B29-42E6-909D-43E50D2BF0CA}"/>
    <cellStyle name="Note 7" xfId="9163" xr:uid="{16559C2C-389E-4E19-9653-929BF584987E}"/>
    <cellStyle name="Note 7 2" xfId="33913" xr:uid="{C2B0A19A-5A9B-45D4-AFBC-9BC5C72FDC0A}"/>
    <cellStyle name="Note 7 2 2" xfId="33914" xr:uid="{7A94A0CD-D6A7-4308-81CD-DA9250A70E2D}"/>
    <cellStyle name="Note 7 2 3" xfId="33915" xr:uid="{725C6514-214D-4F6C-9FB1-EB2F427EF024}"/>
    <cellStyle name="Note 7 2_AVA DVA EL" xfId="33916" xr:uid="{6365C6A4-A191-4AA6-9E7D-7BF36B36FE2F}"/>
    <cellStyle name="Note 7 3" xfId="33917" xr:uid="{7C2D8DFF-CAC0-4C5C-8DB5-6AF7022922E0}"/>
    <cellStyle name="Note 7 4" xfId="33918" xr:uid="{DF99D4B8-1C18-42F0-A51C-CEF8F83BB4AB}"/>
    <cellStyle name="Note 7_AVA DVA EL" xfId="33919" xr:uid="{5B1427E9-CB21-4140-8347-8CAB044394ED}"/>
    <cellStyle name="Note 8" xfId="9164" xr:uid="{7CFADB69-6685-4A9E-9105-09B3F07EEBCF}"/>
    <cellStyle name="Note 8 2" xfId="33920" xr:uid="{57EE6863-C43D-4515-A688-08768DD0DCCD}"/>
    <cellStyle name="Note 8 2 2" xfId="33921" xr:uid="{0B22830F-E08F-48CF-88C8-2A2A99BC36A3}"/>
    <cellStyle name="Note 8 2 3" xfId="33922" xr:uid="{B9FAC34F-7DE9-48DD-93CB-6144D62A80C1}"/>
    <cellStyle name="Note 8 2_AVA DVA EL" xfId="33923" xr:uid="{DB541CBA-9A64-4FFA-9231-A4F32DE35D29}"/>
    <cellStyle name="Note 8 3" xfId="33924" xr:uid="{2EEB3425-E1B5-4ACD-B212-D2B0B67121E8}"/>
    <cellStyle name="Note 8 4" xfId="33925" xr:uid="{63293FE7-5226-4409-82F2-0C081E8CC051}"/>
    <cellStyle name="Note 8_AVA DVA EL" xfId="33926" xr:uid="{1A378B6C-01DE-4F1B-A182-3742C408F708}"/>
    <cellStyle name="Note 9" xfId="9165" xr:uid="{3137A2E6-54C8-40DE-AE40-771CC21A792D}"/>
    <cellStyle name="Note 9 2" xfId="33927" xr:uid="{9ACBDE70-69C3-4A8A-8B9B-6E3BBEAB49C1}"/>
    <cellStyle name="Note 9 2 2" xfId="33928" xr:uid="{A81F3685-B682-447D-86E6-2D36F64C518A}"/>
    <cellStyle name="Note 9 2 3" xfId="33929" xr:uid="{16BEBA6F-2571-4B5E-BADB-8D4221CEA113}"/>
    <cellStyle name="Note 9 2_AVA DVA EL" xfId="33930" xr:uid="{CCADB7CF-F3BE-4D7B-BB09-9512197AFC88}"/>
    <cellStyle name="Note 9 3" xfId="33931" xr:uid="{E9EAF90D-03BD-4858-B856-3DEC256CD203}"/>
    <cellStyle name="Note 9 4" xfId="33932" xr:uid="{B2B24D29-2CC0-413C-A760-4D418C1C3C4E}"/>
    <cellStyle name="Note 9_AVA DVA EL" xfId="33933" xr:uid="{1AE1E86A-7640-4109-BBAA-B1DFC1F58463}"/>
    <cellStyle name="Notes" xfId="9166" xr:uid="{6C951F6A-881D-4090-AD25-3859DF38A5F4}"/>
    <cellStyle name="Notes 2" xfId="33934" xr:uid="{09D4A7A6-D28F-4B75-A523-B57185F48F6F}"/>
    <cellStyle name="Notes 2 2" xfId="51128" xr:uid="{A634E5C5-3BE4-4A58-A2ED-1C1D0E8E3A91}"/>
    <cellStyle name="Notes_3. Chng in credit spreads" xfId="51129" xr:uid="{05CDFA21-9E98-47D1-BC7E-A3676804D825}"/>
    <cellStyle name="Nøytral" xfId="36240" xr:uid="{AE118FDC-B6CE-4C29-869C-92A248893739}"/>
    <cellStyle name="Nøytral 2" xfId="9167" xr:uid="{AF87DFA3-A4CB-490D-8973-F3E01A80725E}"/>
    <cellStyle name="Nøytral 2 2" xfId="33939" xr:uid="{5C59CAFF-BA89-43E2-8CD8-10CFDAAAE16E}"/>
    <cellStyle name="Nøytral 2 2 2" xfId="33940" xr:uid="{2BD137C7-1240-4224-A613-13999682B1E4}"/>
    <cellStyle name="Nøytral 2 2 3" xfId="33941" xr:uid="{9396E7A7-B1B7-47A0-92A9-5D8FA4925F16}"/>
    <cellStyle name="Nøytral 2 2 4" xfId="40096" xr:uid="{44DA5781-2E07-4971-9F4B-01AF3566FB82}"/>
    <cellStyle name="Nøytral 2 2_AVA DVA EL" xfId="33942" xr:uid="{8A3C5C58-2A9E-4649-BE0E-111135E0A0CF}"/>
    <cellStyle name="Nøytral 2 3" xfId="33943" xr:uid="{9E6C452C-A050-42A8-9A4F-FAB73A7373D6}"/>
    <cellStyle name="Nøytral 2 3 2" xfId="40097" xr:uid="{0C4F1CDC-A5E4-4314-88E0-49104F79FCA9}"/>
    <cellStyle name="Nøytral 2 4" xfId="51130" xr:uid="{9AA429AB-D2F4-465C-AA5E-1ABF0F845D56}"/>
    <cellStyle name="Nøytral 2 5" xfId="51131" xr:uid="{AEAF20E1-C827-4254-8D08-EC9E207BBBFA}"/>
    <cellStyle name="Nøytral 2 6" xfId="51132" xr:uid="{BFC11EA8-E7E9-42A0-8722-87FAFD22E71A}"/>
    <cellStyle name="Nøytral 2_A02" xfId="55588" xr:uid="{F3BE5F32-3A46-4D7E-B73C-CC0DB57F1C07}"/>
    <cellStyle name="Nøytral 3" xfId="33944" xr:uid="{BA2184C8-3866-4A36-9B5F-EB4E31110EC7}"/>
    <cellStyle name="Nøytral 3 2" xfId="33945" xr:uid="{7005BA6D-5F18-47FD-8554-B52D74D6F5B4}"/>
    <cellStyle name="Nøytral 3 3" xfId="33946" xr:uid="{ED5EE9B1-A59A-486C-A041-EE8A4C85A7DD}"/>
    <cellStyle name="Nøytral 3 4" xfId="40098" xr:uid="{A372C574-5963-4D5B-A737-B200DB2CA718}"/>
    <cellStyle name="Nøytral 3_AVA DVA EL" xfId="33947" xr:uid="{FB5BCFFA-C141-4AB8-9636-C85AC77A3EBA}"/>
    <cellStyle name="Nøytral 4" xfId="33948" xr:uid="{C88823EB-4D6C-4902-A523-8D59F7A5DB84}"/>
    <cellStyle name="Nøytral 4 2" xfId="40099" xr:uid="{95326E0A-EF3A-4D7D-AA63-435BAAA8ED1E}"/>
    <cellStyle name="Nøytral 5" xfId="33949" xr:uid="{E35D3E95-24A3-4680-9C16-8F5D44BCE66B}"/>
    <cellStyle name="Nøytral 6" xfId="51133" xr:uid="{09F7A54F-8635-4AA6-9C2E-A4E72F9439B9}"/>
    <cellStyle name="Nøytral_4Q16" xfId="51134" xr:uid="{52AA9D6A-4E9E-422D-8559-5B50F4AC8981}"/>
    <cellStyle name="number" xfId="33935" xr:uid="{15AA859F-19DA-4E06-BCB9-63AAC8CA75A2}"/>
    <cellStyle name="number 2" xfId="33936" xr:uid="{269C4E70-8521-4750-9FAC-3B524610FA62}"/>
    <cellStyle name="number 3" xfId="33937" xr:uid="{F7D51388-7D98-4948-A317-38AAE963D40D}"/>
    <cellStyle name="number_AVA DVA EL" xfId="33938" xr:uid="{1507A648-62F9-4BD6-917C-0703A07FD7CF}"/>
    <cellStyle name="Obliczenia" xfId="33950" xr:uid="{C62AA32B-DAAF-40B8-93A7-AC2CDFB66ED2}"/>
    <cellStyle name="Obliczenia 2" xfId="33951" xr:uid="{EA47D7D7-F2A8-4663-90E2-17CA6350CF20}"/>
    <cellStyle name="Obliczenia 3" xfId="33952" xr:uid="{E012669A-6E79-4D29-BA8F-077D9CF353D9}"/>
    <cellStyle name="Obliczenia_AVA DVA EL" xfId="33953" xr:uid="{32062179-C85B-435B-A0DF-563DE9756273}"/>
    <cellStyle name="optionalExposure" xfId="7" xr:uid="{00000000-0005-0000-0000-00000C000000}"/>
    <cellStyle name="optionalExposure 2" xfId="55727" xr:uid="{2B3964B8-A358-41E9-B58A-7ED32B84AD3A}"/>
    <cellStyle name="optionalExposure 3" xfId="55734" xr:uid="{8FDEC611-EED3-4747-92BE-64B7F57A1BD2}"/>
    <cellStyle name="optionalExposure_Boligkreditt Key metrics" xfId="55730" xr:uid="{D4A4988D-4045-4557-A7DB-21B1ABC9EEF1}"/>
    <cellStyle name="optionalMaturity" xfId="9168" xr:uid="{FE2DBE5B-3BAD-477C-9EC7-2BE8BFEE6692}"/>
    <cellStyle name="optionalPD" xfId="9169" xr:uid="{85D35DB9-C558-4280-9226-3F4F140FAE42}"/>
    <cellStyle name="optionalPercentage" xfId="9170" xr:uid="{53D046D2-74D1-4CF9-9C9E-7EDC8BAA34D9}"/>
    <cellStyle name="optionalPercentageL" xfId="9171" xr:uid="{765A1ACF-2FE2-4291-BB7E-3B4150114993}"/>
    <cellStyle name="optionalPercentageS" xfId="9172" xr:uid="{69EB86B6-6BDC-4D30-B642-5580756D7B93}"/>
    <cellStyle name="optionalSelection" xfId="9173" xr:uid="{5041FAF3-C45D-4284-A68D-D6A4ADAA52C0}"/>
    <cellStyle name="optionalText" xfId="9174" xr:uid="{8A286C08-D8F3-45D2-A3B2-3D7BCABF990B}"/>
    <cellStyle name="Összesen" xfId="12033" xr:uid="{366588C6-88C5-4897-98F5-60A6AE776B93}"/>
    <cellStyle name="Összesen 2" xfId="12034" xr:uid="{58DB7268-A39E-490F-8021-4D9E0E7F32EE}"/>
    <cellStyle name="Összesen 2 10" xfId="12035" xr:uid="{DAF65514-A11B-4B8D-B9A5-E69A940A381A}"/>
    <cellStyle name="Összesen 2 11" xfId="12036" xr:uid="{E8E0EA05-9224-4A89-BB5B-9B2B205CD408}"/>
    <cellStyle name="Összesen 2 12" xfId="36765" xr:uid="{5DCE9388-E5A8-4ABA-8053-008FC361B1C5}"/>
    <cellStyle name="Összesen 2 2" xfId="12037" xr:uid="{268582F7-932B-4EFA-830A-82DD3A78866B}"/>
    <cellStyle name="Összesen 2 3" xfId="12038" xr:uid="{1B41A19E-BFAD-4949-B43C-0519CD8A8260}"/>
    <cellStyle name="Összesen 2 4" xfId="12039" xr:uid="{89F0A3E4-D4A2-4973-BE51-FEF0FFDF8F48}"/>
    <cellStyle name="Összesen 2 5" xfId="12040" xr:uid="{6AF8224F-8543-413C-A084-CA3AE562699A}"/>
    <cellStyle name="Összesen 2 6" xfId="12041" xr:uid="{21E2525F-6573-4F27-B460-C54287BC6A71}"/>
    <cellStyle name="Összesen 2 7" xfId="12042" xr:uid="{6C7ACDC6-19D7-4AEA-84ED-BED723F496B5}"/>
    <cellStyle name="Összesen 2 8" xfId="12043" xr:uid="{84820EF2-26B5-496C-8444-D8C76DCBC435}"/>
    <cellStyle name="Összesen 2 9" xfId="12044" xr:uid="{CCAB395C-C419-488A-881C-9DD26B9EDF77}"/>
    <cellStyle name="Összesen 2_CR4_19" xfId="12045" xr:uid="{2911E0D4-247E-488D-AF8A-3E31F300CE47}"/>
    <cellStyle name="Összesen 3" xfId="12046" xr:uid="{C489A23A-20D9-4C71-A65E-1EB978C6416E}"/>
    <cellStyle name="Összesen 3 10" xfId="12047" xr:uid="{EDCBD174-AC29-4EB1-87CF-4033902BC74C}"/>
    <cellStyle name="Összesen 3 11" xfId="12048" xr:uid="{B53EA54B-A4D6-4075-8BA3-920F54628D6C}"/>
    <cellStyle name="Összesen 3 12" xfId="36519" xr:uid="{493195A3-9B3B-4DC6-B516-242BD50EAD6E}"/>
    <cellStyle name="Összesen 3 13" xfId="36747" xr:uid="{9A50FC23-8B61-4CD6-9EFE-7DFCB2A771BB}"/>
    <cellStyle name="Összesen 3 2" xfId="12049" xr:uid="{EFD44C76-69E1-4615-AAD8-2393F318F9B1}"/>
    <cellStyle name="Összesen 3 3" xfId="12050" xr:uid="{72F0E897-674C-4147-A0BB-B5B27B52AA99}"/>
    <cellStyle name="Összesen 3 4" xfId="12051" xr:uid="{3BBFB19C-63F4-4EFD-9C0A-C386007131E5}"/>
    <cellStyle name="Összesen 3 5" xfId="12052" xr:uid="{631A0D78-8A63-49B7-8282-651E0A3471A0}"/>
    <cellStyle name="Összesen 3 6" xfId="12053" xr:uid="{6C9F2546-0FD6-4AB9-8F8E-8794F0D6253A}"/>
    <cellStyle name="Összesen 3 7" xfId="12054" xr:uid="{AFC919CB-FD27-4ECA-9579-6370C89D0FF3}"/>
    <cellStyle name="Összesen 3 8" xfId="12055" xr:uid="{B6A0DFCF-E867-40FC-9CFF-5FE2B027851C}"/>
    <cellStyle name="Összesen 3 9" xfId="12056" xr:uid="{5898973D-3D0F-4733-BB90-0445F9444E7E}"/>
    <cellStyle name="Összesen 3_CR4_19" xfId="12057" xr:uid="{67B701CC-E21E-4510-8C93-B23A5A2E0B86}"/>
    <cellStyle name="Összesen 4" xfId="12058" xr:uid="{C44761CA-A3F4-460B-A3FD-C53D9832BAA7}"/>
    <cellStyle name="Összesen 4 10" xfId="12059" xr:uid="{52F9AE49-0838-4434-A63B-0AE46878CF80}"/>
    <cellStyle name="Összesen 4 11" xfId="12060" xr:uid="{04EE7718-3BD5-4A30-89CC-8A57443B28B1}"/>
    <cellStyle name="Összesen 4 2" xfId="12061" xr:uid="{72E25713-247B-4C07-8F28-C2A72DFE969C}"/>
    <cellStyle name="Összesen 4 3" xfId="12062" xr:uid="{DF914081-6BE9-42F6-932B-19B89EFBF8BB}"/>
    <cellStyle name="Összesen 4 4" xfId="12063" xr:uid="{5998A959-A8C3-4976-BC62-0851D36E7647}"/>
    <cellStyle name="Összesen 4 5" xfId="12064" xr:uid="{5A1C503D-0DE2-4524-ACD1-F2BF9062FD15}"/>
    <cellStyle name="Összesen 4 6" xfId="12065" xr:uid="{0607B80A-B8B7-4AB1-9627-721FCE6D9409}"/>
    <cellStyle name="Összesen 4 7" xfId="12066" xr:uid="{99610C33-96FA-4630-A42D-91B8CFD9D9A2}"/>
    <cellStyle name="Összesen 4 8" xfId="12067" xr:uid="{AFAAB386-A355-4D15-BA50-4DC1C00C8990}"/>
    <cellStyle name="Összesen 4 9" xfId="12068" xr:uid="{A274F254-F2ED-4CE1-AA84-D69346352DA0}"/>
    <cellStyle name="Összesen 4_CR4_19" xfId="12069" xr:uid="{C69C7282-2B09-461C-B315-DB62D786ED80}"/>
    <cellStyle name="Összesen 5" xfId="12070" xr:uid="{3EA9F2EE-0398-4265-8CA5-44653D260E79}"/>
    <cellStyle name="Összesen 5 10" xfId="12071" xr:uid="{EBD3750F-1A9C-440B-B093-C4C09D216F4C}"/>
    <cellStyle name="Összesen 5 11" xfId="12072" xr:uid="{F947E94A-5C29-49E0-A8CF-BD28D36BD79D}"/>
    <cellStyle name="Összesen 5 2" xfId="12073" xr:uid="{3CDC1BC1-FFBF-45EB-ABAA-0A7D328BACAF}"/>
    <cellStyle name="Összesen 5 3" xfId="12074" xr:uid="{C214DD4A-4D6B-4430-BDBE-D1A620875FA9}"/>
    <cellStyle name="Összesen 5 4" xfId="12075" xr:uid="{8EFD9629-B069-4A40-BE04-7FE40F6CF4A0}"/>
    <cellStyle name="Összesen 5 5" xfId="12076" xr:uid="{2F365E74-E250-40E5-8961-1B3B6CBB1FB8}"/>
    <cellStyle name="Összesen 5 6" xfId="12077" xr:uid="{26A0223E-DB1A-4180-B849-ADFAABCD7DE9}"/>
    <cellStyle name="Összesen 5 7" xfId="12078" xr:uid="{4DE82C9E-64A7-4DE8-83A6-C406784CC36E}"/>
    <cellStyle name="Összesen 5 8" xfId="12079" xr:uid="{E301A8E9-0450-48F9-B121-8AD303493E24}"/>
    <cellStyle name="Összesen 5 9" xfId="12080" xr:uid="{D8C3107B-18F2-46D1-B6B4-6A31623ADDBE}"/>
    <cellStyle name="Összesen 5_CR4_19" xfId="12081" xr:uid="{64FF4793-3F70-4FC1-A6FA-23798803482B}"/>
    <cellStyle name="Összesen 6" xfId="12082" xr:uid="{A3816CDD-608C-410F-B58A-84912FDB2AF5}"/>
    <cellStyle name="Összesen 6 10" xfId="12083" xr:uid="{41422146-5C37-4C67-8CFE-1CFC910543E6}"/>
    <cellStyle name="Összesen 6 11" xfId="12084" xr:uid="{121C8D47-824B-4B8A-9F8C-786B9B86705A}"/>
    <cellStyle name="Összesen 6 2" xfId="12085" xr:uid="{DC2F8C89-4F21-4B64-BD6B-CC31A2FB3F67}"/>
    <cellStyle name="Összesen 6 3" xfId="12086" xr:uid="{256AD024-89D7-4067-A4C2-6885EE4B1975}"/>
    <cellStyle name="Összesen 6 4" xfId="12087" xr:uid="{AE0063EB-424C-464B-9920-B7AA8C2C2529}"/>
    <cellStyle name="Összesen 6 5" xfId="12088" xr:uid="{913195B1-AE20-4D71-B862-DB04E9D68A3B}"/>
    <cellStyle name="Összesen 6 6" xfId="12089" xr:uid="{78D35CB0-9D3A-4F8A-8012-3A46D6B920A4}"/>
    <cellStyle name="Összesen 6 7" xfId="12090" xr:uid="{4A0864CB-3AE3-447E-B5C7-7A7360EE20CC}"/>
    <cellStyle name="Összesen 6 8" xfId="12091" xr:uid="{8BB1FBFE-8C14-4638-9A35-23E46629D6E3}"/>
    <cellStyle name="Összesen 6 9" xfId="12092" xr:uid="{402B720C-B606-40C9-8287-70AA09621975}"/>
    <cellStyle name="Összesen 6_CR4_19" xfId="12093" xr:uid="{9A03BA8B-C5EC-4440-A7B6-0D721C0C105A}"/>
    <cellStyle name="Összesen 7" xfId="12094" xr:uid="{F1E13F76-0F00-455D-8450-758959446AE4}"/>
    <cellStyle name="Összesen 7 10" xfId="12095" xr:uid="{1C5454C2-16A0-40E5-A6DA-1B64D9E3A5F8}"/>
    <cellStyle name="Összesen 7 2" xfId="12096" xr:uid="{E666FFEA-CBFC-40D2-B1B0-3A0B2787E05B}"/>
    <cellStyle name="Összesen 7 3" xfId="12097" xr:uid="{FAA1AEC7-DD19-45D8-9D77-6B2F653B1635}"/>
    <cellStyle name="Összesen 7 4" xfId="12098" xr:uid="{38270BE2-F7EB-4727-93C8-373CC3431856}"/>
    <cellStyle name="Összesen 7 5" xfId="12099" xr:uid="{F428343A-6280-4999-819F-1D5D66DCFF9D}"/>
    <cellStyle name="Összesen 7 6" xfId="12100" xr:uid="{C141E215-6649-41A4-A2A9-C7EEA0B94D3B}"/>
    <cellStyle name="Összesen 7 7" xfId="12101" xr:uid="{E39CC937-FDD2-496F-A597-5FD6CF74C89E}"/>
    <cellStyle name="Összesen 7 8" xfId="12102" xr:uid="{97581B74-2CF1-49D4-8518-BEB1813173DB}"/>
    <cellStyle name="Összesen 7 9" xfId="12103" xr:uid="{A222EF2D-23E9-4431-AEFE-62884D6185A8}"/>
    <cellStyle name="Összesen 7_CR4_19" xfId="12104" xr:uid="{3E181A36-B64F-4FA4-987B-5CEBA5AC93D0}"/>
    <cellStyle name="Összesen 8" xfId="36416" xr:uid="{F93E89EF-558E-429D-9EC4-ED89D152FCF3}"/>
    <cellStyle name="Összesen_A02" xfId="55725" xr:uid="{9AF8D677-29D0-40AD-9525-93EAC0E3AB1C}"/>
    <cellStyle name="Output 10" xfId="9176" xr:uid="{5A0D369A-0399-45ED-93D6-6FBB65A3060F}"/>
    <cellStyle name="Output 10 2" xfId="33954" xr:uid="{2015BA98-C66B-4985-B325-5F4BA6CC1361}"/>
    <cellStyle name="Output 10 3" xfId="33955" xr:uid="{4E522B3E-5B4A-46ED-B6ED-3FEEDF6B6614}"/>
    <cellStyle name="Output 10_AVA DVA EL" xfId="33956" xr:uid="{6C9E0FBA-6D25-4057-AD13-1F218127853E}"/>
    <cellStyle name="Output 11" xfId="9177" xr:uid="{1288EAAE-E8D1-417A-B222-BC94965CD8BE}"/>
    <cellStyle name="Output 11 2" xfId="33957" xr:uid="{BB36DB72-71ED-422C-8AC9-CD0A48BE86AB}"/>
    <cellStyle name="Output 11 3" xfId="33958" xr:uid="{28B1D141-3D3C-4A50-8A4C-14B5E4F1429F}"/>
    <cellStyle name="Output 11_AVA DVA EL" xfId="33959" xr:uid="{A2F8C932-49F1-4AF7-8EA2-6F69018D4542}"/>
    <cellStyle name="Output 12" xfId="33960" xr:uid="{F6D8A691-99BF-422A-B13D-AC9A4C66A2E3}"/>
    <cellStyle name="Output 12 2" xfId="33961" xr:uid="{57A0E513-E928-4784-A44F-F6E5DBD4A146}"/>
    <cellStyle name="Output 12 3" xfId="33962" xr:uid="{C8929ADC-D7C8-4703-AC36-AF4BA6D7886C}"/>
    <cellStyle name="Output 12_AVA DVA EL" xfId="33963" xr:uid="{F1C649DC-85B2-4E28-8AAB-6D39B0CFC2AD}"/>
    <cellStyle name="Output 13" xfId="33964" xr:uid="{478DEFDE-A643-42BE-A055-8D0BBAB0CED6}"/>
    <cellStyle name="Output 13 2" xfId="33965" xr:uid="{AF9543FA-7EDD-4371-A029-2AD32B5FA74E}"/>
    <cellStyle name="Output 13 3" xfId="33966" xr:uid="{6E96FF77-9DBF-4BDC-9EFC-17A6B5BDB5EE}"/>
    <cellStyle name="Output 13_AVA DVA EL" xfId="33967" xr:uid="{B041F0C7-FF93-47B0-B383-436237897F4A}"/>
    <cellStyle name="Output 14" xfId="40100" xr:uid="{20C5F96D-8DB1-4C71-AF56-F5981C940614}"/>
    <cellStyle name="Output 15" xfId="51135" xr:uid="{AD611A4D-D26C-4698-8ECC-37E6D74E635A}"/>
    <cellStyle name="Output 16" xfId="51136" xr:uid="{C984C3F9-9F64-4510-B39A-FA58C4CFD10C}"/>
    <cellStyle name="Output 17" xfId="9175" xr:uid="{DC2B2DA2-B8B2-4396-BAEC-506F17A6EA5E}"/>
    <cellStyle name="Output 2" xfId="9178" xr:uid="{43E960EE-7B93-4375-939C-5A2AAA238073}"/>
    <cellStyle name="Output 2 10" xfId="36432" xr:uid="{FE027728-E8B7-4348-B07F-402F17D1487A}"/>
    <cellStyle name="Output 2 2" xfId="9179" xr:uid="{FBC4C594-70BB-473C-A9FE-70C0C8411547}"/>
    <cellStyle name="Output 2 2 2" xfId="33968" xr:uid="{234776CD-5B0E-4B90-8073-45D59C68D0AC}"/>
    <cellStyle name="Output 2 2 2 2" xfId="33969" xr:uid="{4F5FDE16-8B2D-467E-8634-F3FC90981CFD}"/>
    <cellStyle name="Output 2 2 2 3" xfId="33970" xr:uid="{FD6EC077-89AD-4EA2-BBD4-C0B838152ED1}"/>
    <cellStyle name="Output 2 2 2_AVA DVA EL" xfId="33971" xr:uid="{DA358E2F-7F64-427B-A3FC-006BA72512D7}"/>
    <cellStyle name="Output 2 2 3" xfId="33972" xr:uid="{6A41C9EF-EB37-4AB6-8EB9-7CF51BAB7112}"/>
    <cellStyle name="Output 2 2_A02" xfId="55589" xr:uid="{6CBE0566-DEAB-4AE5-9C9F-83E23F97F4E7}"/>
    <cellStyle name="Output 2 3" xfId="9180" xr:uid="{A7A0A538-7F32-4483-8769-580C266EC4A2}"/>
    <cellStyle name="Output 2 3 10" xfId="9181" xr:uid="{FF481A29-5F86-4D2F-8F98-E4EDAF129750}"/>
    <cellStyle name="Output 2 3 11" xfId="9182" xr:uid="{BDFE4E4F-5FF8-4279-8547-40CA3E21BC7E}"/>
    <cellStyle name="Output 2 3 12" xfId="36722" xr:uid="{EB1610D4-6EDB-4AD4-9B83-66885C4714D0}"/>
    <cellStyle name="Output 2 3 2" xfId="9183" xr:uid="{FDA7F846-95BF-426F-BF15-415B389BC941}"/>
    <cellStyle name="Output 2 3 2 2" xfId="33973" xr:uid="{85DD7716-5200-42C2-81B0-19DE1E504D6B}"/>
    <cellStyle name="Output 2 3 2 3" xfId="33974" xr:uid="{06DB6925-2366-4C64-BEB6-913CDE835B9E}"/>
    <cellStyle name="Output 2 3 2_AVA DVA EL" xfId="33975" xr:uid="{11ACDF88-F4AA-401B-9A5E-9B181745C397}"/>
    <cellStyle name="Output 2 3 3" xfId="9184" xr:uid="{0C84A0EA-C83D-4929-AC13-B872B412FCAB}"/>
    <cellStyle name="Output 2 3 4" xfId="9185" xr:uid="{C299905B-DBEF-4B37-9012-638C0B48B707}"/>
    <cellStyle name="Output 2 3 5" xfId="9186" xr:uid="{8E3449F2-9036-4C55-889F-06069ECC7349}"/>
    <cellStyle name="Output 2 3 6" xfId="9187" xr:uid="{B6A123B2-24E6-4533-B146-69E92B8EB00E}"/>
    <cellStyle name="Output 2 3 7" xfId="9188" xr:uid="{90E5EC7D-4DD7-466D-86EE-E48AC9AB789A}"/>
    <cellStyle name="Output 2 3 8" xfId="9189" xr:uid="{8820C47E-826B-407E-8056-30D3DAF93A2C}"/>
    <cellStyle name="Output 2 3 9" xfId="9190" xr:uid="{4704BA1F-423E-4FFA-967D-AC247FAEBD1D}"/>
    <cellStyle name="Output 2 3_AVA DVA EL" xfId="33976" xr:uid="{E6975ED9-DEEC-4D3C-81C5-A304AB19A5C1}"/>
    <cellStyle name="Output 2 4" xfId="9191" xr:uid="{CF14885E-AF28-4356-8B7C-C200E588C73D}"/>
    <cellStyle name="Output 2 4 10" xfId="9192" xr:uid="{D200C665-BAA9-442F-BD59-3C872F5DCAB5}"/>
    <cellStyle name="Output 2 4 11" xfId="9193" xr:uid="{5BF9B61C-7F7E-467E-BEE0-F90D50CCB2F4}"/>
    <cellStyle name="Output 2 4 12" xfId="36482" xr:uid="{76AD38FE-92E9-4B8B-BEE8-370A3FACDEAF}"/>
    <cellStyle name="Output 2 4 13" xfId="36707" xr:uid="{33F828BB-56B2-4BBB-8DF9-C1F42555F2E2}"/>
    <cellStyle name="Output 2 4 2" xfId="9194" xr:uid="{53ED2302-4E11-4D24-AE96-71A0BDE5CFA1}"/>
    <cellStyle name="Output 2 4 3" xfId="9195" xr:uid="{B84E1129-348D-4DD6-9FC6-DC64E238B7D2}"/>
    <cellStyle name="Output 2 4 4" xfId="9196" xr:uid="{98416DE4-58E6-4C02-B952-3C7008C8BED7}"/>
    <cellStyle name="Output 2 4 5" xfId="9197" xr:uid="{E5AB45F6-B487-45B4-A3E8-6BCE7D8C6AE5}"/>
    <cellStyle name="Output 2 4 6" xfId="9198" xr:uid="{ECE9FEBD-EE38-45E2-BA4B-703CE1AFC53D}"/>
    <cellStyle name="Output 2 4 7" xfId="9199" xr:uid="{881269EE-3114-4327-B497-199159604A7E}"/>
    <cellStyle name="Output 2 4 8" xfId="9200" xr:uid="{BF958A62-005B-47C3-B90D-5BCD893D3A70}"/>
    <cellStyle name="Output 2 4 9" xfId="9201" xr:uid="{485ED417-5140-4F09-908C-6FAA547ABF45}"/>
    <cellStyle name="Output 2 4_AVA DVA EL" xfId="33977" xr:uid="{4675D44C-A846-4669-B22B-C94E6D48FEC8}"/>
    <cellStyle name="Output 2 5" xfId="9202" xr:uid="{D9AD04BE-8E1C-447A-BEDA-BD35F7B6B380}"/>
    <cellStyle name="Output 2 5 10" xfId="9203" xr:uid="{50CFE416-94D9-4D17-9614-709443BC5CFD}"/>
    <cellStyle name="Output 2 5 11" xfId="9204" xr:uid="{ED28E485-39E6-4B21-A1BA-B420499BCF07}"/>
    <cellStyle name="Output 2 5 2" xfId="9205" xr:uid="{8F372008-FC74-46A2-8EF6-0C20FE25D0B4}"/>
    <cellStyle name="Output 2 5 3" xfId="9206" xr:uid="{2EB36216-6EBB-48D8-9486-444FBB04E783}"/>
    <cellStyle name="Output 2 5 4" xfId="9207" xr:uid="{904BA355-79E9-4719-ADBB-956AD9F653A8}"/>
    <cellStyle name="Output 2 5 5" xfId="9208" xr:uid="{75696F2A-DDE8-41B7-BC9B-466CB991E043}"/>
    <cellStyle name="Output 2 5 6" xfId="9209" xr:uid="{77E1B9CB-C11C-4299-B9C8-119173776256}"/>
    <cellStyle name="Output 2 5 7" xfId="9210" xr:uid="{41322F38-1B8B-47C9-97FD-0BF507B8C481}"/>
    <cellStyle name="Output 2 5 8" xfId="9211" xr:uid="{4F117A68-3FBE-4210-AAD3-0714BD21B7CB}"/>
    <cellStyle name="Output 2 5 9" xfId="9212" xr:uid="{95CE87EE-7BEA-4B4A-819F-94BEB4294AB7}"/>
    <cellStyle name="Output 2 5_AVA DVA EL" xfId="33978" xr:uid="{88075DCC-EFD6-4451-B083-DFF33D1A9D9B}"/>
    <cellStyle name="Output 2 6" xfId="9213" xr:uid="{5DA412A0-2F67-4976-94A7-9712A879AABD}"/>
    <cellStyle name="Output 2 6 10" xfId="9214" xr:uid="{2F89EBA0-7B54-4EA6-BE40-483700EA797D}"/>
    <cellStyle name="Output 2 6 11" xfId="9215" xr:uid="{4CD1881C-3750-4FE9-885C-8EF489BB0105}"/>
    <cellStyle name="Output 2 6 2" xfId="9216" xr:uid="{8C6B54D1-22AF-410C-8C02-2A34B2B313B2}"/>
    <cellStyle name="Output 2 6 2 2" xfId="33979" xr:uid="{EFA3CE8A-C6C1-4196-9B8B-6F14ACD2F601}"/>
    <cellStyle name="Output 2 6 2 3" xfId="33980" xr:uid="{DAFC40F4-1B5F-4052-ABD4-418A0CF8B479}"/>
    <cellStyle name="Output 2 6 2_AVA DVA EL" xfId="33981" xr:uid="{EDCB3C92-9D46-4649-A56A-C237B23E0E1B}"/>
    <cellStyle name="Output 2 6 3" xfId="9217" xr:uid="{B1368E47-D176-4125-92BA-598AFC6391FE}"/>
    <cellStyle name="Output 2 6 3 2" xfId="33982" xr:uid="{86942BE8-1C7A-496F-ADC6-4476C0D5F118}"/>
    <cellStyle name="Output 2 6 3 3" xfId="33983" xr:uid="{475E71D0-E2D0-4184-8CBF-87D4C7A782A4}"/>
    <cellStyle name="Output 2 6 3_AVA DVA EL" xfId="33984" xr:uid="{92799C30-79ED-40C2-830E-1A2150928725}"/>
    <cellStyle name="Output 2 6 4" xfId="9218" xr:uid="{63DF2659-FA75-46D5-A98F-EB5A10D9D4C5}"/>
    <cellStyle name="Output 2 6 5" xfId="9219" xr:uid="{6CFCAC19-9E71-4697-92FE-3B9BA3291CC3}"/>
    <cellStyle name="Output 2 6 6" xfId="9220" xr:uid="{01EDE201-C638-4D62-BCC9-89F8F480159C}"/>
    <cellStyle name="Output 2 6 7" xfId="9221" xr:uid="{D244678C-5FB2-456E-8F1D-5BD174C829BE}"/>
    <cellStyle name="Output 2 6 8" xfId="9222" xr:uid="{AF92BED2-1C94-45E8-83D3-5A06C157A3E1}"/>
    <cellStyle name="Output 2 6 9" xfId="9223" xr:uid="{4D7C1418-5284-4E65-8B95-0EA7EB409BD1}"/>
    <cellStyle name="Output 2 6_AVA DVA EL" xfId="33985" xr:uid="{8DF46061-6BA7-4004-BA77-12575BFA5850}"/>
    <cellStyle name="Output 2 7" xfId="9224" xr:uid="{DF9B14D4-48A2-4769-AE20-9A7018089A7E}"/>
    <cellStyle name="Output 2 7 10" xfId="9225" xr:uid="{312C7FF2-643A-4B7E-9B3B-EFC6928F8B81}"/>
    <cellStyle name="Output 2 7 11" xfId="9226" xr:uid="{BC3C00CC-3C33-49D1-B867-42D18FED9C69}"/>
    <cellStyle name="Output 2 7 2" xfId="9227" xr:uid="{4DAA3F38-1645-45AC-B2B4-36D22E63C29E}"/>
    <cellStyle name="Output 2 7 3" xfId="9228" xr:uid="{14A2F331-E9AF-4ED9-B2E1-6AF29F664F55}"/>
    <cellStyle name="Output 2 7 4" xfId="9229" xr:uid="{E3BB8878-1820-44F0-9BC6-63D6CDB25493}"/>
    <cellStyle name="Output 2 7 5" xfId="9230" xr:uid="{A2B75EB5-B46B-444D-AD2C-D202A3B09941}"/>
    <cellStyle name="Output 2 7 6" xfId="9231" xr:uid="{41516665-FF03-4C30-AB0E-5DA9C0926D7D}"/>
    <cellStyle name="Output 2 7 7" xfId="9232" xr:uid="{BFB9244A-B67D-40EE-9FD9-5CD496B3A681}"/>
    <cellStyle name="Output 2 7 8" xfId="9233" xr:uid="{3D93E84B-D79C-474B-807B-D73DDAC13DD0}"/>
    <cellStyle name="Output 2 7 9" xfId="9234" xr:uid="{2EE63704-FCBB-492F-9DE9-DA6CBF58F745}"/>
    <cellStyle name="Output 2 7_AVA DVA EL" xfId="33986" xr:uid="{5CA8C1E3-D018-431D-AB60-8B4B06DA9C78}"/>
    <cellStyle name="Output 2 8" xfId="9235" xr:uid="{B82BDBC8-C0D1-4D9D-A1AF-A1AD865DDC5A}"/>
    <cellStyle name="Output 2 8 10" xfId="9236" xr:uid="{CE66FEB6-AEDF-4AA8-A327-C9D0F5DBAD2E}"/>
    <cellStyle name="Output 2 8 2" xfId="9237" xr:uid="{5E62BCFE-93EB-43A0-B070-9354D9B4174D}"/>
    <cellStyle name="Output 2 8 3" xfId="9238" xr:uid="{C42BAF55-DF56-4B1D-A322-26C4B2167631}"/>
    <cellStyle name="Output 2 8 4" xfId="9239" xr:uid="{17E7F611-7C87-44AC-BC94-09D9DC41C70B}"/>
    <cellStyle name="Output 2 8 5" xfId="9240" xr:uid="{5AC53D95-D114-479D-AF53-0D1075A5DD38}"/>
    <cellStyle name="Output 2 8 6" xfId="9241" xr:uid="{CB424C59-871E-4EB7-B1B2-9D3BD678C5C2}"/>
    <cellStyle name="Output 2 8 7" xfId="9242" xr:uid="{ADF85D80-BFA0-4AF3-BBEE-FFE9694CC01D}"/>
    <cellStyle name="Output 2 8 8" xfId="9243" xr:uid="{C612DA71-E092-4310-92C3-76505E06AF63}"/>
    <cellStyle name="Output 2 8 9" xfId="9244" xr:uid="{BE93FDE1-E4AB-4C5B-97F8-2564EF6C6BC5}"/>
    <cellStyle name="Output 2 8_AVA DVA EL" xfId="33987" xr:uid="{BF68A1B2-1E70-4C66-B82B-DEBE1879B286}"/>
    <cellStyle name="Output 2 9" xfId="33988" xr:uid="{D08EC4D7-B65E-417D-B4E1-DEBCF2F0BC3F}"/>
    <cellStyle name="Output 2_4Q16" xfId="33989" xr:uid="{55CC494F-D1E3-403E-B649-62530BEFBE34}"/>
    <cellStyle name="Output 3" xfId="9245" xr:uid="{32545C0E-7002-4779-9E23-9DCCEE2173CD}"/>
    <cellStyle name="Output 3 2" xfId="9246" xr:uid="{747C2243-6CFB-4E56-96D5-5F03CB3303B7}"/>
    <cellStyle name="Output 3 2 10" xfId="9247" xr:uid="{1112ECC6-716E-4CBB-AA36-3FB5D0036CEB}"/>
    <cellStyle name="Output 3 2 11" xfId="9248" xr:uid="{478CB1E4-4FC0-4F18-9CBF-D1E587FC2556}"/>
    <cellStyle name="Output 3 2 12" xfId="36723" xr:uid="{77C60B95-34D0-46A9-9B2F-5852BBB78E7B}"/>
    <cellStyle name="Output 3 2 2" xfId="9249" xr:uid="{ED556C4D-DC6B-4EE9-B754-66FAABF29ACF}"/>
    <cellStyle name="Output 3 2 3" xfId="9250" xr:uid="{D3579D6D-5C85-466D-BCA5-CC1C730C6CED}"/>
    <cellStyle name="Output 3 2 4" xfId="9251" xr:uid="{88D5AE08-2815-450D-82E7-BBC245BD0A41}"/>
    <cellStyle name="Output 3 2 5" xfId="9252" xr:uid="{3641DE0B-C5B6-4953-AE02-ABDDFA79C55B}"/>
    <cellStyle name="Output 3 2 6" xfId="9253" xr:uid="{CAECC850-D572-41C8-9B41-06DB863173C8}"/>
    <cellStyle name="Output 3 2 7" xfId="9254" xr:uid="{1A8FD07D-058E-48EF-B39D-C607CFF6B49E}"/>
    <cellStyle name="Output 3 2 8" xfId="9255" xr:uid="{F0A59ABD-7A9A-47E9-9C85-5954F8AD9AF8}"/>
    <cellStyle name="Output 3 2 9" xfId="9256" xr:uid="{2CF2D9A3-8076-4311-85EE-80710FD30612}"/>
    <cellStyle name="Output 3 2_AVA DVA EL" xfId="33990" xr:uid="{F5C949FA-24A3-42AC-A9F0-83249A350C9A}"/>
    <cellStyle name="Output 3 3" xfId="9257" xr:uid="{8043EF2F-063E-4536-B573-F7168C2D8581}"/>
    <cellStyle name="Output 3 3 10" xfId="9258" xr:uid="{DA808C68-E3A9-47E6-839F-2A476FDBA85C}"/>
    <cellStyle name="Output 3 3 11" xfId="9259" xr:uid="{7D5D9A1D-E5DE-4D8B-B69B-AA7354D3AE16}"/>
    <cellStyle name="Output 3 3 12" xfId="36483" xr:uid="{C56C0D53-0741-4F7E-BB89-E2E5DA1520FD}"/>
    <cellStyle name="Output 3 3 13" xfId="36708" xr:uid="{B9E7714D-C7F8-467F-961E-4CDB2796977C}"/>
    <cellStyle name="Output 3 3 2" xfId="9260" xr:uid="{6CD29A2E-23BF-4683-8E7F-85B37FE96E68}"/>
    <cellStyle name="Output 3 3 3" xfId="9261" xr:uid="{93BD393A-8FE2-4C4C-9ECD-CE804A3836C0}"/>
    <cellStyle name="Output 3 3 4" xfId="9262" xr:uid="{EDAD1AB0-62FB-4E3E-B2BD-10BED562CDCA}"/>
    <cellStyle name="Output 3 3 5" xfId="9263" xr:uid="{619E3910-A49F-412D-9612-4BA8EA1FAC87}"/>
    <cellStyle name="Output 3 3 6" xfId="9264" xr:uid="{AA09F97D-827A-4A11-9C79-A8A968F899EC}"/>
    <cellStyle name="Output 3 3 7" xfId="9265" xr:uid="{15A473A2-B3CC-47F1-8248-F6F72FF9FA9E}"/>
    <cellStyle name="Output 3 3 8" xfId="9266" xr:uid="{5457BC7F-74A8-4543-A14D-C0380241FC17}"/>
    <cellStyle name="Output 3 3 9" xfId="9267" xr:uid="{3608B1A7-DD23-4E95-8E85-B4D2463786FB}"/>
    <cellStyle name="Output 3 3_AVA DVA EL" xfId="33991" xr:uid="{43CEE501-569E-45A1-8751-280686FE2026}"/>
    <cellStyle name="Output 3 4" xfId="9268" xr:uid="{41FA7FE8-A722-4C5E-B6A0-EC667BDA5398}"/>
    <cellStyle name="Output 3 4 10" xfId="9269" xr:uid="{094D80E6-7F46-4346-87FE-1EE1495F612A}"/>
    <cellStyle name="Output 3 4 11" xfId="9270" xr:uid="{5B9F9A4F-8CED-40BF-B049-B40C0F3340D9}"/>
    <cellStyle name="Output 3 4 2" xfId="9271" xr:uid="{10DEEBC3-CFE2-4B56-AF75-3F754C5A17D5}"/>
    <cellStyle name="Output 3 4 3" xfId="9272" xr:uid="{0E1FF19B-3AE1-4706-BB00-34D4115DE0A6}"/>
    <cellStyle name="Output 3 4 4" xfId="9273" xr:uid="{1983791F-A80F-4844-A3CA-F938E7DFDE23}"/>
    <cellStyle name="Output 3 4 5" xfId="9274" xr:uid="{DFA7D9EA-858D-4BA7-879F-C434E9703FDE}"/>
    <cellStyle name="Output 3 4 6" xfId="9275" xr:uid="{8CF396AC-9977-4481-BAFE-6C9BACC4FB62}"/>
    <cellStyle name="Output 3 4 7" xfId="9276" xr:uid="{55CC11AD-99A8-439E-8E15-250B5B15B25C}"/>
    <cellStyle name="Output 3 4 8" xfId="9277" xr:uid="{7A3540C4-63F1-42EC-B041-66F529F2AB67}"/>
    <cellStyle name="Output 3 4 9" xfId="9278" xr:uid="{127EEC86-8FF4-470C-BCE1-D23CFE2051B7}"/>
    <cellStyle name="Output 3 4_CR4_19" xfId="9279" xr:uid="{73787BCC-D6DB-445B-87F1-95E15B595943}"/>
    <cellStyle name="Output 3 5" xfId="9280" xr:uid="{C1913D24-D2D4-488D-ACEC-750A93D156F0}"/>
    <cellStyle name="Output 3 5 10" xfId="9281" xr:uid="{1099518A-62CD-4280-ACFE-55337B5CBC4E}"/>
    <cellStyle name="Output 3 5 11" xfId="9282" xr:uid="{B7C4B06F-D84F-4C12-AEBA-CD58BE2FF55C}"/>
    <cellStyle name="Output 3 5 2" xfId="9283" xr:uid="{AEAFDA70-4ED2-41AE-9FBD-49EE32F8B83C}"/>
    <cellStyle name="Output 3 5 3" xfId="9284" xr:uid="{90B61AD7-A2A7-47E8-824C-60995CD130A8}"/>
    <cellStyle name="Output 3 5 4" xfId="9285" xr:uid="{36032312-5BFA-48ED-B502-CBDEC4E8919A}"/>
    <cellStyle name="Output 3 5 5" xfId="9286" xr:uid="{8A399AF3-645A-4F7D-80D3-E0FF889E5633}"/>
    <cellStyle name="Output 3 5 6" xfId="9287" xr:uid="{80DC0AFD-9E5F-4AE9-B155-B5DD9B6A2453}"/>
    <cellStyle name="Output 3 5 7" xfId="9288" xr:uid="{591C3E29-FE1A-4C72-8674-B7307F0384A2}"/>
    <cellStyle name="Output 3 5 8" xfId="9289" xr:uid="{0DA744AB-177E-4D17-86FF-9DBB76C63B59}"/>
    <cellStyle name="Output 3 5 9" xfId="9290" xr:uid="{DF319C0E-E09C-4311-A887-C56145565167}"/>
    <cellStyle name="Output 3 5_CR4_19" xfId="9291" xr:uid="{B7C07D4E-6F62-4647-AE7C-E90D3177891D}"/>
    <cellStyle name="Output 3 6" xfId="9292" xr:uid="{A94C2C35-33B8-4414-9CBF-466170E47555}"/>
    <cellStyle name="Output 3 6 10" xfId="9293" xr:uid="{0BF9982A-E473-4E21-8A28-EF6BEA53DB57}"/>
    <cellStyle name="Output 3 6 11" xfId="9294" xr:uid="{7AF664E6-CC76-4469-ADE7-8A071D1A5734}"/>
    <cellStyle name="Output 3 6 2" xfId="9295" xr:uid="{850F9421-78B8-4AA2-9B27-289AF8CB390C}"/>
    <cellStyle name="Output 3 6 3" xfId="9296" xr:uid="{B4F3AF83-880F-41BE-9264-7A33B8F3E8C2}"/>
    <cellStyle name="Output 3 6 4" xfId="9297" xr:uid="{60C6AA25-24CD-47C0-A23C-76CFCF7AEC05}"/>
    <cellStyle name="Output 3 6 5" xfId="9298" xr:uid="{8D8BC256-FC18-48BF-AA2E-0DBD7B17C6C5}"/>
    <cellStyle name="Output 3 6 6" xfId="9299" xr:uid="{51110FC0-9192-4A9B-8481-D9B199C9B47E}"/>
    <cellStyle name="Output 3 6 7" xfId="9300" xr:uid="{98438BBB-7828-4849-9DD1-7374503B673F}"/>
    <cellStyle name="Output 3 6 8" xfId="9301" xr:uid="{902F75AD-7176-42A7-B73C-DDD1205BF838}"/>
    <cellStyle name="Output 3 6 9" xfId="9302" xr:uid="{2B5C7B63-6DD6-417D-B628-B66C557BFEA8}"/>
    <cellStyle name="Output 3 6_CR4_19" xfId="9303" xr:uid="{9E8A7BBD-F44D-407F-878D-DB8DFE327F41}"/>
    <cellStyle name="Output 3 7" xfId="9304" xr:uid="{58485BD8-1329-4343-A9EE-A912E3CF1793}"/>
    <cellStyle name="Output 3 7 10" xfId="9305" xr:uid="{958C2E70-636E-4E8F-A1B8-B8F344191A5D}"/>
    <cellStyle name="Output 3 7 2" xfId="9306" xr:uid="{6E789661-7C38-4A56-BF60-54A6C70F7E6E}"/>
    <cellStyle name="Output 3 7 3" xfId="9307" xr:uid="{EC6D86D6-5EEF-41E1-8D66-D680A076CF80}"/>
    <cellStyle name="Output 3 7 4" xfId="9308" xr:uid="{86ADB613-C3A7-42EF-8D3C-E84C9355D5F1}"/>
    <cellStyle name="Output 3 7 5" xfId="9309" xr:uid="{3F0C4428-A168-41B5-BB17-0614CCA2C7E4}"/>
    <cellStyle name="Output 3 7 6" xfId="9310" xr:uid="{BFB69519-25D2-4E3E-975F-0E93BB25D6C8}"/>
    <cellStyle name="Output 3 7 7" xfId="9311" xr:uid="{20714968-0E11-4135-85A7-1C7E3DFDD524}"/>
    <cellStyle name="Output 3 7 8" xfId="9312" xr:uid="{C575FA05-8541-4D72-BE57-AD690D530341}"/>
    <cellStyle name="Output 3 7 9" xfId="9313" xr:uid="{95EEE710-0940-4A85-8F9B-F13B73283AE8}"/>
    <cellStyle name="Output 3 7_CR4_19" xfId="9314" xr:uid="{18CA87AB-3C8A-4E94-AB9D-79FE959770AF}"/>
    <cellStyle name="Output 3 8" xfId="36008" xr:uid="{78462BD2-4E1B-4C46-8A4A-245C21179717}"/>
    <cellStyle name="Output 3 9" xfId="36868" xr:uid="{0B338EF0-1146-45F5-9BD6-EEF1FC5A3E53}"/>
    <cellStyle name="Output 3_A02" xfId="55590" xr:uid="{AC71EB02-B4C6-4054-9B08-27BDFABD619F}"/>
    <cellStyle name="Output 4" xfId="9315" xr:uid="{C58432F6-EE50-4454-869B-82D9D03E92B5}"/>
    <cellStyle name="Output 4 2" xfId="9316" xr:uid="{D34AF680-EF61-4494-B4BB-0601DFEE4BD1}"/>
    <cellStyle name="Output 4 2 10" xfId="9317" xr:uid="{E83A9CA5-0D89-48A0-BA1A-F151D020050B}"/>
    <cellStyle name="Output 4 2 11" xfId="9318" xr:uid="{9AF4F12C-F92A-4B7D-8903-97D03DB03F5A}"/>
    <cellStyle name="Output 4 2 12" xfId="36724" xr:uid="{FE8954B9-7066-471B-BE25-485A0C3F1C38}"/>
    <cellStyle name="Output 4 2 2" xfId="9319" xr:uid="{449E3CB5-3F5E-45FE-9F6C-002E5EC95A9A}"/>
    <cellStyle name="Output 4 2 3" xfId="9320" xr:uid="{1F2ABD78-5212-45F7-9B26-472255480376}"/>
    <cellStyle name="Output 4 2 4" xfId="9321" xr:uid="{91F684EA-935D-4FE4-82BD-3378603147FE}"/>
    <cellStyle name="Output 4 2 5" xfId="9322" xr:uid="{D7D8195B-4589-488C-A830-9E5156A3102B}"/>
    <cellStyle name="Output 4 2 6" xfId="9323" xr:uid="{37DC013D-B175-4A20-A6C0-5F0521716826}"/>
    <cellStyle name="Output 4 2 7" xfId="9324" xr:uid="{76577165-936C-4EE5-BCA4-CB9B12322E13}"/>
    <cellStyle name="Output 4 2 8" xfId="9325" xr:uid="{9AAE4C7F-285E-4AD7-884A-E366F13F5799}"/>
    <cellStyle name="Output 4 2 9" xfId="9326" xr:uid="{4AA0FBF2-EA52-4C46-9F70-E68E5BCFD3F6}"/>
    <cellStyle name="Output 4 2_AVA DVA EL" xfId="33992" xr:uid="{9A1FCE0B-0382-4BD5-8170-47DFA061127F}"/>
    <cellStyle name="Output 4 3" xfId="9327" xr:uid="{6BF15FBE-F830-48F5-B24A-29C6170305A1}"/>
    <cellStyle name="Output 4 3 10" xfId="9328" xr:uid="{93EB6B9C-C435-427C-980C-CA25A90D63B7}"/>
    <cellStyle name="Output 4 3 11" xfId="9329" xr:uid="{2D152EA4-D76E-4C1C-BE35-52C6B6D70101}"/>
    <cellStyle name="Output 4 3 12" xfId="36484" xr:uid="{7D79AA38-60B4-4334-B553-673DB980CBA8}"/>
    <cellStyle name="Output 4 3 13" xfId="36709" xr:uid="{95A7C199-E8FC-46BE-B61C-7AD02FB631A7}"/>
    <cellStyle name="Output 4 3 2" xfId="9330" xr:uid="{415E70C4-3028-4D13-9279-32D288635842}"/>
    <cellStyle name="Output 4 3 3" xfId="9331" xr:uid="{3CDA63CE-9EE0-4D7A-A4DF-5CA1B2CBD23C}"/>
    <cellStyle name="Output 4 3 4" xfId="9332" xr:uid="{2B00EF94-7157-4324-8937-28248F69A8BB}"/>
    <cellStyle name="Output 4 3 5" xfId="9333" xr:uid="{048AA38F-9D5D-435C-A584-335D3690B631}"/>
    <cellStyle name="Output 4 3 6" xfId="9334" xr:uid="{4843E3F2-C9CC-419B-B7B0-8F9DF517BCFC}"/>
    <cellStyle name="Output 4 3 7" xfId="9335" xr:uid="{BFECAF5A-8D8D-4835-859C-131A2B6CD8D1}"/>
    <cellStyle name="Output 4 3 8" xfId="9336" xr:uid="{F5A1DFEF-7173-4EC1-BE8E-D171237CAD22}"/>
    <cellStyle name="Output 4 3 9" xfId="9337" xr:uid="{62680310-624F-4B2D-9207-051EBE5D60DB}"/>
    <cellStyle name="Output 4 3_AVA DVA EL" xfId="33993" xr:uid="{5CE84258-ECD2-49AF-8EF8-7851B433DC37}"/>
    <cellStyle name="Output 4 4" xfId="9338" xr:uid="{BC94229D-819F-4528-A801-BF87129C108C}"/>
    <cellStyle name="Output 4 4 10" xfId="9339" xr:uid="{116B3B32-71EB-4011-A58D-AA1BA043C368}"/>
    <cellStyle name="Output 4 4 11" xfId="9340" xr:uid="{3D7BB6A7-9331-458D-BD1D-D1F0B36D351A}"/>
    <cellStyle name="Output 4 4 2" xfId="9341" xr:uid="{D1C1E6A0-51C0-4DAE-90F7-51BB517D59FF}"/>
    <cellStyle name="Output 4 4 3" xfId="9342" xr:uid="{5165C23A-BE9C-490C-A6E5-30402C028333}"/>
    <cellStyle name="Output 4 4 4" xfId="9343" xr:uid="{37130E4C-7932-47A0-BFFC-D473D61884EC}"/>
    <cellStyle name="Output 4 4 5" xfId="9344" xr:uid="{AB60A572-D24C-49CB-B138-F075F270C519}"/>
    <cellStyle name="Output 4 4 6" xfId="9345" xr:uid="{D824BB7D-7418-4CB0-9559-A58B8B630016}"/>
    <cellStyle name="Output 4 4 7" xfId="9346" xr:uid="{4963F279-FEAF-4900-BED1-BC00F4D121A0}"/>
    <cellStyle name="Output 4 4 8" xfId="9347" xr:uid="{684C919D-E4E1-4F7D-B99A-F9E15454B503}"/>
    <cellStyle name="Output 4 4 9" xfId="9348" xr:uid="{701C8764-8292-4D4E-8B00-1025EB204A2E}"/>
    <cellStyle name="Output 4 4_AVA DVA EL" xfId="33994" xr:uid="{02B1B7F2-B82D-436C-A7E9-A16D3EB7F8EF}"/>
    <cellStyle name="Output 4 5" xfId="9349" xr:uid="{EBF95A26-2F50-448A-9577-34869248A675}"/>
    <cellStyle name="Output 4 5 10" xfId="9350" xr:uid="{9EE8F794-5510-4ED8-A30A-8D062CA79A63}"/>
    <cellStyle name="Output 4 5 11" xfId="9351" xr:uid="{004E31C8-92EE-4B29-9035-EE93B7CA41AB}"/>
    <cellStyle name="Output 4 5 2" xfId="9352" xr:uid="{DD76FB44-00D4-490A-A2D5-8580F9A0A308}"/>
    <cellStyle name="Output 4 5 3" xfId="9353" xr:uid="{EC532DEE-6A49-4564-9E4A-378D108370B8}"/>
    <cellStyle name="Output 4 5 4" xfId="9354" xr:uid="{A704218D-7AA2-46CF-806D-7028F7C7FD0E}"/>
    <cellStyle name="Output 4 5 5" xfId="9355" xr:uid="{4465D472-3502-4C65-B829-F332BC7A3DB6}"/>
    <cellStyle name="Output 4 5 6" xfId="9356" xr:uid="{3988D9C4-14E6-492C-8E61-CBCCAFDEF440}"/>
    <cellStyle name="Output 4 5 7" xfId="9357" xr:uid="{6EDFF4B6-5E5D-4704-B800-05675E24F203}"/>
    <cellStyle name="Output 4 5 8" xfId="9358" xr:uid="{B29B0B5F-C121-498E-9F13-1719AF2F5CDD}"/>
    <cellStyle name="Output 4 5 9" xfId="9359" xr:uid="{EBB94381-9AA0-4B40-92C0-6A4B6B6C5C98}"/>
    <cellStyle name="Output 4 5_AVA DVA EL" xfId="33995" xr:uid="{5033CA43-CB52-466F-B92A-79C1BE36D5CB}"/>
    <cellStyle name="Output 4 6" xfId="9360" xr:uid="{7CBBF0F6-B2DC-4FD9-91B2-2473C73462D0}"/>
    <cellStyle name="Output 4 6 10" xfId="9361" xr:uid="{E73CC27B-917C-4FD6-B99E-83BC89952CF4}"/>
    <cellStyle name="Output 4 6 11" xfId="9362" xr:uid="{E3FBAF52-A742-4F0A-B84A-4CD6E178020E}"/>
    <cellStyle name="Output 4 6 2" xfId="9363" xr:uid="{8F8F3FEE-88B2-439B-873F-5C808617D291}"/>
    <cellStyle name="Output 4 6 3" xfId="9364" xr:uid="{D5FEDF6C-8AE6-4AB9-AF4F-2525B9246190}"/>
    <cellStyle name="Output 4 6 4" xfId="9365" xr:uid="{E446C77F-EFB5-46BF-9CC9-D8943322897A}"/>
    <cellStyle name="Output 4 6 5" xfId="9366" xr:uid="{C9BB5325-E4EA-4009-8FD5-5AE200F84AB4}"/>
    <cellStyle name="Output 4 6 6" xfId="9367" xr:uid="{C5220B58-3CB3-4DF6-917E-8D7A4484BC5A}"/>
    <cellStyle name="Output 4 6 7" xfId="9368" xr:uid="{69A7CB7E-20A7-4AD1-8DB4-8C54DF00F645}"/>
    <cellStyle name="Output 4 6 8" xfId="9369" xr:uid="{BBAC6CE3-6FF9-470A-82AA-F24F6BAC0AE7}"/>
    <cellStyle name="Output 4 6 9" xfId="9370" xr:uid="{4F703E53-AE57-449F-B559-B9A471BAD736}"/>
    <cellStyle name="Output 4 6_CR4_19" xfId="9371" xr:uid="{68C26718-3D59-445D-A476-7FF7CAB741DF}"/>
    <cellStyle name="Output 4 7" xfId="9372" xr:uid="{20F7AB0A-DED1-4CFC-B21C-6AB4258D84AA}"/>
    <cellStyle name="Output 4 7 10" xfId="9373" xr:uid="{0AD62A5B-7799-428E-A82B-A89C52DE29F5}"/>
    <cellStyle name="Output 4 7 2" xfId="9374" xr:uid="{E3A63A71-3AE0-45B6-B979-C8FB0E8EF0E0}"/>
    <cellStyle name="Output 4 7 3" xfId="9375" xr:uid="{0726EDA8-6A94-43B4-811B-8DB3AF812DFA}"/>
    <cellStyle name="Output 4 7 4" xfId="9376" xr:uid="{7A2DC91D-F836-4207-9E83-F4C21B3AAB93}"/>
    <cellStyle name="Output 4 7 5" xfId="9377" xr:uid="{DF579839-D90A-4E17-AB00-FC1F5560C225}"/>
    <cellStyle name="Output 4 7 6" xfId="9378" xr:uid="{AE2F8406-6850-4CED-9527-B6FA248B2F97}"/>
    <cellStyle name="Output 4 7 7" xfId="9379" xr:uid="{F9CCC66F-0711-4A44-BF88-35A07D20B7BC}"/>
    <cellStyle name="Output 4 7 8" xfId="9380" xr:uid="{24040E08-6514-45DC-8A0E-60206C0C610B}"/>
    <cellStyle name="Output 4 7 9" xfId="9381" xr:uid="{1B4A2C11-D832-4016-BB76-1FB2721642B6}"/>
    <cellStyle name="Output 4 7_CR4_19" xfId="9382" xr:uid="{DFFEF4D7-5ECD-484D-A4E2-99758C2686C2}"/>
    <cellStyle name="Output 4 8" xfId="36430" xr:uid="{DB75D964-82B3-45F5-86E9-FCA29A4F80A5}"/>
    <cellStyle name="Output 4 9" xfId="36869" xr:uid="{84ADDFFE-8C9C-4BB3-BF83-10FCD01045DD}"/>
    <cellStyle name="Output 4_A02" xfId="55591" xr:uid="{96C30764-2872-4C09-98B3-A54EF32D3713}"/>
    <cellStyle name="Output 5" xfId="9383" xr:uid="{6344F040-937B-413B-9FB5-A5B19DD6AA5D}"/>
    <cellStyle name="Output 5 2" xfId="9384" xr:uid="{0035757D-4607-4BD4-97A8-392BAE4126A1}"/>
    <cellStyle name="Output 5 2 10" xfId="9385" xr:uid="{95420415-0EC0-4C20-9EE9-75628E0128C7}"/>
    <cellStyle name="Output 5 2 11" xfId="9386" xr:uid="{B8F03363-F9B1-459A-8A48-3DCBAAA2B9FF}"/>
    <cellStyle name="Output 5 2 12" xfId="36725" xr:uid="{20CC8666-7284-4E64-8D41-F387559FCC86}"/>
    <cellStyle name="Output 5 2 2" xfId="9387" xr:uid="{76EAC90D-6B2E-4410-82FE-E99FDBD9CEB5}"/>
    <cellStyle name="Output 5 2 3" xfId="9388" xr:uid="{27B499EB-2F47-48E6-9E8D-47C6EF9E4E29}"/>
    <cellStyle name="Output 5 2 4" xfId="9389" xr:uid="{2BF2CECE-22C3-4A09-B362-A5E83273B950}"/>
    <cellStyle name="Output 5 2 5" xfId="9390" xr:uid="{DFCE2D95-E915-486D-8ABB-CFFEBA4314B8}"/>
    <cellStyle name="Output 5 2 6" xfId="9391" xr:uid="{B4C57222-D28A-4045-B30B-4783C1606596}"/>
    <cellStyle name="Output 5 2 7" xfId="9392" xr:uid="{425B859E-A9C3-4564-B4A5-7F58849202C7}"/>
    <cellStyle name="Output 5 2 8" xfId="9393" xr:uid="{50502BD8-95A3-4FB3-AC0B-DEE5BF2F9437}"/>
    <cellStyle name="Output 5 2 9" xfId="9394" xr:uid="{33F23D05-8422-489D-AC99-7F566D4FE07A}"/>
    <cellStyle name="Output 5 2_AVA DVA EL" xfId="33996" xr:uid="{C24E386C-9DFB-46B9-89F2-F1551E8BE022}"/>
    <cellStyle name="Output 5 3" xfId="9395" xr:uid="{FEB4D8A5-6935-4651-B3BF-27EA846E54C5}"/>
    <cellStyle name="Output 5 3 10" xfId="9396" xr:uid="{29674CFD-0892-4BDC-8254-2BCD6F3B0ED9}"/>
    <cellStyle name="Output 5 3 11" xfId="9397" xr:uid="{DD774243-5DB2-444A-8185-9D6AA2E6098B}"/>
    <cellStyle name="Output 5 3 12" xfId="36485" xr:uid="{240F623A-F2E5-4106-8BCC-0C98AFF6CD39}"/>
    <cellStyle name="Output 5 3 13" xfId="36710" xr:uid="{E29C6D98-79ED-4B53-9C27-30BA821FA4AA}"/>
    <cellStyle name="Output 5 3 2" xfId="9398" xr:uid="{F8C20152-BB5D-404C-900C-F4C393E4F4A3}"/>
    <cellStyle name="Output 5 3 3" xfId="9399" xr:uid="{038D7477-0BFA-4E8C-BE0D-EC907DC792A2}"/>
    <cellStyle name="Output 5 3 4" xfId="9400" xr:uid="{E0E93AB7-CEB6-4D53-8EAA-33418A8D383F}"/>
    <cellStyle name="Output 5 3 5" xfId="9401" xr:uid="{EC60DD32-0376-4E76-99F5-F14E83E1AFF5}"/>
    <cellStyle name="Output 5 3 6" xfId="9402" xr:uid="{70E7FE95-ED36-491B-BF66-AB67A60C987D}"/>
    <cellStyle name="Output 5 3 7" xfId="9403" xr:uid="{82666CB8-4574-481E-B004-E1EA49074C74}"/>
    <cellStyle name="Output 5 3 8" xfId="9404" xr:uid="{40B92A44-F863-438A-8D4A-BA2DBA4F43D3}"/>
    <cellStyle name="Output 5 3 9" xfId="9405" xr:uid="{E6C0A09A-ABCF-481A-8522-1168284096CD}"/>
    <cellStyle name="Output 5 3_CR4_19" xfId="9406" xr:uid="{AA57F4B3-EE52-4CD0-B6ED-5A81B54B826E}"/>
    <cellStyle name="Output 5 4" xfId="9407" xr:uid="{3EDE179B-7031-41E4-8891-15E1C876C57D}"/>
    <cellStyle name="Output 5 4 10" xfId="9408" xr:uid="{76D4D05A-2B86-41F1-8C66-52C12B2E2D46}"/>
    <cellStyle name="Output 5 4 11" xfId="9409" xr:uid="{5BC2DD87-D909-4BBF-B103-10BC284D6716}"/>
    <cellStyle name="Output 5 4 2" xfId="9410" xr:uid="{4ECE1772-10C3-459A-A0BE-C982ED04DFD3}"/>
    <cellStyle name="Output 5 4 3" xfId="9411" xr:uid="{D8EADAEB-1331-48B8-A6F4-9B8F5869B59B}"/>
    <cellStyle name="Output 5 4 4" xfId="9412" xr:uid="{E417C61A-21CB-4DC7-A831-F4A1716ABB0D}"/>
    <cellStyle name="Output 5 4 5" xfId="9413" xr:uid="{CE7BA94E-9579-49CD-8DED-4AD76CF7F8DD}"/>
    <cellStyle name="Output 5 4 6" xfId="9414" xr:uid="{0FD52E7C-5BFB-45D4-AC24-2243230D61F5}"/>
    <cellStyle name="Output 5 4 7" xfId="9415" xr:uid="{2554D15E-4884-40C3-B88C-5E2565D90F4C}"/>
    <cellStyle name="Output 5 4 8" xfId="9416" xr:uid="{971350F6-D05E-4FD9-B0D1-60D061E9A77D}"/>
    <cellStyle name="Output 5 4 9" xfId="9417" xr:uid="{0394BD3F-3190-427F-8E72-B5E0D753A259}"/>
    <cellStyle name="Output 5 4_CR4_19" xfId="9418" xr:uid="{8A3C54CA-D78E-4322-8A10-25D28C9A7280}"/>
    <cellStyle name="Output 5 5" xfId="9419" xr:uid="{A34D8BEE-44DF-422B-92D6-77D66085C15C}"/>
    <cellStyle name="Output 5 5 10" xfId="9420" xr:uid="{E5AFA763-63F7-4735-93FD-CFDC2EADD1C5}"/>
    <cellStyle name="Output 5 5 11" xfId="9421" xr:uid="{D3AF55A7-C071-4242-82A5-040F6CBFAC81}"/>
    <cellStyle name="Output 5 5 2" xfId="9422" xr:uid="{34992D71-7221-4589-83F5-8277E3FA7AD5}"/>
    <cellStyle name="Output 5 5 3" xfId="9423" xr:uid="{9768B2C7-FE30-451F-8C86-8A476079D570}"/>
    <cellStyle name="Output 5 5 4" xfId="9424" xr:uid="{1095F7C6-C8F7-4A41-9A3D-7F39BE877952}"/>
    <cellStyle name="Output 5 5 5" xfId="9425" xr:uid="{5DE48DE7-4898-4469-AFFA-9AA8D17CB9DB}"/>
    <cellStyle name="Output 5 5 6" xfId="9426" xr:uid="{3B14B844-CB59-416E-A251-F27231EFEB3F}"/>
    <cellStyle name="Output 5 5 7" xfId="9427" xr:uid="{EAE5C063-3C53-4D90-ABDD-8353528D51AD}"/>
    <cellStyle name="Output 5 5 8" xfId="9428" xr:uid="{5D2C5106-1B75-4C59-A957-DCD800ED02E4}"/>
    <cellStyle name="Output 5 5 9" xfId="9429" xr:uid="{88747F12-005B-4DFD-9C0F-6A98681DE835}"/>
    <cellStyle name="Output 5 5_CR4_19" xfId="9430" xr:uid="{02B39186-6804-420A-AD78-91A407C5C011}"/>
    <cellStyle name="Output 5 6" xfId="9431" xr:uid="{0E99A967-B2A8-4FDF-BDF2-2584613FD5FC}"/>
    <cellStyle name="Output 5 6 10" xfId="9432" xr:uid="{C97F4242-173C-4D8B-8916-3EEB49BA7DAC}"/>
    <cellStyle name="Output 5 6 11" xfId="9433" xr:uid="{A4859FFC-CDAF-447B-B252-015ACF70A81C}"/>
    <cellStyle name="Output 5 6 2" xfId="9434" xr:uid="{DC128A40-ADCA-46EE-B8DE-FFAA34C9ECA6}"/>
    <cellStyle name="Output 5 6 3" xfId="9435" xr:uid="{E8AB99BA-9CCA-4102-98A6-D49A4FF10DBC}"/>
    <cellStyle name="Output 5 6 4" xfId="9436" xr:uid="{3D3040B8-5066-43BC-9595-83D9165F967C}"/>
    <cellStyle name="Output 5 6 5" xfId="9437" xr:uid="{4D9810AA-78CD-4DBA-94CA-5227D89E5A78}"/>
    <cellStyle name="Output 5 6 6" xfId="9438" xr:uid="{90CB1528-7639-446C-8DC5-43EE38DE4FBD}"/>
    <cellStyle name="Output 5 6 7" xfId="9439" xr:uid="{307BA0AB-0139-4BDA-B26F-09548666B3BE}"/>
    <cellStyle name="Output 5 6 8" xfId="9440" xr:uid="{F221C74D-6FEC-4090-81CF-95F8D7FC0787}"/>
    <cellStyle name="Output 5 6 9" xfId="9441" xr:uid="{555B0B7B-9948-418B-B46A-5AA7A0D52E4E}"/>
    <cellStyle name="Output 5 6_CR4_19" xfId="9442" xr:uid="{99CA921A-10CA-4050-9330-787DBC16289F}"/>
    <cellStyle name="Output 5 7" xfId="9443" xr:uid="{1D88DFA7-9FA5-49B2-B705-283849AAEFF4}"/>
    <cellStyle name="Output 5 7 10" xfId="9444" xr:uid="{474B631A-AE98-44A8-9465-AE6E95D30466}"/>
    <cellStyle name="Output 5 7 2" xfId="9445" xr:uid="{F211231E-3376-42D5-B060-7BFE39927BBF}"/>
    <cellStyle name="Output 5 7 3" xfId="9446" xr:uid="{A8A25ADD-4C41-42FE-B01A-35E80D49699E}"/>
    <cellStyle name="Output 5 7 4" xfId="9447" xr:uid="{4D0C1A5C-4B0B-4830-A0DE-65E2C6CD2B5D}"/>
    <cellStyle name="Output 5 7 5" xfId="9448" xr:uid="{DD7EED82-5D58-4266-8FDD-C3A26A62ACEE}"/>
    <cellStyle name="Output 5 7 6" xfId="9449" xr:uid="{70F84E61-2A01-4FD2-A2BE-E3169FCDB81F}"/>
    <cellStyle name="Output 5 7 7" xfId="9450" xr:uid="{D30675EC-BA2C-4F91-BFE6-D03392C90D22}"/>
    <cellStyle name="Output 5 7 8" xfId="9451" xr:uid="{51D5224A-A806-4416-B471-FFDEB4119215}"/>
    <cellStyle name="Output 5 7 9" xfId="9452" xr:uid="{F662927F-3C32-43DA-B21C-B5F5F9E55B08}"/>
    <cellStyle name="Output 5 7_CR4_19" xfId="9453" xr:uid="{BF2108AE-02E9-4FAB-9DC5-D79BEB62FC9B}"/>
    <cellStyle name="Output 5 8" xfId="36431" xr:uid="{B6A976D9-A2BF-421B-8015-6095FE297963}"/>
    <cellStyle name="Output 5 9" xfId="36870" xr:uid="{963E9842-7F0C-4274-BAF7-5751CEFCFF78}"/>
    <cellStyle name="Output 5_A02" xfId="55592" xr:uid="{8F144097-12F4-473A-814C-C3E3F6CEDACB}"/>
    <cellStyle name="Output 6" xfId="9454" xr:uid="{8A872C4B-B0BC-4EF2-B858-A23137A367D5}"/>
    <cellStyle name="Output 6 2" xfId="9455" xr:uid="{4FE0E708-0AA7-4B60-AEDD-901AA320C608}"/>
    <cellStyle name="Output 6 2 10" xfId="9456" xr:uid="{97E9676A-6379-4258-B0C4-30C8F7A6F80E}"/>
    <cellStyle name="Output 6 2 11" xfId="9457" xr:uid="{4BD72FA2-CF17-474D-B176-992DCCCE7BBF}"/>
    <cellStyle name="Output 6 2 12" xfId="36726" xr:uid="{2F4D9109-D499-4F36-985D-726CB51B4C94}"/>
    <cellStyle name="Output 6 2 2" xfId="9458" xr:uid="{D22E3940-FE19-484B-8600-90D7EDD7042C}"/>
    <cellStyle name="Output 6 2 3" xfId="9459" xr:uid="{11C7E03A-F61F-4B85-9753-941640226FC1}"/>
    <cellStyle name="Output 6 2 4" xfId="9460" xr:uid="{87A8DFEB-6193-4828-8475-79159BD118A2}"/>
    <cellStyle name="Output 6 2 5" xfId="9461" xr:uid="{FAE92F2D-A25E-41E1-B252-FDF7FED83840}"/>
    <cellStyle name="Output 6 2 6" xfId="9462" xr:uid="{E0586CA0-3C9E-4322-A79A-0B7457A4FF21}"/>
    <cellStyle name="Output 6 2 7" xfId="9463" xr:uid="{CF242882-A1DB-4D8A-87BB-3BA3E276CEAA}"/>
    <cellStyle name="Output 6 2 8" xfId="9464" xr:uid="{A6AE824C-2A75-414A-B93B-D5CF2502D208}"/>
    <cellStyle name="Output 6 2 9" xfId="9465" xr:uid="{65DDF4DE-EB21-40CD-96CF-944FAAD462CA}"/>
    <cellStyle name="Output 6 2_AVA DVA EL" xfId="33997" xr:uid="{FFCB032A-09C3-4221-8D22-9303F47510C5}"/>
    <cellStyle name="Output 6 3" xfId="9466" xr:uid="{EC72E004-F39E-4873-B289-8870BD57DB87}"/>
    <cellStyle name="Output 6 3 10" xfId="9467" xr:uid="{5F822637-DD4B-45C0-B83C-D3B967ACB7FF}"/>
    <cellStyle name="Output 6 3 11" xfId="9468" xr:uid="{65FB5B58-6ADA-4C03-9F02-31BE2302FF9A}"/>
    <cellStyle name="Output 6 3 12" xfId="36486" xr:uid="{85E497E8-2EF4-4B42-98B5-0F15D5C0349D}"/>
    <cellStyle name="Output 6 3 13" xfId="36711" xr:uid="{3DAAC335-9103-47D3-ABD1-44DDC106A5CF}"/>
    <cellStyle name="Output 6 3 2" xfId="9469" xr:uid="{5E2EBA4C-9586-4B76-AC77-65726113D072}"/>
    <cellStyle name="Output 6 3 3" xfId="9470" xr:uid="{37503F28-DDEF-4C0E-A860-E547C6D94F3A}"/>
    <cellStyle name="Output 6 3 4" xfId="9471" xr:uid="{4D21F207-B4E0-48A1-81E6-A76EDABE2B14}"/>
    <cellStyle name="Output 6 3 5" xfId="9472" xr:uid="{EDF34698-81E2-4DA3-9B22-161FF2CC304D}"/>
    <cellStyle name="Output 6 3 6" xfId="9473" xr:uid="{F5A49960-5ECE-4BA4-9C5E-79F50B0364A7}"/>
    <cellStyle name="Output 6 3 7" xfId="9474" xr:uid="{65B74F9F-00A1-43BB-8FCB-69E23F9AF685}"/>
    <cellStyle name="Output 6 3 8" xfId="9475" xr:uid="{5A13633D-34A9-4BDB-9E24-1CD0B742D2E1}"/>
    <cellStyle name="Output 6 3 9" xfId="9476" xr:uid="{B5FC9650-29DD-42F1-B9C3-112C8CC4FF44}"/>
    <cellStyle name="Output 6 3_CR4_19" xfId="9477" xr:uid="{E0242B06-C45E-467F-83AE-BA46955F490E}"/>
    <cellStyle name="Output 6 4" xfId="9478" xr:uid="{1B425186-49E6-4065-8544-3EE9D99CDE1C}"/>
    <cellStyle name="Output 6 4 10" xfId="9479" xr:uid="{73FE8F9F-1D00-46ED-B2D5-C26BF57EB088}"/>
    <cellStyle name="Output 6 4 11" xfId="9480" xr:uid="{21530C91-0E4D-4E93-99C6-2AF5AA24DD7B}"/>
    <cellStyle name="Output 6 4 2" xfId="9481" xr:uid="{F8E4C57E-3A4D-4C08-B239-C16AF2D737E0}"/>
    <cellStyle name="Output 6 4 3" xfId="9482" xr:uid="{D2DB2E20-3875-4B76-8140-BD042F74D6AD}"/>
    <cellStyle name="Output 6 4 4" xfId="9483" xr:uid="{FD97E7E0-D3EC-4EBD-8CEC-5DADD3C5AF9B}"/>
    <cellStyle name="Output 6 4 5" xfId="9484" xr:uid="{5BBD18E8-7B80-4AD1-A4A2-52283297E005}"/>
    <cellStyle name="Output 6 4 6" xfId="9485" xr:uid="{2C6719AE-5C16-41C0-AB0B-4F48DED43135}"/>
    <cellStyle name="Output 6 4 7" xfId="9486" xr:uid="{D64A0871-727B-4DF7-BB1E-F4CE8C81F224}"/>
    <cellStyle name="Output 6 4 8" xfId="9487" xr:uid="{F9265D3E-2B0E-427D-B973-8AE753BCD87B}"/>
    <cellStyle name="Output 6 4 9" xfId="9488" xr:uid="{F25D7F10-8A36-46D4-AFDA-AAFCB83D7421}"/>
    <cellStyle name="Output 6 4_CR4_19" xfId="9489" xr:uid="{F20F1ABC-2386-4CC8-B68A-4764234079AC}"/>
    <cellStyle name="Output 6 5" xfId="9490" xr:uid="{84F86EA9-2754-4A8C-8967-1D10692455B7}"/>
    <cellStyle name="Output 6 5 10" xfId="9491" xr:uid="{CE12ABC0-801A-4E8D-9BE6-A8B454F5ADF9}"/>
    <cellStyle name="Output 6 5 11" xfId="9492" xr:uid="{B8CC680D-FE8F-44D0-96E4-673B05D50392}"/>
    <cellStyle name="Output 6 5 2" xfId="9493" xr:uid="{51FF1A01-7423-48F7-B067-BB8A4256E395}"/>
    <cellStyle name="Output 6 5 3" xfId="9494" xr:uid="{886D2D30-336F-411B-B798-D94DD202A536}"/>
    <cellStyle name="Output 6 5 4" xfId="9495" xr:uid="{712AC61A-083B-4AF4-8F79-2D837D64AFA1}"/>
    <cellStyle name="Output 6 5 5" xfId="9496" xr:uid="{C89710D4-3425-4C93-8FB4-971449F75232}"/>
    <cellStyle name="Output 6 5 6" xfId="9497" xr:uid="{48D6035F-B9E7-41E9-B6EA-E2CC9D2E672E}"/>
    <cellStyle name="Output 6 5 7" xfId="9498" xr:uid="{3D2D7B23-B855-4776-A177-99BC0CAA281D}"/>
    <cellStyle name="Output 6 5 8" xfId="9499" xr:uid="{2278E3C2-1118-43DE-907C-8138E40DB9F6}"/>
    <cellStyle name="Output 6 5 9" xfId="9500" xr:uid="{358DD503-EFA1-4714-BD3F-4789A4F92389}"/>
    <cellStyle name="Output 6 5_CR4_19" xfId="9501" xr:uid="{1E874E79-6EF0-49FA-AA50-DC9703BE87BE}"/>
    <cellStyle name="Output 6 6" xfId="9502" xr:uid="{E6A2B7DE-1EB5-4A34-898F-C1B4BE0AEBB3}"/>
    <cellStyle name="Output 6 6 10" xfId="9503" xr:uid="{96861922-3EB0-4679-BF27-47032A78C2A9}"/>
    <cellStyle name="Output 6 6 11" xfId="9504" xr:uid="{EA51961E-D534-4AC2-83CB-0CC723921C77}"/>
    <cellStyle name="Output 6 6 2" xfId="9505" xr:uid="{475F09D3-B4D0-4B7F-BA7D-1231A60A1C3A}"/>
    <cellStyle name="Output 6 6 3" xfId="9506" xr:uid="{9544CB48-89BC-4C45-968C-69A8ADCC1067}"/>
    <cellStyle name="Output 6 6 4" xfId="9507" xr:uid="{E585CA0C-3474-4322-B8AD-C8E26DAEDB61}"/>
    <cellStyle name="Output 6 6 5" xfId="9508" xr:uid="{CD200843-7726-4B86-ABF6-D43CB7DFBCD4}"/>
    <cellStyle name="Output 6 6 6" xfId="9509" xr:uid="{0264F721-B096-4598-A71D-A381E2262E6A}"/>
    <cellStyle name="Output 6 6 7" xfId="9510" xr:uid="{DE6A18D9-03EE-47D2-9506-0C245FF6E96E}"/>
    <cellStyle name="Output 6 6 8" xfId="9511" xr:uid="{BE615BEA-78FE-4D0D-ADF3-AF1DDA1BE2C0}"/>
    <cellStyle name="Output 6 6 9" xfId="9512" xr:uid="{92CFE522-3816-4B06-A6A4-1FCA4E9AAC19}"/>
    <cellStyle name="Output 6 6_CR4_19" xfId="9513" xr:uid="{FA8AE664-5A29-408D-9D74-F244A8955D73}"/>
    <cellStyle name="Output 6 7" xfId="9514" xr:uid="{A1E871CC-CA23-46E2-B3CE-15147E1A9702}"/>
    <cellStyle name="Output 6 7 10" xfId="9515" xr:uid="{BFA4D10F-A1A9-4DF2-8E01-02503E72D93A}"/>
    <cellStyle name="Output 6 7 2" xfId="9516" xr:uid="{16A613DF-7D8F-4801-B6F9-0FEAA6F6FD8A}"/>
    <cellStyle name="Output 6 7 3" xfId="9517" xr:uid="{804BC43D-9534-464F-BA64-98B23A5BF621}"/>
    <cellStyle name="Output 6 7 4" xfId="9518" xr:uid="{4E4A370E-4B11-4CCA-8B4F-FACA5450D5C4}"/>
    <cellStyle name="Output 6 7 5" xfId="9519" xr:uid="{C3F2AA12-D7CD-4ACA-A810-9543ABAAF514}"/>
    <cellStyle name="Output 6 7 6" xfId="9520" xr:uid="{14B014A6-716D-4A76-8EBE-28596F6B1163}"/>
    <cellStyle name="Output 6 7 7" xfId="9521" xr:uid="{FB57D568-3A1B-4C0F-A355-897EF1BA945E}"/>
    <cellStyle name="Output 6 7 8" xfId="9522" xr:uid="{B5509F39-99A7-4B4F-B79A-CC9AF641B425}"/>
    <cellStyle name="Output 6 7 9" xfId="9523" xr:uid="{EDBF3A7C-321B-41BB-AD64-337D9C4ED342}"/>
    <cellStyle name="Output 6 7_CR4_19" xfId="9524" xr:uid="{CE985EDE-23F9-460B-96F5-DF1D2124FB9B}"/>
    <cellStyle name="Output 6 8" xfId="36007" xr:uid="{B8D7FBB6-EA20-40FC-84C5-08FB1527B122}"/>
    <cellStyle name="Output 6 9" xfId="36871" xr:uid="{F4B758A1-F40B-421B-B6F9-BCA1BBD61769}"/>
    <cellStyle name="Output 6_A02" xfId="55593" xr:uid="{8342176E-E6B3-4861-8DFD-21DA10DDD788}"/>
    <cellStyle name="Output 7" xfId="9525" xr:uid="{4112B9FA-FD79-4ACA-AB63-AE3DBD22ABC3}"/>
    <cellStyle name="Output 7 2" xfId="9526" xr:uid="{5E09731F-7145-4348-9264-D8AFAE5FC9AC}"/>
    <cellStyle name="Output 7 2 10" xfId="9527" xr:uid="{37AE6D38-8EB2-4FB4-93DF-18C684781DA1}"/>
    <cellStyle name="Output 7 2 11" xfId="9528" xr:uid="{D78BFF38-E69B-49EE-9EF2-E45FE23413A5}"/>
    <cellStyle name="Output 7 2 12" xfId="36727" xr:uid="{522005D7-AA80-41A3-A647-C7BE791E6AA0}"/>
    <cellStyle name="Output 7 2 2" xfId="9529" xr:uid="{B15E1D0D-D2B9-410D-9AFB-66B9330ABA73}"/>
    <cellStyle name="Output 7 2 3" xfId="9530" xr:uid="{C0A9478B-9D32-4E79-B5A5-A164CFC58B22}"/>
    <cellStyle name="Output 7 2 4" xfId="9531" xr:uid="{FA3A7CED-18E9-4093-82D6-38E1338B8362}"/>
    <cellStyle name="Output 7 2 5" xfId="9532" xr:uid="{B8550D89-68AA-4AFE-8E25-919EE1DF9D62}"/>
    <cellStyle name="Output 7 2 6" xfId="9533" xr:uid="{41B52C2C-DE8A-419D-8044-04B167906934}"/>
    <cellStyle name="Output 7 2 7" xfId="9534" xr:uid="{72B9C9EA-329D-41C5-A946-D7C65996CEC9}"/>
    <cellStyle name="Output 7 2 8" xfId="9535" xr:uid="{233E49F3-E7E8-47B8-8D7F-D1D2B9DA573F}"/>
    <cellStyle name="Output 7 2 9" xfId="9536" xr:uid="{4B8BF4C7-730E-4F96-A891-5D46D044D39B}"/>
    <cellStyle name="Output 7 2_AVA DVA EL" xfId="33998" xr:uid="{EC337672-7616-4095-814D-C6629CB555DE}"/>
    <cellStyle name="Output 7 3" xfId="9537" xr:uid="{A9031E78-2D0D-4D3A-B2D0-FFAD51EB852F}"/>
    <cellStyle name="Output 7 3 10" xfId="9538" xr:uid="{821A5F39-8374-4192-843E-BB7FAE5BD77E}"/>
    <cellStyle name="Output 7 3 11" xfId="9539" xr:uid="{93F48753-E462-4B74-B1B0-1DB18C0632F1}"/>
    <cellStyle name="Output 7 3 12" xfId="36487" xr:uid="{FCDDFCED-3172-4977-9B49-8D53511BAFB4}"/>
    <cellStyle name="Output 7 3 13" xfId="36712" xr:uid="{CEEB3035-2096-42B9-8F12-15F957C21927}"/>
    <cellStyle name="Output 7 3 2" xfId="9540" xr:uid="{8FDEE525-5A25-4CE8-97B1-FBEE68A5E895}"/>
    <cellStyle name="Output 7 3 3" xfId="9541" xr:uid="{61597B39-DB01-4989-AFB7-E7B97771E715}"/>
    <cellStyle name="Output 7 3 4" xfId="9542" xr:uid="{A3EA5F5E-1361-49A5-A646-B941F9F83C56}"/>
    <cellStyle name="Output 7 3 5" xfId="9543" xr:uid="{B7AD1BEE-BDA2-411F-A4D3-DE2EDC9D7663}"/>
    <cellStyle name="Output 7 3 6" xfId="9544" xr:uid="{3D8EDDA1-B277-4674-B603-C6D4732A1491}"/>
    <cellStyle name="Output 7 3 7" xfId="9545" xr:uid="{BA4EA4F6-400E-4C81-BB99-D83A1EC456D2}"/>
    <cellStyle name="Output 7 3 8" xfId="9546" xr:uid="{F289CBC1-0EB7-4403-9462-A73AE5ACC7B1}"/>
    <cellStyle name="Output 7 3 9" xfId="9547" xr:uid="{2579E0D4-BE1E-4DEB-A924-9F8998D44EB0}"/>
    <cellStyle name="Output 7 3_CR4_19" xfId="9548" xr:uid="{DC35558E-F527-4E08-8CB9-2E88E1F8EC7C}"/>
    <cellStyle name="Output 7 4" xfId="9549" xr:uid="{DAE86316-A2E0-4C08-A9E3-2835C221E2DF}"/>
    <cellStyle name="Output 7 4 10" xfId="9550" xr:uid="{E43CBD75-3367-4E01-AAA4-9461C54069B3}"/>
    <cellStyle name="Output 7 4 11" xfId="9551" xr:uid="{E01D0F7E-99A2-4B1A-8ACD-630FB9E31478}"/>
    <cellStyle name="Output 7 4 2" xfId="9552" xr:uid="{0DF6578E-815A-4B76-8894-E4588453BB11}"/>
    <cellStyle name="Output 7 4 3" xfId="9553" xr:uid="{632B7A6B-936A-47A7-85D1-336898B59267}"/>
    <cellStyle name="Output 7 4 4" xfId="9554" xr:uid="{5BA692C0-7E39-4F9F-B867-50F6557C3753}"/>
    <cellStyle name="Output 7 4 5" xfId="9555" xr:uid="{6A8D5F13-5EB2-46E5-8691-E230B7EAAA30}"/>
    <cellStyle name="Output 7 4 6" xfId="9556" xr:uid="{CF438E1B-8D66-4C05-AA63-642E21F4BA57}"/>
    <cellStyle name="Output 7 4 7" xfId="9557" xr:uid="{886FF24B-E42C-4D34-BBB9-3AB24E4B7ADF}"/>
    <cellStyle name="Output 7 4 8" xfId="9558" xr:uid="{F1E3DD23-BC4F-4839-9654-DBCAF6EA9730}"/>
    <cellStyle name="Output 7 4 9" xfId="9559" xr:uid="{973481F6-9E28-4B24-BFCC-41AB1F19A9C6}"/>
    <cellStyle name="Output 7 4_CR4_19" xfId="9560" xr:uid="{DD18A1AD-AEFB-495E-BE25-75B7B40066FE}"/>
    <cellStyle name="Output 7 5" xfId="9561" xr:uid="{492F4FE2-A5AC-4C50-9D3C-74175BE19650}"/>
    <cellStyle name="Output 7 5 10" xfId="9562" xr:uid="{BAAFFFB1-CA67-4C0E-9791-9ACF3C9DFF8C}"/>
    <cellStyle name="Output 7 5 11" xfId="9563" xr:uid="{DC812A47-4FFA-4B30-9BF6-A8EABEDE2313}"/>
    <cellStyle name="Output 7 5 2" xfId="9564" xr:uid="{89E0A997-B43B-445E-B4B7-CC9BFD2C3EAB}"/>
    <cellStyle name="Output 7 5 3" xfId="9565" xr:uid="{9B476CE3-55F4-4F2A-A999-F347EF4DE5AD}"/>
    <cellStyle name="Output 7 5 4" xfId="9566" xr:uid="{18CE2C61-8ED5-4591-8423-E7405DA9457B}"/>
    <cellStyle name="Output 7 5 5" xfId="9567" xr:uid="{7557C29F-EACA-4109-8218-8C533EC1AAAE}"/>
    <cellStyle name="Output 7 5 6" xfId="9568" xr:uid="{605CDF3B-BC00-4D43-ADB0-FE0EB6084116}"/>
    <cellStyle name="Output 7 5 7" xfId="9569" xr:uid="{D5295C7F-85AC-4638-832B-48B73751D295}"/>
    <cellStyle name="Output 7 5 8" xfId="9570" xr:uid="{161AB5DB-C516-408E-A222-C756DED2AA72}"/>
    <cellStyle name="Output 7 5 9" xfId="9571" xr:uid="{72CD47FB-11B4-4880-94BF-0F73E4A74AD6}"/>
    <cellStyle name="Output 7 5_CR4_19" xfId="9572" xr:uid="{3C133A82-7B3C-42CB-8FF6-F2667D6935DE}"/>
    <cellStyle name="Output 7 6" xfId="9573" xr:uid="{0B374A21-4C97-4CA7-BE0F-473676A8807E}"/>
    <cellStyle name="Output 7 6 10" xfId="9574" xr:uid="{3D91F887-87D5-40C5-B234-96B37A96ABF7}"/>
    <cellStyle name="Output 7 6 11" xfId="9575" xr:uid="{099AE5BC-D814-45EF-8232-059252FDA302}"/>
    <cellStyle name="Output 7 6 2" xfId="9576" xr:uid="{0B36F6E6-0327-4255-A735-3FC2EA0C163E}"/>
    <cellStyle name="Output 7 6 3" xfId="9577" xr:uid="{DE08317A-080E-4B49-A7C5-53A010B1FB57}"/>
    <cellStyle name="Output 7 6 4" xfId="9578" xr:uid="{52817823-776C-4584-9A41-6B72E5748F58}"/>
    <cellStyle name="Output 7 6 5" xfId="9579" xr:uid="{C18FCAFC-080E-43ED-952E-A84611ECFBE4}"/>
    <cellStyle name="Output 7 6 6" xfId="9580" xr:uid="{73BD1CDB-9E02-4504-B6EA-EEE7A7CE9152}"/>
    <cellStyle name="Output 7 6 7" xfId="9581" xr:uid="{71E13227-959F-4FFF-9B69-A8121BEB1A59}"/>
    <cellStyle name="Output 7 6 8" xfId="9582" xr:uid="{C59B4737-E98D-4C6E-9673-D50F033CA9D3}"/>
    <cellStyle name="Output 7 6 9" xfId="9583" xr:uid="{DC774FB1-2974-4DDD-A8E0-7B966B11719D}"/>
    <cellStyle name="Output 7 6_CR4_19" xfId="9584" xr:uid="{43AC4C84-81FF-4A2E-AD7D-0F83B23A681B}"/>
    <cellStyle name="Output 7 7" xfId="9585" xr:uid="{B13C9D51-0EE9-4E1C-A3B0-C6A944926A7C}"/>
    <cellStyle name="Output 7 7 10" xfId="9586" xr:uid="{ACC2D52B-3035-4007-AB3D-9324D80CF0E4}"/>
    <cellStyle name="Output 7 7 2" xfId="9587" xr:uid="{717909C7-0041-4DDE-B8AB-9E37F73BD239}"/>
    <cellStyle name="Output 7 7 3" xfId="9588" xr:uid="{CF6182BF-9AC1-4098-9132-5C422ADA4C77}"/>
    <cellStyle name="Output 7 7 4" xfId="9589" xr:uid="{6A533D49-8AC8-46E4-939B-381924790986}"/>
    <cellStyle name="Output 7 7 5" xfId="9590" xr:uid="{B59FA4CE-6B3A-498B-9776-6A99FF3622A4}"/>
    <cellStyle name="Output 7 7 6" xfId="9591" xr:uid="{5CBDCBBE-B2B5-4F4D-879B-E9741E6EEE4D}"/>
    <cellStyle name="Output 7 7 7" xfId="9592" xr:uid="{3B1F595B-B66D-4FA6-AC1E-61E487E5B3B2}"/>
    <cellStyle name="Output 7 7 8" xfId="9593" xr:uid="{7856B343-BE84-4A70-9230-C4F268D35A83}"/>
    <cellStyle name="Output 7 7 9" xfId="9594" xr:uid="{9DB50514-6400-43F5-9D9C-C1F6A867ABB9}"/>
    <cellStyle name="Output 7 7_CR4_19" xfId="9595" xr:uid="{ADA6F026-6709-48D3-9971-B5A764ADACB9}"/>
    <cellStyle name="Output 7 8" xfId="36006" xr:uid="{56071F84-B13D-4975-97AD-97C4F6F3CD2D}"/>
    <cellStyle name="Output 7 9" xfId="36872" xr:uid="{0CE33321-34A7-4F6F-899C-1727D29A4DB5}"/>
    <cellStyle name="Output 7_A02" xfId="55594" xr:uid="{02C572D1-DED0-4212-B2C6-A2809588052E}"/>
    <cellStyle name="Output 8" xfId="9596" xr:uid="{973BB1D1-D3D0-4146-A47B-BCABD0A5C4B9}"/>
    <cellStyle name="Output 8 2" xfId="9597" xr:uid="{4B1C88D9-B9C6-4445-9859-8E9F3F36211A}"/>
    <cellStyle name="Output 8 2 10" xfId="9598" xr:uid="{677BB4FE-5B97-4364-B5E9-1117E4A4A836}"/>
    <cellStyle name="Output 8 2 11" xfId="9599" xr:uid="{16DD255C-167E-4ECD-A0F0-8B69FA3FD1D8}"/>
    <cellStyle name="Output 8 2 12" xfId="36728" xr:uid="{610C00B9-BA12-46E8-A345-0B166383F6DB}"/>
    <cellStyle name="Output 8 2 2" xfId="9600" xr:uid="{5E6F5D5B-FA71-44B5-917D-8B2D089F5ADA}"/>
    <cellStyle name="Output 8 2 3" xfId="9601" xr:uid="{88AED9AB-726E-4ACA-8AAF-1CFC5E4A2A5B}"/>
    <cellStyle name="Output 8 2 4" xfId="9602" xr:uid="{7916F42F-6E1B-4C78-8F22-2765AE63E644}"/>
    <cellStyle name="Output 8 2 5" xfId="9603" xr:uid="{EEF44A9B-97F6-43F5-9EE9-352B2D0AFD97}"/>
    <cellStyle name="Output 8 2 6" xfId="9604" xr:uid="{629E3E98-96FB-4FF5-A890-857DFAC60E03}"/>
    <cellStyle name="Output 8 2 7" xfId="9605" xr:uid="{B2B9918D-2D19-4BEE-B2FA-44905578C56E}"/>
    <cellStyle name="Output 8 2 8" xfId="9606" xr:uid="{0BC89468-B579-4510-AEBD-59C1E2BE150A}"/>
    <cellStyle name="Output 8 2 9" xfId="9607" xr:uid="{0D51961C-6D54-42BF-A291-4D057A827576}"/>
    <cellStyle name="Output 8 2_AVA DVA EL" xfId="33999" xr:uid="{FC9C369E-A3BE-48E2-94E7-93829C787909}"/>
    <cellStyle name="Output 8 3" xfId="9608" xr:uid="{8202FD64-BD57-426F-B728-3E88A8F4EF01}"/>
    <cellStyle name="Output 8 3 10" xfId="9609" xr:uid="{D50D5FD3-42AF-4A6A-AC00-41E8A38092E4}"/>
    <cellStyle name="Output 8 3 11" xfId="9610" xr:uid="{8345F8BC-F8FF-4801-8C6D-9F29E602F9BE}"/>
    <cellStyle name="Output 8 3 12" xfId="36488" xr:uid="{1208ED22-F667-4ED3-827E-E650E08A80DB}"/>
    <cellStyle name="Output 8 3 13" xfId="36713" xr:uid="{39B2338B-B6A4-4FD8-A656-ADF67ECAC39E}"/>
    <cellStyle name="Output 8 3 2" xfId="9611" xr:uid="{CDC4629C-B091-42B6-8354-8D5D9C9D76D4}"/>
    <cellStyle name="Output 8 3 3" xfId="9612" xr:uid="{70C6AA4A-D8FC-42F7-BC60-CDC6DD0F0A2F}"/>
    <cellStyle name="Output 8 3 4" xfId="9613" xr:uid="{6AA4C23D-EEE6-4A26-AA39-8C0129AA7026}"/>
    <cellStyle name="Output 8 3 5" xfId="9614" xr:uid="{29062404-E1AC-4AFD-9F1F-144D5B2291B1}"/>
    <cellStyle name="Output 8 3 6" xfId="9615" xr:uid="{F57FC177-5F67-4402-B4FE-5659B8253FFD}"/>
    <cellStyle name="Output 8 3 7" xfId="9616" xr:uid="{E7175800-4CF2-4627-A9AE-F842CA34FF58}"/>
    <cellStyle name="Output 8 3 8" xfId="9617" xr:uid="{E3AD3413-0309-4343-BE5E-474265CBBD79}"/>
    <cellStyle name="Output 8 3 9" xfId="9618" xr:uid="{5949DE2E-BD87-4422-A3A1-AC44D00977E7}"/>
    <cellStyle name="Output 8 3_CR4_19" xfId="9619" xr:uid="{21CCE8F5-FCF3-4125-8F43-0A4853E96E17}"/>
    <cellStyle name="Output 8 4" xfId="9620" xr:uid="{E213ABB6-1BEE-4C83-95B7-00307CC7DB45}"/>
    <cellStyle name="Output 8 4 10" xfId="9621" xr:uid="{2813DBEC-169E-436F-B488-D94826177F1B}"/>
    <cellStyle name="Output 8 4 11" xfId="9622" xr:uid="{B2E39955-12EF-4031-9BCF-7477DDCB5656}"/>
    <cellStyle name="Output 8 4 2" xfId="9623" xr:uid="{3B73B0A3-DC85-422C-A909-405978225EE2}"/>
    <cellStyle name="Output 8 4 3" xfId="9624" xr:uid="{7E6A4A68-3CC0-40F5-96A0-EB3CD0C244FC}"/>
    <cellStyle name="Output 8 4 4" xfId="9625" xr:uid="{3A20F67B-3B8A-4CB6-9639-60B0767619D6}"/>
    <cellStyle name="Output 8 4 5" xfId="9626" xr:uid="{2FDBB439-2E12-4D16-B3DC-7AFE4EF09ED2}"/>
    <cellStyle name="Output 8 4 6" xfId="9627" xr:uid="{FF9AF164-1EEB-4DE7-B95E-C7347BF56FC7}"/>
    <cellStyle name="Output 8 4 7" xfId="9628" xr:uid="{DAB4753C-A293-4008-A7AC-B8BAE406188B}"/>
    <cellStyle name="Output 8 4 8" xfId="9629" xr:uid="{6E536309-81EB-44E3-B27A-3EFA2917768C}"/>
    <cellStyle name="Output 8 4 9" xfId="9630" xr:uid="{A8BEFB8A-C652-4973-BC2B-A34096C1B8B3}"/>
    <cellStyle name="Output 8 4_CR4_19" xfId="9631" xr:uid="{3D7CEA42-1328-4E7A-919C-DF2C9749F46C}"/>
    <cellStyle name="Output 8 5" xfId="9632" xr:uid="{0263905A-4402-4990-B7A7-3BBB1CCE48D4}"/>
    <cellStyle name="Output 8 5 10" xfId="9633" xr:uid="{87BD8B01-77F1-4013-A3F2-2C050E9060EA}"/>
    <cellStyle name="Output 8 5 11" xfId="9634" xr:uid="{76FB2D4B-9476-4FB1-818E-0B404C8DE647}"/>
    <cellStyle name="Output 8 5 2" xfId="9635" xr:uid="{56CBC00B-E255-45CD-8EC0-058706B4C397}"/>
    <cellStyle name="Output 8 5 3" xfId="9636" xr:uid="{DF529F09-5C05-47FF-8D54-18767A163D41}"/>
    <cellStyle name="Output 8 5 4" xfId="9637" xr:uid="{8CB15B61-06AA-4329-8F20-CB9445CCA227}"/>
    <cellStyle name="Output 8 5 5" xfId="9638" xr:uid="{2BB779F2-8694-402F-A742-186C88FC553F}"/>
    <cellStyle name="Output 8 5 6" xfId="9639" xr:uid="{6D8DD604-2B98-4E80-A578-DCF0AB273A5C}"/>
    <cellStyle name="Output 8 5 7" xfId="9640" xr:uid="{B4B9D4A3-3BEC-46B7-8267-33F9AED2D7E0}"/>
    <cellStyle name="Output 8 5 8" xfId="9641" xr:uid="{3CD74DEE-6863-4B78-8F07-0B7C709B2C15}"/>
    <cellStyle name="Output 8 5 9" xfId="9642" xr:uid="{35F29208-5D0C-4810-9038-FC49D25486B2}"/>
    <cellStyle name="Output 8 5_CR4_19" xfId="9643" xr:uid="{707ED7C6-727E-4269-A17E-35F080B078A7}"/>
    <cellStyle name="Output 8 6" xfId="9644" xr:uid="{0508639B-70B5-427C-8500-FBBFBAA06164}"/>
    <cellStyle name="Output 8 6 10" xfId="9645" xr:uid="{785A6D24-4AAB-4C2F-96C9-D7ED2FDB5D3D}"/>
    <cellStyle name="Output 8 6 11" xfId="9646" xr:uid="{D6EC6329-4D8D-44C6-B71D-B72288C1D3BC}"/>
    <cellStyle name="Output 8 6 2" xfId="9647" xr:uid="{AA7BF004-C9F3-4C84-A33F-77646DAF3AED}"/>
    <cellStyle name="Output 8 6 3" xfId="9648" xr:uid="{9555DB3D-84DE-418C-9212-849B5A4640A7}"/>
    <cellStyle name="Output 8 6 4" xfId="9649" xr:uid="{CCF1EE6C-8FB9-4AB2-9ABA-A367091A91DA}"/>
    <cellStyle name="Output 8 6 5" xfId="9650" xr:uid="{85AD305E-6FD4-440A-973F-9742758FA066}"/>
    <cellStyle name="Output 8 6 6" xfId="9651" xr:uid="{0F50045B-B1F5-4779-8297-7973238DC3FB}"/>
    <cellStyle name="Output 8 6 7" xfId="9652" xr:uid="{424D50A9-C363-44FB-9733-8AFBB0F22E7E}"/>
    <cellStyle name="Output 8 6 8" xfId="9653" xr:uid="{BBB9D64D-AA09-4BBD-A4A2-290E44E951C4}"/>
    <cellStyle name="Output 8 6 9" xfId="9654" xr:uid="{12C76038-E91D-46B0-808A-9791E1AF7D47}"/>
    <cellStyle name="Output 8 6_CR4_19" xfId="9655" xr:uid="{13CBA352-7B44-4A4C-A553-9EEF9ED56812}"/>
    <cellStyle name="Output 8 7" xfId="9656" xr:uid="{33AEAA5E-FAB2-4F4E-8D6C-0D4748DF1551}"/>
    <cellStyle name="Output 8 7 10" xfId="9657" xr:uid="{7C639951-9376-418C-8AEF-1CFA622752C7}"/>
    <cellStyle name="Output 8 7 2" xfId="9658" xr:uid="{C7537EAD-07FE-4993-BC6C-0862F2009D77}"/>
    <cellStyle name="Output 8 7 3" xfId="9659" xr:uid="{8AFCAFA6-2EB3-4A92-9895-BE7E6F5008A9}"/>
    <cellStyle name="Output 8 7 4" xfId="9660" xr:uid="{F8310119-C8E3-4AA6-A32F-82B7EF4C759B}"/>
    <cellStyle name="Output 8 7 5" xfId="9661" xr:uid="{BE66EEA7-247F-48D2-9A92-FC7A3E743FF5}"/>
    <cellStyle name="Output 8 7 6" xfId="9662" xr:uid="{01EB6E92-A766-43BD-A1D1-D7A6A57C86B0}"/>
    <cellStyle name="Output 8 7 7" xfId="9663" xr:uid="{1A086BFD-1FB7-4770-8604-140EA0C20FF6}"/>
    <cellStyle name="Output 8 7 8" xfId="9664" xr:uid="{A486F348-1F85-43A3-AEF4-2AE8B25FECC3}"/>
    <cellStyle name="Output 8 7 9" xfId="9665" xr:uid="{C482A138-531F-4924-A2FE-2EEF4BA19E59}"/>
    <cellStyle name="Output 8 7_CR4_19" xfId="9666" xr:uid="{D47A4F1F-E7DB-453C-B4B8-1203A877277A}"/>
    <cellStyle name="Output 8 8" xfId="36428" xr:uid="{F8A14938-DBFD-4A22-89B6-6B2E3DA803AA}"/>
    <cellStyle name="Output 8 9" xfId="36873" xr:uid="{BE05A0D9-FC13-469C-B7AA-186D1E207B56}"/>
    <cellStyle name="Output 8_A02" xfId="55595" xr:uid="{2286FFB6-639A-410E-BF3C-51E4D94B04F5}"/>
    <cellStyle name="Output 9" xfId="9667" xr:uid="{43B87F2D-1189-482B-A462-D018438203BD}"/>
    <cellStyle name="Output 9 2" xfId="9668" xr:uid="{9C205ADF-A6AA-426E-9FFE-45D8E2F44771}"/>
    <cellStyle name="Output 9 2 10" xfId="9669" xr:uid="{B556CBE9-5B9F-4C1A-92BC-3631804305F6}"/>
    <cellStyle name="Output 9 2 11" xfId="9670" xr:uid="{211D20A9-CDD2-491C-9626-8812E8D9312C}"/>
    <cellStyle name="Output 9 2 12" xfId="36729" xr:uid="{D6FC04CC-819B-473C-8CD9-61EE35002B4D}"/>
    <cellStyle name="Output 9 2 2" xfId="9671" xr:uid="{8B071267-686E-47DF-8894-A4DF49E970DD}"/>
    <cellStyle name="Output 9 2 3" xfId="9672" xr:uid="{9E0B07B6-F5AE-4B4A-91D3-C64AEB489F77}"/>
    <cellStyle name="Output 9 2 4" xfId="9673" xr:uid="{464049E8-A1E0-4299-BC17-625B79FA5DDD}"/>
    <cellStyle name="Output 9 2 5" xfId="9674" xr:uid="{07FC75A6-3052-41F5-BA40-DC03D7D32B3E}"/>
    <cellStyle name="Output 9 2 6" xfId="9675" xr:uid="{BDF521BA-A102-42E0-8E6C-0EEA106F29C5}"/>
    <cellStyle name="Output 9 2 7" xfId="9676" xr:uid="{AF7CCB70-7011-43CE-B3DC-E05BA7DD3726}"/>
    <cellStyle name="Output 9 2 8" xfId="9677" xr:uid="{19319270-62E4-4262-B6ED-E88D787531F9}"/>
    <cellStyle name="Output 9 2 9" xfId="9678" xr:uid="{47BD9D22-29C8-4057-9BB4-D1F2B123C280}"/>
    <cellStyle name="Output 9 2_AVA DVA EL" xfId="34000" xr:uid="{63E9072F-DED4-4B64-9425-7B5F848DF5E2}"/>
    <cellStyle name="Output 9 3" xfId="9679" xr:uid="{281D0C9E-0E3D-4D2C-A7DA-74AA642835FD}"/>
    <cellStyle name="Output 9 3 10" xfId="9680" xr:uid="{F933E97D-EAAD-4AC8-A891-924357B5E472}"/>
    <cellStyle name="Output 9 3 11" xfId="9681" xr:uid="{FD10EF09-5ED7-4C08-8E89-EB6B1A555F71}"/>
    <cellStyle name="Output 9 3 12" xfId="36489" xr:uid="{227BB2CB-D768-4B8D-9EEE-06810F4FE2C6}"/>
    <cellStyle name="Output 9 3 13" xfId="36714" xr:uid="{2F2B8E4D-8F56-4F43-B01C-5B1C91978884}"/>
    <cellStyle name="Output 9 3 2" xfId="9682" xr:uid="{43F0F514-E88A-4553-99B9-3AD0F08ACBC8}"/>
    <cellStyle name="Output 9 3 3" xfId="9683" xr:uid="{BB47ECB0-255A-4367-A730-D944FC403488}"/>
    <cellStyle name="Output 9 3 4" xfId="9684" xr:uid="{F13ACE04-1927-405C-85C4-DEC464A89FCE}"/>
    <cellStyle name="Output 9 3 5" xfId="9685" xr:uid="{BB713B42-EC39-41A1-87F0-34CAF65F6BF3}"/>
    <cellStyle name="Output 9 3 6" xfId="9686" xr:uid="{3C58DD6B-A132-40DE-99BD-CD894C70A650}"/>
    <cellStyle name="Output 9 3 7" xfId="9687" xr:uid="{53470A31-9479-40D2-907B-F502A31561F1}"/>
    <cellStyle name="Output 9 3 8" xfId="9688" xr:uid="{D513A9FD-09C8-4724-9E77-7856A65C87B2}"/>
    <cellStyle name="Output 9 3 9" xfId="9689" xr:uid="{1BB17ACA-BD1C-42E5-A6A9-E32B3CD381FE}"/>
    <cellStyle name="Output 9 3_CR4_19" xfId="9690" xr:uid="{2A4127D0-47AD-43DC-ADFD-C14888D773AF}"/>
    <cellStyle name="Output 9 4" xfId="9691" xr:uid="{DAAA8D8D-7EC8-465B-878A-3912F260C6A2}"/>
    <cellStyle name="Output 9 4 10" xfId="9692" xr:uid="{435ABBBB-04BB-4FDE-A1E9-A416D41B6DCC}"/>
    <cellStyle name="Output 9 4 11" xfId="9693" xr:uid="{D9B70266-4A02-4177-B80B-92EA0A4529CE}"/>
    <cellStyle name="Output 9 4 2" xfId="9694" xr:uid="{0C2D14BC-F32C-47CF-B450-091FEEBA1992}"/>
    <cellStyle name="Output 9 4 3" xfId="9695" xr:uid="{227D231E-0A57-43BF-AC3E-A6E97E28BFB9}"/>
    <cellStyle name="Output 9 4 4" xfId="9696" xr:uid="{D143CB27-0288-4964-B7A7-4F3291433F8D}"/>
    <cellStyle name="Output 9 4 5" xfId="9697" xr:uid="{1535C330-098A-457E-AF4A-9D5D3D0A47A4}"/>
    <cellStyle name="Output 9 4 6" xfId="9698" xr:uid="{9F4CC1C2-2686-4418-BB36-34D969E4796F}"/>
    <cellStyle name="Output 9 4 7" xfId="9699" xr:uid="{BA3E65BD-7623-4D64-ADCA-C13AD203ED08}"/>
    <cellStyle name="Output 9 4 8" xfId="9700" xr:uid="{8B8697ED-455D-45A5-8411-8F2505D339CC}"/>
    <cellStyle name="Output 9 4 9" xfId="9701" xr:uid="{CE8E6197-BE45-44E8-8553-40DCB468F947}"/>
    <cellStyle name="Output 9 4_CR4_19" xfId="9702" xr:uid="{E5ED593D-5A91-47F8-AEDF-6B247FC2733D}"/>
    <cellStyle name="Output 9 5" xfId="9703" xr:uid="{C91CC1D2-5A3F-4D82-BB28-AB517ACCD3F3}"/>
    <cellStyle name="Output 9 5 10" xfId="9704" xr:uid="{3FDF57EA-209E-45F9-B337-21B4B505ACD5}"/>
    <cellStyle name="Output 9 5 11" xfId="9705" xr:uid="{49D41461-6BB6-4F36-AB1A-C4586D4FC5E4}"/>
    <cellStyle name="Output 9 5 2" xfId="9706" xr:uid="{5CD68A28-0703-4227-A561-9185F8FF28CE}"/>
    <cellStyle name="Output 9 5 3" xfId="9707" xr:uid="{3DFCC9CF-79FA-486F-AC7F-1A1A36283FD3}"/>
    <cellStyle name="Output 9 5 4" xfId="9708" xr:uid="{51CE3CB3-40E8-498F-814C-13BA85F9E0A7}"/>
    <cellStyle name="Output 9 5 5" xfId="9709" xr:uid="{83C767DB-2D32-4F13-9282-854C27B64DBE}"/>
    <cellStyle name="Output 9 5 6" xfId="9710" xr:uid="{0275D692-65B7-4FB1-922D-5F4C19F07671}"/>
    <cellStyle name="Output 9 5 7" xfId="9711" xr:uid="{F2ECE399-E26A-4772-A42C-466520F40726}"/>
    <cellStyle name="Output 9 5 8" xfId="9712" xr:uid="{C8A8FCB2-A736-4B24-900F-ECFF50BE822C}"/>
    <cellStyle name="Output 9 5 9" xfId="9713" xr:uid="{5DC862A8-BF31-47DC-9EF4-8994015B26DC}"/>
    <cellStyle name="Output 9 5_CR4_19" xfId="9714" xr:uid="{DD0B6B02-6E86-4BA3-90D2-E8E0E166921E}"/>
    <cellStyle name="Output 9 6" xfId="9715" xr:uid="{5C721DD6-A5DD-49ED-B416-8C654856373F}"/>
    <cellStyle name="Output 9 6 10" xfId="9716" xr:uid="{8C4664F7-49DF-4D6F-8321-544E33FD665F}"/>
    <cellStyle name="Output 9 6 11" xfId="9717" xr:uid="{E4C3CC59-1CFF-4ECA-A29D-3C46A26CD7DE}"/>
    <cellStyle name="Output 9 6 2" xfId="9718" xr:uid="{60C5660D-46E1-4F1F-B977-1E3542DD7171}"/>
    <cellStyle name="Output 9 6 3" xfId="9719" xr:uid="{6EADA97F-D32F-414A-B363-9E6507534F60}"/>
    <cellStyle name="Output 9 6 4" xfId="9720" xr:uid="{B655172E-BE73-4AC2-8FA8-859902F91326}"/>
    <cellStyle name="Output 9 6 5" xfId="9721" xr:uid="{86B6135C-1430-42F0-9E36-12B8A704AC3B}"/>
    <cellStyle name="Output 9 6 6" xfId="9722" xr:uid="{1A38F1A1-EDFF-469D-8786-D774EEB6937C}"/>
    <cellStyle name="Output 9 6 7" xfId="9723" xr:uid="{9EA23FED-9E6D-4621-91EA-333F0F15394C}"/>
    <cellStyle name="Output 9 6 8" xfId="9724" xr:uid="{8C037FE6-826E-47CB-8779-A47ABFAD9F53}"/>
    <cellStyle name="Output 9 6 9" xfId="9725" xr:uid="{F9314C80-2EB0-43F9-9D32-4482BD261031}"/>
    <cellStyle name="Output 9 6_CR4_19" xfId="9726" xr:uid="{63168BE4-0433-4BF2-A7AE-5A64D6648A55}"/>
    <cellStyle name="Output 9 7" xfId="9727" xr:uid="{B1A3D81C-27C7-451F-A1D2-AB51F0ADF105}"/>
    <cellStyle name="Output 9 7 10" xfId="9728" xr:uid="{05A6FC48-14F3-4184-B07A-64C75F7DE176}"/>
    <cellStyle name="Output 9 7 2" xfId="9729" xr:uid="{4E599B60-9713-4BDD-87FF-E4AF13134843}"/>
    <cellStyle name="Output 9 7 3" xfId="9730" xr:uid="{BF443DDB-A7D9-488D-995D-876146366740}"/>
    <cellStyle name="Output 9 7 4" xfId="9731" xr:uid="{86C3134E-7F5A-46E0-8152-729AD619C40E}"/>
    <cellStyle name="Output 9 7 5" xfId="9732" xr:uid="{91207988-4F8C-430C-AA95-889D386BC658}"/>
    <cellStyle name="Output 9 7 6" xfId="9733" xr:uid="{358BE108-742D-4702-BC8C-4A4825B4AC4B}"/>
    <cellStyle name="Output 9 7 7" xfId="9734" xr:uid="{296CB0C2-13CD-40B3-A1C6-4BEFE740DDDD}"/>
    <cellStyle name="Output 9 7 8" xfId="9735" xr:uid="{7A3B648A-106C-40C6-9F88-FFDD627677E8}"/>
    <cellStyle name="Output 9 7 9" xfId="9736" xr:uid="{8ABA4863-AC33-4D70-A27E-C7AE9C2CD398}"/>
    <cellStyle name="Output 9 7_CR4_19" xfId="9737" xr:uid="{0BB4D441-FD85-4999-B994-3611A1180F9C}"/>
    <cellStyle name="Output 9 8" xfId="36429" xr:uid="{B56CC2FB-F2C4-4D71-B4F6-93F42A67FDB3}"/>
    <cellStyle name="Output 9 9" xfId="36874" xr:uid="{91F96BAC-ACD0-41E4-9FED-E3D406314679}"/>
    <cellStyle name="Output 9_A02" xfId="55596" xr:uid="{D1D9AA36-9A76-4CE7-946A-60D8B8597B6E}"/>
    <cellStyle name="Overskrift 1" xfId="36241" xr:uid="{30377378-991B-4B54-B8B6-9DDD14176358}"/>
    <cellStyle name="Overskrift 1 2" xfId="9738" xr:uid="{70514CD8-75E6-44E1-A0B9-E0B5E3DC1703}"/>
    <cellStyle name="Overskrift 1 2 2" xfId="34001" xr:uid="{6B94CB6F-2513-4464-BC83-27A43384D25F}"/>
    <cellStyle name="Overskrift 1 2 2 2" xfId="34002" xr:uid="{0F5F3235-E279-4CC7-BA11-D6FC64378DF2}"/>
    <cellStyle name="Overskrift 1 2 2 3" xfId="34003" xr:uid="{5473B26C-093E-4EEC-8638-FF45A8ECCA9E}"/>
    <cellStyle name="Overskrift 1 2 2 4" xfId="40101" xr:uid="{939E5B5D-03B1-4380-A01B-D08DB6EDE732}"/>
    <cellStyle name="Overskrift 1 2 2_AVA DVA EL" xfId="34004" xr:uid="{985ADBB0-3F34-4464-BB88-1E0A4200C098}"/>
    <cellStyle name="Overskrift 1 2 3" xfId="34005" xr:uid="{262356BD-806D-40F0-B6B6-48D84B12B75D}"/>
    <cellStyle name="Overskrift 1 2 3 2" xfId="40102" xr:uid="{05842C41-4E5B-41AB-B116-8956D454CBCD}"/>
    <cellStyle name="Overskrift 1 2 4" xfId="51137" xr:uid="{AE9AF489-2689-4EF1-838B-2D135441D998}"/>
    <cellStyle name="Overskrift 1 2_A02" xfId="55597" xr:uid="{F9BFDE47-C97B-4EB2-AD9D-5AB3406B7A29}"/>
    <cellStyle name="Overskrift 1 3" xfId="34006" xr:uid="{EBE2AA57-2A2D-4288-AD94-5576CEF3AEC7}"/>
    <cellStyle name="Overskrift 1 3 2" xfId="34007" xr:uid="{A6E3123B-832C-4396-9A65-D9A8200E5AE9}"/>
    <cellStyle name="Overskrift 1 3 3" xfId="34008" xr:uid="{69D6790D-0078-4D82-B8DC-E9C1338E7093}"/>
    <cellStyle name="Overskrift 1 3 4" xfId="40103" xr:uid="{E8CCB761-6697-446C-B516-2A1F20F5FC51}"/>
    <cellStyle name="Overskrift 1 3_AVA DVA EL" xfId="34009" xr:uid="{64D3A6AC-9E61-4A79-AE5A-1441CCE0F4CE}"/>
    <cellStyle name="Overskrift 1 4" xfId="34010" xr:uid="{6A7406A0-95A6-4DCA-A224-EFFD09D7DF25}"/>
    <cellStyle name="Overskrift 1 4 2" xfId="40104" xr:uid="{D5AB128D-8C65-49D2-BB37-593C72CFB990}"/>
    <cellStyle name="Overskrift 1 5" xfId="34011" xr:uid="{EA6B94F8-B62F-4DA6-AAAA-61BDC59575E2}"/>
    <cellStyle name="Overskrift 1 6" xfId="51138" xr:uid="{5F5E9F0F-99FB-45AC-8D4B-2F43E2EC3C37}"/>
    <cellStyle name="Overskrift 1_4Q16" xfId="51139" xr:uid="{89F80F4F-1252-4949-A57F-CBC244B3A183}"/>
    <cellStyle name="Overskrift 2" xfId="36242" xr:uid="{AF4678B1-6EE2-4E75-8897-FFE2DC6C93B0}"/>
    <cellStyle name="Overskrift 2 2" xfId="9739" xr:uid="{EB7A1D31-88F9-4FD5-B6CA-7C453B88C044}"/>
    <cellStyle name="Overskrift 2 2 2" xfId="34012" xr:uid="{A6CC2CF7-C315-4D39-8100-D41247F3D2FD}"/>
    <cellStyle name="Overskrift 2 2 2 2" xfId="34013" xr:uid="{2B661FF1-195D-483F-8C8F-F5F368DC0140}"/>
    <cellStyle name="Overskrift 2 2 2 3" xfId="34014" xr:uid="{D620FE44-4858-46CC-B10A-38928383DF95}"/>
    <cellStyle name="Overskrift 2 2 2 4" xfId="40105" xr:uid="{A289D58D-0BBD-42A9-8ADF-C9B7A1A26FA1}"/>
    <cellStyle name="Overskrift 2 2 2_AVA DVA EL" xfId="34015" xr:uid="{D3385D0F-4729-4F94-A175-78BAC9070035}"/>
    <cellStyle name="Overskrift 2 2 3" xfId="34016" xr:uid="{1976B58F-4221-4DD6-8FEC-6C104CC3A516}"/>
    <cellStyle name="Overskrift 2 2 3 2" xfId="40106" xr:uid="{BE23AED3-EEF4-4BD7-A451-4A5BE3A254CD}"/>
    <cellStyle name="Overskrift 2 2 4" xfId="51140" xr:uid="{1AEC8D86-0474-4CEF-81BC-F206FC251A2F}"/>
    <cellStyle name="Overskrift 2 2_A02" xfId="55598" xr:uid="{9B6C0738-0095-40D9-82E9-59968A4F5F06}"/>
    <cellStyle name="Overskrift 2 3" xfId="34017" xr:uid="{AAE6DB76-F640-4A1F-9A91-022F1B075FFD}"/>
    <cellStyle name="Overskrift 2 3 2" xfId="34018" xr:uid="{74D3D14E-18D7-4F8A-A35E-AA8E5D622290}"/>
    <cellStyle name="Overskrift 2 3 3" xfId="34019" xr:uid="{3B284194-B1E8-4867-A92A-ECAFBF430231}"/>
    <cellStyle name="Overskrift 2 3 4" xfId="40107" xr:uid="{FCE06A20-B46F-4D49-A443-F08420EF2DAF}"/>
    <cellStyle name="Overskrift 2 3_AVA DVA EL" xfId="34020" xr:uid="{93739A20-F3B6-427D-9AFD-A6D06D010E3A}"/>
    <cellStyle name="Overskrift 2 4" xfId="34021" xr:uid="{963DA6FC-8F8F-4A0E-A0A1-73A0B761AB83}"/>
    <cellStyle name="Overskrift 2 4 2" xfId="40108" xr:uid="{D48A35C8-2311-4C88-BC10-2BAC82679073}"/>
    <cellStyle name="Overskrift 2 5" xfId="34022" xr:uid="{99C6A231-38B5-494F-BA8B-F2097D03CA73}"/>
    <cellStyle name="Overskrift 2 6" xfId="51141" xr:uid="{8436F568-DAEE-4D81-9BD7-F0A4256EE827}"/>
    <cellStyle name="Overskrift 2_4Q16" xfId="51142" xr:uid="{2F1ACCFD-215C-4962-8AD9-19F3A40BBF3A}"/>
    <cellStyle name="Overskrift 3" xfId="36243" xr:uid="{4A716992-04C9-4DBC-AB09-C2D250CECAD3}"/>
    <cellStyle name="Overskrift 3 10" xfId="51143" xr:uid="{FC1CC391-FAE6-4D54-A14A-DFD4D11B74E4}"/>
    <cellStyle name="Overskrift 3 2" xfId="9740" xr:uid="{AA5110B9-7938-4A18-91EB-D579382B157C}"/>
    <cellStyle name="Overskrift 3 2 2" xfId="34023" xr:uid="{DE2D0AF9-F24F-4751-A9B2-4423DFE1006A}"/>
    <cellStyle name="Overskrift 3 2 2 2" xfId="34024" xr:uid="{12A38A7E-8ECD-490F-ABAF-CDF1703676F6}"/>
    <cellStyle name="Overskrift 3 2 2 2 2" xfId="34025" xr:uid="{1576226C-6448-473F-8265-F9A9C9133009}"/>
    <cellStyle name="Overskrift 3 2 2 2 3" xfId="34026" xr:uid="{E3631570-9E78-47C2-B5CC-1BDA9EFC0819}"/>
    <cellStyle name="Overskrift 3 2 2 2_AVA DVA EL" xfId="34027" xr:uid="{882180D2-84C2-419E-90FC-D48AC57257D9}"/>
    <cellStyle name="Overskrift 3 2 2 3" xfId="34028" xr:uid="{5453F7DC-121A-4B4B-B4E4-9CE15C53DF50}"/>
    <cellStyle name="Overskrift 3 2 2 4" xfId="34029" xr:uid="{29386937-833B-4C8E-B7BC-38E5DDE8513B}"/>
    <cellStyle name="Overskrift 3 2 2 5" xfId="40109" xr:uid="{231A2242-B710-4401-9933-C6E04333B451}"/>
    <cellStyle name="Overskrift 3 2 2_AVA DVA EL" xfId="34030" xr:uid="{D6068F1B-ECFD-4EF7-80DF-6B74B6DB3842}"/>
    <cellStyle name="Overskrift 3 2 3" xfId="34031" xr:uid="{55F79EDC-781C-4343-8E41-5EB8B5F371E9}"/>
    <cellStyle name="Overskrift 3 2 3 2" xfId="34032" xr:uid="{5DCC09A0-3F02-4C55-9D3B-DA6B1018867A}"/>
    <cellStyle name="Overskrift 3 2 3 3" xfId="34033" xr:uid="{5C528DE7-9716-4524-BDA2-3E775F62A5A8}"/>
    <cellStyle name="Overskrift 3 2 3 4" xfId="40110" xr:uid="{7A4360DF-38EF-4A11-9237-6FC605F4FD13}"/>
    <cellStyle name="Overskrift 3 2 3_AVA DVA EL" xfId="34034" xr:uid="{9DB6C1E0-8D38-40C4-B457-44992EBAD165}"/>
    <cellStyle name="Overskrift 3 2 4" xfId="34035" xr:uid="{74E5B86B-7F97-490F-92B7-DF4DC9635D76}"/>
    <cellStyle name="Overskrift 3 2 4 2" xfId="34036" xr:uid="{735C3E4F-09A0-4636-AA20-5485BC35CB2D}"/>
    <cellStyle name="Overskrift 3 2 4 3" xfId="34037" xr:uid="{CE7A5B34-6EE4-420A-9840-B14844148E7E}"/>
    <cellStyle name="Overskrift 3 2 4_AVA DVA EL" xfId="34038" xr:uid="{7BFE804F-9061-449A-A10E-4AEF969B0F4C}"/>
    <cellStyle name="Overskrift 3 2 5" xfId="34039" xr:uid="{1C811A9D-0D82-4734-8E70-18BE1E2D51ED}"/>
    <cellStyle name="Overskrift 3 2 5 2" xfId="34040" xr:uid="{90330C6E-5426-440F-84BE-373AF10320E2}"/>
    <cellStyle name="Overskrift 3 2 5 3" xfId="34041" xr:uid="{A9C88545-B8F0-4E15-A77D-F5AADB61F86A}"/>
    <cellStyle name="Overskrift 3 2 5_AVA DVA EL" xfId="34042" xr:uid="{187906AC-D1F5-4A72-B72B-DCD89313046D}"/>
    <cellStyle name="Overskrift 3 2 6" xfId="34043" xr:uid="{00C07DB5-C66A-4668-83DF-1105A7F67983}"/>
    <cellStyle name="Overskrift 3 2 6 2" xfId="34044" xr:uid="{B4DB568D-FD3D-4048-8D19-54C907B842AD}"/>
    <cellStyle name="Overskrift 3 2 6 3" xfId="34045" xr:uid="{EC09BEC5-48F1-4AB8-BD24-79EDA51E5E7C}"/>
    <cellStyle name="Overskrift 3 2 6_AVA DVA EL" xfId="34046" xr:uid="{79D683EB-80CA-4123-A995-FE1B0B85ADBF}"/>
    <cellStyle name="Overskrift 3 2 7" xfId="34047" xr:uid="{173F4F39-CEBD-4C13-9983-BAB9DF842F82}"/>
    <cellStyle name="Overskrift 3 2 8" xfId="51144" xr:uid="{59F66859-150B-4202-AAD6-AEC2174B19F4}"/>
    <cellStyle name="Overskrift 3 2_A02" xfId="55599" xr:uid="{821B5F03-45CA-40D6-9F17-61FED7ACFFD6}"/>
    <cellStyle name="Overskrift 3 3" xfId="34048" xr:uid="{1EFE6819-C8EE-42F9-BCE6-95F6CF2A92BC}"/>
    <cellStyle name="Overskrift 3 3 2" xfId="34049" xr:uid="{8FE4C8D6-F213-49EC-8116-A56D636F176E}"/>
    <cellStyle name="Overskrift 3 3 2 2" xfId="34050" xr:uid="{50A7497D-856D-46E5-93F1-247179A7ED04}"/>
    <cellStyle name="Overskrift 3 3 2 3" xfId="34051" xr:uid="{8DE9E334-A6E9-4E9A-A63E-4D89D9B517C3}"/>
    <cellStyle name="Overskrift 3 3 2_AVA DVA EL" xfId="34052" xr:uid="{219151F6-F1D2-4FAD-AC9A-ABEB0F3585A1}"/>
    <cellStyle name="Overskrift 3 3 3" xfId="34053" xr:uid="{55E41D0B-92D5-4156-B583-AC6C8B38E356}"/>
    <cellStyle name="Overskrift 3 3 4" xfId="34054" xr:uid="{976C3818-3E25-4243-ABDC-3BD54918D584}"/>
    <cellStyle name="Overskrift 3 3 5" xfId="40111" xr:uid="{1AA5E527-4301-442E-A3F4-40509F331D1D}"/>
    <cellStyle name="Overskrift 3 3_AVA DVA EL" xfId="34055" xr:uid="{AB0F75D3-5494-41CE-AC8D-9B18A9EC8C20}"/>
    <cellStyle name="Overskrift 3 4" xfId="34056" xr:uid="{EAA76CA1-E0B3-4A69-81DF-7E9E69A9121D}"/>
    <cellStyle name="Overskrift 3 4 2" xfId="34057" xr:uid="{8119518C-E592-4AAB-914C-42C5B6671B34}"/>
    <cellStyle name="Overskrift 3 4 3" xfId="34058" xr:uid="{D9A329D0-8969-46E2-A595-4DE3F7ECCDF0}"/>
    <cellStyle name="Overskrift 3 4 4" xfId="40112" xr:uid="{4CCEC369-9860-4932-B523-7E8C75DF29B6}"/>
    <cellStyle name="Overskrift 3 4_AVA DVA EL" xfId="34059" xr:uid="{5A69C8AD-4AAD-4613-8C7C-1EDE0B0C80F8}"/>
    <cellStyle name="Overskrift 3 5" xfId="34060" xr:uid="{FC7385C9-12FE-44EE-9B6B-8130AA1BB665}"/>
    <cellStyle name="Overskrift 3 5 2" xfId="34061" xr:uid="{655CF36C-1E6B-42AE-B321-8032C87E0B63}"/>
    <cellStyle name="Overskrift 3 5 3" xfId="34062" xr:uid="{0C5C8B4F-06B5-48A6-8EF6-2915429AAC1C}"/>
    <cellStyle name="Overskrift 3 5_AVA DVA EL" xfId="34063" xr:uid="{DCB8D881-9B60-41EA-A54F-223D27FC4ED5}"/>
    <cellStyle name="Overskrift 3 6" xfId="34064" xr:uid="{6FF9EBC7-859B-4D33-864A-7F62AD7F95B1}"/>
    <cellStyle name="Overskrift 3 6 2" xfId="34065" xr:uid="{4263C7AE-4A6F-4D25-9ED4-4D5CF8F97949}"/>
    <cellStyle name="Overskrift 3 6 3" xfId="34066" xr:uid="{10D5AB95-0A59-47B6-99E4-2B9C19463B96}"/>
    <cellStyle name="Overskrift 3 6_AVA DVA EL" xfId="34067" xr:uid="{ED2F2B44-088F-4965-B094-40DF303D762F}"/>
    <cellStyle name="Overskrift 3 7" xfId="34068" xr:uid="{742120DC-58CA-48F8-91D6-8B68917ABA93}"/>
    <cellStyle name="Overskrift 3 7 2" xfId="34069" xr:uid="{B2F0E3B4-7313-4917-AD8B-78D6E57298A1}"/>
    <cellStyle name="Overskrift 3 7 3" xfId="34070" xr:uid="{1200F1B7-7F84-4251-B011-DC1505CF5469}"/>
    <cellStyle name="Overskrift 3 7_AVA DVA EL" xfId="34071" xr:uid="{774C1B52-433D-484A-82DA-7270ACF84F90}"/>
    <cellStyle name="Overskrift 3 8" xfId="34072" xr:uid="{72A6EC18-ED4D-420C-91ED-998433258C4A}"/>
    <cellStyle name="Overskrift 3 9" xfId="34073" xr:uid="{A1FCFBF0-9C5E-49FC-82A6-6FF938B45835}"/>
    <cellStyle name="Overskrift 3_4Q16" xfId="51145" xr:uid="{17B3AFF2-4644-44BE-8FBD-15D57A11A9FC}"/>
    <cellStyle name="Overskrift 4" xfId="36244" xr:uid="{9AF723B3-3AB6-45B0-8F22-8F82CFDB36BA}"/>
    <cellStyle name="Overskrift 4 2" xfId="9741" xr:uid="{7DD89058-7F59-4B30-A11E-DCACFA731D73}"/>
    <cellStyle name="Overskrift 4 2 2" xfId="34074" xr:uid="{CA1075CA-2B7B-40D2-AFBE-368441F56868}"/>
    <cellStyle name="Overskrift 4 2 2 2" xfId="34075" xr:uid="{58A584D4-4FBF-4323-A2AB-DDF66C4C50F2}"/>
    <cellStyle name="Overskrift 4 2 2 3" xfId="34076" xr:uid="{E45A57F1-A817-4862-9B0D-23CC4086DDD3}"/>
    <cellStyle name="Overskrift 4 2 2 4" xfId="40113" xr:uid="{FAF17DFA-F1A1-4B3A-9CE4-A4ED282143C5}"/>
    <cellStyle name="Overskrift 4 2 2_AVA DVA EL" xfId="34077" xr:uid="{2F10579C-95F7-4BD6-97BF-27A4236EC488}"/>
    <cellStyle name="Overskrift 4 2 3" xfId="34078" xr:uid="{1090A54A-0E94-41BD-B9CE-624BDE2FB704}"/>
    <cellStyle name="Overskrift 4 2 3 2" xfId="40114" xr:uid="{5B02B441-D37D-43B9-BDA0-5D8E88AC191E}"/>
    <cellStyle name="Overskrift 4 2 4" xfId="51146" xr:uid="{999CBD4D-3C1D-4BCA-9A01-56FE0EFEA495}"/>
    <cellStyle name="Overskrift 4 2_A02" xfId="55600" xr:uid="{EB11CF88-A543-42CE-84B3-181A97E54AC4}"/>
    <cellStyle name="Overskrift 4 3" xfId="34079" xr:uid="{AA822F3C-D107-4892-9891-773229E6A4F1}"/>
    <cellStyle name="Overskrift 4 3 2" xfId="34080" xr:uid="{0D3A9543-2995-4558-B119-92CA94822AB9}"/>
    <cellStyle name="Overskrift 4 3 3" xfId="34081" xr:uid="{D5DF8361-92C7-41F4-ACD1-ACCE7957C575}"/>
    <cellStyle name="Overskrift 4 3 4" xfId="40115" xr:uid="{941F9930-E091-4407-8598-55C81D838F15}"/>
    <cellStyle name="Overskrift 4 3_AVA DVA EL" xfId="34082" xr:uid="{DE285670-3217-4F8E-8A86-B9876E512D32}"/>
    <cellStyle name="Overskrift 4 4" xfId="34083" xr:uid="{B722EC08-326F-4602-8846-BBF3B037BF9D}"/>
    <cellStyle name="Overskrift 4 4 2" xfId="40116" xr:uid="{3925C03E-6DC2-461A-A755-004F47C625DB}"/>
    <cellStyle name="Overskrift 4 5" xfId="34084" xr:uid="{541FAD2E-F050-4AA1-984C-FC54E7E67F89}"/>
    <cellStyle name="Overskrift 4 6" xfId="51147" xr:uid="{B2C6A77C-E31D-40B3-8344-0CD3E90DDA12}"/>
    <cellStyle name="Overskrift 4_4Q16" xfId="51148" xr:uid="{4FD67257-AD27-4604-9EA4-5097BC1C72D7}"/>
    <cellStyle name="Page header" xfId="9742" xr:uid="{6972091C-9A4D-46D7-89AC-0DDE7D2A7AFE}"/>
    <cellStyle name="Page header 2" xfId="9743" xr:uid="{AE84DDBA-A10F-458C-99BF-EE76A78B264C}"/>
    <cellStyle name="Page header 2 2" xfId="34085" xr:uid="{770B929F-687E-42CE-952D-76A39ED1817C}"/>
    <cellStyle name="Page header 2 2 2" xfId="51149" xr:uid="{D19D6150-6396-41A5-9262-A27C4545AA1B}"/>
    <cellStyle name="Page header 2_3. Chng in credit spreads" xfId="51150" xr:uid="{1598A659-D895-46C3-A08F-352A18E98868}"/>
    <cellStyle name="Page header 3" xfId="34086" xr:uid="{621D253B-4ED6-4145-998C-F013F20EC5BB}"/>
    <cellStyle name="Page header 3 2" xfId="34087" xr:uid="{DBBC6C1C-E60F-4268-B720-53171A3FF311}"/>
    <cellStyle name="Page header 3 2 2" xfId="34088" xr:uid="{B85A6199-F7BB-46CE-832D-358BB220412B}"/>
    <cellStyle name="Page header 3 2 3" xfId="34089" xr:uid="{722965A9-9762-4ACA-8516-A36F5EB543AA}"/>
    <cellStyle name="Page header 3 2_AVA DVA EL" xfId="34090" xr:uid="{24B136DC-5CFA-4D6D-89DE-2C286276D6EA}"/>
    <cellStyle name="Page header 3 3" xfId="34091" xr:uid="{0AC46C0F-2F5D-476D-99BC-41B5E78D2C20}"/>
    <cellStyle name="Page header 3 4" xfId="34092" xr:uid="{9E9252E2-5760-4E60-9ACD-0FED45A5CC7B}"/>
    <cellStyle name="Page header 3_3. Chng in credit spreads" xfId="51151" xr:uid="{97229222-478E-49CE-98B0-367D19D9841C}"/>
    <cellStyle name="Page header 4" xfId="34093" xr:uid="{8B5F149F-E395-4BF6-9BAA-B2B18A2D31FB}"/>
    <cellStyle name="Page header_1" xfId="51152" xr:uid="{1E4A3612-770C-47FE-9209-6F18785A1337}"/>
    <cellStyle name="Page Heading Large" xfId="34094" xr:uid="{D1295627-BC2F-4A3F-A924-569DA08BC64A}"/>
    <cellStyle name="Page Heading Large 2" xfId="34095" xr:uid="{99F35B7F-CF2A-41B2-9E2B-5505B6979E3D}"/>
    <cellStyle name="Page Heading Large 3" xfId="34096" xr:uid="{F83070C5-F788-4AB3-8D0A-C9537D2899CE}"/>
    <cellStyle name="Page Heading Large_AVA DVA EL" xfId="34097" xr:uid="{11096BDB-D32E-40C7-BB82-265540AF7A09}"/>
    <cellStyle name="Page Heading Small" xfId="34098" xr:uid="{1B80A281-234C-47B9-8125-87E476347124}"/>
    <cellStyle name="Page Heading Small 2" xfId="34099" xr:uid="{2982DED8-D37E-428A-BAE1-8069ED0FF81C}"/>
    <cellStyle name="Page Heading Small 3" xfId="34100" xr:uid="{9375B052-0E20-4142-806D-9ED330480CB5}"/>
    <cellStyle name="Page Heading Small_AVA DVA EL" xfId="34101" xr:uid="{94D18055-7F03-4CFA-8927-665968FCA8B3}"/>
    <cellStyle name="Page Number" xfId="34102" xr:uid="{9844C66D-B3A7-4D4D-8CB0-D2342FD37D74}"/>
    <cellStyle name="Page Number 2" xfId="34103" xr:uid="{374A6CFF-4E05-42EC-B9D4-6E5B9D1A5CB1}"/>
    <cellStyle name="Page Number 3" xfId="34104" xr:uid="{9D70CC72-DCE2-478F-8D30-136D5713C363}"/>
    <cellStyle name="Page Number_AVA DVA EL" xfId="34105" xr:uid="{AC37A3D9-630F-4278-A5ED-DEA3E9CA170C}"/>
    <cellStyle name="Paryškinimas 1" xfId="9744" xr:uid="{C1E73B33-2598-4E53-80E9-D8AE8ED3BF63}"/>
    <cellStyle name="Paryškinimas 1 2" xfId="34106" xr:uid="{3684C228-C882-4C86-AE60-7D02CF4C7DBD}"/>
    <cellStyle name="Paryškinimas 1_A02" xfId="55601" xr:uid="{05ED9D70-1534-4365-9215-76DAB133CF37}"/>
    <cellStyle name="Paryškinimas 2" xfId="9745" xr:uid="{8112E064-038B-4B8A-8BAF-D4E789906271}"/>
    <cellStyle name="Paryškinimas 2 2" xfId="34107" xr:uid="{E76C49DA-CF89-4DEA-BA81-60578905CEAB}"/>
    <cellStyle name="Paryškinimas 2_A02" xfId="55602" xr:uid="{0E4EAE92-36ED-44D5-92D5-9EFF70FD7824}"/>
    <cellStyle name="Paryškinimas 3" xfId="9746" xr:uid="{B282541B-FED6-4D48-ADDB-1C5B956557FA}"/>
    <cellStyle name="Paryškinimas 3 2" xfId="34108" xr:uid="{A2639E83-3B01-49F8-A275-7601AA1E158F}"/>
    <cellStyle name="Paryškinimas 3_A02" xfId="55603" xr:uid="{404AC0BB-5A37-4F88-9CC4-CBB3D5FE7D22}"/>
    <cellStyle name="Paryškinimas 4" xfId="9747" xr:uid="{EEB2E4DC-E358-4D48-9977-9578DCDB4ED1}"/>
    <cellStyle name="Paryškinimas 4 2" xfId="34109" xr:uid="{EFCB4B33-8D98-4A2E-AEC6-637EE8DE4B57}"/>
    <cellStyle name="Paryškinimas 4_A02" xfId="55604" xr:uid="{884C4F84-8852-4937-8F64-6EA968B65B68}"/>
    <cellStyle name="Paryškinimas 5" xfId="9748" xr:uid="{6AD670E6-4D3A-4814-B22D-3601C0F2FFF2}"/>
    <cellStyle name="Paryškinimas 5 2" xfId="34110" xr:uid="{4000D3C0-D8D1-4968-B25D-4DAD25B8DC9C}"/>
    <cellStyle name="Paryškinimas 5_A02" xfId="55605" xr:uid="{3A5C807F-C2BD-4F19-B7A6-1D09B2D2C8FD}"/>
    <cellStyle name="Paryškinimas 6" xfId="9749" xr:uid="{F819CEDA-5557-43DB-ACBF-1EDC19FB29A8}"/>
    <cellStyle name="Paryškinimas 6 2" xfId="34111" xr:uid="{20AB5CF9-02B1-4F5E-B683-8B3C996937B6}"/>
    <cellStyle name="Paryškinimas 6_A02" xfId="55606" xr:uid="{2200B10C-B2D3-42E4-887D-593418BC0F11}"/>
    <cellStyle name="Pastaba" xfId="9750" xr:uid="{EDDEDE26-AADC-47DA-875F-DE9A38FB5B48}"/>
    <cellStyle name="Pastaba 2" xfId="9751" xr:uid="{A2870164-9B69-48C0-AAB0-E1C9A877A117}"/>
    <cellStyle name="Pastaba 2 10" xfId="9752" xr:uid="{78AE1503-349E-4F54-9E53-401ACFA31F25}"/>
    <cellStyle name="Pastaba 2 11" xfId="9753" xr:uid="{5F58F399-3A15-4812-B9F5-84FA73D171E1}"/>
    <cellStyle name="Pastaba 2 12" xfId="36730" xr:uid="{C4119F3D-4D61-4B08-8966-D30933EA81A8}"/>
    <cellStyle name="Pastaba 2 2" xfId="9754" xr:uid="{56E7F889-7D8A-4292-A05B-0B528921CB39}"/>
    <cellStyle name="Pastaba 2 3" xfId="9755" xr:uid="{FED58815-D3CE-4016-8949-3C3918F463A7}"/>
    <cellStyle name="Pastaba 2 4" xfId="9756" xr:uid="{EB55FAD4-E180-42E2-978A-5C815395AAA8}"/>
    <cellStyle name="Pastaba 2 5" xfId="9757" xr:uid="{48A5D13F-B608-4478-A4C5-A7BE8271F072}"/>
    <cellStyle name="Pastaba 2 6" xfId="9758" xr:uid="{003CC242-41A9-4604-B90C-B42C55F86939}"/>
    <cellStyle name="Pastaba 2 7" xfId="9759" xr:uid="{7C2CDE54-3301-4F05-8786-6D50FD42EF77}"/>
    <cellStyle name="Pastaba 2 8" xfId="9760" xr:uid="{A9043FA5-6536-45CF-8F05-45E325EC7031}"/>
    <cellStyle name="Pastaba 2 9" xfId="9761" xr:uid="{6B9E58C6-3FCE-4707-8CAC-26E44547EFCA}"/>
    <cellStyle name="Pastaba 2_AVA DVA EL" xfId="34112" xr:uid="{7466F2B9-5E1F-4ED7-9B81-8D3809985BEB}"/>
    <cellStyle name="Pastaba 3" xfId="9762" xr:uid="{528AD516-F9F0-4C70-BCD8-04231DBB46D3}"/>
    <cellStyle name="Pastaba 3 10" xfId="9763" xr:uid="{61CE5E2B-D2E1-4436-AA3E-F2A972C23D84}"/>
    <cellStyle name="Pastaba 3 11" xfId="9764" xr:uid="{ABF670B2-50A9-4075-BD7E-9C6B3BA9F343}"/>
    <cellStyle name="Pastaba 3 12" xfId="36490" xr:uid="{9BE48E3B-BF1D-436D-8ABF-26E9CEDBA1EA}"/>
    <cellStyle name="Pastaba 3 13" xfId="36715" xr:uid="{EBBAD591-C2B6-40D6-80BD-9953CD52DC4A}"/>
    <cellStyle name="Pastaba 3 2" xfId="9765" xr:uid="{146788EF-4A73-4367-95C1-52CE90EF2ACF}"/>
    <cellStyle name="Pastaba 3 3" xfId="9766" xr:uid="{7951C7D0-8495-4DD5-9550-0AB5788721AB}"/>
    <cellStyle name="Pastaba 3 4" xfId="9767" xr:uid="{39E33931-5C6C-45AE-84AD-279A4C998C45}"/>
    <cellStyle name="Pastaba 3 5" xfId="9768" xr:uid="{795D17D3-8A1F-472C-AACD-661E402B9A4E}"/>
    <cellStyle name="Pastaba 3 6" xfId="9769" xr:uid="{0643449E-3000-488D-AEE8-9828E2265824}"/>
    <cellStyle name="Pastaba 3 7" xfId="9770" xr:uid="{B74503B4-4BC4-4DA0-B6C7-F4E186AF1342}"/>
    <cellStyle name="Pastaba 3 8" xfId="9771" xr:uid="{9974835C-3397-4DFA-8194-52FB4FFC33FC}"/>
    <cellStyle name="Pastaba 3 9" xfId="9772" xr:uid="{B095CC03-93AE-491C-93A5-A54CADE7C98B}"/>
    <cellStyle name="Pastaba 3_CR4_19" xfId="9773" xr:uid="{71F56090-F5FD-4BE3-87DA-FA1D2C426FF2}"/>
    <cellStyle name="Pastaba 4" xfId="9774" xr:uid="{8E097FCA-D05A-4A4F-86AC-EA8279739446}"/>
    <cellStyle name="Pastaba 4 10" xfId="9775" xr:uid="{FD58F557-4846-405E-85D3-E8DC7B60505A}"/>
    <cellStyle name="Pastaba 4 11" xfId="9776" xr:uid="{B80B4CF3-8BCF-4DEA-8FE1-66EB40EC93D9}"/>
    <cellStyle name="Pastaba 4 2" xfId="9777" xr:uid="{0D160052-854F-4212-A2CE-B29585EDA855}"/>
    <cellStyle name="Pastaba 4 3" xfId="9778" xr:uid="{EA4F1061-D1AD-4657-B160-7610EF853D6E}"/>
    <cellStyle name="Pastaba 4 4" xfId="9779" xr:uid="{C659639E-4217-4A56-AC08-B2EDC0BBA751}"/>
    <cellStyle name="Pastaba 4 5" xfId="9780" xr:uid="{86AB3318-B18D-4312-9D62-321FC42720F7}"/>
    <cellStyle name="Pastaba 4 6" xfId="9781" xr:uid="{768CBE2C-3467-43EA-81D5-611B8FB87693}"/>
    <cellStyle name="Pastaba 4 7" xfId="9782" xr:uid="{AF9F0A2E-1231-4CCB-B386-C0F6C3726EA4}"/>
    <cellStyle name="Pastaba 4 8" xfId="9783" xr:uid="{7D249310-302F-47F4-A0F4-F419F6890012}"/>
    <cellStyle name="Pastaba 4 9" xfId="9784" xr:uid="{812E2281-9EB5-46A4-80BB-7D26D0353E40}"/>
    <cellStyle name="Pastaba 4_CR4_19" xfId="9785" xr:uid="{E0C86EC4-C531-4F70-AD5F-CA7D452087B3}"/>
    <cellStyle name="Pastaba 5" xfId="9786" xr:uid="{0C2BFF42-19FE-4462-A4EB-3698B8EAEFE0}"/>
    <cellStyle name="Pastaba 5 10" xfId="9787" xr:uid="{5E707185-A177-46B9-A9BD-701D0EA27EEE}"/>
    <cellStyle name="Pastaba 5 11" xfId="9788" xr:uid="{AA170319-ADEE-40D5-B607-F3FF7B797C7A}"/>
    <cellStyle name="Pastaba 5 2" xfId="9789" xr:uid="{1DAB1A5D-8035-4880-8404-4D3192DBBC85}"/>
    <cellStyle name="Pastaba 5 3" xfId="9790" xr:uid="{F800F7DB-1499-4EE8-906D-CC22F9BAD7CC}"/>
    <cellStyle name="Pastaba 5 4" xfId="9791" xr:uid="{2FB858B0-1D79-4ECB-803C-2FBF7B933D3A}"/>
    <cellStyle name="Pastaba 5 5" xfId="9792" xr:uid="{3E92B262-C0D2-4732-B57D-E2A57E51D6CC}"/>
    <cellStyle name="Pastaba 5 6" xfId="9793" xr:uid="{1DE3717B-FF31-4E54-A061-FE3C78E24925}"/>
    <cellStyle name="Pastaba 5 7" xfId="9794" xr:uid="{FC98D51D-5D02-405D-872D-7070B23B593D}"/>
    <cellStyle name="Pastaba 5 8" xfId="9795" xr:uid="{2FC5FD04-4FE8-4AB6-97F6-0C1A1E6CE95C}"/>
    <cellStyle name="Pastaba 5 9" xfId="9796" xr:uid="{585C7ACA-C902-479F-AC1F-E2AE76941148}"/>
    <cellStyle name="Pastaba 5_CR4_19" xfId="9797" xr:uid="{E7363D6B-163C-4A5E-A848-C49BC42154E9}"/>
    <cellStyle name="Pastaba 6" xfId="9798" xr:uid="{3C1B6203-4BAA-4E82-AF18-CFEA07E17ECF}"/>
    <cellStyle name="Pastaba 6 10" xfId="9799" xr:uid="{52141EF9-6529-4479-A9C4-0EAC68325F5B}"/>
    <cellStyle name="Pastaba 6 11" xfId="9800" xr:uid="{85329C3A-8036-4FBD-B909-04E3D5BDE3DD}"/>
    <cellStyle name="Pastaba 6 2" xfId="9801" xr:uid="{D4C6A5C5-3024-4CEF-B9A3-93877490D3B5}"/>
    <cellStyle name="Pastaba 6 3" xfId="9802" xr:uid="{E1700BD7-0AB6-42EE-9AB9-B9451FCAE7BC}"/>
    <cellStyle name="Pastaba 6 4" xfId="9803" xr:uid="{FFDB081A-276F-4629-88D6-8FEEB3CA5D43}"/>
    <cellStyle name="Pastaba 6 5" xfId="9804" xr:uid="{7AF57F42-8BAD-46F2-B885-94A8BC3672E6}"/>
    <cellStyle name="Pastaba 6 6" xfId="9805" xr:uid="{BFDAADB5-9F4C-41D7-9424-F4EBFBA10ED1}"/>
    <cellStyle name="Pastaba 6 7" xfId="9806" xr:uid="{B0EC4976-519C-47E9-AAE5-3CC05D94F75F}"/>
    <cellStyle name="Pastaba 6 8" xfId="9807" xr:uid="{46E0F78D-5CBD-4F1B-8C66-99E1AA011F1C}"/>
    <cellStyle name="Pastaba 6 9" xfId="9808" xr:uid="{F6DF0EF6-DAC9-4CB1-9011-C25B06722FC6}"/>
    <cellStyle name="Pastaba 6_CR4_19" xfId="9809" xr:uid="{7897A95F-E5C7-4368-8256-5569C1C59C5C}"/>
    <cellStyle name="Pastaba 7" xfId="9810" xr:uid="{8EE135E7-941E-4934-9ED1-FC300C42A400}"/>
    <cellStyle name="Pastaba 7 10" xfId="9811" xr:uid="{1EAD2EA8-7464-44AF-AC62-75DF59E7BD7A}"/>
    <cellStyle name="Pastaba 7 2" xfId="9812" xr:uid="{5806F823-3780-4AC0-9208-E676A1735B78}"/>
    <cellStyle name="Pastaba 7 3" xfId="9813" xr:uid="{5190ACC0-26C8-4F70-9C8C-3A47655400A9}"/>
    <cellStyle name="Pastaba 7 4" xfId="9814" xr:uid="{2A7776A5-436B-483F-A573-8C9283818ACE}"/>
    <cellStyle name="Pastaba 7 5" xfId="9815" xr:uid="{0D167644-DB0A-4E9E-A7E8-36B8E146B4A1}"/>
    <cellStyle name="Pastaba 7 6" xfId="9816" xr:uid="{65B12498-A100-483D-8949-E3BB7C2F6DAB}"/>
    <cellStyle name="Pastaba 7 7" xfId="9817" xr:uid="{2A371D54-ED52-484D-9776-E62E3E992DA4}"/>
    <cellStyle name="Pastaba 7 8" xfId="9818" xr:uid="{F31ACC8F-6463-4169-821A-B2D34634A4A7}"/>
    <cellStyle name="Pastaba 7 9" xfId="9819" xr:uid="{31407ED6-8910-4170-B0E5-B8FC739A0349}"/>
    <cellStyle name="Pastaba 7_CR4_19" xfId="9820" xr:uid="{BF74F7CB-5732-444E-92F0-ABEE20B07016}"/>
    <cellStyle name="Pastaba 8" xfId="36005" xr:uid="{161B27C2-0012-4625-A77B-44213F991228}"/>
    <cellStyle name="Pastaba 9" xfId="36875" xr:uid="{324B27B7-7767-4DAE-9E65-81FE2DEDFE47}"/>
    <cellStyle name="Pastaba_3. Chng in credit spreads" xfId="51153" xr:uid="{2051CD18-97BB-4DF4-822C-7374B7B670D0}"/>
    <cellStyle name="Pavadinimas" xfId="9821" xr:uid="{9986F1ED-A178-40F4-AF0D-109CD456425D}"/>
    <cellStyle name="Pavadinimas 2" xfId="34113" xr:uid="{75213BAA-A62A-468D-98AA-278A237E3B5E}"/>
    <cellStyle name="Pavadinimas_A02" xfId="55607" xr:uid="{797FB9FB-37DB-433E-9EAC-5DF993B95A36}"/>
    <cellStyle name="pb_page_heading_LS" xfId="34114" xr:uid="{6B7E40BA-E254-4B88-8591-8319EE1EE645}"/>
    <cellStyle name="Percent" xfId="12" builtinId="5" customBuiltin="1"/>
    <cellStyle name="Percent [0]" xfId="34115" xr:uid="{6ABF69FB-00E3-4D40-848B-36D728E76E3A}"/>
    <cellStyle name="Percent [0] 2" xfId="34116" xr:uid="{B57D03AF-E25B-4016-97D8-DC843DF32956}"/>
    <cellStyle name="Percent [0] 3" xfId="34117" xr:uid="{18098AA2-5363-4C00-90B2-3920CBFF5198}"/>
    <cellStyle name="Percent [0]_AVA DVA EL" xfId="34118" xr:uid="{1562FC6D-CCBC-481D-964B-D2448F02F083}"/>
    <cellStyle name="Percent [1]" xfId="34119" xr:uid="{073BE9FD-C266-4FC3-A208-DB2D0C3A1594}"/>
    <cellStyle name="Percent [1] 2" xfId="34120" xr:uid="{DE2A284A-6140-4F99-8A70-E7ED991835A9}"/>
    <cellStyle name="Percent [1] 2 2" xfId="34121" xr:uid="{E45320D9-7850-426E-9E2E-3A540574923D}"/>
    <cellStyle name="Percent [1] 2 3" xfId="34122" xr:uid="{8AC711AE-B42E-4E86-9CB5-085E6666D96C}"/>
    <cellStyle name="Percent [1] 2_AVA DVA EL" xfId="34123" xr:uid="{6E47E54B-8C5D-462B-BC70-68DC26E78A69}"/>
    <cellStyle name="Percent [1] 3" xfId="34124" xr:uid="{0219B032-760C-40D6-9A6F-612271A4F724}"/>
    <cellStyle name="Percent [1] 4" xfId="34125" xr:uid="{326B002B-C803-4C87-8F26-3A5CD04E5F45}"/>
    <cellStyle name="Percent [1]_3. Chng in credit spreads" xfId="51154" xr:uid="{1646E81F-EC1C-4BF1-A485-E26A8AE4C4E3}"/>
    <cellStyle name="Percent [2]" xfId="34126" xr:uid="{4D044B37-EF4F-4231-91DD-8ABDF89FC73E}"/>
    <cellStyle name="Percent [2] 2" xfId="34127" xr:uid="{44AB9F47-27B5-43C9-9696-87544BBD318D}"/>
    <cellStyle name="Percent [2] 2 2" xfId="34128" xr:uid="{DC14303A-0A99-42D4-BBE3-F54E9EEF931B}"/>
    <cellStyle name="Percent [2] 2 3" xfId="34129" xr:uid="{A1E62D19-2D74-45E7-9DE2-E22CF72E852F}"/>
    <cellStyle name="Percent [2] 2_AVA DVA EL" xfId="34130" xr:uid="{57076F92-1CBE-4A1E-B38E-603F7FBE3300}"/>
    <cellStyle name="Percent [2] 3" xfId="34131" xr:uid="{E030637B-FF72-4B50-8C96-00A54AAB2DE8}"/>
    <cellStyle name="Percent [2] 4" xfId="34132" xr:uid="{A19737E9-0C54-4E4D-8360-B04DE5716382}"/>
    <cellStyle name="Percent [2]_3. Chng in credit spreads" xfId="51155" xr:uid="{480A606F-EE9D-478A-A016-64BC4F64F7CD}"/>
    <cellStyle name="Percent 10" xfId="34133" xr:uid="{777E7554-A080-40EE-BF53-7971DFE148A4}"/>
    <cellStyle name="Percent 10 2" xfId="34134" xr:uid="{4DCCBA27-F443-4645-8936-662002A8456B}"/>
    <cellStyle name="Percent 10 3" xfId="34135" xr:uid="{E542CA00-143C-4B2F-A112-478A10EDE6B8}"/>
    <cellStyle name="Percent 10 4" xfId="51156" xr:uid="{F02CC3AF-0241-4CE7-ACEE-B1347EBACCD4}"/>
    <cellStyle name="Percent 10 5" xfId="53155" xr:uid="{21F90C85-F77E-4B62-A9B0-16600711EFC1}"/>
    <cellStyle name="Percent 10_AVA DVA EL" xfId="34136" xr:uid="{20801960-6D56-41E4-B6E8-2935CE2A579E}"/>
    <cellStyle name="Percent 11" xfId="34137" xr:uid="{9FCD9D11-EF0C-44A9-AC70-3DFD31ED4AA4}"/>
    <cellStyle name="Percent 11 2" xfId="34138" xr:uid="{37CAE714-F656-4312-B6A0-DD927C3AE557}"/>
    <cellStyle name="Percent 11 2 2" xfId="34139" xr:uid="{B627962A-97CD-45FE-84EC-0D1A17BA8EA7}"/>
    <cellStyle name="Percent 11 2 3" xfId="34140" xr:uid="{1B1FBBE6-4575-4328-9613-8219F64E4BB0}"/>
    <cellStyle name="Percent 11 2_AVA DVA EL" xfId="34141" xr:uid="{3AEF78EE-A433-4238-845E-E006A94ABA8B}"/>
    <cellStyle name="Percent 11 3" xfId="34142" xr:uid="{D95D6010-01DD-4AB0-8534-272FC55C1788}"/>
    <cellStyle name="Percent 11 4" xfId="34143" xr:uid="{AA2FF2F4-A170-4599-8DE0-D89190EFCBBF}"/>
    <cellStyle name="Percent 11_AVA DVA EL" xfId="34144" xr:uid="{D6A453BF-5882-418C-8DEA-402748FD0373}"/>
    <cellStyle name="Percent 12" xfId="34145" xr:uid="{D04E7338-4A80-447B-B0B0-EE9AF88E758E}"/>
    <cellStyle name="Percent 12 2" xfId="34146" xr:uid="{C82AAF1C-29BB-475A-B823-97CF0AAD5860}"/>
    <cellStyle name="Percent 12 2 2" xfId="34147" xr:uid="{841297E5-FE3E-4F34-8A48-6CA48C8479BC}"/>
    <cellStyle name="Percent 12 2 3" xfId="34148" xr:uid="{FD2F494F-10F4-4DE1-95AA-1DA38820AEDB}"/>
    <cellStyle name="Percent 12 2_AVA DVA EL" xfId="34149" xr:uid="{D41D5677-FE13-4D74-B001-C78A37970799}"/>
    <cellStyle name="Percent 12 3" xfId="34150" xr:uid="{85D214C1-0F26-4669-9624-F23D5A521D73}"/>
    <cellStyle name="Percent 12 4" xfId="34151" xr:uid="{605BB3C8-AD6B-4FF1-B1F6-4EB0E31D590F}"/>
    <cellStyle name="Percent 12_AVA DVA EL" xfId="34152" xr:uid="{69EC9BFE-1C31-40CD-A9F3-925B30243C2E}"/>
    <cellStyle name="Percent 13" xfId="34153" xr:uid="{088B205C-FE5A-4DCD-9BFA-863F8C182E6E}"/>
    <cellStyle name="Percent 13 2" xfId="34154" xr:uid="{72C2DF5F-7376-4022-A18D-9F8B8B760C26}"/>
    <cellStyle name="Percent 13 3" xfId="34155" xr:uid="{9371636E-20D0-45BE-9639-D1C03C32A9F2}"/>
    <cellStyle name="Percent 13_AVA DVA EL" xfId="34156" xr:uid="{01C08877-20D2-4287-A090-9501A9F05D73}"/>
    <cellStyle name="Percent 14" xfId="34157" xr:uid="{3BCD4A9D-A9F1-40B8-86CE-84F269899077}"/>
    <cellStyle name="Percent 14 2" xfId="34158" xr:uid="{D244F968-0E1F-4A04-9CA3-FAEB3EBFD62D}"/>
    <cellStyle name="Percent 14 3" xfId="34159" xr:uid="{9BE16F9F-6E61-4CDB-AAD5-30A19969EF59}"/>
    <cellStyle name="Percent 14_AVA DVA EL" xfId="34160" xr:uid="{4FEFB7EF-433F-4B30-99EA-926746464572}"/>
    <cellStyle name="Percent 15" xfId="34161" xr:uid="{8CFA331E-1F2A-4AF5-BF3A-EAF1BE61A4C8}"/>
    <cellStyle name="Percent 15 2" xfId="34162" xr:uid="{7542B99E-B2C0-44F5-B457-E9898FF46B3A}"/>
    <cellStyle name="Percent 15 3" xfId="34163" xr:uid="{776A075C-9391-4420-B855-4CB31D4F655D}"/>
    <cellStyle name="Percent 15_AVA DVA EL" xfId="34164" xr:uid="{5AAA0D36-54EA-4292-A9F9-6216C4306BCD}"/>
    <cellStyle name="Percent 16" xfId="34165" xr:uid="{7E38217E-0799-483E-A932-BD0597F6E967}"/>
    <cellStyle name="Percent 17" xfId="34166" xr:uid="{FA13988E-FEDE-4051-B213-3C269C2A7378}"/>
    <cellStyle name="Percent 18" xfId="34167" xr:uid="{46C5EAEF-C87A-40EF-AC12-A12F4FEE35E0}"/>
    <cellStyle name="Percent 19" xfId="35650" xr:uid="{7DFEA8F9-0CFC-44D2-985B-4FE40A4E514E}"/>
    <cellStyle name="Percent 2" xfId="9822" xr:uid="{8EAA0E16-9C7F-4775-AFB2-C01AAA359E0B}"/>
    <cellStyle name="Percent 2 10" xfId="9823" xr:uid="{B8659822-8FC6-48BF-8E14-47C54C21968E}"/>
    <cellStyle name="Percent 2 10 2" xfId="34168" xr:uid="{74195F96-B904-4370-A885-2A76B7A41D53}"/>
    <cellStyle name="Percent 2 10 2 2" xfId="34169" xr:uid="{A240ADB1-5951-4B62-B266-ADE75B3F093A}"/>
    <cellStyle name="Percent 2 10 2 3" xfId="34170" xr:uid="{4C2081DF-DEE9-4F6A-B99A-1E4134422479}"/>
    <cellStyle name="Percent 2 10 2_AVA DVA EL" xfId="34171" xr:uid="{F5CEF440-1F76-4E08-BDE7-DA204F2BFB0F}"/>
    <cellStyle name="Percent 2 10 3" xfId="34172" xr:uid="{DED0A154-A4AD-4206-A1E9-419803781988}"/>
    <cellStyle name="Percent 2 10 3 2" xfId="34173" xr:uid="{9AD7BAFC-701E-47EB-9F9F-F1A41F456F88}"/>
    <cellStyle name="Percent 2 10 3 3" xfId="34174" xr:uid="{24D38D6E-92C1-46A2-8F2A-CA5027965572}"/>
    <cellStyle name="Percent 2 10 3_AVA DVA EL" xfId="34175" xr:uid="{12021B68-EE0C-4080-BD50-51FBE5EECFD1}"/>
    <cellStyle name="Percent 2 10 4" xfId="34176" xr:uid="{EA5A4D22-5A35-433F-8451-3741CBACC629}"/>
    <cellStyle name="Percent 2 10_AVA DVA EL" xfId="34177" xr:uid="{D5F6A5B6-3F17-48EE-9004-6A14785B68CB}"/>
    <cellStyle name="Percent 2 11" xfId="9824" xr:uid="{16635668-2F1C-4B96-B45C-560EC17BCBA8}"/>
    <cellStyle name="Percent 2 11 2" xfId="34178" xr:uid="{EE917FB2-980F-4557-80C0-B9964CA3A666}"/>
    <cellStyle name="Percent 2 11_AVA DVA EL" xfId="34179" xr:uid="{0F407B36-633F-446E-ACC5-C427420C0EEB}"/>
    <cellStyle name="Percent 2 12" xfId="34180" xr:uid="{45C9F69F-EEEF-477B-B7A5-BD05E9B2E5FC}"/>
    <cellStyle name="Percent 2 2" xfId="9825" xr:uid="{7F4AD18C-723E-4773-89D3-6687483D3C06}"/>
    <cellStyle name="Percent 2 2 2" xfId="9826" xr:uid="{910E85E9-ACF0-458B-B693-3533858E057D}"/>
    <cellStyle name="Percent 2 2 2 2" xfId="34181" xr:uid="{53898BB0-022C-4E4C-9666-86A3A03E14E0}"/>
    <cellStyle name="Percent 2 2 2_AVA DVA EL" xfId="34182" xr:uid="{160562E5-E04D-4072-B63E-F2824DCAB14B}"/>
    <cellStyle name="Percent 2 2 3" xfId="9827" xr:uid="{3D6AC3CF-E9AB-4C9F-9F8D-45E8884370FF}"/>
    <cellStyle name="Percent 2 2 3 2" xfId="34183" xr:uid="{D12A15EA-5818-4563-99C3-03D6D1934A4C}"/>
    <cellStyle name="Percent 2 2 3 2 2" xfId="34184" xr:uid="{FEB02621-F1BB-45B4-8D2E-FEC02B51A347}"/>
    <cellStyle name="Percent 2 2 3 2 3" xfId="34185" xr:uid="{43416D52-2DF7-4D42-9628-1E312822FBB5}"/>
    <cellStyle name="Percent 2 2 3 2_AVA DVA EL" xfId="34186" xr:uid="{26A45F62-A96D-480B-83B9-3AF525BB06DF}"/>
    <cellStyle name="Percent 2 2 3 3" xfId="34187" xr:uid="{A06C5605-E154-407D-A670-E3E3EA613056}"/>
    <cellStyle name="Percent 2 2 3_AVA DVA EL" xfId="34188" xr:uid="{17C6503B-BCB1-4013-8EBA-EEEAEA8E027D}"/>
    <cellStyle name="Percent 2 2 4" xfId="9828" xr:uid="{D41A902F-3531-49C7-BE46-B19C62E66E30}"/>
    <cellStyle name="Percent 2 2 5" xfId="36876" xr:uid="{68E66071-C444-4962-8E39-524227427507}"/>
    <cellStyle name="Percent 2 2_4Q16" xfId="34189" xr:uid="{C84B6AFC-BDF1-48FB-BF2A-922E915B5D14}"/>
    <cellStyle name="Percent 2 3" xfId="9829" xr:uid="{5884278F-A7F0-4F2C-93FD-84E9EB62D081}"/>
    <cellStyle name="Percent 2 3 2" xfId="9830" xr:uid="{A3609D1E-7F25-4E6C-BDEE-4CBC7A0E5EEB}"/>
    <cellStyle name="Percent 2 3 2 2" xfId="34190" xr:uid="{D64E92F0-E3D4-487E-8DC8-3202B8910A85}"/>
    <cellStyle name="Percent 2 3 2 2 2" xfId="34191" xr:uid="{8B13F383-B7C8-4C78-91C0-C5B2B60C4553}"/>
    <cellStyle name="Percent 2 3 2 2 3" xfId="34192" xr:uid="{0E0C5C00-1694-4C5E-9481-F17D5D2C15DE}"/>
    <cellStyle name="Percent 2 3 2 2_AVA DVA EL" xfId="34193" xr:uid="{70667965-193B-4365-8E23-65821D777500}"/>
    <cellStyle name="Percent 2 3 2 3" xfId="34194" xr:uid="{DA3A4124-BE38-4969-8554-3FC488A43FE8}"/>
    <cellStyle name="Percent 2 3 2_AVA DVA EL" xfId="34195" xr:uid="{E03C2199-4478-4F1F-B779-F7A40C32845C}"/>
    <cellStyle name="Percent 2 3 3" xfId="34196" xr:uid="{7A42A5B8-3D4F-4EBF-B891-2C01EE442199}"/>
    <cellStyle name="Percent 2 3 3 2" xfId="34197" xr:uid="{ACC1DACD-2C50-40B7-8643-CACEEFF2E4BD}"/>
    <cellStyle name="Percent 2 3 3 3" xfId="34198" xr:uid="{A60BC90D-08E6-4ED1-A24E-D59FB45329EF}"/>
    <cellStyle name="Percent 2 3 3_AVA DVA EL" xfId="34199" xr:uid="{6058B72D-20EE-4543-98B6-888AA690B245}"/>
    <cellStyle name="Percent 2 3 4" xfId="34200" xr:uid="{5B50431B-1B0B-4AC3-A1B5-1C11B3C3F0C7}"/>
    <cellStyle name="Percent 2 3_4Q16" xfId="34201" xr:uid="{708136E6-CEE9-4D08-9806-20918BE47A4E}"/>
    <cellStyle name="Percent 2 4" xfId="9831" xr:uid="{FB12105E-54E8-4740-8447-A3DB3EDC6713}"/>
    <cellStyle name="Percent 2 4 2" xfId="34202" xr:uid="{AECF26D6-7BB5-41CF-8379-F928A714A46A}"/>
    <cellStyle name="Percent 2 4 2 2" xfId="34203" xr:uid="{1302074F-B0D1-4FCE-91A3-02D8B62209F2}"/>
    <cellStyle name="Percent 2 4 2 3" xfId="34204" xr:uid="{EEB72F7C-CB65-4ADF-B58C-17F01D19BB80}"/>
    <cellStyle name="Percent 2 4 2_AVA DVA EL" xfId="34205" xr:uid="{086892EF-01B3-456A-9B22-71C1BFDD915B}"/>
    <cellStyle name="Percent 2 4 3" xfId="34206" xr:uid="{7FC82A6A-A45C-40CB-B4DE-4676A74E5D6F}"/>
    <cellStyle name="Percent 2 4_AVA DVA EL" xfId="34207" xr:uid="{2C37F231-22AD-41C0-8B1B-71DBB2F6E3B7}"/>
    <cellStyle name="Percent 2 5" xfId="9832" xr:uid="{1FF7379F-1851-4A4D-98C3-53FC2671BBD6}"/>
    <cellStyle name="Percent 2 5 2" xfId="34208" xr:uid="{21AA7404-34F0-421E-80FC-D9312580ED2F}"/>
    <cellStyle name="Percent 2 5_AVA DVA EL" xfId="34209" xr:uid="{96F080BB-7945-4B6A-BE1E-CABC6661960A}"/>
    <cellStyle name="Percent 2 6" xfId="9833" xr:uid="{B4F069D7-2239-4D1C-AD7C-0313A4031AA0}"/>
    <cellStyle name="Percent 2 6 2" xfId="34210" xr:uid="{FF02CA91-8F05-434E-B0D8-7607ADDBF9A0}"/>
    <cellStyle name="Percent 2 6 2 2" xfId="34211" xr:uid="{2B8B5336-DD6A-4DD0-984B-220193DCA61F}"/>
    <cellStyle name="Percent 2 6 2 3" xfId="34212" xr:uid="{173DC9F3-45D3-4E8B-A82E-07A493551AE9}"/>
    <cellStyle name="Percent 2 6 2_AVA DVA EL" xfId="34213" xr:uid="{6D7D7A8F-78D1-4E06-9FB0-094AF2FA566E}"/>
    <cellStyle name="Percent 2 6 3" xfId="34214" xr:uid="{981F6C78-2D1D-4C01-A194-D036BC8F8570}"/>
    <cellStyle name="Percent 2 6 3 2" xfId="34215" xr:uid="{0C8119EF-49F2-4DA8-AEE4-4F563E7A93FE}"/>
    <cellStyle name="Percent 2 6 3 3" xfId="34216" xr:uid="{FE8307AF-D6CC-4682-B4DB-A6D05D65241E}"/>
    <cellStyle name="Percent 2 6 3_AVA DVA EL" xfId="34217" xr:uid="{B253FCD7-A6F0-44ED-8904-313BD734B9C6}"/>
    <cellStyle name="Percent 2 6 4" xfId="34218" xr:uid="{ED4DAD80-FFFE-4D8D-909A-7AE5C62F9C16}"/>
    <cellStyle name="Percent 2 6_AVA DVA EL" xfId="34219" xr:uid="{F9A94136-BBB5-4FA8-979E-06247DA99816}"/>
    <cellStyle name="Percent 2 7" xfId="9834" xr:uid="{CC75C67E-CFF1-4EBD-A1B2-0AD60FC89A96}"/>
    <cellStyle name="Percent 2 7 2" xfId="34220" xr:uid="{B3AF2A47-F753-43C6-9AFC-25FD3A216935}"/>
    <cellStyle name="Percent 2 7 2 2" xfId="34221" xr:uid="{B2001A9B-B91A-43DD-A147-7721A7432A45}"/>
    <cellStyle name="Percent 2 7 2 3" xfId="34222" xr:uid="{BF04C265-2531-4FEC-A95E-4EFD8EEBA931}"/>
    <cellStyle name="Percent 2 7 2_AVA DVA EL" xfId="34223" xr:uid="{237F419C-4E09-47EF-A356-AB852CE8ADF9}"/>
    <cellStyle name="Percent 2 7 3" xfId="34224" xr:uid="{3EEE1D2F-9FC6-421E-A03F-5675DA36D8B4}"/>
    <cellStyle name="Percent 2 7_AVA DVA EL" xfId="34225" xr:uid="{CED19C21-9014-4C95-A1FB-923CD29002BE}"/>
    <cellStyle name="Percent 2 8" xfId="9835" xr:uid="{73856112-16E5-4935-92A1-366DD9484D98}"/>
    <cellStyle name="Percent 2 8 2" xfId="34226" xr:uid="{C2FFA28E-4558-4470-B618-80E9CF226005}"/>
    <cellStyle name="Percent 2 8 2 2" xfId="34227" xr:uid="{C8845AA7-E174-439A-9883-1FFC0BAA70EB}"/>
    <cellStyle name="Percent 2 8 2 3" xfId="34228" xr:uid="{BCB4850F-75D6-4804-8846-3D3D4CCDF018}"/>
    <cellStyle name="Percent 2 8 2_AVA DVA EL" xfId="34229" xr:uid="{42EE45D5-6386-4540-AC95-310E49E94B68}"/>
    <cellStyle name="Percent 2 8 3" xfId="34230" xr:uid="{4E9F9DC8-BA7B-40A0-B68C-F1C8999638FB}"/>
    <cellStyle name="Percent 2 8 3 2" xfId="34231" xr:uid="{6429CA22-1E32-4DB4-973B-8192E57BB732}"/>
    <cellStyle name="Percent 2 8 3 3" xfId="34232" xr:uid="{693A04C7-7447-499D-8D1E-1B81DABCC552}"/>
    <cellStyle name="Percent 2 8 3_AVA DVA EL" xfId="34233" xr:uid="{ABD988A1-FA4C-48DA-8C30-AF701359953B}"/>
    <cellStyle name="Percent 2 8 4" xfId="34234" xr:uid="{A5C87660-BA83-4D10-94ED-6E48E4CAF907}"/>
    <cellStyle name="Percent 2 8_AVA DVA EL" xfId="34235" xr:uid="{2F169880-846E-410B-9C93-23A56F35F82A}"/>
    <cellStyle name="Percent 2 9" xfId="9836" xr:uid="{230285DC-08DF-4A96-B4CD-DC2747E243F9}"/>
    <cellStyle name="Percent 2 9 2" xfId="34236" xr:uid="{A25A2FAF-0B44-4C83-AA6F-F7A39F92FD07}"/>
    <cellStyle name="Percent 2 9 2 2" xfId="34237" xr:uid="{A3F2701B-370F-4B26-9831-CB2C48A2A653}"/>
    <cellStyle name="Percent 2 9 2 3" xfId="34238" xr:uid="{C079DCCD-8FBF-4EEC-9863-8F9657E891DD}"/>
    <cellStyle name="Percent 2 9 2_AVA DVA EL" xfId="34239" xr:uid="{63B8FF4D-1F1E-4A13-B937-39AF2F4D4A20}"/>
    <cellStyle name="Percent 2 9 3" xfId="34240" xr:uid="{D2B88A0B-13D8-4866-B508-AAE26EAB782F}"/>
    <cellStyle name="Percent 2 9 3 2" xfId="34241" xr:uid="{8599AE63-49A2-46B4-B0ED-EC679CE1AD64}"/>
    <cellStyle name="Percent 2 9 3 3" xfId="34242" xr:uid="{0C7F92A9-8E1A-42EF-AC7E-AC04986E19FD}"/>
    <cellStyle name="Percent 2 9 3_AVA DVA EL" xfId="34243" xr:uid="{8BA961CE-8A38-4314-80CB-14E6C841E332}"/>
    <cellStyle name="Percent 2 9 4" xfId="34244" xr:uid="{B2A12490-6B56-49B5-8183-E0A80D5FF44E}"/>
    <cellStyle name="Percent 2 9_AVA DVA EL" xfId="34245" xr:uid="{2B26377A-6B81-4000-A700-3BB16B95215A}"/>
    <cellStyle name="Percent 2_4Q16" xfId="34246" xr:uid="{7E9A4844-2E62-4F9E-93EE-1F8B79EF05D8}"/>
    <cellStyle name="Percent 20" xfId="35947" xr:uid="{959C26EC-1F38-43B2-ACCC-39343279F4B5}"/>
    <cellStyle name="Percent 21" xfId="36256" xr:uid="{3261AC6A-CE26-4B6A-99BE-1410B36DE66F}"/>
    <cellStyle name="Percent 22" xfId="36404" xr:uid="{FA9114C0-2CCC-43AB-BE57-EADF7F776286}"/>
    <cellStyle name="Percent 23" xfId="36773" xr:uid="{7EC7AC55-62D9-45F2-9764-65ABEB4E5775}"/>
    <cellStyle name="Percent 24" xfId="55731" xr:uid="{82307DE0-2019-494B-A788-2BBAC152066D}"/>
    <cellStyle name="Percent 3" xfId="9837" xr:uid="{D7ACA434-4671-40B8-9724-07D6BFFB147C}"/>
    <cellStyle name="Percent 3 2" xfId="9838" xr:uid="{DA774003-C695-472A-A333-4FE8C1E0C869}"/>
    <cellStyle name="Percent 3 2 2" xfId="34247" xr:uid="{D73B333C-3DBF-4D32-B818-0CB352EC399D}"/>
    <cellStyle name="Percent 3 2_AVA DVA EL" xfId="34248" xr:uid="{ED6592F4-1C38-4C55-962C-8ACC14450E00}"/>
    <cellStyle name="Percent 3 3" xfId="9839" xr:uid="{26D598D8-002C-4C15-8063-D5101F9F0CAE}"/>
    <cellStyle name="Percent 3 3 2" xfId="34249" xr:uid="{A5CEA4AC-67FF-4861-B5DF-8AA25E16A700}"/>
    <cellStyle name="Percent 3 3 2 2" xfId="34250" xr:uid="{7A2C0F90-E34F-4C92-816A-B534EC57A912}"/>
    <cellStyle name="Percent 3 3 2 3" xfId="34251" xr:uid="{F2836F85-2E36-4A44-8D56-239D56FA424C}"/>
    <cellStyle name="Percent 3 3 2_AVA DVA EL" xfId="34252" xr:uid="{69372490-DB93-45EF-AB25-260C54BCEAD3}"/>
    <cellStyle name="Percent 3 3 3" xfId="34253" xr:uid="{7BDE3B63-6539-4FE9-A174-07C8D0218031}"/>
    <cellStyle name="Percent 3 3_AVA DVA EL" xfId="34254" xr:uid="{732E05AC-3688-49E6-878A-1E2CDC69B719}"/>
    <cellStyle name="Percent 3 4" xfId="34255" xr:uid="{96BC09C6-5A1C-47E5-B73A-D70E31883413}"/>
    <cellStyle name="Percent 3 4 2" xfId="36044" xr:uid="{13CFFA52-B997-460E-8F03-3E921B81F726}"/>
    <cellStyle name="Percent 3 5" xfId="35969" xr:uid="{D62AA922-D53A-4AB5-8E11-0652C4C91A4B}"/>
    <cellStyle name="Percent 3 6" xfId="36056" xr:uid="{F2FE42A6-011D-4FA0-8378-665FDB41E9E5}"/>
    <cellStyle name="Percent 3_4Q16" xfId="34256" xr:uid="{0F1FE427-2BBA-4A62-B751-78CAB59B0DA7}"/>
    <cellStyle name="Percent 4" xfId="9840" xr:uid="{1EE5517E-8987-49BB-ADC5-DA0FCCB80DEC}"/>
    <cellStyle name="Percent 4 2" xfId="9841" xr:uid="{5D076446-B36E-444E-B4A0-B2B93BB52786}"/>
    <cellStyle name="Percent 4 2 2" xfId="34257" xr:uid="{9F7BBAEB-DBEB-4A82-9FB3-32F456C00FA8}"/>
    <cellStyle name="Percent 4 2 2 2" xfId="34258" xr:uid="{2A2C1FFB-95B2-46B5-B798-C1D6746E2A89}"/>
    <cellStyle name="Percent 4 2 2 3" xfId="34259" xr:uid="{22564F02-8200-4737-BF55-95B0AC1EB82D}"/>
    <cellStyle name="Percent 4 2 2_AVA DVA EL" xfId="34260" xr:uid="{23F0EEDD-6485-4BFF-A9D0-6B4C757A1A19}"/>
    <cellStyle name="Percent 4 2 3" xfId="34261" xr:uid="{15730BA6-BB7C-41CC-BED3-A395AD080C8E}"/>
    <cellStyle name="Percent 4 2_AVA DVA EL" xfId="34262" xr:uid="{A26C700D-53FA-4033-B38F-A5A9E93B5595}"/>
    <cellStyle name="Percent 4 3" xfId="9842" xr:uid="{5A88992A-FF3E-44F8-A559-0ECF85996D1A}"/>
    <cellStyle name="Percent 4 3 2" xfId="9843" xr:uid="{E23DAC79-5D9E-4A51-BFEF-4617F4728E27}"/>
    <cellStyle name="Percent 4 3_AVA DVA EL" xfId="34263" xr:uid="{D7631946-CE67-4DDC-9246-C9883A276786}"/>
    <cellStyle name="Percent 4 4" xfId="9844" xr:uid="{CB7A44B4-69AD-4D66-82E9-077899F64492}"/>
    <cellStyle name="Percent 4 4 2" xfId="9845" xr:uid="{39DA7D72-CB1A-49DC-A836-C6A24006F7A9}"/>
    <cellStyle name="Percent 4 4_AVA DVA EL" xfId="34264" xr:uid="{189E7E0D-034B-49BA-8335-8E04DD3D67BC}"/>
    <cellStyle name="Percent 4 5" xfId="9846" xr:uid="{D31A5CFA-1FF6-4D19-B9E4-E14CAD6F5A21}"/>
    <cellStyle name="Percent 4 5 2" xfId="34265" xr:uid="{5E478367-6CC9-4E4D-A7CF-01460793919D}"/>
    <cellStyle name="Percent 4 5 3" xfId="34266" xr:uid="{E6DE8C6B-BEEC-44B5-9BF7-D54CD354CB30}"/>
    <cellStyle name="Percent 4 5_AVA DVA EL" xfId="34267" xr:uid="{5E99A91C-7A0F-478E-B297-FDED8A634634}"/>
    <cellStyle name="Percent 4 6" xfId="34268" xr:uid="{D83D5EA3-41C3-4C8A-B961-6C8D28EC8660}"/>
    <cellStyle name="Percent 4 7" xfId="36877" xr:uid="{FD27E331-01C9-45CE-99E0-9F3D5833428B}"/>
    <cellStyle name="Percent 4_4Q16" xfId="34269" xr:uid="{D0DA6996-B42C-4EBA-8DDE-8C0BDB5B3BF6}"/>
    <cellStyle name="Percent 5" xfId="9847" xr:uid="{B52DB803-5B08-4C8F-8448-EF52747F0627}"/>
    <cellStyle name="Percent 5 2" xfId="9848" xr:uid="{0512A857-39EF-44B0-A0EB-24DFD4CF5702}"/>
    <cellStyle name="Percent 5 2 2" xfId="34270" xr:uid="{EBF2EC3F-7971-4493-A248-BEDF8C172F6B}"/>
    <cellStyle name="Percent 5 2_AVA DVA EL" xfId="34271" xr:uid="{71FB0F11-52C6-4E27-81BC-49C6D5AA1563}"/>
    <cellStyle name="Percent 5 3" xfId="9849" xr:uid="{50B4E3FB-FD91-4D5E-B110-7E35432CDBE3}"/>
    <cellStyle name="Percent 5 3 2" xfId="34272" xr:uid="{C8C1593A-99A4-4C31-84B5-2D5D9BDFA84A}"/>
    <cellStyle name="Percent 5 3 2 2" xfId="34273" xr:uid="{9C744D17-8AF8-4885-A861-405ACDAF5708}"/>
    <cellStyle name="Percent 5 3 2 3" xfId="34274" xr:uid="{5E7D8C4E-0897-4CDF-A9B5-1A4BBBE464C6}"/>
    <cellStyle name="Percent 5 3 2_AVA DVA EL" xfId="34275" xr:uid="{ABCB0A23-3C86-4DE8-9256-5806239292AC}"/>
    <cellStyle name="Percent 5 3 3" xfId="34276" xr:uid="{4559A558-8810-4269-8D5F-A20AB32B6414}"/>
    <cellStyle name="Percent 5 3_AVA DVA EL" xfId="34277" xr:uid="{499E25A2-E04B-4242-9AC6-71EC1A6DE2BE}"/>
    <cellStyle name="Percent 5 4" xfId="34278" xr:uid="{26520596-25AB-4201-8B3F-D17144311710}"/>
    <cellStyle name="Percent 5_4Q16" xfId="34279" xr:uid="{17D7C2D0-A4B2-4440-A2CF-E2B750FA5963}"/>
    <cellStyle name="Percent 6" xfId="9850" xr:uid="{9370AF70-81A4-41A4-B88E-A7DB3F15D6E0}"/>
    <cellStyle name="Percent 6 2" xfId="9851" xr:uid="{B69D2D62-D282-4FE8-AEAE-27709CEBECAE}"/>
    <cellStyle name="Percent 6 2 2" xfId="34280" xr:uid="{D8AA11FC-6D66-4EF8-A304-EF6EA85895AB}"/>
    <cellStyle name="Percent 6 2 2 2" xfId="34281" xr:uid="{112DD507-A278-4021-A5CB-A5E0842D858A}"/>
    <cellStyle name="Percent 6 2 2 3" xfId="34282" xr:uid="{5B8986FF-CFE6-42F4-8E3F-D11C23B03773}"/>
    <cellStyle name="Percent 6 2 2_AVA DVA EL" xfId="34283" xr:uid="{98D86270-4B42-4C0F-B115-2184A9419DCF}"/>
    <cellStyle name="Percent 6 2 3" xfId="34284" xr:uid="{087A1F9F-126C-4BB3-9B9F-2F0B627AC936}"/>
    <cellStyle name="Percent 6 2_AVA DVA EL" xfId="34285" xr:uid="{AACAFE23-1D84-4E8D-98AB-31F0443405C5}"/>
    <cellStyle name="Percent 6 3" xfId="9852" xr:uid="{F521EEED-703E-4F7D-90C2-24730E85E286}"/>
    <cellStyle name="Percent 6 3 2" xfId="34286" xr:uid="{5A73502F-3976-4381-AA50-5F189B0D736A}"/>
    <cellStyle name="Percent 6 3 2 2" xfId="34287" xr:uid="{A884391F-B578-4145-B720-573AE1B8CA98}"/>
    <cellStyle name="Percent 6 3 2 3" xfId="34288" xr:uid="{0775E3E3-E700-468A-A185-42FBC4164DB5}"/>
    <cellStyle name="Percent 6 3 2_AVA DVA EL" xfId="34289" xr:uid="{CE339D04-5C84-44C3-9C59-F62B8585F190}"/>
    <cellStyle name="Percent 6 3 3" xfId="34290" xr:uid="{FE4EFE01-5E9A-4998-B021-B4F46C380203}"/>
    <cellStyle name="Percent 6 3_AVA DVA EL" xfId="34291" xr:uid="{70EBDF12-ACDA-462D-A408-B66EB671613A}"/>
    <cellStyle name="Percent 6 4" xfId="34292" xr:uid="{639309EA-AC97-421D-BC00-24FD127D6B50}"/>
    <cellStyle name="Percent 6 4 2" xfId="34293" xr:uid="{E94EE2E2-8237-419D-AA89-D101AFC9D1F6}"/>
    <cellStyle name="Percent 6 4 3" xfId="34294" xr:uid="{4C458648-6839-4910-AE0F-D64297940520}"/>
    <cellStyle name="Percent 6 4_AVA DVA EL" xfId="34295" xr:uid="{025B52B2-778C-485A-B99E-986ABB650334}"/>
    <cellStyle name="Percent 6 5" xfId="34296" xr:uid="{0C5BE187-0499-41E8-A4B0-C9D338CCB6CA}"/>
    <cellStyle name="Percent 6 5 2" xfId="34297" xr:uid="{86581CA9-B3B4-4C5A-A977-A1588D9418AA}"/>
    <cellStyle name="Percent 6 5 3" xfId="34298" xr:uid="{6B7220B4-03FC-4576-BD8B-B11879AA5EAA}"/>
    <cellStyle name="Percent 6 5_AVA DVA EL" xfId="34299" xr:uid="{3478D961-CB44-4B90-8B18-492107EF7AD5}"/>
    <cellStyle name="Percent 6 6" xfId="34300" xr:uid="{F8CF142F-194B-45B1-A899-871681BEF8F7}"/>
    <cellStyle name="Percent 6 6 2" xfId="34301" xr:uid="{2EBB3712-FA38-433A-8D61-2C4912D46641}"/>
    <cellStyle name="Percent 6 6 3" xfId="34302" xr:uid="{BAE7771D-5C8E-417A-A667-F3F65D455FBF}"/>
    <cellStyle name="Percent 6 6_AVA DVA EL" xfId="34303" xr:uid="{03027334-7784-47F1-882B-460ED4536C56}"/>
    <cellStyle name="Percent 6 7" xfId="34304" xr:uid="{FB78D021-EDF7-4E9F-B0C7-46C6BC441D88}"/>
    <cellStyle name="Percent 6 7 2" xfId="34305" xr:uid="{DCCD562F-B984-494A-8193-24A3DA2DECC8}"/>
    <cellStyle name="Percent 6 7 3" xfId="34306" xr:uid="{B7B424CE-922B-4E47-B52D-0A9D4D9482DA}"/>
    <cellStyle name="Percent 6 7_AVA DVA EL" xfId="34307" xr:uid="{391C8795-D399-4D7B-A521-122D5DBA3764}"/>
    <cellStyle name="Percent 6 8" xfId="34308" xr:uid="{9BB22166-DD3C-4CB4-8E1E-592DE7894AA2}"/>
    <cellStyle name="Percent 6 8 2" xfId="34309" xr:uid="{D11FBB21-A320-4F02-BB61-731BE5B71E0A}"/>
    <cellStyle name="Percent 6 8 3" xfId="34310" xr:uid="{75A88880-8C21-4A59-A230-09DE68CFE3DE}"/>
    <cellStyle name="Percent 6 8_AVA DVA EL" xfId="34311" xr:uid="{2C8EE4EB-CC2D-4A00-B465-0CB8C1C9F485}"/>
    <cellStyle name="Percent 6 9" xfId="34312" xr:uid="{D752A7EF-B396-41C1-B135-5AB51B63F90C}"/>
    <cellStyle name="Percent 6_4Q16" xfId="34313" xr:uid="{705D0604-3743-4BC9-99CD-AE4605FE7CF7}"/>
    <cellStyle name="Percent 7" xfId="9853" xr:uid="{E76AA1E7-BD59-43FB-8BED-A115698561A2}"/>
    <cellStyle name="Percent 7 2" xfId="34314" xr:uid="{7329B46E-F0FB-48F0-BB89-CF92B1BF3391}"/>
    <cellStyle name="Percent 7 3" xfId="34315" xr:uid="{7059E8AB-166A-41D6-85FC-9CE839B5C5B0}"/>
    <cellStyle name="Percent 7_AVA DVA EL" xfId="34316" xr:uid="{41E33913-FAE3-4C64-A658-7198CF4874BF}"/>
    <cellStyle name="Percent 8" xfId="9854" xr:uid="{23E14FBF-B005-46AD-9A11-225CFC32A62B}"/>
    <cellStyle name="Percent 8 2" xfId="34317" xr:uid="{34CD36FD-AE19-4F7F-A7E4-55E11F0DD2C0}"/>
    <cellStyle name="Percent 8 3" xfId="34318" xr:uid="{BE5B0075-6475-4F47-AC28-CBDA439A81FD}"/>
    <cellStyle name="Percent 8_AVA DVA EL" xfId="34319" xr:uid="{5CD5CA7C-D08D-4034-BA5D-5E18B8EFA2FF}"/>
    <cellStyle name="Percent 9" xfId="34320" xr:uid="{B610EAC4-5DAE-478E-A2E7-76A5E724DBD1}"/>
    <cellStyle name="Percent 9 2" xfId="34321" xr:uid="{CE4A5FFE-7764-4D9C-A9EB-A5E554FC82B9}"/>
    <cellStyle name="Percent 9 3" xfId="34322" xr:uid="{F80976CF-08C6-4D07-A3EB-15D6882FFA32}"/>
    <cellStyle name="Percent 9 4" xfId="51157" xr:uid="{853F9912-6434-4520-8ACD-5E688627A884}"/>
    <cellStyle name="Percent 9_AVA DVA EL" xfId="34323" xr:uid="{27FFC15A-C4C0-4DF6-8F16-9A7324FE21E2}"/>
    <cellStyle name="Percent Hard" xfId="34324" xr:uid="{18221C72-4C62-4E51-BC92-60543252F8EC}"/>
    <cellStyle name="Percent Hard 2" xfId="34325" xr:uid="{9BD08C05-C917-4A21-8E57-8DA12EA2EDF6}"/>
    <cellStyle name="Percent Hard 2 2" xfId="34326" xr:uid="{0001DF35-D45D-4FEA-BAA1-BA8F1D88C337}"/>
    <cellStyle name="Percent Hard 2 3" xfId="34327" xr:uid="{E84DE375-FAFA-4DC4-95AA-31F5FE3EF1D5}"/>
    <cellStyle name="Percent Hard 2 4" xfId="51158" xr:uid="{42524F57-C696-4E84-A001-F85273DCBB09}"/>
    <cellStyle name="Percent Hard 2_AVA DVA EL" xfId="34328" xr:uid="{6A589043-33E1-4E6C-82F9-4349E96BEC54}"/>
    <cellStyle name="Percent Hard 3" xfId="34329" xr:uid="{B90387B5-BF88-4601-879A-40FF5133183E}"/>
    <cellStyle name="Percent Hard 4" xfId="34330" xr:uid="{2E263069-1D88-4625-9AEB-15F75C59C7B1}"/>
    <cellStyle name="Percent Hard_AVA DVA EL" xfId="34331" xr:uid="{65C5EA80-6B8A-440C-9C4B-566D77BA55C8}"/>
    <cellStyle name="Percent*" xfId="34332" xr:uid="{D91D5376-8A46-4E4E-A52C-08A3555C6DC7}"/>
    <cellStyle name="Percent* 2" xfId="34333" xr:uid="{9D09E9B7-4D4D-4474-8FE6-73CCED66F0E3}"/>
    <cellStyle name="Percent* 3" xfId="34334" xr:uid="{9272E46D-3733-4734-B6F2-3F5414A6764D}"/>
    <cellStyle name="Percent*_AVA DVA EL" xfId="34335" xr:uid="{7CBE6D16-DE69-4C25-B8F9-CF1D80534B2A}"/>
    <cellStyle name="Percentneg" xfId="9855" xr:uid="{739CFE0A-0D90-422A-908E-B9F26E30C068}"/>
    <cellStyle name="Percentneg 2" xfId="34336" xr:uid="{C143FE84-F600-4665-86C3-B79F223AFBE2}"/>
    <cellStyle name="Percentneg 2 2" xfId="51159" xr:uid="{E4787B74-9F44-4605-BECB-523EC46CA845}"/>
    <cellStyle name="Percentneg_3. Chng in credit spreads" xfId="51160" xr:uid="{745FE1A9-4B8D-466F-AB94-5676F11407D4}"/>
    <cellStyle name="Percentuale_INV2" xfId="34337" xr:uid="{A0D99519-23F8-47F9-91E7-85E8589660D0}"/>
    <cellStyle name="Porcentual 2" xfId="9856" xr:uid="{B98E17F8-D18A-4820-AD40-18F674012850}"/>
    <cellStyle name="Porcentual 2 2" xfId="9857" xr:uid="{CDCB6883-96AA-45EB-BE63-219DC005430E}"/>
    <cellStyle name="Porcentual 2 2 2" xfId="9858" xr:uid="{E05707A6-AD8D-4DFE-AADF-E97AE1923DEE}"/>
    <cellStyle name="Porcentual 2 2 2 2" xfId="34338" xr:uid="{0352B6C5-2793-4ABF-B333-8535F6C532C7}"/>
    <cellStyle name="Porcentual 2 2 2_AVA DVA EL" xfId="34339" xr:uid="{3B33E5B3-2614-4591-8F7E-D421CFA8C258}"/>
    <cellStyle name="Porcentual 2 2 3" xfId="9859" xr:uid="{ECC850D3-45CE-437D-AEEE-8979AC63C913}"/>
    <cellStyle name="Porcentual 2 2 3 2" xfId="34340" xr:uid="{80269262-D2A8-463B-86E7-403612A70A3B}"/>
    <cellStyle name="Porcentual 2 2 3_AVA DVA EL" xfId="34341" xr:uid="{7BE74B33-F797-4C02-911D-A60C4B46E53C}"/>
    <cellStyle name="Porcentual 2 2 4" xfId="34342" xr:uid="{BA58E0D5-FCE7-43C8-A44D-573BECD93FDA}"/>
    <cellStyle name="Porcentual 2 2_4Q16" xfId="34343" xr:uid="{9D9794F4-4ADA-4E89-8EB8-6881C3796C5A}"/>
    <cellStyle name="Porcentual 2 3" xfId="9860" xr:uid="{8C261EF4-1F26-4FB7-8300-0E0F1DB58D71}"/>
    <cellStyle name="Porcentual 2 3 2" xfId="34344" xr:uid="{AA14CC19-CA62-4CCE-B03C-AF2BC86C7E54}"/>
    <cellStyle name="Porcentual 2 3_AVA DVA EL" xfId="34345" xr:uid="{3C721BBC-1435-485A-896C-88BF972E0AAA}"/>
    <cellStyle name="Porcentual 2 4" xfId="9861" xr:uid="{FF72222E-F88B-4708-8A43-A0CEDE5320DD}"/>
    <cellStyle name="Porcentual 2 4 2" xfId="34346" xr:uid="{0FF91A8F-AE0D-403C-B664-9F1863C1B43C}"/>
    <cellStyle name="Porcentual 2 4_AVA DVA EL" xfId="34347" xr:uid="{FF5B878B-A51A-4973-8A81-86D0E061681C}"/>
    <cellStyle name="Porcentual 2 5" xfId="34348" xr:uid="{D8169EE2-7517-4D7C-AF0E-A4C9F9A8FBF0}"/>
    <cellStyle name="Porcentual 2_4Q16" xfId="34349" xr:uid="{BE02BE81-572F-43BF-B10C-996A5DBE1F96}"/>
    <cellStyle name="Price" xfId="9862" xr:uid="{73E60161-797B-4FAA-A58D-413764209FE3}"/>
    <cellStyle name="Price 2" xfId="34350" xr:uid="{D618082C-7343-43C0-9745-00CBBAF4FCA0}"/>
    <cellStyle name="Price_A02" xfId="55608" xr:uid="{8F032134-E5DD-46BE-AD81-B3ABA12FB963}"/>
    <cellStyle name="Profit figure" xfId="34351" xr:uid="{2A134634-6A01-4573-974D-9150C6710682}"/>
    <cellStyle name="Profit figure 2" xfId="34352" xr:uid="{D09B7EA4-D23C-4B97-9DEF-D480E45BD7D3}"/>
    <cellStyle name="Profit figure 2 2" xfId="34353" xr:uid="{3B63A46D-752E-401C-A0FF-C49770D65EDF}"/>
    <cellStyle name="Profit figure 2 3" xfId="34354" xr:uid="{757247BF-5191-4303-B804-61000DB1E16E}"/>
    <cellStyle name="Profit figure 2_AVA DVA EL" xfId="34355" xr:uid="{C81D8254-EA06-4941-B55D-F901FEDFB95B}"/>
    <cellStyle name="Profit figure 3" xfId="34356" xr:uid="{FD50F036-1EE2-48BD-9469-5CA42F0FA74A}"/>
    <cellStyle name="Profit figure 4" xfId="34357" xr:uid="{98474FD2-F05B-45AA-BCD3-5496B0EE6883}"/>
    <cellStyle name="Profit figure_3. Chng in credit spreads" xfId="51161" xr:uid="{AFC32540-B1DC-4E61-80B9-82CD2F2EB413}"/>
    <cellStyle name="Prosent 10" xfId="9863" xr:uid="{9F7E9DEB-6D88-47A0-94A8-F7A835D95B13}"/>
    <cellStyle name="Prosent 10 2" xfId="9864" xr:uid="{993BE942-C9A9-4D2E-8F22-9A38EFA7EA67}"/>
    <cellStyle name="Prosent 10 2 2" xfId="9865" xr:uid="{5A4441FF-04C2-4B24-9A43-C26A80BC83E3}"/>
    <cellStyle name="Prosent 10 2 2 2" xfId="51162" xr:uid="{F1F32846-3FA2-4685-85DA-EF188E413AD7}"/>
    <cellStyle name="Prosent 10 2 3" xfId="51163" xr:uid="{347FCE36-39AD-4EAB-A11D-855DFFFAC545}"/>
    <cellStyle name="Prosent 10 2_3. Chng in credit spreads" xfId="51164" xr:uid="{016C34BC-76D7-44E8-88F3-0048D2FEECF3}"/>
    <cellStyle name="Prosent 10 3" xfId="9866" xr:uid="{933E5244-F63B-465E-82B2-B7E54806C191}"/>
    <cellStyle name="Prosent 10 3 2" xfId="36542" xr:uid="{57240EDA-BA86-4F90-A4A9-5D510835BBEA}"/>
    <cellStyle name="Prosent 10 3 3" xfId="36092" xr:uid="{660B88DC-CFA5-4344-A627-05987CA2555D}"/>
    <cellStyle name="Prosent 10 4" xfId="9867" xr:uid="{51B8FDCD-4F9E-4FE0-8FB0-43B3D9B7E687}"/>
    <cellStyle name="Prosent 10 4 2" xfId="36546" xr:uid="{A55621C2-0489-4363-A2CE-D6136F79B0FF}"/>
    <cellStyle name="Prosent 10 4 3" xfId="36205" xr:uid="{456C0E18-903F-4855-94E5-D361AE83E235}"/>
    <cellStyle name="Prosent 10 5" xfId="36270" xr:uid="{CF3A521A-7890-490A-ACBD-F4EE8BA5344C}"/>
    <cellStyle name="Prosent 10 5 2" xfId="36569" xr:uid="{09D27919-E481-483E-91A3-AA991EEACC7E}"/>
    <cellStyle name="Prosent 10 6" xfId="36878" xr:uid="{AFC9CCA9-EFDB-4A5A-8A0D-F915CCA23656}"/>
    <cellStyle name="Prosent 10_3. Chng in credit spreads" xfId="51165" xr:uid="{BD559D13-97CA-46CE-99CF-0F519BFE4A89}"/>
    <cellStyle name="Prosent 11" xfId="9868" xr:uid="{21AF48CC-BC03-4D34-9B2F-06C4D0534B84}"/>
    <cellStyle name="Prosent 11 2" xfId="9869" xr:uid="{16D3ABC8-D2C7-4B6C-B71B-153EB0DA0E3F}"/>
    <cellStyle name="Prosent 11 2 2" xfId="9870" xr:uid="{0AED0AD6-8601-4F31-B1C6-DF37BD03EC1B}"/>
    <cellStyle name="Prosent 11 2 2 2" xfId="36122" xr:uid="{F3042B97-686C-4EE1-AD84-A1E016BC0990}"/>
    <cellStyle name="Prosent 11 2 3" xfId="36501" xr:uid="{03180AE4-891C-4AEC-8D61-87373EB34238}"/>
    <cellStyle name="Prosent 11 2_CR4_19" xfId="9871" xr:uid="{7E761D2C-56CF-4160-9037-E4FA9B7431E6}"/>
    <cellStyle name="Prosent 11 3" xfId="9872" xr:uid="{726C63F4-1595-4C78-8DE0-3FBB5F3BD295}"/>
    <cellStyle name="Prosent 11 3 2" xfId="36152" xr:uid="{EE29B148-0535-4703-8643-6141BF467EA7}"/>
    <cellStyle name="Prosent 11 4" xfId="36095" xr:uid="{960C4362-2945-40C2-986F-37DC087E731C}"/>
    <cellStyle name="Prosent 11_3. Chng in credit spreads" xfId="51166" xr:uid="{C0FFA014-133D-48EA-AB61-49DED5F8E4EC}"/>
    <cellStyle name="Prosent 12" xfId="9873" xr:uid="{8A562088-A5DB-4B70-8955-D30FE5B9F771}"/>
    <cellStyle name="Prosent 12 2" xfId="9874" xr:uid="{9BB454AC-6072-4ABF-A025-0B3D2525ED8E}"/>
    <cellStyle name="Prosent 12 2 2" xfId="9875" xr:uid="{36A20EBA-C992-4623-B4FC-A53FD39D5975}"/>
    <cellStyle name="Prosent 12 2 2 2" xfId="36125" xr:uid="{6CA02FCB-4FF6-4A9C-BA63-89496437F8B8}"/>
    <cellStyle name="Prosent 12 2 2 2 2" xfId="51167" xr:uid="{403A8AD9-991C-4BA7-801F-6814B0924BCB}"/>
    <cellStyle name="Prosent 12 2 2 2 2 2" xfId="51168" xr:uid="{B7FD4945-2BB5-42E9-B222-EDDC5F2C4990}"/>
    <cellStyle name="Prosent 12 2 2 2 3" xfId="51169" xr:uid="{10275DBD-E479-4587-93CA-D447100E1D7F}"/>
    <cellStyle name="Prosent 12 2 2 2 3 2" xfId="51170" xr:uid="{8E5AE4EE-A6F4-473E-9187-B280CAECCB28}"/>
    <cellStyle name="Prosent 12 2 2 2 4" xfId="51171" xr:uid="{BB32CE09-060B-42A7-846E-990CBDF50038}"/>
    <cellStyle name="Prosent 12 2 2 2_3. Chng in credit spreads" xfId="51172" xr:uid="{5D57B655-2C97-4E8C-8B3B-5A4760D1155C}"/>
    <cellStyle name="Prosent 12 2 2 3" xfId="51173" xr:uid="{7AF29FE7-7F43-49B3-9369-71EC93EE70DF}"/>
    <cellStyle name="Prosent 12 2 2 3 2" xfId="51174" xr:uid="{E3D2B75F-40FC-42AA-94E5-0F90AD5F8BF1}"/>
    <cellStyle name="Prosent 12 2 2 4" xfId="51175" xr:uid="{5711C416-8A7E-46F6-BD27-0528EEE933F5}"/>
    <cellStyle name="Prosent 12 2 2 4 2" xfId="51176" xr:uid="{4B694604-4F73-4C98-ADA7-9A488392095F}"/>
    <cellStyle name="Prosent 12 2 2 5" xfId="51177" xr:uid="{355F33E1-AE9C-4EDB-9FE0-E3F57E82E07F}"/>
    <cellStyle name="Prosent 12 2 2_3. Chng in credit spreads" xfId="51178" xr:uid="{AC11D685-9B21-4049-9E38-B579DC4D8AD6}"/>
    <cellStyle name="Prosent 12 2 3" xfId="36502" xr:uid="{EDD7E9F3-0C04-4067-A69B-14FAE8B6DEA3}"/>
    <cellStyle name="Prosent 12 2 3 2" xfId="51179" xr:uid="{E1FA2F01-2DAB-4896-BD1B-DA9CC872276A}"/>
    <cellStyle name="Prosent 12 2 3 2 2" xfId="51180" xr:uid="{6675CB98-831A-43C3-B8BC-B4627D666FAB}"/>
    <cellStyle name="Prosent 12 2 3 2 2 2" xfId="51181" xr:uid="{B386CDE7-9899-4C4E-927B-D00A4C0FC0DC}"/>
    <cellStyle name="Prosent 12 2 3 2 3" xfId="51182" xr:uid="{F1E8F521-258B-491D-851A-CE4B1145CF5C}"/>
    <cellStyle name="Prosent 12 2 3 2 3 2" xfId="51183" xr:uid="{3E87AD35-DC9A-4A7F-97E7-0C76030736B1}"/>
    <cellStyle name="Prosent 12 2 3 2 4" xfId="51184" xr:uid="{E0987BE1-ADFD-4CF7-998F-3D7520F34C1E}"/>
    <cellStyle name="Prosent 12 2 3 2_3. Chng in credit spreads" xfId="51185" xr:uid="{B7D8E588-C751-4FF9-A928-15D1E7263A49}"/>
    <cellStyle name="Prosent 12 2 3 3" xfId="51186" xr:uid="{830F8226-4798-47E3-994E-8CB3A5DEF9B4}"/>
    <cellStyle name="Prosent 12 2 3 3 2" xfId="51187" xr:uid="{F0CEF8B3-6E67-463A-84BA-DD051A6885B5}"/>
    <cellStyle name="Prosent 12 2 3 4" xfId="51188" xr:uid="{C97105D7-54D9-4743-B57B-5830298AB11D}"/>
    <cellStyle name="Prosent 12 2 3 4 2" xfId="51189" xr:uid="{49045E00-E686-42E2-BCA2-1B249B0AE523}"/>
    <cellStyle name="Prosent 12 2 3 5" xfId="51190" xr:uid="{62A1036E-64D3-4FBB-A70F-F18EBD1CD440}"/>
    <cellStyle name="Prosent 12 2 3_3. Chng in credit spreads" xfId="51191" xr:uid="{3FC17E03-D61A-4765-BFCC-D971C226D011}"/>
    <cellStyle name="Prosent 12 2 4" xfId="51192" xr:uid="{3FD67FC7-DFC3-4B7E-8AEF-3C0A8B936F49}"/>
    <cellStyle name="Prosent 12 2 4 2" xfId="51193" xr:uid="{A9AB30F4-9538-4DCD-812A-738A6925737F}"/>
    <cellStyle name="Prosent 12 2 4 2 2" xfId="51194" xr:uid="{2B48C68B-B33D-4885-9403-0096422AA4D2}"/>
    <cellStyle name="Prosent 12 2 4 3" xfId="51195" xr:uid="{6B14BAFC-9B31-414D-B0CF-E3969194129C}"/>
    <cellStyle name="Prosent 12 2 4 3 2" xfId="51196" xr:uid="{312272F4-4C2B-4C80-BAE4-A463E9962275}"/>
    <cellStyle name="Prosent 12 2 4 4" xfId="51197" xr:uid="{F276B724-F8E1-401C-863D-BB48DD773153}"/>
    <cellStyle name="Prosent 12 2 4_3. Chng in credit spreads" xfId="51198" xr:uid="{31B3A196-8793-4EC6-A824-AF9BA5FF51D7}"/>
    <cellStyle name="Prosent 12 2 5" xfId="51199" xr:uid="{5A9BFC11-53AA-4AF8-883C-E7C40A186F7A}"/>
    <cellStyle name="Prosent 12 2 5 2" xfId="51200" xr:uid="{51170658-784F-440A-8DA9-123B046D8063}"/>
    <cellStyle name="Prosent 12 2 6" xfId="51201" xr:uid="{21E395AF-8D8B-4529-A7F5-563F1CAF700D}"/>
    <cellStyle name="Prosent 12 2 6 2" xfId="51202" xr:uid="{64849B4B-F25C-4B6B-9863-BB98B5B20EFC}"/>
    <cellStyle name="Prosent 12 2 7" xfId="51203" xr:uid="{7A871CD0-3C81-474F-9BB9-0624B656EF7E}"/>
    <cellStyle name="Prosent 12 2_3. Chng in credit spreads" xfId="51204" xr:uid="{079DEBE9-D226-4369-8B17-8C8402B0B66E}"/>
    <cellStyle name="Prosent 12 3" xfId="36155" xr:uid="{F653585B-879B-4795-9E76-0A8E5D715F40}"/>
    <cellStyle name="Prosent 12 3 2" xfId="51205" xr:uid="{CAAB82F9-1172-4DEF-8B81-AD1009A8F14D}"/>
    <cellStyle name="Prosent 12 3 2 2" xfId="51206" xr:uid="{FA2A9A5A-68F7-4B5A-A6B4-4415D8000D77}"/>
    <cellStyle name="Prosent 12 3 2 2 2" xfId="51207" xr:uid="{DB5F9904-C0D5-4802-A16F-A84402D3CDCB}"/>
    <cellStyle name="Prosent 12 3 2 2 2 2" xfId="51208" xr:uid="{2821B818-B534-448E-9259-F66ADC245C59}"/>
    <cellStyle name="Prosent 12 3 2 2 3" xfId="51209" xr:uid="{7DE8B93C-346D-48E5-AE0B-C3BD19D4F637}"/>
    <cellStyle name="Prosent 12 3 2 2 3 2" xfId="51210" xr:uid="{E82AAAF9-74A3-4C79-8F51-919A10CE9263}"/>
    <cellStyle name="Prosent 12 3 2 2 4" xfId="51211" xr:uid="{C5A038C5-A92E-4672-AB2F-2BC6D3233A1B}"/>
    <cellStyle name="Prosent 12 3 2 2_3. Chng in credit spreads" xfId="51212" xr:uid="{C6F91836-75A5-43A8-81EF-C9E01B7E1D0E}"/>
    <cellStyle name="Prosent 12 3 2 3" xfId="51213" xr:uid="{5A7EB10F-B361-4F73-A10B-A4F21F34B457}"/>
    <cellStyle name="Prosent 12 3 2 3 2" xfId="51214" xr:uid="{A5DA9864-2B58-46EE-99F9-943D48CFB912}"/>
    <cellStyle name="Prosent 12 3 2 4" xfId="51215" xr:uid="{CEF4C826-975C-4494-ACE8-599B42E0F8F3}"/>
    <cellStyle name="Prosent 12 3 2 4 2" xfId="51216" xr:uid="{E86FC012-4466-4C40-9E33-F0A7D131C851}"/>
    <cellStyle name="Prosent 12 3 2 5" xfId="51217" xr:uid="{AA2F46C0-F7CF-4885-8047-A6A5F2CB4405}"/>
    <cellStyle name="Prosent 12 3 2_3. Chng in credit spreads" xfId="51218" xr:uid="{83F7FDF8-CCCB-4E87-931A-C907383E8181}"/>
    <cellStyle name="Prosent 12 3 3" xfId="51219" xr:uid="{94AFBAB8-D326-4A10-AAB7-E563F1A8D0C2}"/>
    <cellStyle name="Prosent 12 3 3 2" xfId="51220" xr:uid="{DD705F6A-5DBC-4897-A47C-6F8D041C4DE8}"/>
    <cellStyle name="Prosent 12 3 3 2 2" xfId="51221" xr:uid="{DA9F3BB1-5466-4484-9B2E-58BF526368B8}"/>
    <cellStyle name="Prosent 12 3 3 2 2 2" xfId="51222" xr:uid="{E8D7D917-B3B8-4889-8DEF-0331AEE3E5EC}"/>
    <cellStyle name="Prosent 12 3 3 2 3" xfId="51223" xr:uid="{FFB639DB-5CCF-4A2E-BA3C-AA685EFF441B}"/>
    <cellStyle name="Prosent 12 3 3 2 3 2" xfId="51224" xr:uid="{FE8E063A-611A-471D-A1A3-D1ADAE73756C}"/>
    <cellStyle name="Prosent 12 3 3 2 4" xfId="51225" xr:uid="{63155E7C-C2D8-45D5-B973-142019BBCEB8}"/>
    <cellStyle name="Prosent 12 3 3 2_3. Chng in credit spreads" xfId="51226" xr:uid="{AFD92C46-FAEB-4368-ADC1-FB42C31C8F9A}"/>
    <cellStyle name="Prosent 12 3 3 3" xfId="51227" xr:uid="{46718D6B-C5CC-4953-8C01-414469CDBBBB}"/>
    <cellStyle name="Prosent 12 3 3 3 2" xfId="51228" xr:uid="{2B14FE15-BDE5-4E61-89C0-A161A792166B}"/>
    <cellStyle name="Prosent 12 3 3 4" xfId="51229" xr:uid="{E82D96EC-EE20-4617-AF04-55B6EC3B9340}"/>
    <cellStyle name="Prosent 12 3 3 4 2" xfId="51230" xr:uid="{485E7D75-4ECA-43B6-BF07-30CA358274E0}"/>
    <cellStyle name="Prosent 12 3 3 5" xfId="51231" xr:uid="{624071A9-DB22-4587-9D47-43257228C73F}"/>
    <cellStyle name="Prosent 12 3 3_3. Chng in credit spreads" xfId="51232" xr:uid="{DAE4457B-3FB9-4192-B456-3BF99490272F}"/>
    <cellStyle name="Prosent 12 3 4" xfId="51233" xr:uid="{EB39BD65-4E11-46A5-B94A-7D7EDD6654C6}"/>
    <cellStyle name="Prosent 12 3 4 2" xfId="51234" xr:uid="{BAC7C671-E358-4CA7-9B71-057FAF554FCD}"/>
    <cellStyle name="Prosent 12 3 4 2 2" xfId="51235" xr:uid="{444FC110-B5CD-49A1-A90D-4A385C43233F}"/>
    <cellStyle name="Prosent 12 3 4 3" xfId="51236" xr:uid="{16882F32-D940-4424-9D69-C1CE8117FC26}"/>
    <cellStyle name="Prosent 12 3 4 3 2" xfId="51237" xr:uid="{9A223560-4A8C-47A1-B8CE-83A13940C8DD}"/>
    <cellStyle name="Prosent 12 3 4 4" xfId="51238" xr:uid="{4701619D-4BE7-4282-A587-9ADA380FC869}"/>
    <cellStyle name="Prosent 12 3 4_3. Chng in credit spreads" xfId="51239" xr:uid="{B64C0341-EFA2-4FED-BA3D-3D9B42843A4A}"/>
    <cellStyle name="Prosent 12 3 5" xfId="51240" xr:uid="{6126A341-940F-4523-B8F6-185E3F3ADD63}"/>
    <cellStyle name="Prosent 12 3 5 2" xfId="51241" xr:uid="{E2C30045-0AC6-45E7-89E8-86FD7A3D1413}"/>
    <cellStyle name="Prosent 12 3 6" xfId="51242" xr:uid="{CD7EDAC5-849A-4219-9FE5-13AB0D512C95}"/>
    <cellStyle name="Prosent 12 3 6 2" xfId="51243" xr:uid="{701AD89F-4709-45E6-8535-A4155E30269B}"/>
    <cellStyle name="Prosent 12 3 7" xfId="51244" xr:uid="{DD328CEB-A02E-4525-B8FE-95321968F550}"/>
    <cellStyle name="Prosent 12 3_3. Chng in credit spreads" xfId="51245" xr:uid="{DBE0F581-ED2D-4B50-A8E4-5ACB7D8E3F96}"/>
    <cellStyle name="Prosent 12 4" xfId="36098" xr:uid="{FC983567-1946-4E9A-800B-E378DCBFD515}"/>
    <cellStyle name="Prosent 12 4 2" xfId="51246" xr:uid="{44421ED1-5F7A-4B71-86EC-2B4C2EE22138}"/>
    <cellStyle name="Prosent 12 4 2 2" xfId="51247" xr:uid="{67EB43C5-EAD7-4EC8-A866-7223B8F8B216}"/>
    <cellStyle name="Prosent 12 4 2 2 2" xfId="51248" xr:uid="{E58717C3-0872-40B9-AD43-8D1B5C15F8CA}"/>
    <cellStyle name="Prosent 12 4 2 3" xfId="51249" xr:uid="{5100E652-F6E0-42BF-A410-18C3DF251CF5}"/>
    <cellStyle name="Prosent 12 4 2 3 2" xfId="51250" xr:uid="{14F83006-B1DD-42F2-AB64-7BF12814D128}"/>
    <cellStyle name="Prosent 12 4 2 4" xfId="51251" xr:uid="{2C0862E8-B933-4C44-BD87-79A60106DBC0}"/>
    <cellStyle name="Prosent 12 4 2_3. Chng in credit spreads" xfId="51252" xr:uid="{F36D0EA4-C484-4E5F-901C-8175B805C303}"/>
    <cellStyle name="Prosent 12 4 3" xfId="51253" xr:uid="{0AC84B33-342F-40EF-9255-73E96AC2F869}"/>
    <cellStyle name="Prosent 12 4 3 2" xfId="51254" xr:uid="{51425A98-4440-46DE-B7B5-8D720A6430D9}"/>
    <cellStyle name="Prosent 12 4 4" xfId="51255" xr:uid="{07AD43D8-2B49-4DCF-9D40-3EACE8DE393C}"/>
    <cellStyle name="Prosent 12 4 4 2" xfId="51256" xr:uid="{20A23256-4B69-416D-85A1-30353E05F07B}"/>
    <cellStyle name="Prosent 12 4 5" xfId="51257" xr:uid="{8375F9AA-EF3C-4639-885D-088315CC00B6}"/>
    <cellStyle name="Prosent 12 4_3. Chng in credit spreads" xfId="51258" xr:uid="{E695953E-6A24-47C9-8F75-9655689CE67C}"/>
    <cellStyle name="Prosent 12 5" xfId="51259" xr:uid="{ED8C0153-16E5-42DF-91D9-6476C3AF79E6}"/>
    <cellStyle name="Prosent 12 5 2" xfId="51260" xr:uid="{C3835AFB-A03A-4A94-8266-85B64D7FD8C9}"/>
    <cellStyle name="Prosent 12 5 2 2" xfId="51261" xr:uid="{65A828BF-EB87-401D-9BC5-7B4C74DF244D}"/>
    <cellStyle name="Prosent 12 5 2 2 2" xfId="51262" xr:uid="{C606BBCB-13DF-40E3-A1BB-C3CB2F31A76F}"/>
    <cellStyle name="Prosent 12 5 2 3" xfId="51263" xr:uid="{5677F141-E820-4201-9B03-49A0A04C8AD2}"/>
    <cellStyle name="Prosent 12 5 2 3 2" xfId="51264" xr:uid="{E3E341B1-EBF1-48F2-8316-40B1D14EE615}"/>
    <cellStyle name="Prosent 12 5 2 4" xfId="51265" xr:uid="{D576692D-488E-4F28-93EA-0815AD419673}"/>
    <cellStyle name="Prosent 12 5 2_3. Chng in credit spreads" xfId="51266" xr:uid="{42DB955A-5C00-44D6-A500-D4A774CAE8E8}"/>
    <cellStyle name="Prosent 12 5 3" xfId="51267" xr:uid="{D0850681-3D9D-4D3D-87CA-8DF2BCC82F97}"/>
    <cellStyle name="Prosent 12 5 3 2" xfId="51268" xr:uid="{C9DC23BF-60A5-47A6-AF1D-129875079C05}"/>
    <cellStyle name="Prosent 12 5 4" xfId="51269" xr:uid="{9A27BA87-52F5-4253-BC2B-1C22FCBD47A8}"/>
    <cellStyle name="Prosent 12 5 4 2" xfId="51270" xr:uid="{1D15255A-4AE3-4897-937F-F70F75474877}"/>
    <cellStyle name="Prosent 12 5 5" xfId="51271" xr:uid="{A865C978-152D-4AD7-A04B-FAD23EB24F0B}"/>
    <cellStyle name="Prosent 12 5_3. Chng in credit spreads" xfId="51272" xr:uid="{F2DBF964-A3A7-4129-85D5-7162BB1D1025}"/>
    <cellStyle name="Prosent 12 6" xfId="51273" xr:uid="{091B2C86-988C-40EE-AD50-52F070E97399}"/>
    <cellStyle name="Prosent 12 6 2" xfId="51274" xr:uid="{2766FF18-C69B-4681-8D61-19D38B32C586}"/>
    <cellStyle name="Prosent 12 6 2 2" xfId="51275" xr:uid="{4B5D367E-6A3F-448E-BFFB-F19CB0E9A746}"/>
    <cellStyle name="Prosent 12 6 3" xfId="51276" xr:uid="{E4C717DB-230F-4ABA-93BE-A479D36FB76C}"/>
    <cellStyle name="Prosent 12 6 3 2" xfId="51277" xr:uid="{8886F9B7-C61D-4124-B820-20C419CCD750}"/>
    <cellStyle name="Prosent 12 6 4" xfId="51278" xr:uid="{018AE22E-388E-4B7B-AD8C-AF26E6A2B471}"/>
    <cellStyle name="Prosent 12 6_3. Chng in credit spreads" xfId="51279" xr:uid="{E4FBA63F-D0B8-44B1-B942-A4D0F6FA4BDB}"/>
    <cellStyle name="Prosent 12 7" xfId="51280" xr:uid="{07048AA8-8449-4BB4-8AF8-0861F3C46BBA}"/>
    <cellStyle name="Prosent 12 7 2" xfId="51281" xr:uid="{6679C0F2-6BDA-4637-864A-AE5B2787B48B}"/>
    <cellStyle name="Prosent 12 8" xfId="51282" xr:uid="{74D1FC63-1183-4BEF-9457-E2DCF28668AF}"/>
    <cellStyle name="Prosent 12 8 2" xfId="51283" xr:uid="{1B755A75-C0EC-4791-A31B-E06F470694D9}"/>
    <cellStyle name="Prosent 12 9" xfId="51284" xr:uid="{4976E71C-75A0-4AAD-AA45-0152F0C927FE}"/>
    <cellStyle name="Prosent 12_3. Chng in credit spreads" xfId="51285" xr:uid="{F00FE83F-F8DF-412E-8619-58D09D9A3A04}"/>
    <cellStyle name="Prosent 13" xfId="9876" xr:uid="{BA91774C-FC08-4730-BF06-9D89B4133672}"/>
    <cellStyle name="Prosent 13 2" xfId="9877" xr:uid="{84D43366-4E3A-46CF-BA72-9BFCB9C52BBD}"/>
    <cellStyle name="Prosent 13 2 2" xfId="36159" xr:uid="{3F7052BA-00D6-49CF-BCF7-A967DB89F0C5}"/>
    <cellStyle name="Prosent 13 3" xfId="36503" xr:uid="{EA96E41F-FEB3-4F30-A634-02BA0035668F}"/>
    <cellStyle name="Prosent 13_3. Chng in credit spreads" xfId="51286" xr:uid="{7E1A62A2-D5FB-4579-B5A5-31977CFE6E71}"/>
    <cellStyle name="Prosent 14" xfId="34358" xr:uid="{53438CA9-1490-40AC-B12A-76BE4CF1EA25}"/>
    <cellStyle name="Prosent 14 2" xfId="36548" xr:uid="{F19B98C2-5F0C-43E2-A369-84C00B7F513F}"/>
    <cellStyle name="Prosent 14 3" xfId="36207" xr:uid="{A585FCCE-D005-49FC-85B2-6FA42CF07CC0}"/>
    <cellStyle name="Prosent 15" xfId="40214" xr:uid="{37409BDD-C87D-4703-B47B-91B31133A78F}"/>
    <cellStyle name="Prosent 15 2" xfId="51287" xr:uid="{A8141AC2-CEB2-4D29-9C35-F934ABD7AEFF}"/>
    <cellStyle name="Prosent 15 2 2" xfId="51288" xr:uid="{F44E215F-5A66-4C96-867B-658A2CB219D1}"/>
    <cellStyle name="Prosent 15 2 2 2" xfId="51289" xr:uid="{EAA3412D-3F26-4010-931A-7334853900ED}"/>
    <cellStyle name="Prosent 15 2 2 2 2" xfId="51290" xr:uid="{0BFEC7A9-89B0-4C18-B5EA-2E1A267AD4DE}"/>
    <cellStyle name="Prosent 15 2 2 3" xfId="51291" xr:uid="{868E6B94-F5E4-418E-8476-D5EA826AA8D0}"/>
    <cellStyle name="Prosent 15 2 2 3 2" xfId="51292" xr:uid="{BFBE349C-F058-4E4C-899F-A525FD9B4BFC}"/>
    <cellStyle name="Prosent 15 2 2 4" xfId="51293" xr:uid="{FAD044B2-BB48-4BFF-98A5-4424E305BEB3}"/>
    <cellStyle name="Prosent 15 2 2_3. Chng in credit spreads" xfId="51294" xr:uid="{D13C047A-39BC-4F94-A0D7-D81258634449}"/>
    <cellStyle name="Prosent 15 2 3" xfId="51295" xr:uid="{C88B866B-7D5E-435F-9697-D904C836B83D}"/>
    <cellStyle name="Prosent 15 2 3 2" xfId="51296" xr:uid="{3E42C408-D2DB-40C8-82C6-4160FA8EED06}"/>
    <cellStyle name="Prosent 15 2 4" xfId="51297" xr:uid="{38625233-87B3-44B8-AF2A-30CE0B323CAE}"/>
    <cellStyle name="Prosent 15 2 4 2" xfId="51298" xr:uid="{9F1E0A29-C7CE-4069-AEC5-E21683915BF9}"/>
    <cellStyle name="Prosent 15 2 5" xfId="51299" xr:uid="{03963466-EAF5-4C0E-AEA7-D9886EAA57EC}"/>
    <cellStyle name="Prosent 15 2_3. Chng in credit spreads" xfId="51300" xr:uid="{BFED1667-A5C8-4547-BEA1-CCE2C60C9DB2}"/>
    <cellStyle name="Prosent 15 3" xfId="51301" xr:uid="{757813F8-7A17-4F57-9838-7290692313B4}"/>
    <cellStyle name="Prosent 15 3 2" xfId="51302" xr:uid="{EBB70CC9-B55C-407D-9805-81C3B57D0F08}"/>
    <cellStyle name="Prosent 15 3 2 2" xfId="51303" xr:uid="{EAC83336-D1C2-47C5-8A40-69B64F23A20D}"/>
    <cellStyle name="Prosent 15 3 2 2 2" xfId="51304" xr:uid="{D166D734-4AA3-4977-B33F-19D695EA3678}"/>
    <cellStyle name="Prosent 15 3 2 3" xfId="51305" xr:uid="{8DF58555-6F22-4706-B253-BCB83E842069}"/>
    <cellStyle name="Prosent 15 3 2 3 2" xfId="51306" xr:uid="{5BA79425-AC23-4940-B181-EDC393B31D77}"/>
    <cellStyle name="Prosent 15 3 2 4" xfId="51307" xr:uid="{715AA9A0-9B82-418C-9CF2-20085AB3430A}"/>
    <cellStyle name="Prosent 15 3 2_3. Chng in credit spreads" xfId="51308" xr:uid="{754AB3E1-57F9-48AE-A3FA-62CE9ABAE8BB}"/>
    <cellStyle name="Prosent 15 3 3" xfId="51309" xr:uid="{6811C939-AB8E-41AB-A092-4F4630E65E28}"/>
    <cellStyle name="Prosent 15 3 3 2" xfId="51310" xr:uid="{3C6D1370-D86E-4DAF-943F-649033D19E35}"/>
    <cellStyle name="Prosent 15 3 4" xfId="51311" xr:uid="{647B67C6-81A7-4C7C-A36E-C2069C6D5EFE}"/>
    <cellStyle name="Prosent 15 3 4 2" xfId="51312" xr:uid="{1E1F30AF-474D-4A0A-A63B-74E9C9D0D4A2}"/>
    <cellStyle name="Prosent 15 3 5" xfId="51313" xr:uid="{3FC94EE7-A2A6-4033-B818-8FBDF0A621E7}"/>
    <cellStyle name="Prosent 15 3_3. Chng in credit spreads" xfId="51314" xr:uid="{2F17F6F2-BAC9-403D-AB9B-D40156791B48}"/>
    <cellStyle name="Prosent 15 4" xfId="51315" xr:uid="{1534807D-D109-4BD4-8D23-9F0BC4669A7B}"/>
    <cellStyle name="Prosent 15 4 2" xfId="51316" xr:uid="{C6AD50BB-D600-42DE-B41F-8EC84CAF2575}"/>
    <cellStyle name="Prosent 15 4 2 2" xfId="51317" xr:uid="{04842F58-6EA5-4750-A9F5-46ABF761D265}"/>
    <cellStyle name="Prosent 15 4 3" xfId="51318" xr:uid="{BB6A35D6-CAAB-48E2-A2A7-CEAB639A49C3}"/>
    <cellStyle name="Prosent 15 4 3 2" xfId="51319" xr:uid="{1950629E-5364-43BD-A06F-A8F70E618615}"/>
    <cellStyle name="Prosent 15 4 4" xfId="51320" xr:uid="{E769E036-ED95-4CDB-AAFB-FFFEB2FD1E66}"/>
    <cellStyle name="Prosent 15 4_3. Chng in credit spreads" xfId="51321" xr:uid="{2BF77538-4916-47F8-BD63-87A3708723FC}"/>
    <cellStyle name="Prosent 15 5" xfId="51322" xr:uid="{5DFC3079-E012-42BD-8ADE-7FA8F225BF65}"/>
    <cellStyle name="Prosent 15 5 2" xfId="51323" xr:uid="{778872B0-04A3-4C5F-A35F-E2E58FC56423}"/>
    <cellStyle name="Prosent 15 6" xfId="51324" xr:uid="{0EBD34D3-3CEA-4954-A8BC-1C8D9A110A44}"/>
    <cellStyle name="Prosent 15 6 2" xfId="51325" xr:uid="{5C40D159-02E8-4A8D-AD09-BED9FE7D1E82}"/>
    <cellStyle name="Prosent 15 7" xfId="51326" xr:uid="{853E7198-5A6F-49BD-9073-6E51F90189D4}"/>
    <cellStyle name="Prosent 15_3. Chng in credit spreads" xfId="51327" xr:uid="{137EE6C4-7872-4CC4-A484-3C16A9FA97F5}"/>
    <cellStyle name="Prosent 16" xfId="51328" xr:uid="{4C5B1D39-7259-42EE-BF5D-98600E9EEBE0}"/>
    <cellStyle name="Prosent 16 2" xfId="51329" xr:uid="{CFEBF832-5633-405C-82A7-A157BB8DF44C}"/>
    <cellStyle name="Prosent 16 2 2" xfId="51330" xr:uid="{45C18FB8-2045-4D95-9E50-0BD3444179DC}"/>
    <cellStyle name="Prosent 16 3" xfId="51331" xr:uid="{A91E7BED-D499-47AB-8557-D41DADCB91E6}"/>
    <cellStyle name="Prosent 16 3 2" xfId="51332" xr:uid="{86175993-3948-48E8-B373-286E2E2FF681}"/>
    <cellStyle name="Prosent 16 4" xfId="51333" xr:uid="{6483BE86-4D6C-4CAE-AAFB-889C82DBC60C}"/>
    <cellStyle name="Prosent 16_3. Chng in credit spreads" xfId="51334" xr:uid="{8E12011C-FB63-4076-BE82-C616D5407E9D}"/>
    <cellStyle name="Prosent 17" xfId="51335" xr:uid="{379708B0-B99F-4578-9D0F-85D35486892C}"/>
    <cellStyle name="Prosent 17 2" xfId="51336" xr:uid="{9079F3DB-1337-4571-AEFD-CF52A1D06159}"/>
    <cellStyle name="Prosent 17 2 2" xfId="51337" xr:uid="{A723D0C6-80E8-40B5-A8D5-D42556772D99}"/>
    <cellStyle name="Prosent 17 3" xfId="51338" xr:uid="{8F0B5BA2-28C1-4F8B-A8BD-8690028525AB}"/>
    <cellStyle name="Prosent 17_3. Chng in credit spreads" xfId="51339" xr:uid="{514AAD74-199A-4DE9-A121-5092BE547C7A}"/>
    <cellStyle name="Prosent 18" xfId="51340" xr:uid="{C5ACF9C2-E537-4835-9630-DBB4C13D75E1}"/>
    <cellStyle name="Prosent 18 2" xfId="51341" xr:uid="{6143A223-BB56-4E18-AA6D-507EA16B794A}"/>
    <cellStyle name="Prosent 18 2 2" xfId="51342" xr:uid="{77404F1F-625F-4FE4-8390-063EA999509A}"/>
    <cellStyle name="Prosent 18 2 2 2" xfId="51343" xr:uid="{BDA66EA8-8A81-433D-97E9-DE9C8774FA78}"/>
    <cellStyle name="Prosent 18 2 3" xfId="51344" xr:uid="{0EE109EE-615A-424B-A3F9-BADA326E89EC}"/>
    <cellStyle name="Prosent 18 2 3 2" xfId="51345" xr:uid="{0ABA61D6-C771-4814-99A9-A18AB9D7A32B}"/>
    <cellStyle name="Prosent 18 2 4" xfId="51346" xr:uid="{F262E12E-872B-4688-87D2-0AAD9744CCC3}"/>
    <cellStyle name="Prosent 18 2_3. Chng in credit spreads" xfId="51347" xr:uid="{221EB848-6D9C-4FF2-A823-8376BC8ABB7C}"/>
    <cellStyle name="Prosent 18 3" xfId="51348" xr:uid="{09B4CD1E-4E48-4991-BB9B-5361DB71EDB0}"/>
    <cellStyle name="Prosent 18 3 2" xfId="51349" xr:uid="{965E7780-D833-46AD-8C1A-9B427875C263}"/>
    <cellStyle name="Prosent 18 4" xfId="51350" xr:uid="{B73BBA48-6D49-4D6F-A53A-F29A6DD45AE0}"/>
    <cellStyle name="Prosent 18 4 2" xfId="51351" xr:uid="{11DD38A8-57ED-4213-BE10-FCAD98F952FB}"/>
    <cellStyle name="Prosent 18 5" xfId="51352" xr:uid="{374CCB09-6633-4C58-A56C-9471D942E7B9}"/>
    <cellStyle name="Prosent 18_3. Chng in credit spreads" xfId="51353" xr:uid="{64DA8CA7-BC19-4FAB-851F-B24A9A6BBA7A}"/>
    <cellStyle name="Prosent 19" xfId="51354" xr:uid="{7627F200-F667-4AA5-B320-0C0FD1BD899A}"/>
    <cellStyle name="Prosent 19 2" xfId="51355" xr:uid="{3D1FFC7E-0733-430E-9B4B-B189CC97DD91}"/>
    <cellStyle name="Prosent 2" xfId="9878" xr:uid="{C3447BBC-BC4B-49C4-827B-BEFA53E742C3}"/>
    <cellStyle name="Prosent 2 10" xfId="51356" xr:uid="{BC88C350-3C2E-4863-A4C7-83C5577E4F4F}"/>
    <cellStyle name="Prosent 2 10 2" xfId="51357" xr:uid="{A934E423-8537-4E9F-AE94-9698762EFC2F}"/>
    <cellStyle name="Prosent 2 10 2 2" xfId="51358" xr:uid="{9A7263A8-434F-4608-A347-C37A606A5408}"/>
    <cellStyle name="Prosent 2 10 2 2 2" xfId="51359" xr:uid="{6490BF04-2789-4D95-9B84-7BEA1D2B5B98}"/>
    <cellStyle name="Prosent 2 10 2 3" xfId="51360" xr:uid="{7F526A7C-B13E-4398-9582-E608108B41E7}"/>
    <cellStyle name="Prosent 2 10 2_3. Chng in credit spreads" xfId="51361" xr:uid="{4D3BA8F2-378A-4A63-90CD-C9EA11B4FDBD}"/>
    <cellStyle name="Prosent 2 10 3" xfId="51362" xr:uid="{63B1265F-398D-4711-96CF-786076F9BC01}"/>
    <cellStyle name="Prosent 2 10 3 2" xfId="51363" xr:uid="{9A432AE3-D1CF-42AA-8EE2-B5392F0AA790}"/>
    <cellStyle name="Prosent 2 10 3 2 2" xfId="51364" xr:uid="{1A81CD72-2C6E-418F-8415-B31FC0A853D3}"/>
    <cellStyle name="Prosent 2 10 3 3" xfId="51365" xr:uid="{3A39F66B-A3AD-435C-90E9-909869855994}"/>
    <cellStyle name="Prosent 2 10 3_3. Chng in credit spreads" xfId="51366" xr:uid="{C3D7725E-273D-4614-8EC0-2FF591024927}"/>
    <cellStyle name="Prosent 2 10 4" xfId="51367" xr:uid="{D167AF86-D858-425A-A5EA-C69B1949C990}"/>
    <cellStyle name="Prosent 2 10 4 2" xfId="51368" xr:uid="{5E3431B8-6F33-438D-BF48-C074B125CC75}"/>
    <cellStyle name="Prosent 2 10 5" xfId="51369" xr:uid="{51C997D4-805F-439A-8D0D-0EA3582F5A43}"/>
    <cellStyle name="Prosent 2 10_3. Chng in credit spreads" xfId="51370" xr:uid="{DE76F469-8D5A-45EF-A624-C0FE2EFDD494}"/>
    <cellStyle name="Prosent 2 11" xfId="51371" xr:uid="{8D378F35-D088-4BA4-A710-FE9A18BF7FE6}"/>
    <cellStyle name="Prosent 2 11 2" xfId="51372" xr:uid="{ABECCB20-B919-4DFA-A171-830651D4F212}"/>
    <cellStyle name="Prosent 2 11 2 2" xfId="51373" xr:uid="{18E8A4CE-F716-453D-8637-163A6D9E2796}"/>
    <cellStyle name="Prosent 2 11 3" xfId="51374" xr:uid="{46A5E3E7-A379-40E5-A7DB-D6C7B16AFDA2}"/>
    <cellStyle name="Prosent 2 11 3 2" xfId="51375" xr:uid="{20AAEF56-0C17-4249-ABCF-CA85396307CB}"/>
    <cellStyle name="Prosent 2 11 4" xfId="51376" xr:uid="{9FE9FF0A-D872-4503-8F9D-5E30A44DBDAE}"/>
    <cellStyle name="Prosent 2 11_3. Chng in credit spreads" xfId="51377" xr:uid="{F215B8C4-181C-4037-8E30-603C67A5AAF6}"/>
    <cellStyle name="Prosent 2 12" xfId="51378" xr:uid="{6831054A-461B-42F1-8959-3EDB9AA18A63}"/>
    <cellStyle name="Prosent 2 12 2" xfId="51379" xr:uid="{18DADB0E-6633-4CA7-B1B8-FBB33D055D60}"/>
    <cellStyle name="Prosent 2 12 2 2" xfId="51380" xr:uid="{E72AFD43-3069-4132-8228-3C9B35AD02E8}"/>
    <cellStyle name="Prosent 2 12 3" xfId="51381" xr:uid="{C8099B44-890B-42DC-8CD3-B8084F22904C}"/>
    <cellStyle name="Prosent 2 12_3. Chng in credit spreads" xfId="51382" xr:uid="{0375E753-BCD9-4B41-9E42-A6CD4396BC1F}"/>
    <cellStyle name="Prosent 2 13" xfId="51383" xr:uid="{7FA3CA36-831B-4723-B1BB-5F544679591C}"/>
    <cellStyle name="Prosent 2 13 2" xfId="51384" xr:uid="{6C0DE98B-E1C8-4147-9EDA-0F048472CAE1}"/>
    <cellStyle name="Prosent 2 13 2 2" xfId="51385" xr:uid="{ED9956F2-F7E9-4BB3-BC79-310132A01E1D}"/>
    <cellStyle name="Prosent 2 13 3" xfId="51386" xr:uid="{0AF8E1E1-F6E6-4CCE-BADF-041638268F1A}"/>
    <cellStyle name="Prosent 2 13_3. Chng in credit spreads" xfId="51387" xr:uid="{DC7FE69A-37DB-4B7B-BA57-2A9488BD245A}"/>
    <cellStyle name="Prosent 2 14" xfId="51388" xr:uid="{5AC8D544-DE26-450C-B7C2-462DB59E89EC}"/>
    <cellStyle name="Prosent 2 15" xfId="51389" xr:uid="{CF2D3D1A-D458-47F2-93FB-E3013107DF70}"/>
    <cellStyle name="Prosent 2 2" xfId="9879" xr:uid="{8F832B01-C547-4B60-A05B-EF8C67220F63}"/>
    <cellStyle name="Prosent 2 2 2" xfId="9880" xr:uid="{01F03E81-0180-4DBD-A057-8D8442F3D735}"/>
    <cellStyle name="Prosent 2 2 2 2" xfId="34359" xr:uid="{7854A65D-A814-418E-8AC3-21ECC5EF3448}"/>
    <cellStyle name="Prosent 2 2 2 2 2" xfId="36310" xr:uid="{F0E1FCB3-502D-4F71-8CFD-973144589799}"/>
    <cellStyle name="Prosent 2 2 2 2 2 2" xfId="40119" xr:uid="{C93786B6-B3B3-491F-A75F-0976F079408B}"/>
    <cellStyle name="Prosent 2 2 2 2 2 2 2" xfId="51390" xr:uid="{61A7B4E1-2D6E-4F75-A0CC-9510D551C872}"/>
    <cellStyle name="Prosent 2 2 2 2 2 3" xfId="51391" xr:uid="{6D609926-F985-44A0-9A15-52F6E5B57880}"/>
    <cellStyle name="Prosent 2 2 2 2 2_3. Chng in credit spreads" xfId="51392" xr:uid="{FA872487-A278-40EA-8FAC-E66B9731FC9E}"/>
    <cellStyle name="Prosent 2 2 2 2 3" xfId="40118" xr:uid="{D2ADD288-80D1-437D-92D1-043C8112C15E}"/>
    <cellStyle name="Prosent 2 2 2 2 3 2" xfId="51393" xr:uid="{08430A89-D9EF-4E11-9DCD-7525FBBB7284}"/>
    <cellStyle name="Prosent 2 2 2 2 3 2 2" xfId="51394" xr:uid="{ECC63F4E-2941-4D26-B64C-AE2D6214D011}"/>
    <cellStyle name="Prosent 2 2 2 2 3 3" xfId="51395" xr:uid="{472FAD07-16C3-4290-A1B5-90EB2CBD8A9F}"/>
    <cellStyle name="Prosent 2 2 2 2 3_3. Chng in credit spreads" xfId="51396" xr:uid="{1BBA3E9F-CFF9-4B4F-9021-1E2EB9A33A81}"/>
    <cellStyle name="Prosent 2 2 2 2 4" xfId="51397" xr:uid="{E65B90FB-F889-45E5-9E94-83D9F86DB62B}"/>
    <cellStyle name="Prosent 2 2 2 2 4 2" xfId="51398" xr:uid="{06106BEF-E78F-400B-BFEC-E98AF8BEC4F2}"/>
    <cellStyle name="Prosent 2 2 2 2 4 2 2" xfId="51399" xr:uid="{7A239CFF-E493-4A03-BD39-EEB806597E52}"/>
    <cellStyle name="Prosent 2 2 2 2 4 3" xfId="51400" xr:uid="{35A691C7-327E-4D15-BA46-75146C21788E}"/>
    <cellStyle name="Prosent 2 2 2 2 4_3. Chng in credit spreads" xfId="51401" xr:uid="{288A84DB-5854-4D36-B2A1-9182532C2F0D}"/>
    <cellStyle name="Prosent 2 2 2 2 5" xfId="51402" xr:uid="{4D637DDA-2141-4217-97AD-00316A1FCBAE}"/>
    <cellStyle name="Prosent 2 2 2 2 5 2" xfId="51403" xr:uid="{130FC198-FFE7-4B6C-B0EB-C0D388A97621}"/>
    <cellStyle name="Prosent 2 2 2 2 6" xfId="51404" xr:uid="{17E662EF-420A-40DB-BD02-BC4C857BC4DC}"/>
    <cellStyle name="Prosent 2 2 2 2_3. Chng in credit spreads" xfId="51405" xr:uid="{D0D6A1C3-D8AA-4CEF-AAB5-D89DC4581363}"/>
    <cellStyle name="Prosent 2 2 2 3" xfId="40120" xr:uid="{4AB40899-5A6D-4F78-B3C3-741D19F8F285}"/>
    <cellStyle name="Prosent 2 2 2 3 2" xfId="51406" xr:uid="{C28DADB2-0F3E-4065-AA03-361B02BE2C0B}"/>
    <cellStyle name="Prosent 2 2 2 3 2 2" xfId="51407" xr:uid="{8D1AD56B-343B-4167-9F3E-9ADF82BB0BFC}"/>
    <cellStyle name="Prosent 2 2 2 3 3" xfId="51408" xr:uid="{916609EA-BDBC-4B89-8A86-CDC93EDBEF57}"/>
    <cellStyle name="Prosent 2 2 2 3 3 2" xfId="51409" xr:uid="{A619418A-4FE7-4920-9A0D-84A25B422B05}"/>
    <cellStyle name="Prosent 2 2 2 3 4" xfId="51410" xr:uid="{4BE5192B-A77B-4BAB-BF54-677D7F5692F2}"/>
    <cellStyle name="Prosent 2 2 2 3_3. Chng in credit spreads" xfId="51411" xr:uid="{D8F03154-2601-4C5E-9024-B8826F4E170F}"/>
    <cellStyle name="Prosent 2 2 2 4" xfId="40121" xr:uid="{84551345-E49F-4827-A94C-09BEDD0C1801}"/>
    <cellStyle name="Prosent 2 2 2 4 2" xfId="51412" xr:uid="{7FF2A048-2465-4873-8CD3-BF317880CBFF}"/>
    <cellStyle name="Prosent 2 2 2 4 2 2" xfId="51413" xr:uid="{B4EA9396-C09D-4F3D-82BD-B6B8A4F7C501}"/>
    <cellStyle name="Prosent 2 2 2 4 3" xfId="51414" xr:uid="{D28D2CCC-4E65-4E2A-B79B-6A8729B6D213}"/>
    <cellStyle name="Prosent 2 2 2 4_3. Chng in credit spreads" xfId="51415" xr:uid="{3F906426-5F2D-474C-B72F-37E819E4AA18}"/>
    <cellStyle name="Prosent 2 2 2 5" xfId="40117" xr:uid="{0B0186EC-264C-43C2-81B1-9580782B7D01}"/>
    <cellStyle name="Prosent 2 2 2 5 2" xfId="51416" xr:uid="{F7C4642A-9ED7-41A1-B022-E6325A5E5880}"/>
    <cellStyle name="Prosent 2 2 2 5 2 2" xfId="51417" xr:uid="{5BDAFE43-68DE-41D9-82B4-C4D21976B496}"/>
    <cellStyle name="Prosent 2 2 2 5 3" xfId="51418" xr:uid="{CD0F74BE-F97F-4BCF-BBC4-E0874F9FBAD4}"/>
    <cellStyle name="Prosent 2 2 2 5_3. Chng in credit spreads" xfId="51419" xr:uid="{BA716EFE-72D2-48F4-B2CB-CA6F436B29D4}"/>
    <cellStyle name="Prosent 2 2 2 6" xfId="51420" xr:uid="{CF5EEE21-571A-4B1F-931F-B4752A01C7B0}"/>
    <cellStyle name="Prosent 2 2 2 6 2" xfId="51421" xr:uid="{7F20BDFF-9512-4348-8C4F-BFC63E2D9F86}"/>
    <cellStyle name="Prosent 2 2 2 6 2 2" xfId="51422" xr:uid="{4E158B36-3448-46B1-99E9-4BCF796983BE}"/>
    <cellStyle name="Prosent 2 2 2 6 3" xfId="51423" xr:uid="{EE64F96B-37DC-457F-A64A-C4DA791938E4}"/>
    <cellStyle name="Prosent 2 2 2 6_3. Chng in credit spreads" xfId="51424" xr:uid="{CAD2E734-14B7-45B5-B21B-3AE85FF7A533}"/>
    <cellStyle name="Prosent 2 2 2 7" xfId="51425" xr:uid="{1D78A9AC-1C33-49A2-91A5-E07877459548}"/>
    <cellStyle name="Prosent 2 2 2_3. Chng in credit spreads" xfId="51426" xr:uid="{819B2E61-AF94-422E-AE4E-52F74B775C1B}"/>
    <cellStyle name="Prosent 2 2 3" xfId="34360" xr:uid="{F71785DC-BB27-431F-9D41-719ECE5C6751}"/>
    <cellStyle name="Prosent 2 2 3 2" xfId="36046" xr:uid="{63A81C48-3375-4EB9-B9A3-7AC172BD5A16}"/>
    <cellStyle name="Prosent 2 2 3 2 2" xfId="40123" xr:uid="{43D960FF-80AD-43E4-9368-BEA8D6C4D6F5}"/>
    <cellStyle name="Prosent 2 2 3 2 2 2" xfId="51427" xr:uid="{F0904B19-C03C-4C10-96D4-056E2628D090}"/>
    <cellStyle name="Prosent 2 2 3 2 2 2 2" xfId="51428" xr:uid="{CBCB7C41-1F4E-4AB1-B9A6-3FBD85949553}"/>
    <cellStyle name="Prosent 2 2 3 2 2 3" xfId="51429" xr:uid="{CCDE2009-5672-496D-9169-C6347CE62559}"/>
    <cellStyle name="Prosent 2 2 3 2 2_3. Chng in credit spreads" xfId="51430" xr:uid="{3DCBE95D-7D26-4A0B-B5C3-DBB4A92A0486}"/>
    <cellStyle name="Prosent 2 2 3 2 3" xfId="51431" xr:uid="{54FE744E-BA39-4C4A-81A7-F6CC1D64EFC9}"/>
    <cellStyle name="Prosent 2 2 3 2 3 2" xfId="51432" xr:uid="{2BD0D564-6C1A-4DC5-86E1-411E9FFF6124}"/>
    <cellStyle name="Prosent 2 2 3 2 3 2 2" xfId="51433" xr:uid="{2DBDDCC9-BE3A-4987-AC10-762A43D7D8E2}"/>
    <cellStyle name="Prosent 2 2 3 2 3 3" xfId="51434" xr:uid="{7DDC8C66-572D-421C-A298-4F86E3107321}"/>
    <cellStyle name="Prosent 2 2 3 2 3_3. Chng in credit spreads" xfId="51435" xr:uid="{B9CF7E96-81B5-46D7-8DAB-42D6F8C6EAF1}"/>
    <cellStyle name="Prosent 2 2 3 2 4" xfId="51436" xr:uid="{5B2EE7C4-F150-443F-9E1E-6BC62CD3B76B}"/>
    <cellStyle name="Prosent 2 2 3 2 4 2" xfId="51437" xr:uid="{CACE7EBA-58C9-4D76-AB4C-792C4A1E088D}"/>
    <cellStyle name="Prosent 2 2 3 2 4 2 2" xfId="51438" xr:uid="{7606B0E1-1937-4975-BEB1-5A95EED00013}"/>
    <cellStyle name="Prosent 2 2 3 2 4 3" xfId="51439" xr:uid="{0D1A1C44-4398-4220-A313-0B63FCA790EC}"/>
    <cellStyle name="Prosent 2 2 3 2 4_3. Chng in credit spreads" xfId="51440" xr:uid="{AC63AED3-C002-4DCA-B31B-2A008497112E}"/>
    <cellStyle name="Prosent 2 2 3 2 5" xfId="51441" xr:uid="{54751AD3-AFE6-4BAE-8FC5-B0403446028C}"/>
    <cellStyle name="Prosent 2 2 3 2 5 2" xfId="51442" xr:uid="{8A1E63BC-FF2D-4829-9528-34E187D93A65}"/>
    <cellStyle name="Prosent 2 2 3 2 6" xfId="51443" xr:uid="{E4909D83-E135-468F-85C7-02A4AFDF548A}"/>
    <cellStyle name="Prosent 2 2 3 2_3. Chng in credit spreads" xfId="51444" xr:uid="{3715F5D1-5606-42F7-8E5D-A9E453F65477}"/>
    <cellStyle name="Prosent 2 2 3 3" xfId="40122" xr:uid="{931BD2B5-022D-4F79-A5A0-9A6A32EA1533}"/>
    <cellStyle name="Prosent 2 2 3 3 2" xfId="51445" xr:uid="{B8BEBDC3-CCBE-4807-8E34-BF422430D0AE}"/>
    <cellStyle name="Prosent 2 2 3 3 2 2" xfId="51446" xr:uid="{DF850F91-5971-4565-B500-DC04831219D2}"/>
    <cellStyle name="Prosent 2 2 3 3 3" xfId="51447" xr:uid="{8CA70B1E-AB44-4D4A-A0F7-2AD0C169277B}"/>
    <cellStyle name="Prosent 2 2 3 3_3. Chng in credit spreads" xfId="51448" xr:uid="{3692E431-4D24-4DF8-82E5-5CACCCC605D2}"/>
    <cellStyle name="Prosent 2 2 3 4" xfId="51449" xr:uid="{A65E73E3-F6CD-41C2-AD5F-A11308B4C3C1}"/>
    <cellStyle name="Prosent 2 2 3 4 2" xfId="51450" xr:uid="{C65F4711-21DC-43BD-AA0F-3FE3FD3B385B}"/>
    <cellStyle name="Prosent 2 2 3 4 2 2" xfId="51451" xr:uid="{A9E22F33-E1ED-4BB2-8999-2ACB3EB952E9}"/>
    <cellStyle name="Prosent 2 2 3 4 3" xfId="51452" xr:uid="{4248783A-971F-4A2B-8901-1D6D56F2B2DD}"/>
    <cellStyle name="Prosent 2 2 3 4_3. Chng in credit spreads" xfId="51453" xr:uid="{E9D64576-0B4B-4724-A298-E4E7A16A65A0}"/>
    <cellStyle name="Prosent 2 2 3 5" xfId="51454" xr:uid="{9EA0215D-C772-4ACA-AD59-EF677B68DEB3}"/>
    <cellStyle name="Prosent 2 2 3 5 2" xfId="51455" xr:uid="{AAC8E755-A590-4A20-B290-53CAF5B1B734}"/>
    <cellStyle name="Prosent 2 2 3 5 2 2" xfId="51456" xr:uid="{810473B5-4D71-4E14-821D-6832B1D0711A}"/>
    <cellStyle name="Prosent 2 2 3 5 3" xfId="51457" xr:uid="{01632D6B-0BEC-4089-9062-6C21AF7A99F0}"/>
    <cellStyle name="Prosent 2 2 3 5_3. Chng in credit spreads" xfId="51458" xr:uid="{64100442-1657-42C8-BB3F-FAAC1662862B}"/>
    <cellStyle name="Prosent 2 2 3 6" xfId="51459" xr:uid="{0888CA9B-70A2-41B5-916F-9AB1D07D9EC9}"/>
    <cellStyle name="Prosent 2 2 3 6 2" xfId="51460" xr:uid="{C4AA09A0-8FE0-4337-905F-AED11A775A40}"/>
    <cellStyle name="Prosent 2 2 3 7" xfId="51461" xr:uid="{2FAD0836-37F8-45D4-8346-79CC4CB8D458}"/>
    <cellStyle name="Prosent 2 2 3_3. Chng in credit spreads" xfId="51462" xr:uid="{AE210C17-2BD1-45CF-81E9-6B055F1FDAE9}"/>
    <cellStyle name="Prosent 2 2 4" xfId="36101" xr:uid="{41249D2C-AF68-4B9F-8CCE-588BED0EC3BE}"/>
    <cellStyle name="Prosent 2 2 4 2" xfId="40125" xr:uid="{BD6ED9AC-784F-4749-8557-589EF332901C}"/>
    <cellStyle name="Prosent 2 2 4 2 2" xfId="51463" xr:uid="{39E76F99-C3D1-4105-A6A3-A2C6220D8BDA}"/>
    <cellStyle name="Prosent 2 2 4 2 2 2" xfId="51464" xr:uid="{E03DFBD9-6F93-4188-9343-06399526CDE2}"/>
    <cellStyle name="Prosent 2 2 4 2 2 2 2" xfId="51465" xr:uid="{92E5E085-0A5B-403E-82A0-96A5BE68BCBC}"/>
    <cellStyle name="Prosent 2 2 4 2 2 3" xfId="51466" xr:uid="{8E084915-51EC-4EDB-974C-63594877EFD2}"/>
    <cellStyle name="Prosent 2 2 4 2 2_3. Chng in credit spreads" xfId="51467" xr:uid="{99621E73-F44C-47DE-ACE0-38A7A7C25076}"/>
    <cellStyle name="Prosent 2 2 4 2 3" xfId="51468" xr:uid="{C6A50601-901F-4ACA-99EB-5A0521E30C0E}"/>
    <cellStyle name="Prosent 2 2 4 2 3 2" xfId="51469" xr:uid="{835A2275-E215-44DA-9379-AC817A00E025}"/>
    <cellStyle name="Prosent 2 2 4 2 3 2 2" xfId="51470" xr:uid="{2A175440-01FC-44B7-BF7C-DFDF9169E02C}"/>
    <cellStyle name="Prosent 2 2 4 2 3 3" xfId="51471" xr:uid="{08C1EEA1-57DD-431A-97D2-EC68EF4DD668}"/>
    <cellStyle name="Prosent 2 2 4 2 3_3. Chng in credit spreads" xfId="51472" xr:uid="{80FAB2E1-C290-456E-93D7-85518AF292D2}"/>
    <cellStyle name="Prosent 2 2 4 2 4" xfId="51473" xr:uid="{CCB4E648-47F3-4EFF-806D-482834E34B34}"/>
    <cellStyle name="Prosent 2 2 4 2 4 2" xfId="51474" xr:uid="{AFD93AD0-193D-460E-AD24-42539B7F5768}"/>
    <cellStyle name="Prosent 2 2 4 2 5" xfId="51475" xr:uid="{4909007D-C2AE-400F-85B5-5DDAD781D47A}"/>
    <cellStyle name="Prosent 2 2 4 2_3. Chng in credit spreads" xfId="51476" xr:uid="{224F1551-420F-4FDF-B1CA-6E3B0824AF06}"/>
    <cellStyle name="Prosent 2 2 4 3" xfId="40124" xr:uid="{B4E5555E-A14D-40B8-9965-CFBBB086D0B4}"/>
    <cellStyle name="Prosent 2 2 4 3 2" xfId="51477" xr:uid="{98D92B09-9CC2-4198-AF60-106A7EE19B65}"/>
    <cellStyle name="Prosent 2 2 4 3 2 2" xfId="51478" xr:uid="{E4248DFC-4748-4986-B261-B6451B44F16A}"/>
    <cellStyle name="Prosent 2 2 4 3 3" xfId="51479" xr:uid="{AA731325-5D6B-4EC9-8325-540329E10BF3}"/>
    <cellStyle name="Prosent 2 2 4 3_3. Chng in credit spreads" xfId="51480" xr:uid="{03DE4F33-452D-415C-888C-8316F3F80F48}"/>
    <cellStyle name="Prosent 2 2 4 4" xfId="51481" xr:uid="{ACA87E19-ED11-42C2-A663-483A5BD7F708}"/>
    <cellStyle name="Prosent 2 2 4 4 2" xfId="51482" xr:uid="{C59320D7-578D-4EBF-A636-98044969CE76}"/>
    <cellStyle name="Prosent 2 2 4 4 2 2" xfId="51483" xr:uid="{EE4833D1-70AF-42E8-8007-FDAD92BBD49E}"/>
    <cellStyle name="Prosent 2 2 4 4 3" xfId="51484" xr:uid="{EDD1F48B-1C14-4EE5-86DA-FA1D94A4552E}"/>
    <cellStyle name="Prosent 2 2 4 4_3. Chng in credit spreads" xfId="51485" xr:uid="{460E5C99-DC90-434C-805B-DA18DBC52B70}"/>
    <cellStyle name="Prosent 2 2 4 5" xfId="51486" xr:uid="{79C2A2E3-6CA9-4F39-A1D0-AD65AB766602}"/>
    <cellStyle name="Prosent 2 2 4 5 2" xfId="51487" xr:uid="{1845A0D7-0D8B-4187-8190-C0250027189D}"/>
    <cellStyle name="Prosent 2 2 4 5 2 2" xfId="51488" xr:uid="{F2156456-91E4-432A-9A3A-3A9EBB18168F}"/>
    <cellStyle name="Prosent 2 2 4 5 3" xfId="51489" xr:uid="{B7B14F68-D6B2-4128-BC59-B1505AFB915E}"/>
    <cellStyle name="Prosent 2 2 4 5_3. Chng in credit spreads" xfId="51490" xr:uid="{0812669D-0F45-493A-BAF5-69B8EF0C7774}"/>
    <cellStyle name="Prosent 2 2 4 6" xfId="51491" xr:uid="{74A3A046-8BC5-48A4-BFDC-84CE37577754}"/>
    <cellStyle name="Prosent 2 2 4 6 2" xfId="51492" xr:uid="{49081441-57BD-41E7-87CD-E070BF6A4624}"/>
    <cellStyle name="Prosent 2 2 4 7" xfId="51493" xr:uid="{92B89F8C-93E9-42B3-AF61-32904AE46083}"/>
    <cellStyle name="Prosent 2 2 4_3. Chng in credit spreads" xfId="51494" xr:uid="{0D894823-F647-42E5-B106-8FAD8F55AB35}"/>
    <cellStyle name="Prosent 2 2 5" xfId="40126" xr:uid="{49594B84-3601-477B-8FA8-487F1155AB8A}"/>
    <cellStyle name="Prosent 2 2 5 2" xfId="51495" xr:uid="{C68CDBF6-ECF5-4FD5-9D59-E03EB2002E5A}"/>
    <cellStyle name="Prosent 2 2 5 2 2" xfId="51496" xr:uid="{3F84A35F-CDC3-42CE-A353-7D49C0A436D2}"/>
    <cellStyle name="Prosent 2 2 5 2 2 2" xfId="51497" xr:uid="{02CA6546-4146-4E90-98AF-261BEF4A0A4D}"/>
    <cellStyle name="Prosent 2 2 5 2 3" xfId="51498" xr:uid="{3497544E-BF30-48C3-8A66-9518E2CAA3DC}"/>
    <cellStyle name="Prosent 2 2 5 2_3. Chng in credit spreads" xfId="51499" xr:uid="{B6DAF9EA-0520-4A07-A7EC-D5FD20E1FA41}"/>
    <cellStyle name="Prosent 2 2 5 3" xfId="51500" xr:uid="{5EC03D8E-9252-4E15-ACDB-21F8F1AC9541}"/>
    <cellStyle name="Prosent 2 2 5 3 2" xfId="51501" xr:uid="{A04FE418-7AEE-4A47-90B0-0B8168132333}"/>
    <cellStyle name="Prosent 2 2 5 3 2 2" xfId="51502" xr:uid="{C9CA20C1-B3DB-46E4-A12A-1D1FA814D96A}"/>
    <cellStyle name="Prosent 2 2 5 3 3" xfId="51503" xr:uid="{488B5D7C-DAB1-4213-B03F-8DAD2A7FB64E}"/>
    <cellStyle name="Prosent 2 2 5 3_3. Chng in credit spreads" xfId="51504" xr:uid="{43EAB421-ED5A-416F-B08E-9A29387FAEF3}"/>
    <cellStyle name="Prosent 2 2 5 4" xfId="51505" xr:uid="{CB6DF419-71E2-4544-A674-1900915A38F4}"/>
    <cellStyle name="Prosent 2 2 5 4 2" xfId="51506" xr:uid="{E3A62663-A12F-4D4B-983C-01C64D876F9A}"/>
    <cellStyle name="Prosent 2 2 5 4 2 2" xfId="51507" xr:uid="{79B7C54D-E06A-4841-A7F6-A39D5209BA53}"/>
    <cellStyle name="Prosent 2 2 5 4 3" xfId="51508" xr:uid="{F0DB2643-FDEE-49C6-AAA1-E6BAEFCCF00C}"/>
    <cellStyle name="Prosent 2 2 5 4_3. Chng in credit spreads" xfId="51509" xr:uid="{980DDD1B-C068-43C5-8851-C7F53AA6754F}"/>
    <cellStyle name="Prosent 2 2 5 5" xfId="51510" xr:uid="{B6123B42-9958-40BB-9D75-A82B8F38720C}"/>
    <cellStyle name="Prosent 2 2 5 5 2" xfId="51511" xr:uid="{443E9B93-63A4-4869-A0A3-D2027E00409F}"/>
    <cellStyle name="Prosent 2 2 5 6" xfId="51512" xr:uid="{611369D0-B091-48F4-9739-089E99F5DA90}"/>
    <cellStyle name="Prosent 2 2 5_3. Chng in credit spreads" xfId="51513" xr:uid="{28C1665A-A4A6-4E28-B0A1-161C3B0D9539}"/>
    <cellStyle name="Prosent 2 2 6" xfId="40127" xr:uid="{D70A8455-A76B-44AB-8C45-9626487D52B9}"/>
    <cellStyle name="Prosent 2 2 6 2" xfId="51514" xr:uid="{297E8624-0235-4D79-895B-68FEFBD60F6B}"/>
    <cellStyle name="Prosent 2 2 6 2 2" xfId="51515" xr:uid="{C6EDA3FF-6D9A-47DF-B17D-C8C3014CE8DA}"/>
    <cellStyle name="Prosent 2 2 6 3" xfId="51516" xr:uid="{B2123E99-DC6D-4BDE-8222-F663934B335C}"/>
    <cellStyle name="Prosent 2 2 6 3 2" xfId="51517" xr:uid="{19A77939-D85E-49E2-8AA2-46F3FCE1FB9E}"/>
    <cellStyle name="Prosent 2 2 6 4" xfId="51518" xr:uid="{3D768478-EC24-485E-B30F-944EEF7AEF75}"/>
    <cellStyle name="Prosent 2 2 6_3. Chng in credit spreads" xfId="51519" xr:uid="{1CC3671D-E33F-4428-9CCF-0A6AD90CA0CE}"/>
    <cellStyle name="Prosent 2 2 7" xfId="51520" xr:uid="{F8B431BE-41BC-4CD2-8792-C5561658344E}"/>
    <cellStyle name="Prosent 2 2 7 2" xfId="51521" xr:uid="{E3E90587-8A08-403B-BA44-BE63A64FC09B}"/>
    <cellStyle name="Prosent 2 2 7 2 2" xfId="51522" xr:uid="{E9DDE331-7814-479A-B047-953F0B4BB0B2}"/>
    <cellStyle name="Prosent 2 2 7 3" xfId="51523" xr:uid="{1191C1AB-BFC1-4919-9336-644F17832C84}"/>
    <cellStyle name="Prosent 2 2 7_3. Chng in credit spreads" xfId="51524" xr:uid="{A977A7CF-502E-4391-93AE-1569691FB5EA}"/>
    <cellStyle name="Prosent 2 2 8" xfId="51525" xr:uid="{FFE21873-FC73-4B31-BA9A-5E84F8594534}"/>
    <cellStyle name="Prosent 2 2 8 2" xfId="51526" xr:uid="{089C9D36-79B3-40C6-B52F-0CFEA7A8895A}"/>
    <cellStyle name="Prosent 2 2 8 2 2" xfId="51527" xr:uid="{2534E547-A52D-4BC5-BEBC-8E97CAA00A83}"/>
    <cellStyle name="Prosent 2 2 8 3" xfId="51528" xr:uid="{2858E296-BF10-4E2F-A873-5245C56A7724}"/>
    <cellStyle name="Prosent 2 2 8_3. Chng in credit spreads" xfId="51529" xr:uid="{3320E5A4-319B-4249-8103-3ADDC5BABC7A}"/>
    <cellStyle name="Prosent 2 2_3. Chng in credit spreads" xfId="51530" xr:uid="{A8EEF6C3-DEC0-4BA3-8CAF-498BBFA98DFD}"/>
    <cellStyle name="Prosent 2 3" xfId="9881" xr:uid="{A39B72C4-9478-4C82-B127-12C0D690C4A5}"/>
    <cellStyle name="Prosent 2 3 2" xfId="34361" xr:uid="{20A853BD-BE54-4390-A69A-9BF33F38BC32}"/>
    <cellStyle name="Prosent 2 3 2 2" xfId="36129" xr:uid="{1CE48E4C-75C4-461D-A5CE-7C99E4D13E07}"/>
    <cellStyle name="Prosent 2 3 2 2 2" xfId="51531" xr:uid="{7198A6BC-AE65-40FB-8E26-32E1F2DE258B}"/>
    <cellStyle name="Prosent 2 3 2 2 2 2" xfId="51532" xr:uid="{A98C699D-58DE-47D2-BBF6-24B5AF159535}"/>
    <cellStyle name="Prosent 2 3 2 2 2 2 2" xfId="51533" xr:uid="{8B15DE8F-2169-4D74-910F-E9F23934E838}"/>
    <cellStyle name="Prosent 2 3 2 2 2 3" xfId="51534" xr:uid="{06DD97B5-E3D8-4D82-90AA-AE3C3399E492}"/>
    <cellStyle name="Prosent 2 3 2 2 2_3. Chng in credit spreads" xfId="51535" xr:uid="{CB8882EB-AFDF-45B4-B619-5F6E664A49C2}"/>
    <cellStyle name="Prosent 2 3 2 2 3" xfId="51536" xr:uid="{5503CC73-3301-4565-94B2-8CAD09C0070E}"/>
    <cellStyle name="Prosent 2 3 2 2 3 2" xfId="51537" xr:uid="{9CED2DD9-302E-42F5-9B2B-C935538A00BE}"/>
    <cellStyle name="Prosent 2 3 2 2 3 2 2" xfId="51538" xr:uid="{5D0B8437-3F6B-4EBD-BC69-20C2F0CD7CCB}"/>
    <cellStyle name="Prosent 2 3 2 2 3 3" xfId="51539" xr:uid="{472A3102-DEFC-491C-8555-2B17EEE270CA}"/>
    <cellStyle name="Prosent 2 3 2 2 3_3. Chng in credit spreads" xfId="51540" xr:uid="{3EF3D5F4-6E59-44CE-8A74-2099C70940FC}"/>
    <cellStyle name="Prosent 2 3 2 2 4" xfId="51541" xr:uid="{73D5DE0A-427C-430F-B549-70F725F6CBEC}"/>
    <cellStyle name="Prosent 2 3 2 2 4 2" xfId="51542" xr:uid="{0F29B144-9059-4493-B603-F2F4CF1C89E2}"/>
    <cellStyle name="Prosent 2 3 2 2 4 2 2" xfId="51543" xr:uid="{5AC5B591-98A0-4F00-A7A4-FB02DCC98ABB}"/>
    <cellStyle name="Prosent 2 3 2 2 4 3" xfId="51544" xr:uid="{1F2032FC-D9A0-4C34-9456-EDAE34794830}"/>
    <cellStyle name="Prosent 2 3 2 2 4_3. Chng in credit spreads" xfId="51545" xr:uid="{DA1DF42D-1392-4458-9520-C708A1CBA0C5}"/>
    <cellStyle name="Prosent 2 3 2 2 5" xfId="51546" xr:uid="{B8767E03-FA9C-4639-BA36-B599106478FD}"/>
    <cellStyle name="Prosent 2 3 2 2 5 2" xfId="51547" xr:uid="{85F1B8A4-B986-446F-A2CD-56C982AC2020}"/>
    <cellStyle name="Prosent 2 3 2 2 6" xfId="51548" xr:uid="{ED805256-3EAE-4151-AF1A-D79A8276F84A}"/>
    <cellStyle name="Prosent 2 3 2 2_3. Chng in credit spreads" xfId="51549" xr:uid="{39F86BEA-9E7F-4C1C-91B7-D2451913F933}"/>
    <cellStyle name="Prosent 2 3 2 3" xfId="51550" xr:uid="{93DE9028-1B66-40A1-9B62-15B1D686C1A4}"/>
    <cellStyle name="Prosent 2 3 2 3 2" xfId="51551" xr:uid="{69A21E2E-9B2D-48CB-9D00-3763873D42FC}"/>
    <cellStyle name="Prosent 2 3 2 3 2 2" xfId="51552" xr:uid="{4CD8A420-6020-40C6-BA0D-34211AC295AF}"/>
    <cellStyle name="Prosent 2 3 2 3 3" xfId="51553" xr:uid="{411AA799-0535-4F65-A5DE-A30E01FD2BAF}"/>
    <cellStyle name="Prosent 2 3 2 3_3. Chng in credit spreads" xfId="51554" xr:uid="{6EC4045F-27C1-4124-B940-8060EBF0E9C3}"/>
    <cellStyle name="Prosent 2 3 2 4" xfId="51555" xr:uid="{716E0131-066E-4637-B1FE-FEBFA55C2CDC}"/>
    <cellStyle name="Prosent 2 3 2 4 2" xfId="51556" xr:uid="{2C232F88-A032-45A6-ADDE-4EEC22F84A8E}"/>
    <cellStyle name="Prosent 2 3 2 4 2 2" xfId="51557" xr:uid="{ED54EECF-8787-4681-96D5-6EAC04F9D79A}"/>
    <cellStyle name="Prosent 2 3 2 4 3" xfId="51558" xr:uid="{4EEE5386-E8DC-4B34-BCEF-FD23897A008B}"/>
    <cellStyle name="Prosent 2 3 2 4_3. Chng in credit spreads" xfId="51559" xr:uid="{04B80027-78CC-4539-A68A-013D2F649560}"/>
    <cellStyle name="Prosent 2 3 2 5" xfId="51560" xr:uid="{830DCB48-8121-44B3-AC0B-34E5369C3843}"/>
    <cellStyle name="Prosent 2 3 2 5 2" xfId="51561" xr:uid="{9F91E45A-F901-4E44-B768-C0EFF2AD7A39}"/>
    <cellStyle name="Prosent 2 3 2 5 2 2" xfId="51562" xr:uid="{F0D7A38C-AD77-4CC6-8B4D-6FD99519D0E3}"/>
    <cellStyle name="Prosent 2 3 2 5 3" xfId="51563" xr:uid="{BD33A2D5-ADB7-4F16-B458-B40D3EA226A2}"/>
    <cellStyle name="Prosent 2 3 2 5_3. Chng in credit spreads" xfId="51564" xr:uid="{DED25ABD-BAA1-40B0-B3B2-42EA2A64A670}"/>
    <cellStyle name="Prosent 2 3 2 6" xfId="51565" xr:uid="{B3AE0F0F-FEA5-4D27-BA71-42A03886DF00}"/>
    <cellStyle name="Prosent 2 3 2 6 2" xfId="51566" xr:uid="{1C555EE5-FF5A-47B9-B1CD-A744EB0E369A}"/>
    <cellStyle name="Prosent 2 3 2 6 2 2" xfId="51567" xr:uid="{9CC2A653-E0F5-491D-8B66-A2D465D26631}"/>
    <cellStyle name="Prosent 2 3 2 6 3" xfId="51568" xr:uid="{6D8C50A2-B450-4D3F-B303-BB5064E05BF6}"/>
    <cellStyle name="Prosent 2 3 2 6_3. Chng in credit spreads" xfId="51569" xr:uid="{9952167C-D54C-484B-95D0-6AEC90EBE7E0}"/>
    <cellStyle name="Prosent 2 3 2 7" xfId="51570" xr:uid="{3A23D422-B057-4C4C-ABAC-AC380853FB91}"/>
    <cellStyle name="Prosent 2 3 2_3. Chng in credit spreads" xfId="51571" xr:uid="{3D4BF9F4-9259-427A-91C1-58EA3B171E45}"/>
    <cellStyle name="Prosent 2 3 3" xfId="36281" xr:uid="{67C4340D-3CDB-404A-B35E-7A17BB779BC3}"/>
    <cellStyle name="Prosent 2 3 3 2" xfId="51572" xr:uid="{A8CFB26E-8C0D-4C3A-956A-1639D40FAD6A}"/>
    <cellStyle name="Prosent 2 3 3 2 2" xfId="51573" xr:uid="{1E1C0BCF-5613-446E-ADE0-84313DFC3101}"/>
    <cellStyle name="Prosent 2 3 3 2 2 2" xfId="51574" xr:uid="{81A7AC4F-9CED-4DF2-9BC5-891C50F2ACCC}"/>
    <cellStyle name="Prosent 2 3 3 2 2 2 2" xfId="51575" xr:uid="{4C851A1E-A1B0-4D82-87EB-DCAE267B9A2E}"/>
    <cellStyle name="Prosent 2 3 3 2 2 3" xfId="51576" xr:uid="{E94D0A54-FDEE-4FC8-BB62-1869ABEFCA6C}"/>
    <cellStyle name="Prosent 2 3 3 2 2_3. Chng in credit spreads" xfId="51577" xr:uid="{E43FA2E6-7691-431A-95B5-5831344A92E6}"/>
    <cellStyle name="Prosent 2 3 3 2 3" xfId="51578" xr:uid="{33EB85A7-9285-4637-9617-96884BFA68C9}"/>
    <cellStyle name="Prosent 2 3 3 2 3 2" xfId="51579" xr:uid="{BF5F1D01-93D6-4F64-93F0-B5E6952A462F}"/>
    <cellStyle name="Prosent 2 3 3 2 3 2 2" xfId="51580" xr:uid="{2FB9C8EF-0ED7-4D63-998E-8B272F5AD3BF}"/>
    <cellStyle name="Prosent 2 3 3 2 3 3" xfId="51581" xr:uid="{3F67086A-8EE3-4B2B-A075-3610794AE91E}"/>
    <cellStyle name="Prosent 2 3 3 2 3_3. Chng in credit spreads" xfId="51582" xr:uid="{97BC35E2-F44C-4EEA-9977-0800EB51FDDF}"/>
    <cellStyle name="Prosent 2 3 3 2 4" xfId="51583" xr:uid="{F38F2D51-4E02-419F-AD7F-5F14997314AA}"/>
    <cellStyle name="Prosent 2 3 3 2 4 2" xfId="51584" xr:uid="{FE704E19-144A-47BE-9645-D63EF2ED7BDE}"/>
    <cellStyle name="Prosent 2 3 3 2 4 2 2" xfId="51585" xr:uid="{70D5A09F-FDC3-4A3F-A0A5-5391318C6D86}"/>
    <cellStyle name="Prosent 2 3 3 2 4 3" xfId="51586" xr:uid="{B4DDD86F-4C1C-45B8-A797-7238E7873770}"/>
    <cellStyle name="Prosent 2 3 3 2 4_3. Chng in credit spreads" xfId="51587" xr:uid="{18E6BC6D-805C-4405-B852-4BF9FE2A044F}"/>
    <cellStyle name="Prosent 2 3 3 2 5" xfId="51588" xr:uid="{97505402-5831-4660-B29A-7D2C9C624DAA}"/>
    <cellStyle name="Prosent 2 3 3 2 5 2" xfId="51589" xr:uid="{7C608A7A-B8AC-487B-BC9B-0EC5A74514DD}"/>
    <cellStyle name="Prosent 2 3 3 2 6" xfId="51590" xr:uid="{9C4E7713-E407-4C0D-B74B-6C334D11A9ED}"/>
    <cellStyle name="Prosent 2 3 3 2_3. Chng in credit spreads" xfId="51591" xr:uid="{DEA7ED88-3253-440A-B19E-D861CE1F2F16}"/>
    <cellStyle name="Prosent 2 3 3 3" xfId="51592" xr:uid="{23CCB922-593B-46C0-AEF3-B3E230290F1E}"/>
    <cellStyle name="Prosent 2 3 3 3 2" xfId="51593" xr:uid="{0FA94A65-29AB-4CA6-AE45-E5BFBB509248}"/>
    <cellStyle name="Prosent 2 3 3 3 2 2" xfId="51594" xr:uid="{C113D361-5C92-4B1F-94FC-56732E2B3D54}"/>
    <cellStyle name="Prosent 2 3 3 3 3" xfId="51595" xr:uid="{304F6125-AA83-4899-98A0-0E9E438C579F}"/>
    <cellStyle name="Prosent 2 3 3 3_3. Chng in credit spreads" xfId="51596" xr:uid="{BE9F5E30-7FD2-41EF-B564-650DBC07E9B7}"/>
    <cellStyle name="Prosent 2 3 3 4" xfId="51597" xr:uid="{C425C57C-CC6C-432B-BB7F-00C7862A45FB}"/>
    <cellStyle name="Prosent 2 3 3 4 2" xfId="51598" xr:uid="{DFC25C94-30EE-4F56-A66A-BC8F7CFCB0D4}"/>
    <cellStyle name="Prosent 2 3 3 4 2 2" xfId="51599" xr:uid="{D6160D43-E11F-42C6-BA70-29DEF791441A}"/>
    <cellStyle name="Prosent 2 3 3 4 3" xfId="51600" xr:uid="{68B7EDE9-FBBE-4595-9978-C6C52EAAAE1C}"/>
    <cellStyle name="Prosent 2 3 3 4_3. Chng in credit spreads" xfId="51601" xr:uid="{B3E3D246-2B1F-4117-9D8C-DBBFBEE5A8F2}"/>
    <cellStyle name="Prosent 2 3 3 5" xfId="51602" xr:uid="{FF2865E2-F43E-411A-A0F1-225B373273ED}"/>
    <cellStyle name="Prosent 2 3 3 5 2" xfId="51603" xr:uid="{B5C04CF3-FF92-4C57-BF76-547954A3D49C}"/>
    <cellStyle name="Prosent 2 3 3 5 2 2" xfId="51604" xr:uid="{8ED940AF-06FD-4B54-997E-0113A9285B96}"/>
    <cellStyle name="Prosent 2 3 3 5 3" xfId="51605" xr:uid="{7A25C32C-837B-406B-954B-1678482ACB0F}"/>
    <cellStyle name="Prosent 2 3 3 5_3. Chng in credit spreads" xfId="51606" xr:uid="{EBE3C495-8053-473D-BF58-8AABFE85A19B}"/>
    <cellStyle name="Prosent 2 3 3 6" xfId="51607" xr:uid="{15465FB9-5DED-4966-9773-46964DAB614F}"/>
    <cellStyle name="Prosent 2 3 3 6 2" xfId="51608" xr:uid="{1DCF7DD7-4662-4C2B-9AEA-0ECA571E5E7D}"/>
    <cellStyle name="Prosent 2 3 3 7" xfId="51609" xr:uid="{03F05881-A250-4CD0-A88F-F4A244EC131E}"/>
    <cellStyle name="Prosent 2 3 3_3. Chng in credit spreads" xfId="51610" xr:uid="{8706F781-FDA3-4602-8869-1F27D8FD8A41}"/>
    <cellStyle name="Prosent 2 3 4" xfId="51611" xr:uid="{769165BE-CDBB-4646-89A0-55546940B139}"/>
    <cellStyle name="Prosent 2 3 4 2" xfId="51612" xr:uid="{76682EBE-9E67-4155-893E-36A74BA0E220}"/>
    <cellStyle name="Prosent 2 3 4 2 2" xfId="51613" xr:uid="{4FE3B668-24C7-432E-8A1B-9FDE00400637}"/>
    <cellStyle name="Prosent 2 3 4 2 2 2" xfId="51614" xr:uid="{2FB16B8F-3140-480E-840B-6A3C7733E4F8}"/>
    <cellStyle name="Prosent 2 3 4 2 3" xfId="51615" xr:uid="{49A624C4-986C-4BA0-BEA1-B8BF9A53E4B9}"/>
    <cellStyle name="Prosent 2 3 4 2_3. Chng in credit spreads" xfId="51616" xr:uid="{4FFC7CB2-24C9-42C5-96BD-C81842F8A538}"/>
    <cellStyle name="Prosent 2 3 4 3" xfId="51617" xr:uid="{AFC8582B-DDA9-41DC-817D-DD522BE186FE}"/>
    <cellStyle name="Prosent 2 3 4 3 2" xfId="51618" xr:uid="{847C551A-94BA-435D-903F-406EB8A211AE}"/>
    <cellStyle name="Prosent 2 3 4 3 2 2" xfId="51619" xr:uid="{8B9D2260-BCCB-45C2-B49D-23A0D931E208}"/>
    <cellStyle name="Prosent 2 3 4 3 3" xfId="51620" xr:uid="{96438952-7134-48F5-BD95-7572C80F6D98}"/>
    <cellStyle name="Prosent 2 3 4 3_3. Chng in credit spreads" xfId="51621" xr:uid="{9A82CEAA-6CD8-439E-87F8-EDE30A363141}"/>
    <cellStyle name="Prosent 2 3 4 4" xfId="51622" xr:uid="{21459386-D74F-4281-8C42-0BE2DEEF6D09}"/>
    <cellStyle name="Prosent 2 3 4 4 2" xfId="51623" xr:uid="{BE5B6117-BA73-4C6D-9582-111FA3C0B236}"/>
    <cellStyle name="Prosent 2 3 4 4 2 2" xfId="51624" xr:uid="{74820E84-F41B-4985-A2A2-B3FB27DC318B}"/>
    <cellStyle name="Prosent 2 3 4 4 3" xfId="51625" xr:uid="{2D1D4F26-22F1-46D4-A868-5B1B3FC66AA7}"/>
    <cellStyle name="Prosent 2 3 4 4_3. Chng in credit spreads" xfId="51626" xr:uid="{67C0CA02-58E0-4144-9FC2-1FA54A33A930}"/>
    <cellStyle name="Prosent 2 3 4 5" xfId="51627" xr:uid="{530097EA-805C-4A2D-8763-C0FD984E0EA4}"/>
    <cellStyle name="Prosent 2 3 4 5 2" xfId="51628" xr:uid="{8BF5D857-CC22-43C9-967D-87044C011402}"/>
    <cellStyle name="Prosent 2 3 4 6" xfId="51629" xr:uid="{239554A1-BD56-46CC-B849-8FFB36870A48}"/>
    <cellStyle name="Prosent 2 3 4_3. Chng in credit spreads" xfId="51630" xr:uid="{A4A9FA72-19B3-463A-A922-E1D0F970A8BA}"/>
    <cellStyle name="Prosent 2 3 5" xfId="51631" xr:uid="{079BE3AE-CAFF-44CC-8A29-55AB3D480A35}"/>
    <cellStyle name="Prosent 2 3 5 2" xfId="51632" xr:uid="{07BF9C7A-ED64-4F59-BC26-9321143941DC}"/>
    <cellStyle name="Prosent 2 3 5 2 2" xfId="51633" xr:uid="{521E636C-7760-4A2B-8A53-4FC5E61C6334}"/>
    <cellStyle name="Prosent 2 3 5 3" xfId="51634" xr:uid="{23E46F28-C840-4F98-AFC2-A40360D67ADC}"/>
    <cellStyle name="Prosent 2 3 5 3 2" xfId="51635" xr:uid="{D345921C-6B92-493B-8D9C-05132872D8D9}"/>
    <cellStyle name="Prosent 2 3 5 4" xfId="51636" xr:uid="{5046FD5B-BB67-44FA-8476-0E24F772972E}"/>
    <cellStyle name="Prosent 2 3 5_3. Chng in credit spreads" xfId="51637" xr:uid="{80EF568B-C0C1-40B1-97C7-B73145424568}"/>
    <cellStyle name="Prosent 2 3 6" xfId="51638" xr:uid="{CEB0F952-6CA0-45BE-98D2-252EBC0C2C59}"/>
    <cellStyle name="Prosent 2 3 6 2" xfId="51639" xr:uid="{DF5ACD3E-32F5-4155-835D-90BD439BCA82}"/>
    <cellStyle name="Prosent 2 3 6 2 2" xfId="51640" xr:uid="{EA7FD5BC-8996-45EB-B9E9-9A10C93EA5CB}"/>
    <cellStyle name="Prosent 2 3 6 3" xfId="51641" xr:uid="{85D6765D-D9B1-4EBA-8625-980D47A6BF12}"/>
    <cellStyle name="Prosent 2 3 6_3. Chng in credit spreads" xfId="51642" xr:uid="{2DC987D5-70E0-46F8-BF03-8F793B7249F2}"/>
    <cellStyle name="Prosent 2 3 7" xfId="51643" xr:uid="{AD497317-797E-4D4B-8FD8-D5157D91F9D6}"/>
    <cellStyle name="Prosent 2 3 7 2" xfId="51644" xr:uid="{4EAEF6FC-5D03-446E-90A5-ADD70BB5F645}"/>
    <cellStyle name="Prosent 2 3 7 2 2" xfId="51645" xr:uid="{78A0ED2B-7473-410F-8B19-DBCE7937B726}"/>
    <cellStyle name="Prosent 2 3 7 3" xfId="51646" xr:uid="{5A181A7D-4C82-4123-94CC-22C87682864F}"/>
    <cellStyle name="Prosent 2 3 7_3. Chng in credit spreads" xfId="51647" xr:uid="{062AC1EA-6FC3-4B5F-821E-4E43023547B3}"/>
    <cellStyle name="Prosent 2 3 8" xfId="51648" xr:uid="{A81877E5-B1E2-4072-89C7-AD2B96DC5246}"/>
    <cellStyle name="Prosent 2 3 8 2" xfId="51649" xr:uid="{80A4B455-ACE2-4569-A919-D1689AFFEF96}"/>
    <cellStyle name="Prosent 2 3 8 2 2" xfId="51650" xr:uid="{FA4B8106-550E-4AFF-9A82-285BAF8A465C}"/>
    <cellStyle name="Prosent 2 3 8 3" xfId="51651" xr:uid="{341BB28A-40E3-4FA9-8188-A7CCBC6324F0}"/>
    <cellStyle name="Prosent 2 3 8_3. Chng in credit spreads" xfId="51652" xr:uid="{81651ED7-CBC4-48F4-8B71-2D81BBB3F9F3}"/>
    <cellStyle name="Prosent 2 3_3. Chng in credit spreads" xfId="51653" xr:uid="{34523BCD-A8E8-4CAB-8A9B-1CD6C6A402AE}"/>
    <cellStyle name="Prosent 2 4" xfId="36045" xr:uid="{3C45702A-030C-4EE8-B629-882A75B08AF2}"/>
    <cellStyle name="Prosent 2 4 2" xfId="36285" xr:uid="{0A34B622-639C-4F6D-9BC6-B0880E8E14A2}"/>
    <cellStyle name="Prosent 2 4 2 2" xfId="40130" xr:uid="{641759AE-171C-4F04-8755-563692C66188}"/>
    <cellStyle name="Prosent 2 4 2 2 2" xfId="51654" xr:uid="{4EE5A6F3-EEEA-4804-BA38-1BC85B72EC0E}"/>
    <cellStyle name="Prosent 2 4 2 2 2 2" xfId="51655" xr:uid="{28F2801B-3FD3-4688-AC17-0D7B8BBB1ED5}"/>
    <cellStyle name="Prosent 2 4 2 2 3" xfId="51656" xr:uid="{4217AFBB-0666-4E11-8D97-765B622133BA}"/>
    <cellStyle name="Prosent 2 4 2 2_3. Chng in credit spreads" xfId="51657" xr:uid="{0B7DE49A-6B30-4C6A-B8A9-E64E5C321C7D}"/>
    <cellStyle name="Prosent 2 4 2 3" xfId="40129" xr:uid="{8B3FD81D-BB17-42A1-A0A2-560974400CD3}"/>
    <cellStyle name="Prosent 2 4 2 3 2" xfId="51658" xr:uid="{604F4B79-EAB4-47B1-B394-9969707E6604}"/>
    <cellStyle name="Prosent 2 4 2 3 2 2" xfId="51659" xr:uid="{58325D28-EDDC-41F8-8265-3AE4613D75F9}"/>
    <cellStyle name="Prosent 2 4 2 3 3" xfId="51660" xr:uid="{C0D5D912-71DD-45F9-9DA8-7B12C02DB142}"/>
    <cellStyle name="Prosent 2 4 2 3_3. Chng in credit spreads" xfId="51661" xr:uid="{0984F7EF-BA84-44A1-916A-72C56308BE00}"/>
    <cellStyle name="Prosent 2 4 2 4" xfId="51662" xr:uid="{BB771B65-6700-43C2-8D04-EC3F77EBF098}"/>
    <cellStyle name="Prosent 2 4 2 4 2" xfId="51663" xr:uid="{DA97ACA2-23D0-4523-9F59-543B9CBC93A1}"/>
    <cellStyle name="Prosent 2 4 2 4 2 2" xfId="51664" xr:uid="{CE36CBCC-B899-44FE-A3DA-AA925E7D2F03}"/>
    <cellStyle name="Prosent 2 4 2 4 3" xfId="51665" xr:uid="{DA1C014B-B169-4339-929E-F0626D3AF41B}"/>
    <cellStyle name="Prosent 2 4 2 4_3. Chng in credit spreads" xfId="51666" xr:uid="{3423D958-0B98-4F31-A070-BFC0106E5A35}"/>
    <cellStyle name="Prosent 2 4 2 5" xfId="51667" xr:uid="{72BF3FD0-4C8F-4816-BA7F-8713FDD99F4C}"/>
    <cellStyle name="Prosent 2 4 2 5 2" xfId="51668" xr:uid="{FB619038-0D24-4302-96FF-62BB61A1089B}"/>
    <cellStyle name="Prosent 2 4 2 6" xfId="51669" xr:uid="{99580720-B26A-4191-90B3-AF2E87B16FC1}"/>
    <cellStyle name="Prosent 2 4 2_3. Chng in credit spreads" xfId="51670" xr:uid="{1B130F96-B437-43D7-9255-EC8EBED3606C}"/>
    <cellStyle name="Prosent 2 4 3" xfId="40131" xr:uid="{D0C9E31F-B3C0-4C31-87F8-7895890790B8}"/>
    <cellStyle name="Prosent 2 4 3 2" xfId="51671" xr:uid="{FA4379CD-90D6-41DD-B951-35F9709B3F35}"/>
    <cellStyle name="Prosent 2 4 3 2 2" xfId="51672" xr:uid="{DA843C24-8081-40F6-9C04-D1C501E64F74}"/>
    <cellStyle name="Prosent 2 4 3 3" xfId="51673" xr:uid="{FC41C9CB-58C9-4D86-9609-C16C2D5163B4}"/>
    <cellStyle name="Prosent 2 4 3_3. Chng in credit spreads" xfId="51674" xr:uid="{5CD3575C-9123-4FE5-8034-38EDCCC4DA8E}"/>
    <cellStyle name="Prosent 2 4 4" xfId="40132" xr:uid="{FCCF1E10-B39F-44D0-A5A2-F04ED5A505E2}"/>
    <cellStyle name="Prosent 2 4 4 2" xfId="51675" xr:uid="{F08C6AF3-4118-41E9-A100-BACD0E224486}"/>
    <cellStyle name="Prosent 2 4 4 2 2" xfId="51676" xr:uid="{AF1B0B51-4089-4CB9-86D2-7D0242C52C88}"/>
    <cellStyle name="Prosent 2 4 4 3" xfId="51677" xr:uid="{EC74FCED-7C6E-4F89-82D7-BC55A2E27F6D}"/>
    <cellStyle name="Prosent 2 4 4_3. Chng in credit spreads" xfId="51678" xr:uid="{ED4E1697-6B06-4C3B-A956-1780EA6A3019}"/>
    <cellStyle name="Prosent 2 4 5" xfId="40128" xr:uid="{5F67BD9F-6AC6-428E-B209-546F34844951}"/>
    <cellStyle name="Prosent 2 4 5 2" xfId="51679" xr:uid="{43B57380-C61F-4AAF-8EDE-73E9F464D215}"/>
    <cellStyle name="Prosent 2 4 5 2 2" xfId="51680" xr:uid="{7E592816-1FAE-435F-99EB-15804D42CEF0}"/>
    <cellStyle name="Prosent 2 4 5 3" xfId="51681" xr:uid="{AC78595A-0184-4A5A-AE1D-EC473BD3C48E}"/>
    <cellStyle name="Prosent 2 4 5_3. Chng in credit spreads" xfId="51682" xr:uid="{BA678355-65FE-49E2-BB57-2DC43E6C9F62}"/>
    <cellStyle name="Prosent 2 4 6" xfId="51683" xr:uid="{5FDEA25E-AF8C-400B-BB11-98FD2C3661B5}"/>
    <cellStyle name="Prosent 2 4 6 2" xfId="51684" xr:uid="{F8DE5639-9609-4798-8F95-2CC5C8278036}"/>
    <cellStyle name="Prosent 2 4 6 2 2" xfId="51685" xr:uid="{69FD9536-10A4-4D76-8756-597FB2C3DB98}"/>
    <cellStyle name="Prosent 2 4 6 3" xfId="51686" xr:uid="{659D65DC-3A36-465F-840E-DB7861C90845}"/>
    <cellStyle name="Prosent 2 4 6_3. Chng in credit spreads" xfId="51687" xr:uid="{53263223-5336-401F-8A17-ACD68C765D8D}"/>
    <cellStyle name="Prosent 2 4 7" xfId="51688" xr:uid="{B2A4C4C5-CE58-404F-9672-7397685EC449}"/>
    <cellStyle name="Prosent 2 4_3. Chng in credit spreads" xfId="51689" xr:uid="{C35EFBD4-A2B8-422A-BDB3-1EDF229CC5AA}"/>
    <cellStyle name="Prosent 2 5" xfId="36074" xr:uid="{01F06686-0390-4EB3-B78A-716C774CD828}"/>
    <cellStyle name="Prosent 2 5 2" xfId="40134" xr:uid="{E21C70F9-E224-4D13-937D-D7D11D558A99}"/>
    <cellStyle name="Prosent 2 5 2 2" xfId="51690" xr:uid="{BD618D04-1F70-40B8-9C67-FB0225CE1B41}"/>
    <cellStyle name="Prosent 2 5 2 2 2" xfId="51691" xr:uid="{38137F2F-A515-4921-824E-FBF814660A5B}"/>
    <cellStyle name="Prosent 2 5 2 2 2 2" xfId="51692" xr:uid="{2E7D5ED7-8A23-497E-9122-451F0C06553D}"/>
    <cellStyle name="Prosent 2 5 2 2 3" xfId="51693" xr:uid="{5DD9EEB6-8E92-459F-BFE9-35C9129F0F31}"/>
    <cellStyle name="Prosent 2 5 2 2_3. Chng in credit spreads" xfId="51694" xr:uid="{4B961125-413D-415D-8703-653BC5F8C9F3}"/>
    <cellStyle name="Prosent 2 5 2 3" xfId="51695" xr:uid="{CDDE7C30-F37B-4F10-88A7-92C150702E96}"/>
    <cellStyle name="Prosent 2 5 2 3 2" xfId="51696" xr:uid="{262D0A6A-C9B8-454F-87AC-089138724FC3}"/>
    <cellStyle name="Prosent 2 5 2 3 2 2" xfId="51697" xr:uid="{71ECD096-6680-437B-A777-2427EFB1D591}"/>
    <cellStyle name="Prosent 2 5 2 3 3" xfId="51698" xr:uid="{56FF0908-FBF0-4CB7-8B82-F715DAF0F350}"/>
    <cellStyle name="Prosent 2 5 2 3_3. Chng in credit spreads" xfId="51699" xr:uid="{0CD00123-7AA0-42FD-A738-D6FED4A3B6A1}"/>
    <cellStyle name="Prosent 2 5 2 4" xfId="51700" xr:uid="{90559A0E-B81F-4359-B107-AA07FFF81970}"/>
    <cellStyle name="Prosent 2 5 2 4 2" xfId="51701" xr:uid="{8BA8FBB5-8FC5-4BE8-A6FC-79B81291282A}"/>
    <cellStyle name="Prosent 2 5 2 4 2 2" xfId="51702" xr:uid="{643726BB-0E6C-42D6-BCB6-0B23E17D1AFB}"/>
    <cellStyle name="Prosent 2 5 2 4 3" xfId="51703" xr:uid="{556BA19B-4DCB-4097-8C7B-21B0216BDC4D}"/>
    <cellStyle name="Prosent 2 5 2 4_3. Chng in credit spreads" xfId="51704" xr:uid="{230A57A2-A095-403F-9AB5-F59B3E551474}"/>
    <cellStyle name="Prosent 2 5 2 5" xfId="51705" xr:uid="{71E91077-F7CB-419E-881B-EE4472C6DC8F}"/>
    <cellStyle name="Prosent 2 5 2 5 2" xfId="51706" xr:uid="{DFA8BB83-8D4E-4639-AB3D-F8B5586D0CF4}"/>
    <cellStyle name="Prosent 2 5 2 6" xfId="51707" xr:uid="{2A81E944-C85B-416F-91CB-917E5D0683E8}"/>
    <cellStyle name="Prosent 2 5 2_3. Chng in credit spreads" xfId="51708" xr:uid="{C80E2431-2131-476D-A5A3-8A09E3887481}"/>
    <cellStyle name="Prosent 2 5 3" xfId="40135" xr:uid="{A564F37A-5ADA-498A-A6B3-F90473967C7B}"/>
    <cellStyle name="Prosent 2 5 3 2" xfId="51709" xr:uid="{6B5C78E0-46FF-4B44-9E65-62950A0F7CB3}"/>
    <cellStyle name="Prosent 2 5 3 2 2" xfId="51710" xr:uid="{D0DBF8AA-6468-411F-9F58-9ABFA15A4321}"/>
    <cellStyle name="Prosent 2 5 3 3" xfId="51711" xr:uid="{CC9E24E5-35DD-49BF-A359-F069E60C2E7E}"/>
    <cellStyle name="Prosent 2 5 3_3. Chng in credit spreads" xfId="51712" xr:uid="{109D5E86-E061-4B84-A1EE-BC7204F2C204}"/>
    <cellStyle name="Prosent 2 5 4" xfId="40133" xr:uid="{038B9293-9E98-42C8-B204-9723BFDD3853}"/>
    <cellStyle name="Prosent 2 5 4 2" xfId="51713" xr:uid="{8A3D01E9-0CEE-4792-A5D7-D245EB9AE72E}"/>
    <cellStyle name="Prosent 2 5 4 2 2" xfId="51714" xr:uid="{6558AABB-2DC0-4FB8-B031-0CA65463E9F1}"/>
    <cellStyle name="Prosent 2 5 4 3" xfId="51715" xr:uid="{9439F7BB-9CC7-4905-8E6E-5879711D0D8C}"/>
    <cellStyle name="Prosent 2 5 4_3. Chng in credit spreads" xfId="51716" xr:uid="{D2FB8D82-AF2E-4C7F-82E4-97A21943CAB1}"/>
    <cellStyle name="Prosent 2 5 5" xfId="51717" xr:uid="{4FDBC9B8-C43E-47EC-A1C1-E06F96567E1A}"/>
    <cellStyle name="Prosent 2 5 5 2" xfId="51718" xr:uid="{DC180F91-B535-49EE-B066-64BAC6FA8CB5}"/>
    <cellStyle name="Prosent 2 5 5 2 2" xfId="51719" xr:uid="{F23BCC37-A630-43F2-9959-BD934ACC3490}"/>
    <cellStyle name="Prosent 2 5 5 3" xfId="51720" xr:uid="{A583B108-80F3-4EAA-9C27-277BDA8DE34A}"/>
    <cellStyle name="Prosent 2 5 5_3. Chng in credit spreads" xfId="51721" xr:uid="{004A89FC-1124-4F96-8070-53D704398672}"/>
    <cellStyle name="Prosent 2 5 6" xfId="51722" xr:uid="{DC394A8E-F053-4632-93E7-DB4EE897F1E4}"/>
    <cellStyle name="Prosent 2 5 6 2" xfId="51723" xr:uid="{1D239E78-5F1A-4096-9059-A26B4E8860B2}"/>
    <cellStyle name="Prosent 2 5 6 2 2" xfId="51724" xr:uid="{2135629A-49D2-458F-A201-820A5391F799}"/>
    <cellStyle name="Prosent 2 5 6 3" xfId="51725" xr:uid="{D207245E-DEBD-4244-9110-D9B28F79E370}"/>
    <cellStyle name="Prosent 2 5 6_3. Chng in credit spreads" xfId="51726" xr:uid="{E6D3E576-28DA-4DE5-8591-769ABFB0DBA3}"/>
    <cellStyle name="Prosent 2 5 7" xfId="51727" xr:uid="{51018FDA-9A6D-47F3-9005-E60C561A15B0}"/>
    <cellStyle name="Prosent 2 5_3. Chng in credit spreads" xfId="51728" xr:uid="{01001379-DA29-4F60-9C8E-1E6E751E0E1F}"/>
    <cellStyle name="Prosent 2 6" xfId="35954" xr:uid="{FA9EFC5C-9A39-4969-8A4C-8742B9D6EE56}"/>
    <cellStyle name="Prosent 2 6 2" xfId="40136" xr:uid="{E33C1705-506F-401F-9E21-611DDDB3278F}"/>
    <cellStyle name="Prosent 2 6 2 2" xfId="51729" xr:uid="{03E8F085-ED45-4044-AF04-2A12FEA9F44A}"/>
    <cellStyle name="Prosent 2 6 2 2 2" xfId="51730" xr:uid="{E06F9F34-A1A0-4E76-96DD-2CD1AB4E889A}"/>
    <cellStyle name="Prosent 2 6 2 2 2 2" xfId="51731" xr:uid="{76EE3546-F869-4B39-8732-2A2EA80BFC93}"/>
    <cellStyle name="Prosent 2 6 2 2 3" xfId="51732" xr:uid="{8BED632A-94B4-462A-A36F-B9F2F8EFA7BC}"/>
    <cellStyle name="Prosent 2 6 2 2_3. Chng in credit spreads" xfId="51733" xr:uid="{53841E30-6C94-4B8D-B561-5A363539558B}"/>
    <cellStyle name="Prosent 2 6 2 3" xfId="51734" xr:uid="{745DC42A-8C2F-4114-8805-0F7A51725C2F}"/>
    <cellStyle name="Prosent 2 6 2 3 2" xfId="51735" xr:uid="{3243EDD8-0C0E-49F7-B05C-4F247AC83E21}"/>
    <cellStyle name="Prosent 2 6 2 3 2 2" xfId="51736" xr:uid="{5166670F-CAD0-47C3-90F7-0D2F32BD4B0D}"/>
    <cellStyle name="Prosent 2 6 2 3 3" xfId="51737" xr:uid="{F345BAEF-2D91-4391-8E3F-2EFAFC79BACB}"/>
    <cellStyle name="Prosent 2 6 2 3_3. Chng in credit spreads" xfId="51738" xr:uid="{70AEC07D-AF26-4EC5-B100-ECF002D911FB}"/>
    <cellStyle name="Prosent 2 6 2 4" xfId="51739" xr:uid="{DCE44EF5-27FE-4B1A-B8C9-671DFC6E4C06}"/>
    <cellStyle name="Prosent 2 6 2 4 2" xfId="51740" xr:uid="{8CAC4BEB-C25B-4964-B5C6-0D616B6FBB8E}"/>
    <cellStyle name="Prosent 2 6 2 4 2 2" xfId="51741" xr:uid="{8FA10A5C-7DC1-4F7C-B585-3198DADA4270}"/>
    <cellStyle name="Prosent 2 6 2 4 3" xfId="51742" xr:uid="{F3965056-C949-46E3-9CBB-70F49BFA7BCB}"/>
    <cellStyle name="Prosent 2 6 2 4_3. Chng in credit spreads" xfId="51743" xr:uid="{1DE4330F-F587-4852-820B-ADC57F65EB69}"/>
    <cellStyle name="Prosent 2 6 2 5" xfId="51744" xr:uid="{CB0F6428-4300-4B72-86EA-C395CE81C1B3}"/>
    <cellStyle name="Prosent 2 6 2 5 2" xfId="51745" xr:uid="{467E4ADB-9FF7-4432-BF65-89264DC927F5}"/>
    <cellStyle name="Prosent 2 6 2 6" xfId="51746" xr:uid="{1CB1D6D6-FD92-4994-84CE-0A9FF8CDACC3}"/>
    <cellStyle name="Prosent 2 6 2_3. Chng in credit spreads" xfId="51747" xr:uid="{A160D62D-7881-4D18-93C5-3337A88F722E}"/>
    <cellStyle name="Prosent 2 6 3" xfId="51748" xr:uid="{751557AD-4D59-4767-9789-602E89766ED7}"/>
    <cellStyle name="Prosent 2 6 3 2" xfId="51749" xr:uid="{A78ECFC8-3281-4EC8-AE44-4DECCE91A43B}"/>
    <cellStyle name="Prosent 2 6 3 2 2" xfId="51750" xr:uid="{90ADB86D-A182-4069-9F2A-BC3399C6B6FC}"/>
    <cellStyle name="Prosent 2 6 3 3" xfId="51751" xr:uid="{EC80086E-5EBD-4A1C-B99E-0D7C911CF3D8}"/>
    <cellStyle name="Prosent 2 6 3_3. Chng in credit spreads" xfId="51752" xr:uid="{F12AA958-7CA0-4AA8-A1E6-262EE4423E3C}"/>
    <cellStyle name="Prosent 2 6 4" xfId="51753" xr:uid="{27B58D52-F124-451F-A87A-3664E6450688}"/>
    <cellStyle name="Prosent 2 6 4 2" xfId="51754" xr:uid="{B63C7615-4882-4840-9B53-B9F4B52739F5}"/>
    <cellStyle name="Prosent 2 6 4 2 2" xfId="51755" xr:uid="{6F0C972E-FB8E-47C4-9138-D63765E70D64}"/>
    <cellStyle name="Prosent 2 6 4 3" xfId="51756" xr:uid="{96EF8CCB-C524-4133-B045-5B4D6FDB3AD8}"/>
    <cellStyle name="Prosent 2 6 4_3. Chng in credit spreads" xfId="51757" xr:uid="{29100B8F-2482-4CCA-B86D-98877999224E}"/>
    <cellStyle name="Prosent 2 6 5" xfId="51758" xr:uid="{99051585-A923-4557-ADE2-7CD4D34E9DB4}"/>
    <cellStyle name="Prosent 2 6 5 2" xfId="51759" xr:uid="{0079147E-CA33-47D9-97C2-8848DDB9A74C}"/>
    <cellStyle name="Prosent 2 6 5 2 2" xfId="51760" xr:uid="{DF28A305-03DA-4379-AAA7-6C7F15AA60A8}"/>
    <cellStyle name="Prosent 2 6 5 3" xfId="51761" xr:uid="{049CABDD-040A-40B4-81E6-87213A9ABA03}"/>
    <cellStyle name="Prosent 2 6 5_3. Chng in credit spreads" xfId="51762" xr:uid="{37E0C621-F0B4-435E-9638-7948363A66DA}"/>
    <cellStyle name="Prosent 2 6 6" xfId="51763" xr:uid="{54410279-3990-415B-A73D-0BBE3F46BB0A}"/>
    <cellStyle name="Prosent 2 6 6 2" xfId="51764" xr:uid="{55BB87BD-C416-4BA7-A87D-278DC3509874}"/>
    <cellStyle name="Prosent 2 6 7" xfId="51765" xr:uid="{27EA9B85-697E-4925-AD66-1A73AD137FC3}"/>
    <cellStyle name="Prosent 2 6_3. Chng in credit spreads" xfId="51766" xr:uid="{E57E57B8-41FE-4722-987A-2B34B29AE906}"/>
    <cellStyle name="Prosent 2 7" xfId="36068" xr:uid="{82E1A71F-14A6-4E4D-AF5E-074D703C3CDE}"/>
    <cellStyle name="Prosent 2 7 2" xfId="40137" xr:uid="{329C7BC9-B3BB-4836-BA4B-6AD94B78FA5D}"/>
    <cellStyle name="Prosent 2 7 2 2" xfId="51767" xr:uid="{16494EB1-D4B9-448E-B185-413D41EBFEEE}"/>
    <cellStyle name="Prosent 2 7 2 2 2" xfId="51768" xr:uid="{FB0DC4F2-3AC6-4562-9348-35ED4164FFC3}"/>
    <cellStyle name="Prosent 2 7 2 2 2 2" xfId="51769" xr:uid="{EEAEE8B7-7A19-4B39-A3F0-35EF9027DA84}"/>
    <cellStyle name="Prosent 2 7 2 2 3" xfId="51770" xr:uid="{9C78B8A4-E959-443A-B4EB-C99778642929}"/>
    <cellStyle name="Prosent 2 7 2 2_3. Chng in credit spreads" xfId="51771" xr:uid="{BABB6BB3-1DDE-4684-973A-C1B852286EDE}"/>
    <cellStyle name="Prosent 2 7 2 3" xfId="51772" xr:uid="{C9BF1028-EDD1-40BE-8F50-11D513704C22}"/>
    <cellStyle name="Prosent 2 7 2 3 2" xfId="51773" xr:uid="{70DDE7D5-4956-44C7-9A41-E40B75403771}"/>
    <cellStyle name="Prosent 2 7 2 3 2 2" xfId="51774" xr:uid="{F01B9303-BA67-4CBD-9962-2D1E079C86A5}"/>
    <cellStyle name="Prosent 2 7 2 3 3" xfId="51775" xr:uid="{52F1B148-CB3F-4D75-AB9C-EFE3164AABE5}"/>
    <cellStyle name="Prosent 2 7 2 3_3. Chng in credit spreads" xfId="51776" xr:uid="{B9683F8E-6C29-4140-B54E-9A2ED7BEB21F}"/>
    <cellStyle name="Prosent 2 7 2 4" xfId="51777" xr:uid="{B450AC76-184C-4C7B-BAC1-870932EFBE45}"/>
    <cellStyle name="Prosent 2 7 2 4 2" xfId="51778" xr:uid="{38A89197-B152-49E7-8EEB-EA61FD9107CD}"/>
    <cellStyle name="Prosent 2 7 2 5" xfId="51779" xr:uid="{3474628F-05AB-4490-AFD5-44936C4605BE}"/>
    <cellStyle name="Prosent 2 7 2_3. Chng in credit spreads" xfId="51780" xr:uid="{E0427C30-07FF-4984-9918-E18A4BE10DA2}"/>
    <cellStyle name="Prosent 2 7 3" xfId="51781" xr:uid="{9CD22874-B337-48D5-A171-C6ABCAB150B9}"/>
    <cellStyle name="Prosent 2 7 3 2" xfId="51782" xr:uid="{43EAB5F3-6B3C-45C7-A33A-E177218AC76C}"/>
    <cellStyle name="Prosent 2 7 3 2 2" xfId="51783" xr:uid="{96719268-3B2A-4F25-84A5-89DF142C8142}"/>
    <cellStyle name="Prosent 2 7 3 3" xfId="51784" xr:uid="{CA8CCD17-F924-42B9-86A2-B8ACA7023452}"/>
    <cellStyle name="Prosent 2 7 3_3. Chng in credit spreads" xfId="51785" xr:uid="{9765A37A-F234-4460-BA15-2C9623F3425B}"/>
    <cellStyle name="Prosent 2 7 4" xfId="51786" xr:uid="{37B2B902-E97D-4496-AD0F-18821749E86B}"/>
    <cellStyle name="Prosent 2 7 4 2" xfId="51787" xr:uid="{0C040369-36F3-428A-B9B8-54E0AF6F7ED7}"/>
    <cellStyle name="Prosent 2 7 4 2 2" xfId="51788" xr:uid="{4FB48FE0-4E53-40A4-B1F6-9CF1EE7F8784}"/>
    <cellStyle name="Prosent 2 7 4 3" xfId="51789" xr:uid="{B51EC16A-D8F1-4406-B777-4E33A1F0C534}"/>
    <cellStyle name="Prosent 2 7 4_3. Chng in credit spreads" xfId="51790" xr:uid="{EA6A7548-1BFD-4484-B01E-9FB81EA26AEA}"/>
    <cellStyle name="Prosent 2 7 5" xfId="51791" xr:uid="{F068B1A0-4A94-44C5-ACC9-42166FCB5413}"/>
    <cellStyle name="Prosent 2 7 5 2" xfId="51792" xr:uid="{34AC6628-996D-4E9F-B152-5C2B25ED1CD4}"/>
    <cellStyle name="Prosent 2 7 5 2 2" xfId="51793" xr:uid="{88166DC9-EA32-43D0-B980-8664246A2F06}"/>
    <cellStyle name="Prosent 2 7 5 3" xfId="51794" xr:uid="{D3DABF96-59E4-4774-B6CF-7932321D2C22}"/>
    <cellStyle name="Prosent 2 7 5_3. Chng in credit spreads" xfId="51795" xr:uid="{03975B50-B9C9-4841-B980-9397A4DD1DA7}"/>
    <cellStyle name="Prosent 2 7 6" xfId="51796" xr:uid="{0A148FF1-D4D5-44AD-97F5-5FB568E111E3}"/>
    <cellStyle name="Prosent 2 7 6 2" xfId="51797" xr:uid="{F470F8EC-6470-49ED-8AB8-548D039AB3D7}"/>
    <cellStyle name="Prosent 2 7 7" xfId="51798" xr:uid="{80B8B8C7-2316-403F-AB7C-B43CCB9FD7A9}"/>
    <cellStyle name="Prosent 2 7_3. Chng in credit spreads" xfId="51799" xr:uid="{7FD24900-E393-4335-9669-0995DDB7BBED}"/>
    <cellStyle name="Prosent 2 8" xfId="36879" xr:uid="{CE0AF287-0A3E-4EA5-BC5B-7D4B37828BED}"/>
    <cellStyle name="Prosent 2 8 2" xfId="51800" xr:uid="{A6056A6E-EDE0-47B1-B266-90A1BD377372}"/>
    <cellStyle name="Prosent 2 8 2 2" xfId="51801" xr:uid="{42353034-6861-4C2F-87B3-F9E7BCFE6573}"/>
    <cellStyle name="Prosent 2 8 3" xfId="51802" xr:uid="{93450E5A-7C1F-4D3F-BC64-650FCEF019F6}"/>
    <cellStyle name="Prosent 2 8 3 2" xfId="51803" xr:uid="{C706AB3D-3A49-4DD3-B808-ABD94386A850}"/>
    <cellStyle name="Prosent 2 8 4" xfId="51804" xr:uid="{A67D1223-7779-4BA2-8C6C-448FE8BDF816}"/>
    <cellStyle name="Prosent 2 8 4 2" xfId="51805" xr:uid="{5E1CF1F1-6482-41DB-9A40-D931C22D56B7}"/>
    <cellStyle name="Prosent 2 8 5" xfId="51806" xr:uid="{5104CC61-76AA-4E42-BC63-14ED801CC694}"/>
    <cellStyle name="Prosent 2 8 5 2" xfId="51807" xr:uid="{048FCB08-9F46-4F19-99B4-680A031CDABA}"/>
    <cellStyle name="Prosent 2 8 6" xfId="51808" xr:uid="{FF96D4F7-F14A-4726-BEC6-6B639CCD736A}"/>
    <cellStyle name="Prosent 2 8_3. Chng in credit spreads" xfId="51809" xr:uid="{FB5DC4C1-D60B-47FD-A56A-EA189030A277}"/>
    <cellStyle name="Prosent 2 9" xfId="51810" xr:uid="{79620953-97AA-46CE-B8A4-4EE8A9CB9C1D}"/>
    <cellStyle name="Prosent 2 9 2" xfId="51811" xr:uid="{777E48A0-B937-4690-8C1C-E26FEE1B71B2}"/>
    <cellStyle name="Prosent 2 9 2 2" xfId="51812" xr:uid="{F7814D5C-81E6-49AC-8770-55DF4E922D19}"/>
    <cellStyle name="Prosent 2 9 2 2 2" xfId="51813" xr:uid="{BA36B844-2E39-4611-8725-13B61E852094}"/>
    <cellStyle name="Prosent 2 9 2 3" xfId="51814" xr:uid="{BBD7062B-6523-427C-9363-6EA6E69C1FF2}"/>
    <cellStyle name="Prosent 2 9 2_3. Chng in credit spreads" xfId="51815" xr:uid="{B86A34BD-4E27-44CE-BAED-B1EA498F2757}"/>
    <cellStyle name="Prosent 2 9 3" xfId="51816" xr:uid="{BB3C2735-C072-4BA6-9524-DE4353A174AC}"/>
    <cellStyle name="Prosent 2 9 3 2" xfId="51817" xr:uid="{05496A54-6639-4D74-BE6D-97770E6A6B8B}"/>
    <cellStyle name="Prosent 2 9 3 2 2" xfId="51818" xr:uid="{F1F53F72-C214-45A9-A045-7579FC6B4775}"/>
    <cellStyle name="Prosent 2 9 3 3" xfId="51819" xr:uid="{927EC287-3DA0-4F43-93D0-610AFABCE75A}"/>
    <cellStyle name="Prosent 2 9 3_3. Chng in credit spreads" xfId="51820" xr:uid="{CC5DC7F0-A43D-4817-B25F-26939A9A95F4}"/>
    <cellStyle name="Prosent 2 9 4" xfId="51821" xr:uid="{84CE5FAF-EAE8-4EE9-AA5C-9122CDADB023}"/>
    <cellStyle name="Prosent 2 9 4 2" xfId="51822" xr:uid="{F9642228-A6FD-4595-A921-EDB2F24655A6}"/>
    <cellStyle name="Prosent 2 9 5" xfId="51823" xr:uid="{55A7B1FB-3E22-488A-821E-A984C78FB5EB}"/>
    <cellStyle name="Prosent 2 9_3. Chng in credit spreads" xfId="51824" xr:uid="{92A03BF2-01A0-425F-979D-48D65086C4F2}"/>
    <cellStyle name="Prosent 2_3. Chng in credit spreads" xfId="51825" xr:uid="{B429651A-B41F-4DE2-9391-B0E0D926F723}"/>
    <cellStyle name="Prosent 20" xfId="51826" xr:uid="{E64E3716-A9DB-4419-84B2-04D85993EBBD}"/>
    <cellStyle name="Prosent 20 2" xfId="51827" xr:uid="{6C5ECE1E-1F37-4118-BA86-2ECC722786BB}"/>
    <cellStyle name="Prosent 3" xfId="9882" xr:uid="{0D2E7F3A-0D21-464B-B692-ABEE6B110E60}"/>
    <cellStyle name="Prosent 3 2" xfId="9883" xr:uid="{9150E80F-D46E-4B6F-92CF-9610D98F163A}"/>
    <cellStyle name="Prosent 3 2 2" xfId="34362" xr:uid="{D4D9157F-47C5-4C6A-B9FA-0268919DADD1}"/>
    <cellStyle name="Prosent 3 2 2 2" xfId="34363" xr:uid="{3772F30F-62D7-42B2-B924-B7523E6C931E}"/>
    <cellStyle name="Prosent 3 2 2 3" xfId="34364" xr:uid="{D0DF87C7-B97E-4FAC-8879-8D2A2333C1A9}"/>
    <cellStyle name="Prosent 3 2 2 4" xfId="36047" xr:uid="{202657DE-E9B5-4CAB-AFBB-805A1C24F707}"/>
    <cellStyle name="Prosent 3 2 2_AVA DVA EL" xfId="34365" xr:uid="{32367356-174D-4838-AD28-1DE3B1697558}"/>
    <cellStyle name="Prosent 3 2 3" xfId="34366" xr:uid="{E984122F-0CD7-4B03-88CB-AE6C021B1E64}"/>
    <cellStyle name="Prosent 3 2 3 2" xfId="36102" xr:uid="{9134BD78-E2AF-4A80-9DCC-96B4AC70741F}"/>
    <cellStyle name="Prosent 3 2 4" xfId="35971" xr:uid="{ED6C156F-2250-45D7-B204-7772A3933134}"/>
    <cellStyle name="Prosent 3 2 5" xfId="36055" xr:uid="{9B06C5D1-C320-45EB-A28E-49CAAF6B0E83}"/>
    <cellStyle name="Prosent 3 2_3. Chng in credit spreads" xfId="51828" xr:uid="{B166BE7C-0F07-4090-B631-08C37D5A9234}"/>
    <cellStyle name="Prosent 3 3" xfId="9884" xr:uid="{816E0DB4-58DF-4B40-8FCE-6B2A4F336967}"/>
    <cellStyle name="Prosent 3 3 2" xfId="34367" xr:uid="{09697F59-4096-4BB6-9965-2A13747A484D}"/>
    <cellStyle name="Prosent 3 3 2 2" xfId="36131" xr:uid="{442DAB92-12D3-42D3-9AF5-A01E60AB29E7}"/>
    <cellStyle name="Prosent 3 3 3" xfId="51829" xr:uid="{11ECE43E-8EDF-489C-A680-C6ADF94CBF4E}"/>
    <cellStyle name="Prosent 3 3 3 2" xfId="51830" xr:uid="{C674578C-0CE4-4275-B5D2-5E516C924BD6}"/>
    <cellStyle name="Prosent 3 3 4" xfId="51831" xr:uid="{6A8A09CB-D5B9-460C-952F-D643DB7F1312}"/>
    <cellStyle name="Prosent 3 3_3. Chng in credit spreads" xfId="51832" xr:uid="{08D53E7C-6A65-4517-A233-C496D72C8657}"/>
    <cellStyle name="Prosent 3 4" xfId="9885" xr:uid="{34A482D4-3CFA-4350-B737-45EEF2277075}"/>
    <cellStyle name="Prosent 3 4 2" xfId="34368" xr:uid="{AF6060EC-B22A-4EFA-9C74-F6F46550C27F}"/>
    <cellStyle name="Prosent 3 4 2 2" xfId="36288" xr:uid="{D40146BB-C0DF-40BB-87B6-F07AA0DE548C}"/>
    <cellStyle name="Prosent 3 4 3" xfId="34369" xr:uid="{077347B6-F959-441A-B13E-B4504169EDF8}"/>
    <cellStyle name="Prosent 3 4 4" xfId="51833" xr:uid="{6F03A7A7-5F12-47B1-B9E9-EC122CB5370E}"/>
    <cellStyle name="Prosent 3 4_AVA DVA EL" xfId="34370" xr:uid="{E5B5C920-36ED-445B-8A55-AF918B5E1C5C}"/>
    <cellStyle name="Prosent 3 5" xfId="34371" xr:uid="{CD04E0DF-B3F7-44CC-A166-C22B98502256}"/>
    <cellStyle name="Prosent 3 6" xfId="35960" xr:uid="{358FB58E-6E9E-42B1-AF30-5858A5FFE791}"/>
    <cellStyle name="Prosent 3 7" xfId="36063" xr:uid="{63BE7AC1-25ED-4226-879C-DAEE3D845BC9}"/>
    <cellStyle name="Prosent 3 8" xfId="36880" xr:uid="{08F1D3BE-72E2-492B-A22E-0B827EC7EB46}"/>
    <cellStyle name="Prosent 3_3. Chng in credit spreads" xfId="51834" xr:uid="{AE2DB6BA-EF07-4CA4-BBF6-89A18B216CC9}"/>
    <cellStyle name="Prosent 4" xfId="9886" xr:uid="{1FD90C87-BDD1-4FDB-A157-313287F940A4}"/>
    <cellStyle name="Prosent 4 10" xfId="36881" xr:uid="{8D415FAD-4627-49B3-A3E0-ADA8DF57096B}"/>
    <cellStyle name="Prosent 4 2" xfId="9887" xr:uid="{5859432F-A8BF-4520-AD87-65F7B8847CAD}"/>
    <cellStyle name="Prosent 4 2 2" xfId="34372" xr:uid="{305B7B35-8B37-4D86-9106-A56F3678B12B}"/>
    <cellStyle name="Prosent 4 2 2 2" xfId="36049" xr:uid="{F4236D6A-D9DB-48E8-8DFD-F35C30FADEB9}"/>
    <cellStyle name="Prosent 4 2 3" xfId="35970" xr:uid="{6AA24749-FBE6-4C8B-8722-C94873F761C3}"/>
    <cellStyle name="Prosent 4 2 3 2" xfId="51835" xr:uid="{7002E04D-A6E3-4552-9B8C-67E3720F4F3C}"/>
    <cellStyle name="Prosent 4 2_3. Chng in credit spreads" xfId="51836" xr:uid="{7BCE13F2-0B34-4026-9A5F-090C094DC2D3}"/>
    <cellStyle name="Prosent 4 3" xfId="9888" xr:uid="{FE768949-CE87-4087-BACB-B5A56877B64C}"/>
    <cellStyle name="Prosent 4 3 2" xfId="9889" xr:uid="{A19B8EA7-DBEB-488F-A80C-CF8F28410FA4}"/>
    <cellStyle name="Prosent 4 3 2 2" xfId="36134" xr:uid="{74372BC6-1677-4513-B467-48F05E4A52E5}"/>
    <cellStyle name="Prosent 4 3 3" xfId="51837" xr:uid="{F7D2E0C9-EDB9-453F-8860-04556F343960}"/>
    <cellStyle name="Prosent 4 3_AVA DVA EL" xfId="34373" xr:uid="{CFF4FDD6-2026-4FF0-891B-1C064C220B96}"/>
    <cellStyle name="Prosent 4 4" xfId="9890" xr:uid="{38ECEA8B-AA2A-4215-AACC-009978B836B8}"/>
    <cellStyle name="Prosent 4 4 2" xfId="9891" xr:uid="{7806F590-8EAF-48EA-9045-0443851A5417}"/>
    <cellStyle name="Prosent 4 4 2 2" xfId="36291" xr:uid="{B71EB9A3-10C0-4701-A2EC-9852D221E6B0}"/>
    <cellStyle name="Prosent 4 4_AVA DVA EL" xfId="34374" xr:uid="{3C91C222-587B-415D-BFB3-03EC38AD6084}"/>
    <cellStyle name="Prosent 4 5" xfId="34375" xr:uid="{6ACB57FC-DD56-432B-B745-79952A833FA1}"/>
    <cellStyle name="Prosent 4 5 2" xfId="34376" xr:uid="{B76C54C0-DC27-4AC7-83F8-F4FBCDC55F13}"/>
    <cellStyle name="Prosent 4 5 3" xfId="34377" xr:uid="{365AD071-582D-4887-8CF4-F5B72A9CE35B}"/>
    <cellStyle name="Prosent 4 5 4" xfId="36048" xr:uid="{F1F532CA-9198-469E-A10C-DD347ACBD1D9}"/>
    <cellStyle name="Prosent 4 5_AVA DVA EL" xfId="34378" xr:uid="{80140639-DF4A-4035-AF5A-16CFB46B9BB7}"/>
    <cellStyle name="Prosent 4 6" xfId="34379" xr:uid="{7E6C420B-45E0-4C5A-9C89-B33184F5B938}"/>
    <cellStyle name="Prosent 4 6 2" xfId="34380" xr:uid="{C0B3D106-E151-4CF7-8A24-B99F72D9C512}"/>
    <cellStyle name="Prosent 4 6 3" xfId="34381" xr:uid="{D211F4F2-188C-4261-AAC3-A4232543BBE5}"/>
    <cellStyle name="Prosent 4 6 4" xfId="36388" xr:uid="{BB611AC1-323D-49AE-8B14-741CDA289E5A}"/>
    <cellStyle name="Prosent 4 6_AVA DVA EL" xfId="34382" xr:uid="{DA427445-4F3C-47DD-BA22-491E41344556}"/>
    <cellStyle name="Prosent 4 7" xfId="34383" xr:uid="{D2931A5E-EBD7-4376-AE26-11657529A532}"/>
    <cellStyle name="Prosent 4 8" xfId="35961" xr:uid="{E77360C2-8F82-41B9-B589-793FF6829128}"/>
    <cellStyle name="Prosent 4 9" xfId="36062" xr:uid="{FD674BF6-DD52-47DB-B4F9-693F7295DF94}"/>
    <cellStyle name="Prosent 4_3. Chng in credit spreads" xfId="51838" xr:uid="{4C9E1449-66E7-4E7E-A3CD-A6D356104605}"/>
    <cellStyle name="Prosent 5" xfId="9892" xr:uid="{3E7E4C5A-EEDA-43C0-9C6D-E029470E0388}"/>
    <cellStyle name="Prosent 5 10" xfId="36882" xr:uid="{3E5AD876-E14F-4883-8169-EE4AD47205A9}"/>
    <cellStyle name="Prosent 5 2" xfId="9893" xr:uid="{769819C5-FA8A-4FA3-8C7B-0EF4FFDB7D4A}"/>
    <cellStyle name="Prosent 5 2 2" xfId="9894" xr:uid="{5F2B3E36-B7BC-4F60-8EED-A92119BAE7EB}"/>
    <cellStyle name="Prosent 5 2 2 2" xfId="9895" xr:uid="{03EC3BF8-6BD1-4A30-86E7-A427A1BC933E}"/>
    <cellStyle name="Prosent 5 2 2 3" xfId="51839" xr:uid="{29DDF832-27F6-44C1-A941-23AB32EFD5DC}"/>
    <cellStyle name="Prosent 5 2 2_AVA DVA EL" xfId="34384" xr:uid="{46B3C096-B2E8-4337-9C6C-65A48FA2E717}"/>
    <cellStyle name="Prosent 5 2 3" xfId="9896" xr:uid="{8DD69B6A-37B3-427A-9C6B-1A3AF08E0A42}"/>
    <cellStyle name="Prosent 5 2 3 2" xfId="36107" xr:uid="{8AB2C9BA-2779-4B7D-B655-BF0E9B73DB2C}"/>
    <cellStyle name="Prosent 5 2 4" xfId="36883" xr:uid="{D46FB746-C949-4C61-8775-92F5BD53877C}"/>
    <cellStyle name="Prosent 5 2_3. Chng in credit spreads" xfId="51840" xr:uid="{0CF00980-7192-46A1-B677-3AB1113E9E0F}"/>
    <cellStyle name="Prosent 5 3" xfId="9897" xr:uid="{87DE9F41-85C7-403F-9663-14B9DB395018}"/>
    <cellStyle name="Prosent 5 3 2" xfId="9898" xr:uid="{A95B8233-A3D0-498C-AFA8-BFF360EF9EB4}"/>
    <cellStyle name="Prosent 5 3 2 2" xfId="36137" xr:uid="{A0103084-8672-4DBE-B02F-03B027F393C5}"/>
    <cellStyle name="Prosent 5 3 3" xfId="51841" xr:uid="{B71A237E-193B-4CF9-90EC-DAE6FA96AFD4}"/>
    <cellStyle name="Prosent 5 3_AVA DVA EL" xfId="34385" xr:uid="{5C6CE364-AAA6-4941-A736-043E3BEA7AAC}"/>
    <cellStyle name="Prosent 5 4" xfId="9899" xr:uid="{88451EF1-925F-43DE-AB30-7EC0C545696B}"/>
    <cellStyle name="Prosent 5 4 2" xfId="9900" xr:uid="{A1086655-0D5F-4118-AAC6-48226FD7CF6A}"/>
    <cellStyle name="Prosent 5 4 2 2" xfId="36294" xr:uid="{91F83702-1B58-4BC8-A9F2-4D5E75D9C0D2}"/>
    <cellStyle name="Prosent 5 4 3" xfId="51842" xr:uid="{6C1AE2C9-5460-4115-95C7-9D0AF6C88AF5}"/>
    <cellStyle name="Prosent 5 4_AVA DVA EL" xfId="34386" xr:uid="{5416CF56-2CD6-453B-9E07-D8FE11D2EFBD}"/>
    <cellStyle name="Prosent 5 5" xfId="34387" xr:uid="{40BADAAF-D3B5-460E-870E-622E5F23765D}"/>
    <cellStyle name="Prosent 5 5 2" xfId="36050" xr:uid="{87FDE3BF-5F36-46A6-978D-A076F2E5C590}"/>
    <cellStyle name="Prosent 5 6" xfId="36079" xr:uid="{9EF0581E-26A0-44CC-88A6-4B642194B230}"/>
    <cellStyle name="Prosent 5 7" xfId="36389" xr:uid="{290E4ECB-7CBC-47AB-A075-EE63EA630436}"/>
    <cellStyle name="Prosent 5 8" xfId="35962" xr:uid="{EC2DEADF-FB09-4349-8089-B47C3F56B2FD}"/>
    <cellStyle name="Prosent 5 9" xfId="36061" xr:uid="{4D6CE8DF-F7B5-44CA-B48C-F5705C0EB61A}"/>
    <cellStyle name="Prosent 5_3. Chng in credit spreads" xfId="51843" xr:uid="{347BEF91-D4BF-4CEF-AB5F-16A3A4850BBE}"/>
    <cellStyle name="Prosent 6" xfId="9901" xr:uid="{5633B463-AA0B-44CE-9E09-7F2CBEAB2393}"/>
    <cellStyle name="Prosent 6 10" xfId="36053" xr:uid="{56492416-E794-47AB-8608-E108C3416A50}"/>
    <cellStyle name="Prosent 6 2" xfId="9902" xr:uid="{84466F13-5DFD-4B51-A821-FDA5BBCC89BC}"/>
    <cellStyle name="Prosent 6 2 2" xfId="9903" xr:uid="{ADAD16DF-2650-48FA-954D-4A097D185E56}"/>
    <cellStyle name="Prosent 6 2 2 2" xfId="9904" xr:uid="{D7841937-CE9F-4E2C-B0CB-E18DF0F509B7}"/>
    <cellStyle name="Prosent 6 2 2_AVA DVA EL" xfId="34388" xr:uid="{DF08C575-8D99-44CC-9EA6-440D47346688}"/>
    <cellStyle name="Prosent 6 2 3" xfId="9905" xr:uid="{24F0A089-640B-43AC-BE19-93CD1B8F9548}"/>
    <cellStyle name="Prosent 6 2 3 2" xfId="36110" xr:uid="{99869DFC-F1FC-4993-841D-541BAD3A1E52}"/>
    <cellStyle name="Prosent 6 2 4" xfId="36884" xr:uid="{C9E3B74F-0BB7-4CED-9A7F-B72C54871779}"/>
    <cellStyle name="Prosent 6 2_4Q16" xfId="34389" xr:uid="{23E73E60-E784-4543-86EC-6C5FBB96ED2B}"/>
    <cellStyle name="Prosent 6 3" xfId="9906" xr:uid="{0C1A8662-3F2C-4D7F-8E18-0E2EA22FC999}"/>
    <cellStyle name="Prosent 6 3 2" xfId="9907" xr:uid="{39223664-A035-4F6F-B357-D4BA65FE263C}"/>
    <cellStyle name="Prosent 6 3 2 2" xfId="9908" xr:uid="{FA51D6A8-3548-462D-A958-B82BABDC41C8}"/>
    <cellStyle name="Prosent 6 3 2_AVA DVA EL" xfId="34390" xr:uid="{A4E698A6-3282-4ABF-B5DF-AF7EC2E6B9C6}"/>
    <cellStyle name="Prosent 6 3 3" xfId="9909" xr:uid="{B5203AE2-D1F3-4F88-A632-11339EFD3F26}"/>
    <cellStyle name="Prosent 6 3 3 2" xfId="36140" xr:uid="{15EC9AFA-3796-4DD2-80B3-D1C017120C9B}"/>
    <cellStyle name="Prosent 6 3 4" xfId="36885" xr:uid="{E15496FB-2D0D-4031-ACA7-BEB8C2E3B8E9}"/>
    <cellStyle name="Prosent 6 3_4Q16" xfId="34391" xr:uid="{25663797-3860-4F1C-8CBC-5F2ECFF0503E}"/>
    <cellStyle name="Prosent 6 4" xfId="9910" xr:uid="{EFC9E5E9-18B2-4E1C-942B-E2418EED28FB}"/>
    <cellStyle name="Prosent 6 4 2" xfId="9911" xr:uid="{467FB2AE-C516-4163-87A1-5E2101C01E28}"/>
    <cellStyle name="Prosent 6 4 2 2" xfId="9912" xr:uid="{6DA63F03-6CD4-4590-82F9-FF2C048819D7}"/>
    <cellStyle name="Prosent 6 4 2_AVA DVA EL" xfId="34392" xr:uid="{8BFC781B-1183-44BD-A596-EA6E2968DE83}"/>
    <cellStyle name="Prosent 6 4 3" xfId="9913" xr:uid="{A5D154EA-D4F2-41DD-ABC9-0CA51EEA3987}"/>
    <cellStyle name="Prosent 6 4 3 2" xfId="36297" xr:uid="{5CFDF76A-EE03-4892-AEBD-6F9E074CB0BC}"/>
    <cellStyle name="Prosent 6 4 4" xfId="36886" xr:uid="{EB227031-DAA7-429E-A2C1-F0A0E4226342}"/>
    <cellStyle name="Prosent 6 4_4Q16" xfId="34393" xr:uid="{AF9733B1-2CB0-43C7-A220-2DD2CA66E88F}"/>
    <cellStyle name="Prosent 6 5" xfId="9914" xr:uid="{A950A11B-0EC9-4B14-BBEB-EC8737899855}"/>
    <cellStyle name="Prosent 6 5 2" xfId="9915" xr:uid="{A0599395-FBE0-434A-A56F-30159A2BD52C}"/>
    <cellStyle name="Prosent 6 5_AVA DVA EL" xfId="34394" xr:uid="{6FD33393-2D96-455E-898C-BDC689BD2B4E}"/>
    <cellStyle name="Prosent 6 6" xfId="9916" xr:uid="{B6E25778-6829-4998-BABC-968910ABD5D2}"/>
    <cellStyle name="Prosent 6 6 2" xfId="34395" xr:uid="{FA169206-D352-444E-8270-47B027ED232B}"/>
    <cellStyle name="Prosent 6 6 3" xfId="34396" xr:uid="{2B175DAD-0E8D-4539-8E4E-7EE4614DE211}"/>
    <cellStyle name="Prosent 6 6_AVA DVA EL" xfId="34397" xr:uid="{85123B89-26C4-4A34-829F-2DD010975EEE}"/>
    <cellStyle name="Prosent 6 7" xfId="34398" xr:uid="{52ADE767-B0F9-478E-B4DB-6B7371823075}"/>
    <cellStyle name="Prosent 6 7 2" xfId="36081" xr:uid="{E6E81D55-5F93-4A7C-AA0B-0D43E09AC872}"/>
    <cellStyle name="Prosent 6 8" xfId="36393" xr:uid="{AFB0D342-9C01-442A-AC25-02C93E423BFC}"/>
    <cellStyle name="Prosent 6 9" xfId="35974" xr:uid="{C85B52B9-1A40-4DBA-BFDD-E8416119D78A}"/>
    <cellStyle name="Prosent 6_3. Chng in credit spreads" xfId="51844" xr:uid="{4955665B-D8BA-484D-942B-40A476698136}"/>
    <cellStyle name="Prosent 7" xfId="9917" xr:uid="{B9DCC2A8-EB30-4377-B367-E9DDCF315E55}"/>
    <cellStyle name="Prosent 7 2" xfId="9918" xr:uid="{01BABE02-5165-4437-94E1-86CB0F8A876D}"/>
    <cellStyle name="Prosent 7 2 2" xfId="9919" xr:uid="{D95F6F96-8205-4A0F-A2CA-26C5585467AD}"/>
    <cellStyle name="Prosent 7 2 2 2" xfId="9920" xr:uid="{206EBE46-C2A6-49DB-AEF3-270B81D6C219}"/>
    <cellStyle name="Prosent 7 2 2 3" xfId="51845" xr:uid="{BEB70F5E-0C36-4226-A1AB-24386B85821D}"/>
    <cellStyle name="Prosent 7 2 2_AVA DVA EL" xfId="34399" xr:uid="{C13A66B4-73E1-4EED-86C6-7CD25C7C3337}"/>
    <cellStyle name="Prosent 7 2 3" xfId="9921" xr:uid="{D34C57F3-4AFC-4DD9-BAF4-B2D0742F8A3A}"/>
    <cellStyle name="Prosent 7 2 3 2" xfId="36113" xr:uid="{DD571483-6966-44B2-BB3F-0A1C57CD31E9}"/>
    <cellStyle name="Prosent 7 2 4" xfId="36888" xr:uid="{903425C1-2A5B-45E5-90F6-58A55267AA4A}"/>
    <cellStyle name="Prosent 7 2_3. Chng in credit spreads" xfId="51846" xr:uid="{6A8A732C-82FF-4848-8C0E-3305AF9A3E07}"/>
    <cellStyle name="Prosent 7 3" xfId="9922" xr:uid="{68B37306-D0A6-4278-89A1-35BF44A12F40}"/>
    <cellStyle name="Prosent 7 3 2" xfId="9923" xr:uid="{36E252CE-906C-41D0-B6FE-8F80806DC474}"/>
    <cellStyle name="Prosent 7 3 2 2" xfId="36143" xr:uid="{4D9354C4-C0D3-4448-987D-34D762128034}"/>
    <cellStyle name="Prosent 7 3 3" xfId="51847" xr:uid="{FD078547-09CA-4C88-9D06-C5D4C5A1D10E}"/>
    <cellStyle name="Prosent 7 3_AVA DVA EL" xfId="34400" xr:uid="{86AB1946-5483-4520-A740-AB841B5CE531}"/>
    <cellStyle name="Prosent 7 4" xfId="9924" xr:uid="{8D39D506-7BBC-4187-A6FE-A8F543AECB8E}"/>
    <cellStyle name="Prosent 7 4 2" xfId="36084" xr:uid="{25429C56-59EB-4091-A952-1E17C3BB6E0B}"/>
    <cellStyle name="Prosent 7 5" xfId="36887" xr:uid="{5BF9362B-D87D-4510-8D02-8FDFCCB7930D}"/>
    <cellStyle name="Prosent 7 5 2" xfId="51848" xr:uid="{C52F8CDE-0053-4DF0-B9D7-A0FE569B76F3}"/>
    <cellStyle name="Prosent 7_3. Chng in credit spreads" xfId="51849" xr:uid="{6BEF34D6-A62B-473C-8B4D-39B85B7117F7}"/>
    <cellStyle name="Prosent 8" xfId="9925" xr:uid="{2FB41E86-E056-4809-99AD-107C61B2B076}"/>
    <cellStyle name="Prosent 8 2" xfId="9926" xr:uid="{ACDF326A-7F80-4862-94D2-392AF64A1827}"/>
    <cellStyle name="Prosent 8 2 2" xfId="9927" xr:uid="{109DF662-57AA-408E-ADC4-71F2AEAB724B}"/>
    <cellStyle name="Prosent 8 2 2 2" xfId="36116" xr:uid="{1CA4A321-9D1E-45CE-AF50-EEC53F6169DF}"/>
    <cellStyle name="Prosent 8 2 3" xfId="51850" xr:uid="{4DA33D6A-BA0F-4042-9C0B-0BCA01B147AD}"/>
    <cellStyle name="Prosent 8 2_3. Chng in credit spreads" xfId="51851" xr:uid="{1B48D2F3-A663-48A8-9D17-5C7FA07AD503}"/>
    <cellStyle name="Prosent 8 3" xfId="9928" xr:uid="{320E2825-673E-4105-A742-22858EF7D3E2}"/>
    <cellStyle name="Prosent 8 3 2" xfId="36146" xr:uid="{B9DB73E0-BA34-4B60-B021-43575212D494}"/>
    <cellStyle name="Prosent 8 4" xfId="9929" xr:uid="{656DE151-E192-4E37-9B16-82BFDAFF2FCA}"/>
    <cellStyle name="Prosent 8 4 2" xfId="36087" xr:uid="{461CEABF-7BE5-45FC-B1FB-D535F818518C}"/>
    <cellStyle name="Prosent 8 5" xfId="36889" xr:uid="{E4A13DD0-9838-4D3B-B57D-BC081DD24FB0}"/>
    <cellStyle name="Prosent 8_3. Chng in credit spreads" xfId="51852" xr:uid="{9EB1DDAE-DC65-44E7-85BE-C49191BF00CD}"/>
    <cellStyle name="Prosent 9" xfId="9930" xr:uid="{A9E83D5B-3B08-4B12-9BC6-75466F134AFD}"/>
    <cellStyle name="Prosent 9 2" xfId="9931" xr:uid="{0EBBA786-025D-45CD-A835-70C2368DBB8D}"/>
    <cellStyle name="Prosent 9 2 2" xfId="9932" xr:uid="{F49D4B00-D797-46E4-AB93-266900A8F880}"/>
    <cellStyle name="Prosent 9 2 2 2" xfId="36119" xr:uid="{1D7CE5EE-668B-4902-991D-5AF379FF867D}"/>
    <cellStyle name="Prosent 9 2 3" xfId="51853" xr:uid="{F6AA4450-7240-4F29-A69A-C443AF2BFA96}"/>
    <cellStyle name="Prosent 9 2_AVA DVA EL" xfId="34401" xr:uid="{351A081C-E62E-409E-A71D-02F84D74ADA4}"/>
    <cellStyle name="Prosent 9 3" xfId="9933" xr:uid="{6F7E1216-71CD-45FB-BA55-C40476D8ECD2}"/>
    <cellStyle name="Prosent 9 3 2" xfId="36149" xr:uid="{E9D2FC55-0DF9-43BA-B8C9-0945959B0842}"/>
    <cellStyle name="Prosent 9 4" xfId="36090" xr:uid="{15EDAF97-4193-4D25-8EC6-013901B0FEC4}"/>
    <cellStyle name="Prosent 9 4 2" xfId="51854" xr:uid="{1FE9DB9B-AB6B-47AD-8B4D-2884FA53AD53}"/>
    <cellStyle name="Prosent 9 5" xfId="36890" xr:uid="{6C8EA335-71F3-4B94-9F0F-1541B04E3D79}"/>
    <cellStyle name="Prosent 9_3. Chng in credit spreads" xfId="51855" xr:uid="{6ED38964-B4AD-42B3-998D-6EF90EB6AD72}"/>
    <cellStyle name="Prozent 2" xfId="9934" xr:uid="{0AF64F99-9669-4314-8961-F7D0DC6509D6}"/>
    <cellStyle name="Prozent 2 2" xfId="9935" xr:uid="{CE991B0A-C849-4C10-9D42-4AF844DC4613}"/>
    <cellStyle name="Prozent 2 2 2" xfId="34402" xr:uid="{815876EC-0AE2-455F-B8E3-341069D5EA57}"/>
    <cellStyle name="Prozent 2 2_AVA DVA EL" xfId="34403" xr:uid="{C9F29EF3-4EA7-4861-8DE3-D89CE2ABFF5A}"/>
    <cellStyle name="Prozent 2 3" xfId="9936" xr:uid="{1553D48D-6D31-42AE-BD5E-8D490D528E12}"/>
    <cellStyle name="Prozent 2 3 2" xfId="34404" xr:uid="{C92137CE-0208-4879-94F8-69644DB37625}"/>
    <cellStyle name="Prozent 2 3_AVA DVA EL" xfId="34405" xr:uid="{C0E444DC-24BF-49AF-A3C6-D01D62854C8A}"/>
    <cellStyle name="Prozent 2 4" xfId="34406" xr:uid="{DD3F2554-5330-42CD-9975-A683CF32BAF2}"/>
    <cellStyle name="Prozent 2_4Q16" xfId="34407" xr:uid="{67D74CA6-85D3-4E98-80A5-0437D18DEB82}"/>
    <cellStyle name="QIS5Area" xfId="9937" xr:uid="{EEB284EB-7C1A-49D4-97DD-F051FE8AD27E}"/>
    <cellStyle name="Rad" xfId="9938" xr:uid="{3A191589-8BA2-4FD0-A447-E58C33768998}"/>
    <cellStyle name="Rad 2" xfId="9939" xr:uid="{03577CE7-C557-43CD-A476-7BA19FE96628}"/>
    <cellStyle name="Rad 2 2" xfId="34408" xr:uid="{19FEF09D-E5DE-442D-8FCF-E67CBD2A4F46}"/>
    <cellStyle name="Rad 2_AVA DVA EL" xfId="34409" xr:uid="{A8D516EF-AA9B-43C4-9E4E-9DF4DD16BED1}"/>
    <cellStyle name="Rad 3" xfId="34410" xr:uid="{023F91FB-E70E-4DA7-BF11-D8460DF53A03}"/>
    <cellStyle name="Rad_4Q16" xfId="34411" xr:uid="{872FFCFA-C600-4155-B046-0877B765CBA0}"/>
    <cellStyle name="Radrubrik" xfId="34412" xr:uid="{9E106074-67BD-455D-8502-114667C9212C}"/>
    <cellStyle name="Radrubrik 2" xfId="34413" xr:uid="{60FF4FD3-B394-4237-A424-E3C5D92312FD}"/>
    <cellStyle name="Radrubrik 3" xfId="34414" xr:uid="{55DFEB9D-4F77-444C-A5B8-0D3B0D7411D4}"/>
    <cellStyle name="Radrubrik 4" xfId="51856" xr:uid="{416FE7E9-293A-4B24-B452-B552C09C4E31}"/>
    <cellStyle name="Radrubrik_AVA DVA EL" xfId="34415" xr:uid="{A2B5F1E1-5153-4746-BFA4-8F9482BAAE6D}"/>
    <cellStyle name="Radtext" xfId="34416" xr:uid="{51BA999F-E7DE-44CE-86AC-85786E4041F9}"/>
    <cellStyle name="Radtext 2" xfId="34417" xr:uid="{FF82FB20-F728-4109-B6B1-1BE7B6A9B2FC}"/>
    <cellStyle name="Radtext 3" xfId="34418" xr:uid="{57F8A373-0226-432B-85B6-503562DD9D47}"/>
    <cellStyle name="Radtext 4" xfId="51857" xr:uid="{A70E11A0-078F-490C-9D30-4F0E9DEF3926}"/>
    <cellStyle name="Radtext_AVA DVA EL" xfId="34419" xr:uid="{D1BFAA14-3B4A-4DF1-B572-87826E73E225}"/>
    <cellStyle name="RaekkeNiv1" xfId="9940" xr:uid="{92D997BE-C8D3-471F-8FAB-FBAF0E86CD8A}"/>
    <cellStyle name="RaekkeNiv1 2" xfId="34420" xr:uid="{E02D7F2A-A88F-4A47-BEEA-DF393E489910}"/>
    <cellStyle name="RaekkeNiv1 2 2" xfId="51858" xr:uid="{3234F2A6-02B0-4693-AFE7-9FBFCF828A98}"/>
    <cellStyle name="RaekkeNiv1 2 2 2" xfId="51859" xr:uid="{6F10E72C-7847-4DF5-A1B3-0962CF5CCD2B}"/>
    <cellStyle name="RaekkeNiv1 2 2 3" xfId="51860" xr:uid="{68618C37-B931-4FE3-ACBA-A481D372AABD}"/>
    <cellStyle name="RaekkeNiv1 2 2 4" xfId="51861" xr:uid="{E832C704-CE9C-476D-BE0A-AD398C741104}"/>
    <cellStyle name="RaekkeNiv1 2 2_Results &amp; key fig." xfId="51862" xr:uid="{32183E71-869C-4A52-A69F-B7CDA2B80935}"/>
    <cellStyle name="RaekkeNiv1 2 3" xfId="51863" xr:uid="{5F568772-8BDE-4D82-98EF-8183631074A1}"/>
    <cellStyle name="RaekkeNiv1 2 4" xfId="51864" xr:uid="{D600F179-1E4D-4A05-AD85-C6CE1F64363B}"/>
    <cellStyle name="RaekkeNiv1 2 5" xfId="51865" xr:uid="{F72F690D-09F1-4424-992F-D62F6BE7C37F}"/>
    <cellStyle name="RaekkeNiv1 2_3. Chng in credit spreads" xfId="51866" xr:uid="{C8CE7E90-FE02-490C-A55A-85F73CD57C71}"/>
    <cellStyle name="RaekkeNiv1 3" xfId="51867" xr:uid="{15DC5CA5-5CC3-4ABF-8A61-C207276D40CD}"/>
    <cellStyle name="RaekkeNiv1 3 2" xfId="51868" xr:uid="{831C9DBB-27A0-4683-9215-750C3F394318}"/>
    <cellStyle name="RaekkeNiv1 3 3" xfId="51869" xr:uid="{AE143CA7-0092-4637-BAFE-0F105083B83B}"/>
    <cellStyle name="RaekkeNiv1 3 4" xfId="51870" xr:uid="{DF4575AA-C3F0-450D-A9B9-C6557C0A911C}"/>
    <cellStyle name="RaekkeNiv1 4" xfId="51871" xr:uid="{1F8B494A-9479-42EE-99C2-31558519D03C}"/>
    <cellStyle name="RaekkeNiv1 5" xfId="51872" xr:uid="{AECAEFE2-1AE6-4B6E-A09F-EF47501C640B}"/>
    <cellStyle name="RaekkeNiv1 6" xfId="51873" xr:uid="{05439251-8A41-4971-8CC0-2AC3A23334E1}"/>
    <cellStyle name="RaekkeNiv1_3. Chng in credit spreads" xfId="51874" xr:uid="{EA8E73B4-4154-48E6-8499-5A4836F4DB3B}"/>
    <cellStyle name="RaekkeNiv2" xfId="9941" xr:uid="{3F262601-A8DB-4B7C-B5C0-28F531C90ED2}"/>
    <cellStyle name="RaekkeNiv2 2" xfId="34421" xr:uid="{2FA0605A-D2C2-4D25-9834-E0E7F2459203}"/>
    <cellStyle name="RaekkeNiv2 2 2" xfId="51875" xr:uid="{6E866578-7048-4A2C-A1E6-DF60180E264B}"/>
    <cellStyle name="RaekkeNiv2 2 2 2" xfId="51876" xr:uid="{26FE5D7F-03B6-4313-9398-A577B7FF38CC}"/>
    <cellStyle name="RaekkeNiv2 2 2 3" xfId="51877" xr:uid="{28ECC0ED-450C-43D4-8897-B54381A5C066}"/>
    <cellStyle name="RaekkeNiv2 2 2 4" xfId="51878" xr:uid="{0084B93D-7724-426C-B6CA-60C7B419DDE7}"/>
    <cellStyle name="RaekkeNiv2 2 2_Results &amp; key fig." xfId="51879" xr:uid="{B52DFE69-E9F7-4433-8A64-911D851A618F}"/>
    <cellStyle name="RaekkeNiv2 2 3" xfId="51880" xr:uid="{FF3BFF3C-8CC3-467A-8AC2-5D28FE68F62E}"/>
    <cellStyle name="RaekkeNiv2 2 4" xfId="51881" xr:uid="{DDE85F0B-4106-4A29-8F39-8D11ED62E41F}"/>
    <cellStyle name="RaekkeNiv2 2 5" xfId="51882" xr:uid="{0C1A4283-E834-4E61-BE00-EE9AD07AE007}"/>
    <cellStyle name="RaekkeNiv2 2_3. Chng in credit spreads" xfId="51883" xr:uid="{C2D50AF6-47D1-4CAF-A59D-78D9315DDCEB}"/>
    <cellStyle name="RaekkeNiv2 3" xfId="34422" xr:uid="{95BB1BC6-545A-4F9B-960D-33A029B66565}"/>
    <cellStyle name="RaekkeNiv2 3 2" xfId="51884" xr:uid="{630CD455-2230-47F0-A887-B5CDAC8962E1}"/>
    <cellStyle name="RaekkeNiv2 3 3" xfId="51885" xr:uid="{6C5A71C1-EAA5-4AA7-8FE7-17880D14B4E5}"/>
    <cellStyle name="RaekkeNiv2 3 4" xfId="51886" xr:uid="{9F584AC0-3492-445E-BFE1-7E08B3CB67C3}"/>
    <cellStyle name="RaekkeNiv2 3 5" xfId="51887" xr:uid="{2D5FA9CC-55E2-4017-A0EA-EE1FE2772762}"/>
    <cellStyle name="RaekkeNiv2 4" xfId="51888" xr:uid="{A557160C-541C-4DAB-B351-58BE75A30DCD}"/>
    <cellStyle name="RaekkeNiv2 5" xfId="51889" xr:uid="{282DB720-0B69-41F9-A9D0-B0CF70891F9F}"/>
    <cellStyle name="RaekkeNiv2 6" xfId="51890" xr:uid="{575E59F7-D51C-4FA4-98D5-3CB2FA31F43B}"/>
    <cellStyle name="RaekkeNiv2_3. Chng in credit spreads" xfId="51891" xr:uid="{EC5E8CC1-3C6F-449D-9B29-4BB963D9A484}"/>
    <cellStyle name="RaekkeNiv3" xfId="34423" xr:uid="{C2C93022-8D4D-4653-8E76-D54130A83FA9}"/>
    <cellStyle name="RaekkeNiv3 2" xfId="34424" xr:uid="{D811AAB2-E83B-4ADA-9593-A33B7A413030}"/>
    <cellStyle name="RaekkeNiv3 2 2" xfId="51892" xr:uid="{62C31F47-5E10-4F77-A156-EE1697C2AD29}"/>
    <cellStyle name="RaekkeNiv3 2 2 2" xfId="51893" xr:uid="{BFFE74FF-5C8D-4B1A-88D8-52AA49544551}"/>
    <cellStyle name="RaekkeNiv3 2 2 3" xfId="51894" xr:uid="{A04A4ADE-FC08-4ACA-9379-97CD2B3E48A9}"/>
    <cellStyle name="RaekkeNiv3 2 2 4" xfId="51895" xr:uid="{FC44191C-8A01-4E58-97B6-895A9D719029}"/>
    <cellStyle name="RaekkeNiv3 2 2_Results &amp; key fig." xfId="51896" xr:uid="{E027F429-997D-47F3-87EE-87AE85BBD021}"/>
    <cellStyle name="RaekkeNiv3 2 3" xfId="51897" xr:uid="{1F6856D2-4158-4D51-AA66-56F7748337FE}"/>
    <cellStyle name="RaekkeNiv3 2 4" xfId="51898" xr:uid="{4ED5498C-E727-47A4-8ACF-D8C80233981C}"/>
    <cellStyle name="RaekkeNiv3 2 5" xfId="51899" xr:uid="{02256299-59D3-40F8-AA46-E978D2F52654}"/>
    <cellStyle name="RaekkeNiv3 2_3. Chng in credit spreads" xfId="51900" xr:uid="{60734633-52E7-433B-92A8-0FD2ED34B27B}"/>
    <cellStyle name="RaekkeNiv3 3" xfId="34425" xr:uid="{87338842-CCFB-4176-A3E2-7A4BAE448F94}"/>
    <cellStyle name="RaekkeNiv3 3 2" xfId="51901" xr:uid="{6E41D99C-47F7-4337-9F35-378B045F4B02}"/>
    <cellStyle name="RaekkeNiv3 3 3" xfId="51902" xr:uid="{7263554C-689E-4916-92D9-45B1672BDC89}"/>
    <cellStyle name="RaekkeNiv3 3 4" xfId="51903" xr:uid="{5D4B5806-A6F5-4542-A769-4F3756556627}"/>
    <cellStyle name="RaekkeNiv3 3 5" xfId="51904" xr:uid="{627475C8-FD07-4D3B-9572-33E2312D2B4A}"/>
    <cellStyle name="RaekkeNiv3 4" xfId="51905" xr:uid="{CF596D5E-364E-4FA8-9888-9E8C5A2079EA}"/>
    <cellStyle name="RaekkeNiv3 5" xfId="51906" xr:uid="{7C847D6D-E80B-450E-9428-89FBD2898053}"/>
    <cellStyle name="RaekkeNiv3 6" xfId="51907" xr:uid="{C4937AE2-B32D-4E54-8C2D-7E0717F6551D}"/>
    <cellStyle name="RaekkeNiv3_3. Chng in credit spreads" xfId="51908" xr:uid="{7B70D3A3-3BE9-4212-88BA-A927856B4D1B}"/>
    <cellStyle name="RaekkeNiv4" xfId="34426" xr:uid="{2F9F778A-2EE8-4067-8857-A162FDE3FABD}"/>
    <cellStyle name="RaekkeNiv4 2" xfId="34427" xr:uid="{EA98EAAF-676C-4EAF-AA69-3D3E66825529}"/>
    <cellStyle name="RaekkeNiv4 2 2" xfId="51909" xr:uid="{CB0D4A4A-892A-4DA6-A530-2841022A2A35}"/>
    <cellStyle name="RaekkeNiv4 2 2 2" xfId="51910" xr:uid="{783CF6CB-BA3A-4D17-94E4-63B66A7C2298}"/>
    <cellStyle name="RaekkeNiv4 2 2 3" xfId="51911" xr:uid="{270A2436-6EBD-4736-840F-98297EB9DFB3}"/>
    <cellStyle name="RaekkeNiv4 2 2 4" xfId="51912" xr:uid="{0D720521-8800-44BA-85C1-F1BAD6BEB924}"/>
    <cellStyle name="RaekkeNiv4 2 2_Results &amp; key fig." xfId="51913" xr:uid="{E12A1DE1-3910-4879-B5CD-AB3DD60670EA}"/>
    <cellStyle name="RaekkeNiv4 2 3" xfId="51914" xr:uid="{96784742-043D-40B6-BFE8-E41466A48A53}"/>
    <cellStyle name="RaekkeNiv4 2 4" xfId="51915" xr:uid="{3B4F305D-4C10-4543-9385-DB4E793D4834}"/>
    <cellStyle name="RaekkeNiv4 2 5" xfId="51916" xr:uid="{36F1D1B4-A859-4A66-A8AC-F80D3B34FC3A}"/>
    <cellStyle name="RaekkeNiv4 2_3. Chng in credit spreads" xfId="51917" xr:uid="{4F72F5BE-FFA2-4A54-8ED0-6A0FDD35A9F4}"/>
    <cellStyle name="RaekkeNiv4 3" xfId="34428" xr:uid="{1D6A1CD1-9B8E-44EC-9646-65B9AA59E95E}"/>
    <cellStyle name="RaekkeNiv4 3 2" xfId="51918" xr:uid="{ECDBFA62-D250-45A3-B29C-62D5526DFDFA}"/>
    <cellStyle name="RaekkeNiv4 3 3" xfId="51919" xr:uid="{DD757B13-E67C-48C9-A692-0F649D4B0410}"/>
    <cellStyle name="RaekkeNiv4 3 4" xfId="51920" xr:uid="{3E8498AE-683B-437E-B85B-569E7CD0E1C3}"/>
    <cellStyle name="RaekkeNiv4 3 5" xfId="51921" xr:uid="{936F246D-D215-4F84-A643-26E34A567213}"/>
    <cellStyle name="RaekkeNiv4 4" xfId="51922" xr:uid="{EACE1065-0A8A-439F-B9E4-F0A56072931D}"/>
    <cellStyle name="RaekkeNiv4 5" xfId="51923" xr:uid="{0FC6527F-4450-4091-B7FE-A7057BD0269F}"/>
    <cellStyle name="RaekkeNiv4 6" xfId="51924" xr:uid="{54BEC421-1ACF-4044-89CE-0DDA3815A05D}"/>
    <cellStyle name="RaekkeNiv4_3. Chng in credit spreads" xfId="51925" xr:uid="{A623DE80-4584-4EDC-A831-34C9DA8985BC}"/>
    <cellStyle name="Ratio" xfId="34429" xr:uid="{6693BCB6-8FA2-451F-BE68-182FABC778CA}"/>
    <cellStyle name="Ratio 2" xfId="34430" xr:uid="{29DB37CD-8A20-48AC-B0B3-0A84847410AA}"/>
    <cellStyle name="Ratio 3" xfId="34431" xr:uid="{AF2B8778-7AF0-451B-94D3-15481983F6F4}"/>
    <cellStyle name="Ratio_AVA DVA EL" xfId="34432" xr:uid="{B1C0BEC9-D778-43A2-BBCF-8FDA0A372E0C}"/>
    <cellStyle name="Resultat" xfId="34433" xr:uid="{543A90E3-36F1-48FC-AE2D-BB7D95076A3B}"/>
    <cellStyle name="Resultat 2" xfId="34434" xr:uid="{C21EA6E0-E65E-4951-971A-278894F4C8D1}"/>
    <cellStyle name="Resultat 3" xfId="34435" xr:uid="{CC921EA2-D15B-4E1D-8B5B-D8CF482C5A3B}"/>
    <cellStyle name="Resultat 4" xfId="51926" xr:uid="{9C03959C-FD5B-4F87-9ABC-9F6560E81D69}"/>
    <cellStyle name="Resultat_AVA DVA EL" xfId="34436" xr:uid="{6AD53E2C-EE65-4BDD-855D-29BFCD7A4C2D}"/>
    <cellStyle name="Reuters Cells" xfId="9942" xr:uid="{138B8770-204C-42F6-9B7E-CB6F8CF7088F}"/>
    <cellStyle name="Reuters Cells 10" xfId="9943" xr:uid="{167D5266-B243-4947-9DFE-DF525CDD41E1}"/>
    <cellStyle name="Reuters Cells 2" xfId="9944" xr:uid="{E60CC80E-9B60-4E1D-8634-3374D2F66885}"/>
    <cellStyle name="Reuters Cells 2 2" xfId="9945" xr:uid="{99829E8D-1700-44A2-B67F-1A404D45604B}"/>
    <cellStyle name="Reuters Cells 2 2 2" xfId="9946" xr:uid="{588846BB-0A47-4D0C-8172-623D0AFD2697}"/>
    <cellStyle name="Reuters Cells 2 2 2 2" xfId="9947" xr:uid="{2A9EDE54-852B-4140-8B70-AC15C0BA8936}"/>
    <cellStyle name="Reuters Cells 2 2 2 3" xfId="9948" xr:uid="{629992F5-D24C-4A6D-8D33-741427386905}"/>
    <cellStyle name="Reuters Cells 2 2 2 4" xfId="9949" xr:uid="{227B43B9-3E66-4FA4-A287-12FAD20A95D5}"/>
    <cellStyle name="Reuters Cells 2 2 2 5" xfId="9950" xr:uid="{356A928A-EB39-4888-8C8C-660697FD231F}"/>
    <cellStyle name="Reuters Cells 2 2 2 6" xfId="9951" xr:uid="{88ABAB18-DA02-493A-91BB-F5823994A897}"/>
    <cellStyle name="Reuters Cells 2 2 2 7" xfId="9952" xr:uid="{60312215-3428-473D-9927-017EEC4D3E5D}"/>
    <cellStyle name="Reuters Cells 2 2 2_CR4_19" xfId="9953" xr:uid="{3684018F-B319-48DD-A9A3-683A5B227965}"/>
    <cellStyle name="Reuters Cells 2 2 3" xfId="9954" xr:uid="{267774B6-E45B-49C8-99EE-0133275C412A}"/>
    <cellStyle name="Reuters Cells 2 2 3 2" xfId="9955" xr:uid="{BB98CD83-F0AE-4509-8010-927986A2D60D}"/>
    <cellStyle name="Reuters Cells 2 2 3 3" xfId="9956" xr:uid="{3BB45AA2-59CD-4BE8-B552-28CAF76367D5}"/>
    <cellStyle name="Reuters Cells 2 2 3 4" xfId="9957" xr:uid="{6A7E5D4B-6F48-4BC0-966E-CB024133C971}"/>
    <cellStyle name="Reuters Cells 2 2 3 5" xfId="9958" xr:uid="{229EA120-8BDF-43FF-9062-95D1C8B69444}"/>
    <cellStyle name="Reuters Cells 2 2 3 6" xfId="9959" xr:uid="{29A03A1A-5E9B-4929-B506-86069643AB89}"/>
    <cellStyle name="Reuters Cells 2 2 3 7" xfId="9960" xr:uid="{F04D4F04-153C-45CC-9580-79C6025ACBD5}"/>
    <cellStyle name="Reuters Cells 2 2 3_CR4_19" xfId="9961" xr:uid="{E9FFE200-6D06-47E2-A8C2-C618A2686DDA}"/>
    <cellStyle name="Reuters Cells 2 2 4" xfId="9962" xr:uid="{B4663C71-1486-4B5B-B81B-55E677B0F483}"/>
    <cellStyle name="Reuters Cells 2 2 4 2" xfId="9963" xr:uid="{EF437075-BC69-472E-AEDB-FE37CA53EADB}"/>
    <cellStyle name="Reuters Cells 2 2 4 3" xfId="9964" xr:uid="{47AFCD98-C37D-4E54-AC17-32149E4427BA}"/>
    <cellStyle name="Reuters Cells 2 2 4 4" xfId="9965" xr:uid="{32118AE6-3BAE-40FF-88FA-08767EF29A0D}"/>
    <cellStyle name="Reuters Cells 2 2 4 5" xfId="9966" xr:uid="{DB5D9AC8-1BE5-4CA3-8AB1-F32378C19A01}"/>
    <cellStyle name="Reuters Cells 2 2 4 6" xfId="9967" xr:uid="{1990BBE3-FA22-4073-B34E-7B9EC3D07528}"/>
    <cellStyle name="Reuters Cells 2 2 4 7" xfId="9968" xr:uid="{D977CCA8-FEC3-4B5D-8BFA-B2164AA99F03}"/>
    <cellStyle name="Reuters Cells 2 2 4_CR4_19" xfId="9969" xr:uid="{2DFD50B9-311F-4C94-A5EB-BB00EDC5F0C2}"/>
    <cellStyle name="Reuters Cells 2 2 5" xfId="9970" xr:uid="{B6CCBBFF-BC6B-404E-920E-8C62D2231255}"/>
    <cellStyle name="Reuters Cells 2 2 5 2" xfId="9971" xr:uid="{40732DDC-8DC4-46BB-A316-BF7E93372C9C}"/>
    <cellStyle name="Reuters Cells 2 2 5 3" xfId="9972" xr:uid="{0217A44F-FF50-4AE3-8CBC-2EC2121CC959}"/>
    <cellStyle name="Reuters Cells 2 2 5 4" xfId="9973" xr:uid="{48672B53-48BC-4063-9464-BBD1493DEAEB}"/>
    <cellStyle name="Reuters Cells 2 2 5 5" xfId="9974" xr:uid="{9B3E483B-B000-4259-8811-92DABC38B1B4}"/>
    <cellStyle name="Reuters Cells 2 2 5 6" xfId="9975" xr:uid="{51D67656-4CA9-4FFC-8590-2B96BB15AB13}"/>
    <cellStyle name="Reuters Cells 2 2 5 7" xfId="9976" xr:uid="{750887F5-F7E6-4D23-AF9C-9C2A3F82F187}"/>
    <cellStyle name="Reuters Cells 2 2 5_CR4_19" xfId="9977" xr:uid="{C3214242-5C3B-4C47-82A2-E095DDCE9538}"/>
    <cellStyle name="Reuters Cells 2 2 6" xfId="9978" xr:uid="{1B6D5A0A-8986-45C0-BE1C-E39F1A274846}"/>
    <cellStyle name="Reuters Cells 2 2 6 2" xfId="9979" xr:uid="{2805C267-7A70-4525-8580-BBB601FA5CB4}"/>
    <cellStyle name="Reuters Cells 2 2 6 3" xfId="9980" xr:uid="{F49EAE5A-489D-440E-858B-7922ED6500E1}"/>
    <cellStyle name="Reuters Cells 2 2 6 4" xfId="9981" xr:uid="{0AFFC440-34C0-4AE3-8F8A-17B78036070A}"/>
    <cellStyle name="Reuters Cells 2 2 6 5" xfId="9982" xr:uid="{CED10024-4C02-4D1C-8AE8-3AC212725CD6}"/>
    <cellStyle name="Reuters Cells 2 2 6 6" xfId="9983" xr:uid="{741D5DB3-67A0-4C68-AC64-8838075803D8}"/>
    <cellStyle name="Reuters Cells 2 2 6 7" xfId="9984" xr:uid="{540CFDC6-4B3D-4D56-8255-D5EEB0B2C07A}"/>
    <cellStyle name="Reuters Cells 2 2 6_CR4_19" xfId="9985" xr:uid="{6DA97382-E666-4940-8245-2E93982DB559}"/>
    <cellStyle name="Reuters Cells 2 2 7" xfId="9986" xr:uid="{EB911DB7-65ED-475A-ABBF-15DDE24F2CDB}"/>
    <cellStyle name="Reuters Cells 2 2 7 2" xfId="9987" xr:uid="{12C9B6D6-F080-4F06-BE1B-9E25DA955C98}"/>
    <cellStyle name="Reuters Cells 2 2 7 3" xfId="9988" xr:uid="{2FC73EB5-690A-4CF0-B506-EE1D716F6A1D}"/>
    <cellStyle name="Reuters Cells 2 2 7 4" xfId="9989" xr:uid="{6CBB48A4-0771-437A-943F-9050B430CFE0}"/>
    <cellStyle name="Reuters Cells 2 2 7 5" xfId="9990" xr:uid="{5C3DF312-5467-409C-A4A6-D82B397A2F2C}"/>
    <cellStyle name="Reuters Cells 2 2 7 6" xfId="9991" xr:uid="{BC55BDCB-E941-4BCF-AD12-23D641FFE460}"/>
    <cellStyle name="Reuters Cells 2 2 7_CR4_19" xfId="9992" xr:uid="{46B1765D-63BB-42DB-A2F6-FE0A7E9B35F4}"/>
    <cellStyle name="Reuters Cells 2 2 8" xfId="9993" xr:uid="{AE5642FD-E023-4A5B-AA6A-B6AFF4A84FE3}"/>
    <cellStyle name="Reuters Cells 2 2_CR4_19" xfId="9994" xr:uid="{6247FECC-6EFE-4FB9-9ABC-898DC57736CA}"/>
    <cellStyle name="Reuters Cells 2 3" xfId="9995" xr:uid="{061F6CD8-EACA-426B-B45F-433E80A122FD}"/>
    <cellStyle name="Reuters Cells 2 3 2" xfId="9996" xr:uid="{328F6BAE-057A-41E0-9C09-5DE91D3058B2}"/>
    <cellStyle name="Reuters Cells 2 3 3" xfId="9997" xr:uid="{EE81393C-CC94-4CF6-A348-88C631C608FB}"/>
    <cellStyle name="Reuters Cells 2 3 4" xfId="9998" xr:uid="{024ED78E-9AD8-4F41-B381-52D3A672BFFC}"/>
    <cellStyle name="Reuters Cells 2 3 5" xfId="9999" xr:uid="{CDD41E13-7A1B-4979-8CA1-195C53F25EB0}"/>
    <cellStyle name="Reuters Cells 2 3 6" xfId="10000" xr:uid="{3B32E815-605A-4968-B428-94BA55211769}"/>
    <cellStyle name="Reuters Cells 2 3 7" xfId="10001" xr:uid="{66966D02-D871-4E47-8E41-3C7054976D49}"/>
    <cellStyle name="Reuters Cells 2 3_CR4_19" xfId="10002" xr:uid="{BD6C3BD2-802D-4589-8F35-01EBD9D80B09}"/>
    <cellStyle name="Reuters Cells 2 4" xfId="10003" xr:uid="{A8B918E9-8597-4039-AA12-CA7311C3E590}"/>
    <cellStyle name="Reuters Cells 2 4 2" xfId="10004" xr:uid="{0EA8B3DE-AF01-4F15-81A0-793A84E48C39}"/>
    <cellStyle name="Reuters Cells 2 4 3" xfId="10005" xr:uid="{C28F9AFF-79B5-4607-A32A-AB17BE59B8F7}"/>
    <cellStyle name="Reuters Cells 2 4 4" xfId="10006" xr:uid="{D06250A7-635F-461E-9322-71BABA317126}"/>
    <cellStyle name="Reuters Cells 2 4 5" xfId="10007" xr:uid="{A505FC8E-8B13-498F-846F-8E0DA6574A7E}"/>
    <cellStyle name="Reuters Cells 2 4 6" xfId="10008" xr:uid="{86E83199-B37D-46C9-9888-7292FD063F31}"/>
    <cellStyle name="Reuters Cells 2 4 7" xfId="10009" xr:uid="{C15AD819-7052-4760-8538-A252AE4BFBCC}"/>
    <cellStyle name="Reuters Cells 2 4_CR4_19" xfId="10010" xr:uid="{67B44E15-C60D-4670-8DAA-8B081FAB0E17}"/>
    <cellStyle name="Reuters Cells 2 5" xfId="10011" xr:uid="{D71819CE-9A11-4396-8050-163469160184}"/>
    <cellStyle name="Reuters Cells 2 5 2" xfId="10012" xr:uid="{D330415F-2684-48D5-881A-B460CF64C6A4}"/>
    <cellStyle name="Reuters Cells 2 5 3" xfId="10013" xr:uid="{530375DB-3277-47F5-BF24-89E75E2E41EF}"/>
    <cellStyle name="Reuters Cells 2 5 4" xfId="10014" xr:uid="{6BC5FA3E-06C2-4A38-8084-646274A766D8}"/>
    <cellStyle name="Reuters Cells 2 5 5" xfId="10015" xr:uid="{AD11EAEC-F5A8-4C8E-9E35-969D24CAA960}"/>
    <cellStyle name="Reuters Cells 2 5 6" xfId="10016" xr:uid="{0C188268-6B92-4133-B44F-F3CEB98F301E}"/>
    <cellStyle name="Reuters Cells 2 5 7" xfId="10017" xr:uid="{5191B947-2BEA-4C96-9635-00D8FDAF7847}"/>
    <cellStyle name="Reuters Cells 2 5_CR4_19" xfId="10018" xr:uid="{A3BD3223-F982-4218-A6EA-C6E29C16CD92}"/>
    <cellStyle name="Reuters Cells 2 6" xfId="10019" xr:uid="{C6A4B1D3-5837-46F2-8C10-6B8813CDC3AA}"/>
    <cellStyle name="Reuters Cells 2 6 2" xfId="10020" xr:uid="{B20E5771-B950-4BA0-89F5-5023761F1151}"/>
    <cellStyle name="Reuters Cells 2 6 3" xfId="10021" xr:uid="{7E70B59F-BF10-419E-A8E7-8A68F6E47E92}"/>
    <cellStyle name="Reuters Cells 2 6 4" xfId="10022" xr:uid="{B703B7BC-2432-4EB0-8886-E9014970F654}"/>
    <cellStyle name="Reuters Cells 2 6 5" xfId="10023" xr:uid="{9AB26A4D-CE02-4658-8EF8-F633144F740D}"/>
    <cellStyle name="Reuters Cells 2 6 6" xfId="10024" xr:uid="{FC4571D6-9363-4282-AD90-2CD002117C21}"/>
    <cellStyle name="Reuters Cells 2 6 7" xfId="10025" xr:uid="{EED2A78D-38FB-47E2-90A6-2E2EC69EEFAE}"/>
    <cellStyle name="Reuters Cells 2 6_CR4_19" xfId="10026" xr:uid="{087901DA-023A-461B-A89E-400A36251356}"/>
    <cellStyle name="Reuters Cells 2 7" xfId="10027" xr:uid="{1F2EA0DB-0789-444D-ACC2-7E01A7ADCDD4}"/>
    <cellStyle name="Reuters Cells 2 7 2" xfId="10028" xr:uid="{42AA8586-6901-4426-8E55-2D5BBC3BFA62}"/>
    <cellStyle name="Reuters Cells 2 7 3" xfId="10029" xr:uid="{8B1C2A9D-BFFA-427D-A9AB-9249FD4E0506}"/>
    <cellStyle name="Reuters Cells 2 7 4" xfId="10030" xr:uid="{CCF1BB0A-224C-4DA5-9958-2AF02E1F6367}"/>
    <cellStyle name="Reuters Cells 2 7 5" xfId="10031" xr:uid="{753FA50F-645B-44DC-B6A0-F746FB967745}"/>
    <cellStyle name="Reuters Cells 2 7 6" xfId="10032" xr:uid="{E57B43DD-247F-4881-9BD6-94D2D1205595}"/>
    <cellStyle name="Reuters Cells 2 7 7" xfId="10033" xr:uid="{B7929B9B-E875-4F55-AF39-FFB97A95D182}"/>
    <cellStyle name="Reuters Cells 2 7_CR4_19" xfId="10034" xr:uid="{35CA7FA7-8E0A-43BE-8031-7A42904C2A7C}"/>
    <cellStyle name="Reuters Cells 2 8" xfId="10035" xr:uid="{24CA67AF-C03E-486E-A54C-FD312FB2A775}"/>
    <cellStyle name="Reuters Cells 2 8 2" xfId="10036" xr:uid="{C1E27AB9-272F-4BE2-9C67-97910E18BF91}"/>
    <cellStyle name="Reuters Cells 2 8 3" xfId="10037" xr:uid="{B1AFE74E-DDD1-4875-B236-62C3DDB1EAAD}"/>
    <cellStyle name="Reuters Cells 2 8 4" xfId="10038" xr:uid="{BDEF28F7-0ED7-48A5-9585-FA03144788C9}"/>
    <cellStyle name="Reuters Cells 2 8 5" xfId="10039" xr:uid="{BACE0877-9B34-48DC-B8F8-2101EF2D017C}"/>
    <cellStyle name="Reuters Cells 2 8 6" xfId="10040" xr:uid="{235BB4FC-2EF5-4841-8743-148330D22421}"/>
    <cellStyle name="Reuters Cells 2 8_CR4_19" xfId="10041" xr:uid="{0320CF08-DA50-425B-AA6B-341ECBBB00A5}"/>
    <cellStyle name="Reuters Cells 2 9" xfId="10042" xr:uid="{DF66C62B-9F6D-40D2-BFE1-EB7EBCEC3EC0}"/>
    <cellStyle name="Reuters Cells 2_3. Chng in credit spreads" xfId="51927" xr:uid="{9C5F95C2-A318-463C-83E8-528CC93A1ECE}"/>
    <cellStyle name="Reuters Cells 3" xfId="10043" xr:uid="{08A93416-90D8-426B-A19F-53B3A3B99208}"/>
    <cellStyle name="Reuters Cells 3 2" xfId="10044" xr:uid="{9A5C9A65-83EE-478C-A5F8-BAF0AA456DE6}"/>
    <cellStyle name="Reuters Cells 3 2 2" xfId="10045" xr:uid="{ECD33D7A-030A-4121-87AF-03977AD4F238}"/>
    <cellStyle name="Reuters Cells 3 2 3" xfId="10046" xr:uid="{967D6D14-9023-4011-805A-647BD245B07F}"/>
    <cellStyle name="Reuters Cells 3 2 4" xfId="10047" xr:uid="{09643C9F-F6D6-4AFF-9275-24DB68261A4D}"/>
    <cellStyle name="Reuters Cells 3 2 5" xfId="10048" xr:uid="{0C46A558-0921-4990-8451-0061BE00B118}"/>
    <cellStyle name="Reuters Cells 3 2 6" xfId="10049" xr:uid="{B787324C-290E-477C-AEF9-F78CFADDC60A}"/>
    <cellStyle name="Reuters Cells 3 2 7" xfId="10050" xr:uid="{BBD7722F-60B8-4CF9-9FCC-9D5F7B4FFD23}"/>
    <cellStyle name="Reuters Cells 3 2_AVA DVA EL" xfId="34437" xr:uid="{39B11A1D-CBC5-4E5F-BD79-486A27713A55}"/>
    <cellStyle name="Reuters Cells 3 3" xfId="10051" xr:uid="{487785BC-D8A6-4E60-898E-5C38D67D7C64}"/>
    <cellStyle name="Reuters Cells 3 3 2" xfId="10052" xr:uid="{DB825304-A697-4248-9733-752E8A2AB608}"/>
    <cellStyle name="Reuters Cells 3 3 3" xfId="10053" xr:uid="{B6B04E8F-262B-487A-A0C9-E13B41804187}"/>
    <cellStyle name="Reuters Cells 3 3 4" xfId="10054" xr:uid="{E634FB26-56D4-49FA-90D8-9B8E00EC7AA9}"/>
    <cellStyle name="Reuters Cells 3 3 5" xfId="10055" xr:uid="{B9EA6DB9-4BCB-4F0A-9934-D3F798563771}"/>
    <cellStyle name="Reuters Cells 3 3 6" xfId="10056" xr:uid="{5901FFE3-134D-47F6-B4FB-3D747EE07D23}"/>
    <cellStyle name="Reuters Cells 3 3 7" xfId="10057" xr:uid="{C295F64F-D963-43A0-8A8A-64624542C591}"/>
    <cellStyle name="Reuters Cells 3 3_CR4_19" xfId="10058" xr:uid="{48B07BAB-C842-44F4-AA6C-3F463098FF3F}"/>
    <cellStyle name="Reuters Cells 3 4" xfId="10059" xr:uid="{5BE00C69-494A-469E-AF6A-2875C5608F0E}"/>
    <cellStyle name="Reuters Cells 3 4 2" xfId="10060" xr:uid="{90E9A42E-7BB2-4E10-BE47-E418F2D19101}"/>
    <cellStyle name="Reuters Cells 3 4 3" xfId="10061" xr:uid="{D51AC55B-6F21-44F9-B981-CB5CE0AEB030}"/>
    <cellStyle name="Reuters Cells 3 4 4" xfId="10062" xr:uid="{97A048F0-0F2A-43A2-93AF-CF620C5797A3}"/>
    <cellStyle name="Reuters Cells 3 4 5" xfId="10063" xr:uid="{406A55C1-51EE-4DC5-9A35-56802DDA9097}"/>
    <cellStyle name="Reuters Cells 3 4 6" xfId="10064" xr:uid="{A8FBF8E1-24E7-4171-B83D-DF161DE43EDB}"/>
    <cellStyle name="Reuters Cells 3 4 7" xfId="10065" xr:uid="{AC6436ED-2C70-49D5-BCC3-D22F2C8E3D8D}"/>
    <cellStyle name="Reuters Cells 3 4_CR4_19" xfId="10066" xr:uid="{050D87DB-33A2-48F1-8D02-F92BDB6DA414}"/>
    <cellStyle name="Reuters Cells 3 5" xfId="10067" xr:uid="{6BB1A0FE-BF08-41BB-BE82-09AED34D925D}"/>
    <cellStyle name="Reuters Cells 3 5 2" xfId="10068" xr:uid="{BD235A6C-081B-4788-86AA-916A3D7BDBBF}"/>
    <cellStyle name="Reuters Cells 3 5 3" xfId="10069" xr:uid="{66633E2C-994B-4106-A790-B6FFE1E9B8AA}"/>
    <cellStyle name="Reuters Cells 3 5 4" xfId="10070" xr:uid="{CA751D1A-8EF0-43FD-825F-C9CB97FECFAC}"/>
    <cellStyle name="Reuters Cells 3 5 5" xfId="10071" xr:uid="{CE4D2F02-B429-48C5-9523-8D17B118AF2C}"/>
    <cellStyle name="Reuters Cells 3 5 6" xfId="10072" xr:uid="{42E04D52-9D91-449C-9546-2393C85CD3DE}"/>
    <cellStyle name="Reuters Cells 3 5 7" xfId="10073" xr:uid="{33B567E8-00AB-4036-B4F5-B73B0EC2BAAC}"/>
    <cellStyle name="Reuters Cells 3 5_CR4_19" xfId="10074" xr:uid="{B7CCE4EC-AB54-47C7-82D3-F66193B8A723}"/>
    <cellStyle name="Reuters Cells 3 6" xfId="10075" xr:uid="{F13085C0-EE61-49CC-BEB6-78EE9A543CA5}"/>
    <cellStyle name="Reuters Cells 3 6 2" xfId="10076" xr:uid="{14BDC987-F431-4E66-86D6-17F36D0A8DB2}"/>
    <cellStyle name="Reuters Cells 3 6 3" xfId="10077" xr:uid="{9AD7016D-2E26-44BE-987B-064CA6688E38}"/>
    <cellStyle name="Reuters Cells 3 6 4" xfId="10078" xr:uid="{7BF57FC0-EB96-44F8-B54E-667547B50BFD}"/>
    <cellStyle name="Reuters Cells 3 6 5" xfId="10079" xr:uid="{A7F63867-21FF-41C8-BC11-08FED6723699}"/>
    <cellStyle name="Reuters Cells 3 6 6" xfId="10080" xr:uid="{48A517F6-5E25-4828-818B-F0C49DD92588}"/>
    <cellStyle name="Reuters Cells 3 6 7" xfId="10081" xr:uid="{E3DC2311-D67D-4C9C-A397-D2F968ACF9F3}"/>
    <cellStyle name="Reuters Cells 3 6_CR4_19" xfId="10082" xr:uid="{6F5827A2-3898-4078-9E87-6A9C324A594B}"/>
    <cellStyle name="Reuters Cells 3 7" xfId="10083" xr:uid="{711FB254-8A13-4CE3-BD50-435404637526}"/>
    <cellStyle name="Reuters Cells 3 7 2" xfId="10084" xr:uid="{E5D96806-17BF-4090-9E60-3F2F48FCC3C8}"/>
    <cellStyle name="Reuters Cells 3 7 3" xfId="10085" xr:uid="{0A520A5E-DFF8-4005-962F-1DF64A5B1755}"/>
    <cellStyle name="Reuters Cells 3 7 4" xfId="10086" xr:uid="{03761A80-6A72-4AC4-AA56-D687865831D7}"/>
    <cellStyle name="Reuters Cells 3 7 5" xfId="10087" xr:uid="{589C0DFF-4EF8-4E0C-813A-48E0B14148A2}"/>
    <cellStyle name="Reuters Cells 3 7 6" xfId="10088" xr:uid="{5FAC3358-260F-4798-A683-0FB098B7D62C}"/>
    <cellStyle name="Reuters Cells 3 7_CR4_19" xfId="10089" xr:uid="{14811AB1-FA84-4C97-A803-04E99BD8ADB1}"/>
    <cellStyle name="Reuters Cells 3 8" xfId="10090" xr:uid="{AF1BF110-CB0E-4A63-9387-80ED9D02344F}"/>
    <cellStyle name="Reuters Cells 3_3. Chng in credit spreads" xfId="51928" xr:uid="{F01D229C-4A44-4C67-BE40-655E7971F4DB}"/>
    <cellStyle name="Reuters Cells 4" xfId="10091" xr:uid="{24950009-6258-43BB-BF2C-045CEF2B5BD1}"/>
    <cellStyle name="Reuters Cells 4 2" xfId="10092" xr:uid="{C711159B-B864-481F-A242-AD938DB4B95A}"/>
    <cellStyle name="Reuters Cells 4 3" xfId="10093" xr:uid="{A18CF656-0570-4D08-AE09-DB5202B90256}"/>
    <cellStyle name="Reuters Cells 4 4" xfId="10094" xr:uid="{D1521DE5-C103-412E-9F50-A47003D9FCF6}"/>
    <cellStyle name="Reuters Cells 4 5" xfId="10095" xr:uid="{C660AADE-B13E-4A5E-A410-B8874CCEA423}"/>
    <cellStyle name="Reuters Cells 4 6" xfId="10096" xr:uid="{9E48DE86-21EB-4D07-9D2A-21CDA675B42A}"/>
    <cellStyle name="Reuters Cells 4 7" xfId="10097" xr:uid="{7C06470B-1652-4688-88D0-5E4631AEABF4}"/>
    <cellStyle name="Reuters Cells 4_CR4_19" xfId="10098" xr:uid="{1A0BFD82-86CB-449A-BAD0-278E3E5E300F}"/>
    <cellStyle name="Reuters Cells 5" xfId="10099" xr:uid="{210AD0B8-0BD1-4F07-9DB6-D8D02B18599C}"/>
    <cellStyle name="Reuters Cells 5 2" xfId="10100" xr:uid="{A38ADFD9-B992-49DC-9367-E6627C539184}"/>
    <cellStyle name="Reuters Cells 5 3" xfId="10101" xr:uid="{FDB0CA43-DE47-4CC7-BE25-6D69F7E2085A}"/>
    <cellStyle name="Reuters Cells 5 4" xfId="10102" xr:uid="{787302DC-53DA-4D99-A6FB-9876F6A9FDC8}"/>
    <cellStyle name="Reuters Cells 5 5" xfId="10103" xr:uid="{3EAEF31D-DF08-41DC-81D7-D4D3079F8863}"/>
    <cellStyle name="Reuters Cells 5 6" xfId="10104" xr:uid="{00B4B1F8-BCDF-4E64-A289-3A9BC9BA1AFA}"/>
    <cellStyle name="Reuters Cells 5 7" xfId="10105" xr:uid="{3AB9E43F-90E3-43CA-BD3E-881AB35C3105}"/>
    <cellStyle name="Reuters Cells 5_CR4_19" xfId="10106" xr:uid="{9342E6FE-E986-440E-9E90-63885D0D8831}"/>
    <cellStyle name="Reuters Cells 6" xfId="10107" xr:uid="{8DC01401-F9D2-4214-BB84-FAEAA89E0F41}"/>
    <cellStyle name="Reuters Cells 6 2" xfId="10108" xr:uid="{D9E73861-9EAA-487E-AF85-72A0336914F1}"/>
    <cellStyle name="Reuters Cells 6 3" xfId="10109" xr:uid="{5B232477-79BC-4246-8733-868DF7A81102}"/>
    <cellStyle name="Reuters Cells 6 4" xfId="10110" xr:uid="{50281B43-F9EE-45DE-81A8-AA45FD7CF798}"/>
    <cellStyle name="Reuters Cells 6 5" xfId="10111" xr:uid="{A0B722CB-A096-4B73-A2E3-44099BA01946}"/>
    <cellStyle name="Reuters Cells 6 6" xfId="10112" xr:uid="{8F12C2B5-DD1D-49AB-9FC5-5C7D94ECAB96}"/>
    <cellStyle name="Reuters Cells 6 7" xfId="10113" xr:uid="{66A40A5F-D812-4A2C-AC2F-4EF6E8FA577C}"/>
    <cellStyle name="Reuters Cells 6_CR4_19" xfId="10114" xr:uid="{A47A8683-A847-4257-BAFA-0F2377BDCBCA}"/>
    <cellStyle name="Reuters Cells 7" xfId="10115" xr:uid="{2ACABE9E-8A7F-4DD8-A910-CC2DF7B2D02C}"/>
    <cellStyle name="Reuters Cells 7 2" xfId="10116" xr:uid="{79A841E4-995A-4096-B30F-DFF575C414C6}"/>
    <cellStyle name="Reuters Cells 7 3" xfId="10117" xr:uid="{D9238F27-84A3-49DF-82FE-1EFA6D6DAACE}"/>
    <cellStyle name="Reuters Cells 7 4" xfId="10118" xr:uid="{6C6B3D04-8E9E-44C1-806F-965F5687B7F0}"/>
    <cellStyle name="Reuters Cells 7 5" xfId="10119" xr:uid="{EF28EF97-B0BA-4F92-96AE-3DFEE1F765A6}"/>
    <cellStyle name="Reuters Cells 7 6" xfId="10120" xr:uid="{0244BA4C-DE7D-41B3-8B76-388E6F58F4F4}"/>
    <cellStyle name="Reuters Cells 7 7" xfId="10121" xr:uid="{6A476E2D-90EC-4D5E-BB4E-9DDCBCFDC8EA}"/>
    <cellStyle name="Reuters Cells 7_CR4_19" xfId="10122" xr:uid="{9DD2FAF2-B3BD-4297-AD65-8EEE015DC1E0}"/>
    <cellStyle name="Reuters Cells 8" xfId="10123" xr:uid="{DC20E33B-9A80-4D26-BD1A-B6D577E37AA7}"/>
    <cellStyle name="Reuters Cells 8 2" xfId="10124" xr:uid="{12092896-28D9-487A-85DD-202087CEF331}"/>
    <cellStyle name="Reuters Cells 8 3" xfId="10125" xr:uid="{C8214C33-C20C-43AE-BCBE-98DA33ED12B4}"/>
    <cellStyle name="Reuters Cells 8 4" xfId="10126" xr:uid="{09A7B4DE-985A-4351-8D64-BB0C9DFB6513}"/>
    <cellStyle name="Reuters Cells 8 5" xfId="10127" xr:uid="{3FD98ABB-A2AF-4681-8AF6-0874DBBDA1F8}"/>
    <cellStyle name="Reuters Cells 8 6" xfId="10128" xr:uid="{05A71C3B-5D86-44E0-A3C3-F21A38D1BF25}"/>
    <cellStyle name="Reuters Cells 8 7" xfId="10129" xr:uid="{19053980-69A0-4907-81ED-A09C5C49A5AD}"/>
    <cellStyle name="Reuters Cells 8_CR4_19" xfId="10130" xr:uid="{9D9EE596-08F3-42C4-9DFD-E6FA6ED274E5}"/>
    <cellStyle name="Reuters Cells 9" xfId="10131" xr:uid="{0AB5C760-DFC2-46FE-9EAB-38CA1153B21C}"/>
    <cellStyle name="Reuters Cells 9 2" xfId="10132" xr:uid="{66A4AE31-849A-407A-ACFD-2FD67A4CC7D9}"/>
    <cellStyle name="Reuters Cells 9 3" xfId="10133" xr:uid="{CBDF7105-9719-4E05-809E-C7BC65BBF973}"/>
    <cellStyle name="Reuters Cells 9 4" xfId="10134" xr:uid="{2C0A3484-2970-4709-9A8D-B43BC1F2BC69}"/>
    <cellStyle name="Reuters Cells 9 5" xfId="10135" xr:uid="{37B8542B-9736-42D9-9463-8F405A3B78BF}"/>
    <cellStyle name="Reuters Cells 9 6" xfId="10136" xr:uid="{17424F7C-773A-48FD-9CBA-7D2DDEA6C17E}"/>
    <cellStyle name="Reuters Cells 9_CR4_19" xfId="10137" xr:uid="{15F0883D-FF57-4592-BF38-B130EF887A25}"/>
    <cellStyle name="Reuters Cells_3. Chng in credit spreads" xfId="51929" xr:uid="{4E9837AE-30A3-463E-8EF0-A6575267DEE4}"/>
    <cellStyle name="reviseExposure" xfId="10138" xr:uid="{81E2FE93-06CE-4AB6-A2D2-C713A0DA4CEC}"/>
    <cellStyle name="Rossz" xfId="10139" xr:uid="{AFAA1FCF-5DAE-4C2F-88CC-12B16435B6DE}"/>
    <cellStyle name="Rossz 2" xfId="34438" xr:uid="{C455E650-3C69-4040-9F48-B5A5E755146A}"/>
    <cellStyle name="Rossz_AVA DVA EL" xfId="34439" xr:uid="{F4A4B994-BD7B-4ECB-A37B-79FA32AB2D9F}"/>
    <cellStyle name="Rubrik1" xfId="34440" xr:uid="{1F7ED06C-ECAD-4393-9125-1A23C75CAA85}"/>
    <cellStyle name="Rubrik1 2" xfId="34441" xr:uid="{2F18C2C0-F023-4E7B-B6E3-EAB029C921F9}"/>
    <cellStyle name="Rubrik1 3" xfId="34442" xr:uid="{684CC3FE-3FEA-4036-921C-8A6E2312003E}"/>
    <cellStyle name="Rubrik1 4" xfId="51930" xr:uid="{DC86A21D-C768-47D4-BFD1-2DEA616EB20D}"/>
    <cellStyle name="Rubrik1_AVA DVA EL" xfId="34443" xr:uid="{6AAD5FDD-5F4D-4E5F-995D-F85070268F81}"/>
    <cellStyle name="Salida" xfId="10140" xr:uid="{3A044184-10CD-4182-AF99-77A81CA3DA41}"/>
    <cellStyle name="Salida 2" xfId="10141" xr:uid="{CAFEA6DA-7DEC-4D8C-9885-4FFC3D2FBAA8}"/>
    <cellStyle name="Salida 2 10" xfId="10142" xr:uid="{6DDA3236-C6B8-441C-8AFC-68B771B5A098}"/>
    <cellStyle name="Salida 2 11" xfId="10143" xr:uid="{DB4E3D16-AB82-4DAA-B042-740BD685FB61}"/>
    <cellStyle name="Salida 2 12" xfId="36741" xr:uid="{35B94D88-4703-45E5-8E7D-D5F79AD1D944}"/>
    <cellStyle name="Salida 2 2" xfId="10144" xr:uid="{B5E7CBA7-1547-4BDE-89A8-E79FD619F824}"/>
    <cellStyle name="Salida 2 3" xfId="10145" xr:uid="{B28DBA01-B66D-4E57-8957-89FDCE4AA56B}"/>
    <cellStyle name="Salida 2 4" xfId="10146" xr:uid="{D6ECFF87-D3FC-4B8F-ACBD-4F6C84A7F758}"/>
    <cellStyle name="Salida 2 5" xfId="10147" xr:uid="{A0354ED1-AC28-410C-A145-D00F1C63917B}"/>
    <cellStyle name="Salida 2 6" xfId="10148" xr:uid="{FFD6333E-EDDA-4472-8399-7AE6664F867C}"/>
    <cellStyle name="Salida 2 7" xfId="10149" xr:uid="{24FADA19-D5DF-463A-9652-A0775481AC9D}"/>
    <cellStyle name="Salida 2 8" xfId="10150" xr:uid="{C916BD62-0449-4F20-ABF8-9D95BEE5FF7A}"/>
    <cellStyle name="Salida 2 9" xfId="10151" xr:uid="{7151618A-A8C1-4D59-A649-947416BEDEB6}"/>
    <cellStyle name="Salida 2_CR4_19" xfId="10152" xr:uid="{31C11F3A-B425-4D2B-B2A2-E070E320BE0A}"/>
    <cellStyle name="Salida 3" xfId="10153" xr:uid="{281B583B-FD00-48B3-A57F-9F7C2F571059}"/>
    <cellStyle name="Salida 3 10" xfId="10154" xr:uid="{488032D6-151E-4D92-8282-1574BDF3E0BD}"/>
    <cellStyle name="Salida 3 11" xfId="10155" xr:uid="{889AE8D5-1FB5-459E-BADA-EE362F84812F}"/>
    <cellStyle name="Salida 3 12" xfId="36491" xr:uid="{86824C2C-35FB-4936-8ECE-7B6B1BB70DCC}"/>
    <cellStyle name="Salida 3 13" xfId="36716" xr:uid="{60121429-47C7-4872-8322-63983B3B716C}"/>
    <cellStyle name="Salida 3 2" xfId="10156" xr:uid="{0A4A8C14-CC54-4383-AE2C-9E914A5740D2}"/>
    <cellStyle name="Salida 3 3" xfId="10157" xr:uid="{F2127ED6-B252-4524-8C25-4EA9EF2B6D55}"/>
    <cellStyle name="Salida 3 4" xfId="10158" xr:uid="{87D032FA-3B54-4DF4-B216-128C1BF09A9C}"/>
    <cellStyle name="Salida 3 5" xfId="10159" xr:uid="{E81C040E-4259-48AE-B54E-C43876D3F8DB}"/>
    <cellStyle name="Salida 3 6" xfId="10160" xr:uid="{EE5F6376-D75A-4230-AA9D-C5BEF5D0F3F5}"/>
    <cellStyle name="Salida 3 7" xfId="10161" xr:uid="{22738275-8AEC-43C7-86A3-E2AA529203CB}"/>
    <cellStyle name="Salida 3 8" xfId="10162" xr:uid="{59079D4D-6883-423A-AE3D-177441DC75E0}"/>
    <cellStyle name="Salida 3 9" xfId="10163" xr:uid="{BE0C9D56-04ED-4105-B4C2-ED587CEEBD09}"/>
    <cellStyle name="Salida 3_CR4_19" xfId="10164" xr:uid="{FE3984B5-3A03-4F6E-A5BF-B169B2A58470}"/>
    <cellStyle name="Salida 4" xfId="10165" xr:uid="{30F4438C-F2A8-4502-BCA0-7B0B14336B4F}"/>
    <cellStyle name="Salida 4 10" xfId="10166" xr:uid="{D5C43561-065F-496F-81D4-EA79272C6E09}"/>
    <cellStyle name="Salida 4 11" xfId="10167" xr:uid="{5761F6CF-61ED-45CF-A096-41B2BBAAF47D}"/>
    <cellStyle name="Salida 4 2" xfId="10168" xr:uid="{B7383ABC-6891-4306-A774-8FBC4ADD2D01}"/>
    <cellStyle name="Salida 4 3" xfId="10169" xr:uid="{2F13F194-EEC1-4A16-8184-18F3375B4F22}"/>
    <cellStyle name="Salida 4 4" xfId="10170" xr:uid="{6C0D4950-4D2A-45BB-B9C0-9E780F49F1E1}"/>
    <cellStyle name="Salida 4 5" xfId="10171" xr:uid="{9C506EC1-6D7F-4769-BF84-BF1875B01FA8}"/>
    <cellStyle name="Salida 4 6" xfId="10172" xr:uid="{35E179E4-CEEF-4EC9-9D41-ED64D8A2EF04}"/>
    <cellStyle name="Salida 4 7" xfId="10173" xr:uid="{813A93DA-57F8-4A64-A209-76D64E3CD6C3}"/>
    <cellStyle name="Salida 4 8" xfId="10174" xr:uid="{D35A67F7-7520-4670-A6F0-D94B171255D9}"/>
    <cellStyle name="Salida 4 9" xfId="10175" xr:uid="{479588E7-9342-4A0A-AD3E-F79146173A7C}"/>
    <cellStyle name="Salida 4_CR4_19" xfId="10176" xr:uid="{7BBE56F2-4B01-4A0C-A541-3A746E8BE47D}"/>
    <cellStyle name="Salida 5" xfId="10177" xr:uid="{14044170-6A17-4707-BF11-2266A2FDBECD}"/>
    <cellStyle name="Salida 5 10" xfId="10178" xr:uid="{849A785B-7CBA-4C52-A8A0-A4CA3EC706ED}"/>
    <cellStyle name="Salida 5 11" xfId="10179" xr:uid="{C8BE335F-3CAD-4F93-ABBF-07E610A8496D}"/>
    <cellStyle name="Salida 5 2" xfId="10180" xr:uid="{A0FA8FD8-51CF-46DC-AEC0-24F276061A82}"/>
    <cellStyle name="Salida 5 3" xfId="10181" xr:uid="{98D42FEF-DEC0-46C9-8EDF-9C534936EEC8}"/>
    <cellStyle name="Salida 5 4" xfId="10182" xr:uid="{22BEAA5D-7FF0-4DBF-A291-3989381E8FE3}"/>
    <cellStyle name="Salida 5 5" xfId="10183" xr:uid="{63FEF1DC-26F2-4711-8EBB-C81847BD4C97}"/>
    <cellStyle name="Salida 5 6" xfId="10184" xr:uid="{EA456273-4828-4EA1-B398-D2D579FD5943}"/>
    <cellStyle name="Salida 5 7" xfId="10185" xr:uid="{DAE8B5A5-9AEF-4850-B108-6E7E49086384}"/>
    <cellStyle name="Salida 5 8" xfId="10186" xr:uid="{35C556B4-F478-4584-A102-A78B612442E8}"/>
    <cellStyle name="Salida 5 9" xfId="10187" xr:uid="{9F3B3218-D007-423E-97BD-047BBB99048F}"/>
    <cellStyle name="Salida 5_CR4_19" xfId="10188" xr:uid="{48A6E603-3DC8-49D5-889B-A3DF5BBBC96D}"/>
    <cellStyle name="Salida 6" xfId="10189" xr:uid="{9B7FB4D5-0952-427F-B449-B00B9194C82E}"/>
    <cellStyle name="Salida 6 10" xfId="10190" xr:uid="{0201BBC5-1582-4F18-936B-6D8CE538E31E}"/>
    <cellStyle name="Salida 6 11" xfId="10191" xr:uid="{E65F9EEF-F2C5-4DFA-B750-F8C71DE03146}"/>
    <cellStyle name="Salida 6 2" xfId="10192" xr:uid="{FC976214-4579-4D2A-A874-1E8E9E6C0F0B}"/>
    <cellStyle name="Salida 6 3" xfId="10193" xr:uid="{F01A4EE0-1B38-4527-B360-17B30597BE92}"/>
    <cellStyle name="Salida 6 4" xfId="10194" xr:uid="{07D634F9-D36A-481E-864C-C9ACC57A58EB}"/>
    <cellStyle name="Salida 6 5" xfId="10195" xr:uid="{CC8DACC2-945B-4404-9603-ADCCCD7B92CA}"/>
    <cellStyle name="Salida 6 6" xfId="10196" xr:uid="{AA660E3A-C1C5-40E0-8391-B3B93C2DF10F}"/>
    <cellStyle name="Salida 6 7" xfId="10197" xr:uid="{78605DAD-6CF4-453C-9EF1-96E82642C9C6}"/>
    <cellStyle name="Salida 6 8" xfId="10198" xr:uid="{10F83E77-CA0E-4792-A17E-870E15CD4501}"/>
    <cellStyle name="Salida 6 9" xfId="10199" xr:uid="{81B6EBDA-E15A-42EB-8C11-B2769817B674}"/>
    <cellStyle name="Salida 6_CR4_19" xfId="10200" xr:uid="{5BA15F90-8479-4325-B349-C3D7BF4E9C63}"/>
    <cellStyle name="Salida 7" xfId="10201" xr:uid="{23FA046C-797F-43F4-BF37-696038BF8903}"/>
    <cellStyle name="Salida 7 10" xfId="10202" xr:uid="{4F4B5DA3-21FB-42A2-9392-872856EE10E8}"/>
    <cellStyle name="Salida 7 2" xfId="10203" xr:uid="{25D0353D-0D90-4F90-BAC4-0492A5EEA443}"/>
    <cellStyle name="Salida 7 3" xfId="10204" xr:uid="{43557D56-EF63-4023-A1B6-E747809DEDA6}"/>
    <cellStyle name="Salida 7 4" xfId="10205" xr:uid="{BB71B422-67D0-4B97-956A-48225E7FCEBC}"/>
    <cellStyle name="Salida 7 5" xfId="10206" xr:uid="{8E027C71-BB87-4195-9B0B-CCDF8253AF9B}"/>
    <cellStyle name="Salida 7 6" xfId="10207" xr:uid="{D68A4456-886D-45A3-BD4C-7D476658AD03}"/>
    <cellStyle name="Salida 7 7" xfId="10208" xr:uid="{F8E4E719-6B04-4B22-B6B6-814FDEBB51DF}"/>
    <cellStyle name="Salida 7 8" xfId="10209" xr:uid="{34BE5D6B-83D6-4937-9117-E0E59EAD2EE3}"/>
    <cellStyle name="Salida 7 9" xfId="10210" xr:uid="{E1388705-BD32-4B00-85BA-A7F03E604C6C}"/>
    <cellStyle name="Salida 7_CR4_19" xfId="10211" xr:uid="{823EDDA0-D2CB-4CA5-B376-B58810EFC57B}"/>
    <cellStyle name="Salida 8" xfId="36004" xr:uid="{024783DE-5E15-41C8-ADC6-FD64634677F6}"/>
    <cellStyle name="Salida_A02" xfId="55609" xr:uid="{202A9A64-13E5-46B4-BC94-A686C80A9FE4}"/>
    <cellStyle name="Salomon Logo" xfId="34444" xr:uid="{A1A10BD6-DDF3-4171-A8D0-B4C8F68FA409}"/>
    <cellStyle name="Salomon Logo 2" xfId="34445" xr:uid="{8BFFD3CF-DF12-4421-BE53-E2560B78975A}"/>
    <cellStyle name="Salomon Logo 3" xfId="34446" xr:uid="{3B59D62D-045F-4BD8-B02D-99683D745D38}"/>
    <cellStyle name="Salomon Logo_AVA DVA EL" xfId="34447" xr:uid="{D1E1F104-498B-4DB3-8926-F8BAAD72B723}"/>
    <cellStyle name="Sammenkædet celle" xfId="34448" xr:uid="{EA9F39AA-767D-4E35-AA8E-D3D372981021}"/>
    <cellStyle name="Sammenkædet celle 2" xfId="34449" xr:uid="{CBE31686-7DB6-431E-941D-D577BAFE28E2}"/>
    <cellStyle name="Sammenkædet celle 3" xfId="34450" xr:uid="{A8A47586-3473-4028-A70F-5CD3E6B55F0F}"/>
    <cellStyle name="Sammenkædet celle_AVA DVA EL" xfId="34451" xr:uid="{555B73D7-5784-4D7A-9A01-6008F9B5575D}"/>
    <cellStyle name="ScotchRule" xfId="34452" xr:uid="{4C5CCB9E-3EF6-488D-B4CC-63A7307C86A7}"/>
    <cellStyle name="ScotchRule 2" xfId="34453" xr:uid="{389C20E5-85D4-4AC3-9459-7AF1722D589B}"/>
    <cellStyle name="ScotchRule 3" xfId="34454" xr:uid="{1F7F45B0-9E86-4398-8BE1-03B73E0B2AB4}"/>
    <cellStyle name="ScotchRule_AVA DVA EL" xfId="34455" xr:uid="{836436C8-C322-4836-8816-ACB040E07797}"/>
    <cellStyle name="semestre" xfId="51931" xr:uid="{CF13928E-A6C6-45FC-AE4B-C1993BDD02DE}"/>
    <cellStyle name="Semleges" xfId="10212" xr:uid="{DA002918-8FB7-4D20-9C21-C504A72A722A}"/>
    <cellStyle name="Semleges 2" xfId="34456" xr:uid="{FED327AF-DA49-46F6-894D-CF982FB1068B}"/>
    <cellStyle name="Semleges_AVA DVA EL" xfId="34457" xr:uid="{568EC794-FA44-457A-B9C8-1481E39ADEF0}"/>
    <cellStyle name="Shaded" xfId="34458" xr:uid="{0E6ADEAB-AD4F-4E67-AD51-49491360EA39}"/>
    <cellStyle name="Shaded 2" xfId="34459" xr:uid="{498AFC96-82D5-473C-A241-62398DB11888}"/>
    <cellStyle name="Shaded 3" xfId="34460" xr:uid="{20BF80B4-E3FD-4D6D-A68B-92E2B897CBB7}"/>
    <cellStyle name="Shaded_AVA DVA EL" xfId="34461" xr:uid="{A30C4BF6-15D6-4145-A43D-861C5F09CA79}"/>
    <cellStyle name="ShadedCells_Database" xfId="10213" xr:uid="{6F4FB243-D0A2-49AF-862C-04933F3C7DA4}"/>
    <cellStyle name="showCheck" xfId="10214" xr:uid="{18CAFE2D-CCB7-467A-8E81-8E5B550C211F}"/>
    <cellStyle name="showExposure" xfId="10215" xr:uid="{E5222197-1980-4828-9C06-3188966F6087}"/>
    <cellStyle name="showExposure 2" xfId="34462" xr:uid="{07E8CE49-CB2A-4E48-AD3B-5F625F25DBFA}"/>
    <cellStyle name="showExposure 2 2" xfId="36514" xr:uid="{8DB68110-8CFA-4665-A525-463FBF0773C7}"/>
    <cellStyle name="showExposure 2 3" xfId="36742" xr:uid="{C90EED62-D1CC-4685-99E6-62F4C1876AC4}"/>
    <cellStyle name="showExposure 3" xfId="36613" xr:uid="{EDDD022F-77B0-4693-AAAE-6E76EA3B0F3B}"/>
    <cellStyle name="showExposure 3 2" xfId="36769" xr:uid="{A5EC82AB-0622-4180-8CBF-9EAD86005159}"/>
    <cellStyle name="showExposure_AVA DVA EL" xfId="34463" xr:uid="{F074C62E-61B6-4B26-BDD2-EBA0FAD6CD09}"/>
    <cellStyle name="showParameterE" xfId="10216" xr:uid="{99EAF4F1-7826-4CA1-BC37-5DA804D92054}"/>
    <cellStyle name="showParameterS" xfId="10217" xr:uid="{4C1A61E2-EF44-4964-BC8C-913D937B0770}"/>
    <cellStyle name="showPD" xfId="10218" xr:uid="{899ED746-A2CA-4F5D-BB39-011C5BCEA0E6}"/>
    <cellStyle name="showPercentage" xfId="10219" xr:uid="{1CC3113A-B92A-45F8-A8C7-62529333B144}"/>
    <cellStyle name="showSelection" xfId="10220" xr:uid="{334FFB09-120A-4289-BD19-361FBA6CD1BD}"/>
    <cellStyle name="SimCorp_Data" xfId="10221" xr:uid="{C453D99A-18BD-4298-9698-1222852BEB1E}"/>
    <cellStyle name="Single Accounting" xfId="34464" xr:uid="{A490D8B3-6FD1-47DA-B913-7AF3D06F8BA3}"/>
    <cellStyle name="Single Accounting 2" xfId="34465" xr:uid="{31E31DC7-8823-4C0D-BD78-AA71DE3DC675}"/>
    <cellStyle name="Single Accounting 3" xfId="34466" xr:uid="{977620BF-DAE9-42AF-B4A0-8EA414454858}"/>
    <cellStyle name="Single Accounting_AVA DVA EL" xfId="34467" xr:uid="{BFE97C60-F55B-4B3D-8BC2-EC9DFFF24738}"/>
    <cellStyle name="Skaičiavimas" xfId="10222" xr:uid="{93D13BBD-3B50-4F7C-825C-B1570379A366}"/>
    <cellStyle name="Skaičiavimas 2" xfId="10223" xr:uid="{9701D166-BD6C-469F-BBE9-6DC48740C8E6}"/>
    <cellStyle name="Skaičiavimas 2 10" xfId="10224" xr:uid="{35DDEF21-482C-4000-94B1-3AB40EC0642D}"/>
    <cellStyle name="Skaičiavimas 2 11" xfId="10225" xr:uid="{AE4F6C69-6630-4563-89FC-FBCEFEFB20EB}"/>
    <cellStyle name="Skaičiavimas 2 12" xfId="36743" xr:uid="{0F7E7ACA-6193-4E5B-B82E-CACA3CE37E63}"/>
    <cellStyle name="Skaičiavimas 2 2" xfId="10226" xr:uid="{27B1CA01-E7DA-418A-91FB-C74B5CCD620B}"/>
    <cellStyle name="Skaičiavimas 2 3" xfId="10227" xr:uid="{E509A6F7-DDBF-45B7-936F-117383D7760D}"/>
    <cellStyle name="Skaičiavimas 2 4" xfId="10228" xr:uid="{104CF702-C0BD-4737-95D8-40D2CBB5D445}"/>
    <cellStyle name="Skaičiavimas 2 5" xfId="10229" xr:uid="{CDF5563E-EF16-4B3A-B0E4-C005FB28D620}"/>
    <cellStyle name="Skaičiavimas 2 6" xfId="10230" xr:uid="{90AAB677-C771-45E1-856E-24438AB95AAA}"/>
    <cellStyle name="Skaičiavimas 2 7" xfId="10231" xr:uid="{D077F19A-2C4D-49EF-991C-174AAD253EF2}"/>
    <cellStyle name="Skaičiavimas 2 8" xfId="10232" xr:uid="{F7B29404-84D5-4856-BA53-9B824ADA7C25}"/>
    <cellStyle name="Skaičiavimas 2 9" xfId="10233" xr:uid="{CEC230B3-8B2F-411C-9550-C558A19BAF43}"/>
    <cellStyle name="Skaičiavimas 2_CR4_19" xfId="10234" xr:uid="{0477F26D-B048-4768-A134-F3C38B3B7477}"/>
    <cellStyle name="Skaičiavimas 3" xfId="10235" xr:uid="{904509A7-E46A-4C7C-A8FC-B09C35145F12}"/>
    <cellStyle name="Skaičiavimas 3 10" xfId="10236" xr:uid="{7A70B2B2-A48D-49F6-B746-8D2E21C0D383}"/>
    <cellStyle name="Skaičiavimas 3 11" xfId="10237" xr:uid="{87738915-0C7B-4B78-B309-8E89F64387F4}"/>
    <cellStyle name="Skaičiavimas 3 12" xfId="36492" xr:uid="{141FEC84-09E8-4E51-A8D7-2A0647541760}"/>
    <cellStyle name="Skaičiavimas 3 13" xfId="36717" xr:uid="{D4DC0B28-0617-4DE0-AE82-112D91BD24FC}"/>
    <cellStyle name="Skaičiavimas 3 2" xfId="10238" xr:uid="{ADD048D0-174B-40F6-AFBD-6C6369E9FEC5}"/>
    <cellStyle name="Skaičiavimas 3 3" xfId="10239" xr:uid="{680A3EF2-231E-449A-87EF-A1804A8859E6}"/>
    <cellStyle name="Skaičiavimas 3 4" xfId="10240" xr:uid="{007B50C3-D261-4D35-A3BA-D058C404F842}"/>
    <cellStyle name="Skaičiavimas 3 5" xfId="10241" xr:uid="{B5D3F768-8F5D-42C6-A2FC-AC688D6E75F5}"/>
    <cellStyle name="Skaičiavimas 3 6" xfId="10242" xr:uid="{19C192EF-B0B7-48B1-B7CE-4AA27D296C4D}"/>
    <cellStyle name="Skaičiavimas 3 7" xfId="10243" xr:uid="{CE820EFB-089E-4CA1-AFE2-49AE5694AD9D}"/>
    <cellStyle name="Skaičiavimas 3 8" xfId="10244" xr:uid="{78BB89CB-B5CA-48FF-AD67-AC2AFFEF42F8}"/>
    <cellStyle name="Skaičiavimas 3 9" xfId="10245" xr:uid="{A8A304F7-F390-4A7A-AB5D-B4A0B41D81D5}"/>
    <cellStyle name="Skaičiavimas 3_CR4_19" xfId="10246" xr:uid="{552C608E-E1B3-4C1F-9150-BAF9F383162D}"/>
    <cellStyle name="Skaičiavimas 4" xfId="10247" xr:uid="{5AF7DA69-AB7C-4FC6-AA58-00BF3C3CEB4D}"/>
    <cellStyle name="Skaičiavimas 4 10" xfId="10248" xr:uid="{860AAD77-306D-4F79-BD9B-E7EFB4DB2AA6}"/>
    <cellStyle name="Skaičiavimas 4 11" xfId="10249" xr:uid="{A92816F2-6DDC-452F-AAE3-8494A8BA8BB9}"/>
    <cellStyle name="Skaičiavimas 4 2" xfId="10250" xr:uid="{3899B012-2DA3-484A-850C-02AB7476648F}"/>
    <cellStyle name="Skaičiavimas 4 3" xfId="10251" xr:uid="{CB5CA78A-456F-442B-A53E-33C2E537F185}"/>
    <cellStyle name="Skaičiavimas 4 4" xfId="10252" xr:uid="{5FAC4191-B958-4563-97B5-159686053D3F}"/>
    <cellStyle name="Skaičiavimas 4 5" xfId="10253" xr:uid="{0EA9169F-A45C-4D8C-80CC-23D138CD34D4}"/>
    <cellStyle name="Skaičiavimas 4 6" xfId="10254" xr:uid="{E88F45B3-65FC-4289-AD2F-46179613A94C}"/>
    <cellStyle name="Skaičiavimas 4 7" xfId="10255" xr:uid="{B23A1522-1AD9-4D31-9629-5174641856F0}"/>
    <cellStyle name="Skaičiavimas 4 8" xfId="10256" xr:uid="{CDDD11EF-D50B-4BD9-BBE7-9CAF2BDC19A8}"/>
    <cellStyle name="Skaičiavimas 4 9" xfId="10257" xr:uid="{EB03E260-83A9-4946-881A-F3C49F50F86A}"/>
    <cellStyle name="Skaičiavimas 4_CR4_19" xfId="10258" xr:uid="{99BC5C58-0DCC-40D4-A205-33D22FD4A86B}"/>
    <cellStyle name="Skaičiavimas 5" xfId="10259" xr:uid="{010EA4C9-7739-43B3-9AAD-A6382111C9E8}"/>
    <cellStyle name="Skaičiavimas 5 10" xfId="10260" xr:uid="{E1982C6F-468D-4645-979F-35AFE41CD52E}"/>
    <cellStyle name="Skaičiavimas 5 11" xfId="10261" xr:uid="{E55B7552-2779-48EA-9FE4-3F53F2F61EA4}"/>
    <cellStyle name="Skaičiavimas 5 2" xfId="10262" xr:uid="{B9302B2D-B68A-4B1D-A096-4CB4733A70C2}"/>
    <cellStyle name="Skaičiavimas 5 3" xfId="10263" xr:uid="{E9D11378-C318-4CC5-87BB-45CD52A3B729}"/>
    <cellStyle name="Skaičiavimas 5 4" xfId="10264" xr:uid="{E5EA5745-82A3-48E5-A032-1143092AA6AF}"/>
    <cellStyle name="Skaičiavimas 5 5" xfId="10265" xr:uid="{556B5506-0099-4D90-8A04-D1C56F7B863B}"/>
    <cellStyle name="Skaičiavimas 5 6" xfId="10266" xr:uid="{804EC75F-9E90-418B-938E-4608AA3738C4}"/>
    <cellStyle name="Skaičiavimas 5 7" xfId="10267" xr:uid="{CE82FB02-DDFA-4C0F-B7A4-47EC33927F67}"/>
    <cellStyle name="Skaičiavimas 5 8" xfId="10268" xr:uid="{E7CA6975-D569-4E46-BA2E-37991F3F12C2}"/>
    <cellStyle name="Skaičiavimas 5 9" xfId="10269" xr:uid="{A3E8FAD9-DD1C-4E93-BBDF-48CCDD7E86CD}"/>
    <cellStyle name="Skaičiavimas 5_CR4_19" xfId="10270" xr:uid="{4E46C8E1-B34C-478B-91F0-793B2B0B8942}"/>
    <cellStyle name="Skaičiavimas 6" xfId="10271" xr:uid="{3BCE24D4-0964-428E-9440-C91D95FEDC81}"/>
    <cellStyle name="Skaičiavimas 6 10" xfId="10272" xr:uid="{C72B3437-7C89-4143-B003-198BED2117A7}"/>
    <cellStyle name="Skaičiavimas 6 11" xfId="10273" xr:uid="{65A6A1AB-42A1-4EAC-BCB1-79EE02667961}"/>
    <cellStyle name="Skaičiavimas 6 2" xfId="10274" xr:uid="{A4F85B57-9D31-4E04-85A6-F18F2BC391D3}"/>
    <cellStyle name="Skaičiavimas 6 3" xfId="10275" xr:uid="{F543B301-FE9D-4D1E-9B53-98CFE01FD293}"/>
    <cellStyle name="Skaičiavimas 6 4" xfId="10276" xr:uid="{C6C4D4A7-2C13-4C1F-B9CE-BC0CCCCD23B0}"/>
    <cellStyle name="Skaičiavimas 6 5" xfId="10277" xr:uid="{07286295-C947-4730-BBD7-BC4403664D59}"/>
    <cellStyle name="Skaičiavimas 6 6" xfId="10278" xr:uid="{338B0916-F5D1-4C51-9073-11657AFC0977}"/>
    <cellStyle name="Skaičiavimas 6 7" xfId="10279" xr:uid="{9B9A2CFE-2A84-4600-8250-A41AA290DF73}"/>
    <cellStyle name="Skaičiavimas 6 8" xfId="10280" xr:uid="{6552A27E-E115-4860-9748-54DCBFA5D3A7}"/>
    <cellStyle name="Skaičiavimas 6 9" xfId="10281" xr:uid="{2F9B2B97-BC7B-40C5-947B-75E0EA589B74}"/>
    <cellStyle name="Skaičiavimas 6_CR4_19" xfId="10282" xr:uid="{42334488-0E8E-4221-A3D1-735BD2CAED1A}"/>
    <cellStyle name="Skaičiavimas 7" xfId="10283" xr:uid="{15C2E308-315A-483C-BC6C-71C61EDB7A67}"/>
    <cellStyle name="Skaičiavimas 7 10" xfId="10284" xr:uid="{04A39079-8A4D-4C9D-BCE5-33CEA040C634}"/>
    <cellStyle name="Skaičiavimas 7 2" xfId="10285" xr:uid="{03205468-62BB-41A6-863B-51956255D4A7}"/>
    <cellStyle name="Skaičiavimas 7 3" xfId="10286" xr:uid="{BBDFB02C-F99D-48B3-A2A2-95AC2493025E}"/>
    <cellStyle name="Skaičiavimas 7 4" xfId="10287" xr:uid="{BDBEDA97-3010-4F8F-9081-CFD1F4342792}"/>
    <cellStyle name="Skaičiavimas 7 5" xfId="10288" xr:uid="{D34965BC-0905-4547-B164-3F980801F6BF}"/>
    <cellStyle name="Skaičiavimas 7 6" xfId="10289" xr:uid="{DB875849-2420-4821-B126-C1DA81148BCA}"/>
    <cellStyle name="Skaičiavimas 7 7" xfId="10290" xr:uid="{A329853A-2CC0-4015-B44A-812A5F617973}"/>
    <cellStyle name="Skaičiavimas 7 8" xfId="10291" xr:uid="{115FF007-F5C5-448A-8EA3-15AD6568CBA1}"/>
    <cellStyle name="Skaičiavimas 7 9" xfId="10292" xr:uid="{5261DC9F-CD58-46C1-AC74-CC7CBB338F3C}"/>
    <cellStyle name="Skaičiavimas 7_CR4_19" xfId="10293" xr:uid="{351B9E0B-1EC1-48AD-9BD7-6E3792BD3F98}"/>
    <cellStyle name="Skaičiavimas 8" xfId="36003" xr:uid="{1003F15D-9786-4D0C-9A05-94A06DFA6556}"/>
    <cellStyle name="Skaičiavimas 9" xfId="36891" xr:uid="{5F621304-3C42-4174-A0AD-D0BC9B7A9A8F}"/>
    <cellStyle name="Skaičiavimas_A02" xfId="55610" xr:uid="{F96EEB73-36C0-4A7D-81E9-EFE3BF3C6897}"/>
    <cellStyle name="Standaard_Blad1" xfId="34468" xr:uid="{96FCB965-B2E7-476A-B0EF-45976826E801}"/>
    <cellStyle name="Standard 2" xfId="10294" xr:uid="{CDC4D835-2246-4FE8-9A1D-49812BBE5077}"/>
    <cellStyle name="Standard 2 2" xfId="10295" xr:uid="{BA398D17-5C17-4CB4-BF7D-FD5A0384D564}"/>
    <cellStyle name="Standard 2 2 2" xfId="34469" xr:uid="{BF6CC241-8838-46CA-A267-D09B1DC09F5F}"/>
    <cellStyle name="Standard 2 2_AVA DVA EL" xfId="34470" xr:uid="{B69457C8-3B08-4629-9138-78094E0F4A62}"/>
    <cellStyle name="Standard 2 3" xfId="34471" xr:uid="{546CF186-0D73-4048-B1A5-F18197525035}"/>
    <cellStyle name="Standard 2_4Q16" xfId="34472" xr:uid="{8A7DFEF8-4BF2-4BD1-BD64-6AD35FBA9F2A}"/>
    <cellStyle name="Standard 3" xfId="15" xr:uid="{2191FFCF-01A3-461F-920E-21047BBECB57}"/>
    <cellStyle name="Standard 3 2" xfId="10296" xr:uid="{B160A647-9144-4F55-8612-6E99B38DCE37}"/>
    <cellStyle name="Standard 3 2 2" xfId="10297" xr:uid="{10A5EDE8-BDD6-44F9-A557-C631651D6295}"/>
    <cellStyle name="Standard 3 2 2 2" xfId="34473" xr:uid="{CE2D8FB6-3667-4322-B11D-DC4066F7A3A6}"/>
    <cellStyle name="Standard 3 2 2_AVA DVA EL" xfId="34474" xr:uid="{A69375B9-0768-4A62-A492-F34641E96CB8}"/>
    <cellStyle name="Standard 3 2 3" xfId="10298" xr:uid="{9124055F-2A13-4B54-BE90-35B913883C84}"/>
    <cellStyle name="Standard 3 2 3 2" xfId="34475" xr:uid="{4CB5DCF1-F447-4A3E-A6ED-9366F8480C86}"/>
    <cellStyle name="Standard 3 2 3_AVA DVA EL" xfId="34476" xr:uid="{7D99F4BA-8077-4B8A-BB92-C546BC139EDA}"/>
    <cellStyle name="Standard 3 2 4" xfId="10299" xr:uid="{D9C2CA5D-4879-4D07-A7A5-2A21831AC80C}"/>
    <cellStyle name="Standard 3 2 5" xfId="10300" xr:uid="{E3AD902C-7A7A-49F8-AE3D-55051E2DD568}"/>
    <cellStyle name="Standard 3 2_A01" xfId="10301" xr:uid="{07153E27-E91E-425A-8B91-ABB158DD7A87}"/>
    <cellStyle name="Standard 3 3" xfId="10302" xr:uid="{05B93F83-CEFA-4D88-8074-AF53C2B2A0CC}"/>
    <cellStyle name="Standard 3 3 2" xfId="34477" xr:uid="{A351E861-200F-49CD-A816-86BD2B03661E}"/>
    <cellStyle name="Standard 3 3_AVA DVA EL" xfId="34478" xr:uid="{B5880986-A309-44EF-BC55-0341E9E8D8E0}"/>
    <cellStyle name="Standard 3_4Q16" xfId="34479" xr:uid="{EDA7BC75-F8ED-47A7-8192-78DFEAAA5537}"/>
    <cellStyle name="Standard 4" xfId="10303" xr:uid="{4AB13231-89E1-441D-A8D1-80C31515BBD1}"/>
    <cellStyle name="Standard 4 2" xfId="34480" xr:uid="{68A95249-4254-4363-8261-D0DD952DE641}"/>
    <cellStyle name="Standard 4_AVA DVA EL" xfId="34481" xr:uid="{D0CEC0A7-7284-429B-AB75-B67541FC2C32}"/>
    <cellStyle name="Standard_01d Geographische Märkte" xfId="10304" xr:uid="{206C5885-C206-4908-85B2-1F809A533483}"/>
    <cellStyle name="Stil 1" xfId="10305" xr:uid="{81CDC2DC-2696-4966-B972-06B1D1196527}"/>
    <cellStyle name="Stil 1 10" xfId="51932" xr:uid="{36E7C9B3-19DE-436F-BEDD-A838B8BDCF27}"/>
    <cellStyle name="Stil 1 10 2" xfId="51933" xr:uid="{CF972FE9-A20C-42C8-9409-B58941F114F9}"/>
    <cellStyle name="Stil 1 11" xfId="51934" xr:uid="{EA44B001-FD5B-46DD-8333-4E35B91BB431}"/>
    <cellStyle name="Stil 1 11 2" xfId="51935" xr:uid="{E4262508-E02A-402F-9F97-8D9D10C0577D}"/>
    <cellStyle name="Stil 1 12" xfId="51936" xr:uid="{81E49F3F-5D01-47B1-B1E3-CC7013901286}"/>
    <cellStyle name="Stil 1 12 2" xfId="51937" xr:uid="{9ADCBCC1-5FF9-48FD-AA74-E1162B7A49C8}"/>
    <cellStyle name="Stil 1 13" xfId="51938" xr:uid="{40539F35-2CD1-4B6D-8BCE-7B30066BF397}"/>
    <cellStyle name="Stil 1 13 2" xfId="51939" xr:uid="{0056EAE1-3D58-42B1-BDA1-19B178EF4BAE}"/>
    <cellStyle name="Stil 1 14" xfId="51940" xr:uid="{69DD635A-4341-47A2-AC2A-4D3F3ADD64AA}"/>
    <cellStyle name="Stil 1 14 2" xfId="51941" xr:uid="{521D67C1-D5A0-4A04-8827-04EFCEB1F666}"/>
    <cellStyle name="Stil 1 15" xfId="51942" xr:uid="{04BFAB8F-9187-40DD-8321-3BEF74C9F1E5}"/>
    <cellStyle name="Stil 1 2" xfId="10306" xr:uid="{233F458F-E51C-4D75-BA59-4EFC1E1F1610}"/>
    <cellStyle name="Stil 1 2 2" xfId="34482" xr:uid="{AE17EB23-31B4-479C-929B-B0387AC53EA3}"/>
    <cellStyle name="Stil 1 2 2 2" xfId="34483" xr:uid="{7BD55ECF-D9E6-429B-B22A-F08212C8C67E}"/>
    <cellStyle name="Stil 1 2 2 2 2" xfId="40139" xr:uid="{F1E0371C-5F3E-47D2-9BB7-982256EBCB57}"/>
    <cellStyle name="Stil 1 2 2 2 2 2" xfId="51943" xr:uid="{AB6157BA-A3FF-4D00-8333-E48BA11ED287}"/>
    <cellStyle name="Stil 1 2 2 2 3" xfId="51944" xr:uid="{C5F71B9C-D440-4C0A-8642-A977D91F6C51}"/>
    <cellStyle name="Stil 1 2 2 2_3. Chng in credit spreads" xfId="51945" xr:uid="{C16BA293-D224-4FDD-9650-C13A1B9D387E}"/>
    <cellStyle name="Stil 1 2 2 3" xfId="34484" xr:uid="{E7B8C897-613E-4649-B4D2-163663BBB768}"/>
    <cellStyle name="Stil 1 2 2 3 2" xfId="51946" xr:uid="{F43827A7-EB27-447B-8948-2EC8A219C9B8}"/>
    <cellStyle name="Stil 1 2 2 4" xfId="40138" xr:uid="{BBC4A739-5A95-46B7-B3A8-EB3E7AEAFF7D}"/>
    <cellStyle name="Stil 1 2 2_3. Chng in credit spreads" xfId="51947" xr:uid="{B2C1C12B-D819-4FE7-B945-EEF72371CB0B}"/>
    <cellStyle name="Stil 1 2 3" xfId="34485" xr:uid="{28F11CE2-792D-4CC3-8720-7A7594222792}"/>
    <cellStyle name="Stil 1 2 3 2" xfId="51948" xr:uid="{382ADC13-9C44-4B23-8F18-57464263363E}"/>
    <cellStyle name="Stil 1 2 3 2 2" xfId="51949" xr:uid="{1CA8B226-7C2F-4A83-9D34-330F24183F48}"/>
    <cellStyle name="Stil 1 2 3 3" xfId="51950" xr:uid="{AD81C6DE-9CA3-4C2B-B4E9-897A3B599415}"/>
    <cellStyle name="Stil 1 2 3 3 2" xfId="51951" xr:uid="{B859A534-33F9-44C5-8A48-732F79E28F5E}"/>
    <cellStyle name="Stil 1 2 3 4" xfId="51952" xr:uid="{10EA4258-27AB-448B-98A9-E1F3C6351EBD}"/>
    <cellStyle name="Stil 1 2 3_3. Chng in credit spreads" xfId="51953" xr:uid="{60915C09-4D45-441E-8F1E-140689502E68}"/>
    <cellStyle name="Stil 1 2 4" xfId="51954" xr:uid="{26621C8A-D7F2-4B60-8859-B6F25EE43159}"/>
    <cellStyle name="Stil 1 2 4 2" xfId="51955" xr:uid="{F4E9E72B-FE97-44C7-AD1C-F87D4172A602}"/>
    <cellStyle name="Stil 1 2 4 2 2" xfId="51956" xr:uid="{48EAB9F8-81E1-40C8-BA35-6400ABE6AEC8}"/>
    <cellStyle name="Stil 1 2 4 3" xfId="51957" xr:uid="{B4976554-EDC3-4639-9479-ECFFF4587627}"/>
    <cellStyle name="Stil 1 2 4_3. Chng in credit spreads" xfId="51958" xr:uid="{B7EC6BCD-A894-463B-96F1-07AF37E0E857}"/>
    <cellStyle name="Stil 1 2_3. Chng in credit spreads" xfId="51959" xr:uid="{323D2406-3689-4D4F-B1AC-715083704D61}"/>
    <cellStyle name="Stil 1 3" xfId="10307" xr:uid="{EE41E1F9-EA67-4D73-8B82-3B9E7B7BD059}"/>
    <cellStyle name="Stil 1 3 2" xfId="34486" xr:uid="{7571CA55-2415-4E73-92CA-A4C5F6A203AC}"/>
    <cellStyle name="Stil 1 3 2 2" xfId="34487" xr:uid="{A0706094-CFB5-42E1-AF13-0576F1B588DD}"/>
    <cellStyle name="Stil 1 3 2 2 2" xfId="34488" xr:uid="{0BA73FE8-80C0-4912-9CC7-CAF7E2520634}"/>
    <cellStyle name="Stil 1 3 2 2 3" xfId="34489" xr:uid="{C4283FED-BFFC-4D1A-8934-311AAC8EF755}"/>
    <cellStyle name="Stil 1 3 2 2_AVA DVA EL" xfId="34490" xr:uid="{C9D05969-A3D8-4991-B85A-983F90D3BD02}"/>
    <cellStyle name="Stil 1 3 2 3" xfId="34491" xr:uid="{F2668CBA-816E-4433-8DED-A8DF288453D8}"/>
    <cellStyle name="Stil 1 3 2 3 2" xfId="51960" xr:uid="{F6C95910-351B-4926-A166-1D0B88DCB0A2}"/>
    <cellStyle name="Stil 1 3 2 4" xfId="34492" xr:uid="{75571E8F-1CA7-43B5-8AB9-8E578549920C}"/>
    <cellStyle name="Stil 1 3 2 5" xfId="51961" xr:uid="{DD42197F-D346-4A33-88E6-1BBCFB1D01B5}"/>
    <cellStyle name="Stil 1 3 2_3. Chng in credit spreads" xfId="51962" xr:uid="{AB0B229F-D75C-4904-B0BF-27CF9C73128E}"/>
    <cellStyle name="Stil 1 3 3" xfId="34493" xr:uid="{061F95BB-006A-4B84-8A64-35CF8981B6E0}"/>
    <cellStyle name="Stil 1 3 3 2" xfId="34494" xr:uid="{3C7BFA6B-6360-4678-99CF-0D5B0DD2A9E5}"/>
    <cellStyle name="Stil 1 3 3 2 2" xfId="51963" xr:uid="{09DE543A-AFB1-4DF9-BC6C-9A5EFD4CCEF8}"/>
    <cellStyle name="Stil 1 3 3 3" xfId="34495" xr:uid="{BE365086-DED2-4A4A-863C-32C681BD4B71}"/>
    <cellStyle name="Stil 1 3 3 3 2" xfId="51964" xr:uid="{3C8DE56B-4408-4B15-B54A-F28164EF2B93}"/>
    <cellStyle name="Stil 1 3 3 4" xfId="51965" xr:uid="{AF780C6F-5C18-4439-B3FC-7A91536AA39F}"/>
    <cellStyle name="Stil 1 3 3 4 2" xfId="51966" xr:uid="{DD12170B-EAD0-4678-A776-35CF1E3CEDB0}"/>
    <cellStyle name="Stil 1 3 3_3. Chng in credit spreads" xfId="51967" xr:uid="{495A258D-E57B-49E7-AB8F-947C7ED791CE}"/>
    <cellStyle name="Stil 1 3 4" xfId="34496" xr:uid="{2E258A7E-4BC7-4BE1-8214-3743DF79578B}"/>
    <cellStyle name="Stil 1 3 4 2" xfId="51968" xr:uid="{73F7D997-05E9-472A-9C1A-27E092BDD6BA}"/>
    <cellStyle name="Stil 1 3 5" xfId="51969" xr:uid="{C3B6E424-2AF0-4938-BFA6-3C7D9FEAD83D}"/>
    <cellStyle name="Stil 1 3_3. Chng in credit spreads" xfId="51970" xr:uid="{1ADD8D01-81D2-401E-830A-649B20432C9D}"/>
    <cellStyle name="Stil 1 4" xfId="10308" xr:uid="{8613A622-D51E-4C5C-B50B-1FBAAC666BB2}"/>
    <cellStyle name="Stil 1 4 2" xfId="34497" xr:uid="{9D332FB5-E540-4F51-ACAF-D4B6639D8DBA}"/>
    <cellStyle name="Stil 1 4 2 2" xfId="51971" xr:uid="{B5499DF0-17A6-4BF0-A514-20361412D539}"/>
    <cellStyle name="Stil 1 4 2 2 2" xfId="51972" xr:uid="{F1E482E3-9945-48D8-9A5B-396259A06064}"/>
    <cellStyle name="Stil 1 4 2 3" xfId="51973" xr:uid="{5C4B3E69-465D-4841-A10B-6BB69789324E}"/>
    <cellStyle name="Stil 1 4 2 3 2" xfId="51974" xr:uid="{81E3883D-7FBF-4BF2-B5FF-34925830E633}"/>
    <cellStyle name="Stil 1 4 2 4" xfId="51975" xr:uid="{BE21FE64-D41B-4478-B795-30AE6DD80521}"/>
    <cellStyle name="Stil 1 4 2_3. Chng in credit spreads" xfId="51976" xr:uid="{888F41C1-E734-4CDA-AEBA-F8C8006B345E}"/>
    <cellStyle name="Stil 1 4 3" xfId="34498" xr:uid="{B1FA3E4C-48EC-4514-AFD7-F55CF2D51573}"/>
    <cellStyle name="Stil 1 4 3 2" xfId="51977" xr:uid="{88FE958E-1152-4CED-AF7A-AE81C8263B76}"/>
    <cellStyle name="Stil 1 4 4" xfId="51978" xr:uid="{981ECF8E-3869-45EC-BAD7-5D2A516F6A17}"/>
    <cellStyle name="Stil 1 4 4 2" xfId="51979" xr:uid="{63C9D4F6-6A66-410E-9BB8-5F36B84938CF}"/>
    <cellStyle name="Stil 1 4_3. Chng in credit spreads" xfId="51980" xr:uid="{B2E7E2E7-B164-413F-AFC4-05FA6FDB40E0}"/>
    <cellStyle name="Stil 1 5" xfId="34499" xr:uid="{BCD9E06C-EE62-46B7-A89A-A2AFDA158722}"/>
    <cellStyle name="Stil 1 5 2" xfId="51981" xr:uid="{9A1F94AB-5422-458C-8973-66461A54601C}"/>
    <cellStyle name="Stil 1 5 2 2" xfId="51982" xr:uid="{604EEC30-C0A7-4FC7-8E1D-F07B9D969852}"/>
    <cellStyle name="Stil 1 5 2 2 2" xfId="51983" xr:uid="{1EC876B3-3904-41DC-94DA-97415C914D1C}"/>
    <cellStyle name="Stil 1 5 2 3" xfId="51984" xr:uid="{D52F5B9A-42C6-4134-BC5C-1E32AEC8B7DB}"/>
    <cellStyle name="Stil 1 5 2_3. Chng in credit spreads" xfId="51985" xr:uid="{3E8247AD-92E5-458E-A584-C741CB54E5D0}"/>
    <cellStyle name="Stil 1 5 3" xfId="51986" xr:uid="{54D7B638-B595-4274-A0D2-DC3ADC56A5D5}"/>
    <cellStyle name="Stil 1 5 3 2" xfId="51987" xr:uid="{D5F42EF8-B08A-4E15-AE6D-6584C93AC096}"/>
    <cellStyle name="Stil 1 5 4" xfId="51988" xr:uid="{8BC9D6E7-3884-4AEE-99E9-65303E317A22}"/>
    <cellStyle name="Stil 1 5_3. Chng in credit spreads" xfId="51989" xr:uid="{C4D26725-18E5-46A4-893B-5DC3821B282E}"/>
    <cellStyle name="Stil 1 6" xfId="36892" xr:uid="{57681DBF-01BB-43F6-AE86-65382B355EA3}"/>
    <cellStyle name="Stil 1 6 2" xfId="51990" xr:uid="{2112681E-9555-4555-9657-CD3AE22F62C4}"/>
    <cellStyle name="Stil 1 6 2 2" xfId="51991" xr:uid="{CA84F7DB-5BE2-4E6D-8A09-85C1D20D0D12}"/>
    <cellStyle name="Stil 1 6 2 2 2" xfId="51992" xr:uid="{52B28AED-1F5C-4DFB-8D74-26D57C4E5148}"/>
    <cellStyle name="Stil 1 6 2 3" xfId="51993" xr:uid="{ED440EBB-3ACD-4330-AF97-D5AB507B33D9}"/>
    <cellStyle name="Stil 1 6 2_3. Chng in credit spreads" xfId="51994" xr:uid="{F9839478-99CD-4F7E-9D09-1FCD17A9C5C9}"/>
    <cellStyle name="Stil 1 6 3" xfId="51995" xr:uid="{8543FC6A-77B5-4E86-89AF-7A8D495B0858}"/>
    <cellStyle name="Stil 1 6_3. Chng in credit spreads" xfId="51996" xr:uid="{2236AF97-34B9-4B3F-B36C-0D992CE9CD2D}"/>
    <cellStyle name="Stil 1 7" xfId="51997" xr:uid="{730681FD-8A3C-49D6-9380-3D7C93C59BF2}"/>
    <cellStyle name="Stil 1 7 2" xfId="51998" xr:uid="{8B93D9B6-9DC4-4859-912E-9E99307B00A1}"/>
    <cellStyle name="Stil 1 7 2 2" xfId="51999" xr:uid="{1D22FFEA-3140-4619-B1F3-B2699A21E1B1}"/>
    <cellStyle name="Stil 1 7 2 2 2" xfId="52000" xr:uid="{171ED10C-C9A1-42ED-B7D3-5097145A2C19}"/>
    <cellStyle name="Stil 1 7 2 3" xfId="52001" xr:uid="{E2D9D167-A02B-4A6C-BE65-4541CDE48019}"/>
    <cellStyle name="Stil 1 7 2_3. Chng in credit spreads" xfId="52002" xr:uid="{1D25A32E-8E1E-4B6A-AC18-1DDCDF7FC0FB}"/>
    <cellStyle name="Stil 1 7 3" xfId="52003" xr:uid="{43E3439B-5BA1-4740-80C7-D6DEBC8BB4D9}"/>
    <cellStyle name="Stil 1 7 3 2" xfId="52004" xr:uid="{862B53B8-2E80-4434-9761-A05E6FF5F5B3}"/>
    <cellStyle name="Stil 1 7 4" xfId="52005" xr:uid="{914632A3-8E3C-49CF-9E56-6F7D62C2F3AD}"/>
    <cellStyle name="Stil 1 7 4 2" xfId="52006" xr:uid="{156BDAC2-6D27-480B-A7D7-D5AAED426E28}"/>
    <cellStyle name="Stil 1 7 5" xfId="52007" xr:uid="{FC344E05-BA73-4A26-B7CD-B78D4C09E848}"/>
    <cellStyle name="Stil 1 7 5 2" xfId="52008" xr:uid="{B5532A97-98C1-4A7E-8313-EEBF6AC1AC64}"/>
    <cellStyle name="Stil 1 7 6" xfId="52009" xr:uid="{66C572EE-DAF4-4821-9A08-5DA135FDA0D4}"/>
    <cellStyle name="Stil 1 7_3. Chng in credit spreads" xfId="52010" xr:uid="{CFB66D3C-398A-41E5-87F6-C65D1D6A1C59}"/>
    <cellStyle name="Stil 1 8" xfId="52011" xr:uid="{6D239B5C-277B-44AC-ABA2-09A3832AE82A}"/>
    <cellStyle name="Stil 1 8 2" xfId="52012" xr:uid="{C9466EEF-9BF0-4B49-B0BD-9D4D9E182C67}"/>
    <cellStyle name="Stil 1 8 2 2" xfId="52013" xr:uid="{D7B76C56-B1FA-459F-A8F9-885D5D087900}"/>
    <cellStyle name="Stil 1 8 3" xfId="52014" xr:uid="{ECB58BFE-AC60-4A01-8529-B1A39DC19E61}"/>
    <cellStyle name="Stil 1 8 3 2" xfId="52015" xr:uid="{26740498-86BC-4338-89CC-F30248A32443}"/>
    <cellStyle name="Stil 1 8 4" xfId="52016" xr:uid="{4E50E6CE-BA82-4667-AC03-4238E919F7D5}"/>
    <cellStyle name="Stil 1 8_3. Chng in credit spreads" xfId="52017" xr:uid="{D8B07109-0104-4CF1-B1FC-2111284BE608}"/>
    <cellStyle name="Stil 1 9" xfId="52018" xr:uid="{223DF000-A23E-4DD1-8A1A-E1F765121307}"/>
    <cellStyle name="Stil 1 9 2" xfId="52019" xr:uid="{D0B64637-A8A6-462F-8A25-1C00B5DD79D0}"/>
    <cellStyle name="Stil 1_3. Chng in credit spreads" xfId="52020" xr:uid="{5B40CA8C-129A-4B46-8D5F-FE4622FD8F2B}"/>
    <cellStyle name="Stil 10" xfId="10309" xr:uid="{E844C741-0593-465E-9B07-F81DF841C0F7}"/>
    <cellStyle name="Stil 10 2" xfId="52021" xr:uid="{44031876-C869-48A5-8B73-615B7542DFBD}"/>
    <cellStyle name="Stil 10 2 2" xfId="52022" xr:uid="{268CAC2C-AC78-4C24-ACD9-C4E6787942E9}"/>
    <cellStyle name="Stil 10 3" xfId="52023" xr:uid="{0A620E34-2A69-4466-9517-D190794BA554}"/>
    <cellStyle name="Stil 10 4" xfId="52024" xr:uid="{8571C7BA-3BC8-4F66-A34E-897A201A49CC}"/>
    <cellStyle name="Stil 10_3. Chng in credit spreads" xfId="52025" xr:uid="{88009749-337F-494B-87F9-8C41E2325333}"/>
    <cellStyle name="Stil 11" xfId="10310" xr:uid="{760E3924-133A-466B-8573-E2EE33DA7C1D}"/>
    <cellStyle name="Stil 11 2" xfId="52026" xr:uid="{C900382F-12E4-49DE-9DB0-910F69171D17}"/>
    <cellStyle name="Stil 11 2 2" xfId="52027" xr:uid="{B277EB4F-A868-4B26-B769-0AB5A880D193}"/>
    <cellStyle name="Stil 11 3" xfId="52028" xr:uid="{CD88AB04-55DB-4FF1-97C4-2904339B223D}"/>
    <cellStyle name="Stil 11 4" xfId="52029" xr:uid="{3CB462F8-9226-440B-B342-70C0CEAF00A4}"/>
    <cellStyle name="Stil 11_3. Chng in credit spreads" xfId="52030" xr:uid="{9DE6341D-5F69-4C29-8EEF-45617303375B}"/>
    <cellStyle name="Stil 12" xfId="10311" xr:uid="{AE4CBFBE-3B73-451C-A015-8C67D1A53B36}"/>
    <cellStyle name="Stil 12 2" xfId="52031" xr:uid="{563024AF-423B-4024-BCA2-6EF07A222C9A}"/>
    <cellStyle name="Stil 12 2 2" xfId="52032" xr:uid="{4845B1E1-64BD-4B40-822F-55F8361F35B2}"/>
    <cellStyle name="Stil 12 3" xfId="52033" xr:uid="{A3AE041F-7C2C-49B4-9602-C59357D5E428}"/>
    <cellStyle name="Stil 12 4" xfId="52034" xr:uid="{64F41098-E467-412D-857C-3916B9D9EBAB}"/>
    <cellStyle name="Stil 12_3. Chng in credit spreads" xfId="52035" xr:uid="{25A1305A-F5E3-473C-9C7F-B02204C4BAA5}"/>
    <cellStyle name="Stil 13" xfId="10312" xr:uid="{34A54C96-56D7-43FD-90B1-9967F98FBFB9}"/>
    <cellStyle name="Stil 13 2" xfId="52036" xr:uid="{CCAE68DC-88F5-460F-9A6A-927883C6AC75}"/>
    <cellStyle name="Stil 14" xfId="10313" xr:uid="{27AA549D-41A0-45C0-A574-09011C412403}"/>
    <cellStyle name="Stil 14 2" xfId="52037" xr:uid="{E46FFBF2-2DE5-4F96-9EF8-7F193BBC342E}"/>
    <cellStyle name="Stil 14 2 2" xfId="52038" xr:uid="{AC56B5C4-D1D3-4BBC-BBBD-2434EFE89081}"/>
    <cellStyle name="Stil 14 3" xfId="52039" xr:uid="{67BF1F74-6497-46A4-9004-FFE2590E15F7}"/>
    <cellStyle name="Stil 14 4" xfId="52040" xr:uid="{CC9888B8-007F-41A2-A89A-41C7B3CA2D3F}"/>
    <cellStyle name="Stil 14_3. Chng in credit spreads" xfId="52041" xr:uid="{155D6EBF-E991-439C-B1BA-F26824ADBABD}"/>
    <cellStyle name="Stil 15" xfId="10314" xr:uid="{5E900385-E9B5-48BF-AEC6-C59D96F27A8B}"/>
    <cellStyle name="Stil 15 2" xfId="52042" xr:uid="{861F524E-A6E5-4943-8789-FF3FFD6423A2}"/>
    <cellStyle name="Stil 15 2 2" xfId="52043" xr:uid="{014EBF3D-0F11-4D01-A2D3-BE3EEA2C6229}"/>
    <cellStyle name="Stil 15 3" xfId="52044" xr:uid="{A87294C6-D9A8-47D8-BB88-DB1F76643418}"/>
    <cellStyle name="Stil 15 4" xfId="52045" xr:uid="{6183E22F-8430-4708-B592-710CC4CA4377}"/>
    <cellStyle name="Stil 15_3. Chng in credit spreads" xfId="52046" xr:uid="{2784E30B-51CA-4449-A982-89FBE29E3C13}"/>
    <cellStyle name="Stil 16" xfId="10315" xr:uid="{EC4BEF79-4893-4922-97AA-79D192337BEC}"/>
    <cellStyle name="Stil 16 2" xfId="52047" xr:uid="{B55FC51D-3244-4246-B519-1DF7FB493C0C}"/>
    <cellStyle name="Stil 16 2 2" xfId="52048" xr:uid="{1D2E1F15-BD35-416A-A9AE-179C506D922C}"/>
    <cellStyle name="Stil 16 3" xfId="52049" xr:uid="{F5D258C9-9E2B-4F89-BD17-9BB629AA4474}"/>
    <cellStyle name="Stil 16 4" xfId="52050" xr:uid="{E0B4791C-2CE3-44C1-A4C7-11A635DDE650}"/>
    <cellStyle name="Stil 16_3. Chng in credit spreads" xfId="52051" xr:uid="{0E620B1E-C0AA-4B34-9946-15C043B508F9}"/>
    <cellStyle name="Stil 17" xfId="10316" xr:uid="{3899914F-BF23-4EB4-8921-1F0391426194}"/>
    <cellStyle name="Stil 17 2" xfId="52052" xr:uid="{BCF8AE17-28E4-4D69-9108-BF66B9AA17E5}"/>
    <cellStyle name="Stil 17 2 2" xfId="52053" xr:uid="{FACFD141-8307-44EB-B767-3337F2939C1F}"/>
    <cellStyle name="Stil 17 3" xfId="52054" xr:uid="{F69AE7C7-7B75-4FA7-A105-B3DED0496344}"/>
    <cellStyle name="Stil 17 4" xfId="52055" xr:uid="{8728E221-5467-4F7C-80BD-3551FC544723}"/>
    <cellStyle name="Stil 17_3. Chng in credit spreads" xfId="52056" xr:uid="{A00F0147-A5EA-419E-8328-60AF8C34BDC9}"/>
    <cellStyle name="Stil 18" xfId="10317" xr:uid="{443CC508-72CB-4E0F-BFC3-AD1679CA9621}"/>
    <cellStyle name="Stil 18 2" xfId="52057" xr:uid="{48CE087D-FBFC-4C50-9CC2-86EF433CD9FF}"/>
    <cellStyle name="Stil 18 2 2" xfId="52058" xr:uid="{0430D8E4-9942-45C3-AD05-F860016EFB54}"/>
    <cellStyle name="Stil 18 3" xfId="52059" xr:uid="{3237EB5C-847B-4EA8-9D69-B7C745158A61}"/>
    <cellStyle name="Stil 18 4" xfId="52060" xr:uid="{CECC2922-8887-49F7-9176-40D85FFB1E90}"/>
    <cellStyle name="Stil 18_3. Chng in credit spreads" xfId="52061" xr:uid="{4BD7CB56-667E-4FF6-AB7B-3A63C08C9EED}"/>
    <cellStyle name="Stil 19" xfId="10318" xr:uid="{7FFACFE3-E56B-4CC9-9A55-322A23486490}"/>
    <cellStyle name="Stil 19 2" xfId="52062" xr:uid="{126B0958-72EA-4A97-8326-E30D2626E620}"/>
    <cellStyle name="Stil 19 2 2" xfId="52063" xr:uid="{7148F4EA-3B35-4550-ACF0-C5F182BFB8AE}"/>
    <cellStyle name="Stil 19 3" xfId="52064" xr:uid="{7ABB2C63-15AF-4958-AEDB-7D7A8A637F98}"/>
    <cellStyle name="Stil 19 4" xfId="52065" xr:uid="{132A6505-6E74-4886-9037-07FF0ABD41C1}"/>
    <cellStyle name="Stil 19_3. Chng in credit spreads" xfId="52066" xr:uid="{C901BCA6-1C7C-497E-9452-BB8DD60AE26F}"/>
    <cellStyle name="Stil 2" xfId="10319" xr:uid="{F622448E-D4DA-4E58-8166-594547BA9E9A}"/>
    <cellStyle name="Stil 2 2" xfId="34500" xr:uid="{6ADA11FE-9FEE-4412-98E1-46FF74251736}"/>
    <cellStyle name="Stil 2 2 2" xfId="52067" xr:uid="{249A3B02-603B-4903-A60C-F3F5D4CAE5CD}"/>
    <cellStyle name="Stil 2 3" xfId="34501" xr:uid="{3E5AE1C9-F387-4E11-A048-3515B4B3C271}"/>
    <cellStyle name="Stil 2_3. Chng in credit spreads" xfId="52068" xr:uid="{8026EF5D-2F39-4861-9AE8-22584F1D38FC}"/>
    <cellStyle name="Stil 20" xfId="10320" xr:uid="{190F8E2F-282D-4DC9-A034-A044829EDEDF}"/>
    <cellStyle name="Stil 20 2" xfId="52069" xr:uid="{6B99A5A6-882E-46E9-B4EB-F5708102705C}"/>
    <cellStyle name="Stil 20 2 2" xfId="52070" xr:uid="{6AA61B29-6505-4A4F-9BE4-ACEA4F8FE42D}"/>
    <cellStyle name="Stil 20 3" xfId="52071" xr:uid="{E91278F2-D944-470D-A0F7-AA4306ECF92B}"/>
    <cellStyle name="Stil 20 4" xfId="52072" xr:uid="{8605143A-0681-4FE8-AF1F-788C41DC483E}"/>
    <cellStyle name="Stil 20_3. Chng in credit spreads" xfId="52073" xr:uid="{82257ECF-FB6F-43DE-B611-B7AAC73CAE11}"/>
    <cellStyle name="Stil 21" xfId="10321" xr:uid="{621BFBD5-DD5E-482C-B513-EAB6A09EEDDB}"/>
    <cellStyle name="Stil 21 2" xfId="52074" xr:uid="{A46D56BA-A0D8-4FA3-8C30-AC97D991A1BA}"/>
    <cellStyle name="Stil 21 2 2" xfId="52075" xr:uid="{6720B3F7-2F08-44B8-B01C-B58C1F20D321}"/>
    <cellStyle name="Stil 21 3" xfId="52076" xr:uid="{6A019E9B-359E-451B-9E45-87702A8880A0}"/>
    <cellStyle name="Stil 21 4" xfId="52077" xr:uid="{26A1478D-DE9D-46ED-B638-DBB0C328C096}"/>
    <cellStyle name="Stil 21_3. Chng in credit spreads" xfId="52078" xr:uid="{0DF75D5C-3471-4E99-A81F-E55CED0A29C1}"/>
    <cellStyle name="Stil 22" xfId="10322" xr:uid="{35CD9BD9-685E-4185-B814-AB9C19FFC2DD}"/>
    <cellStyle name="Stil 22 2" xfId="52079" xr:uid="{28DA5F21-EACD-457C-9662-8BC24534C775}"/>
    <cellStyle name="Stil 22 2 2" xfId="52080" xr:uid="{C981097B-5050-49A8-86E4-B49FC1978052}"/>
    <cellStyle name="Stil 22 3" xfId="52081" xr:uid="{58234C1A-94A5-450A-9E22-60F2DF390918}"/>
    <cellStyle name="Stil 22 4" xfId="52082" xr:uid="{1809C91E-C575-49BA-B229-1DF7B9CAD3DB}"/>
    <cellStyle name="Stil 22_3. Chng in credit spreads" xfId="52083" xr:uid="{DD941ACF-41A7-4448-8AAE-FBCE61ED19E6}"/>
    <cellStyle name="Stil 23" xfId="10323" xr:uid="{03DF68DD-D066-405D-851D-3AD48150AA28}"/>
    <cellStyle name="Stil 23 2" xfId="52084" xr:uid="{F324F5C9-31D4-4B4A-80A9-FEEA84062A71}"/>
    <cellStyle name="Stil 23 2 2" xfId="52085" xr:uid="{FB2DD486-F9A3-4CEA-BED9-5C1DC0C9A595}"/>
    <cellStyle name="Stil 23 3" xfId="52086" xr:uid="{F45CDBA6-7DC4-469A-BDF6-524FE1905B8D}"/>
    <cellStyle name="Stil 23 4" xfId="52087" xr:uid="{21F46BA5-7796-4EDC-B896-9ED941B121DD}"/>
    <cellStyle name="Stil 23_3. Chng in credit spreads" xfId="52088" xr:uid="{B06937ED-9209-4286-A15F-CF7F38380C24}"/>
    <cellStyle name="Stil 24" xfId="10324" xr:uid="{C158372A-D33D-4CBC-8726-1DFFCA08871A}"/>
    <cellStyle name="Stil 24 2" xfId="52089" xr:uid="{B2F39339-52CA-4A6B-8A04-58913E9DDB11}"/>
    <cellStyle name="Stil 24 2 2" xfId="52090" xr:uid="{083C29F7-CA0F-4363-88F3-CBC9E6E6CD2A}"/>
    <cellStyle name="Stil 24 3" xfId="52091" xr:uid="{06530ECA-933D-4273-9600-2F35A95DA926}"/>
    <cellStyle name="Stil 24 4" xfId="52092" xr:uid="{6B9BAE64-A3E7-47CD-A6A0-5C28BF35684E}"/>
    <cellStyle name="Stil 24_3. Chng in credit spreads" xfId="52093" xr:uid="{01FFD711-71E4-488E-AE9B-FA10E79626FE}"/>
    <cellStyle name="Stil 25" xfId="10325" xr:uid="{82947A73-B7CE-49D8-A21E-527F98ED169F}"/>
    <cellStyle name="Stil 25 2" xfId="52094" xr:uid="{E2EB5C2D-DAE8-40DF-8AEC-48C0EAF53A58}"/>
    <cellStyle name="Stil 25 2 2" xfId="52095" xr:uid="{9AAB17D3-94C6-4E31-8F63-19EC4EE0EED2}"/>
    <cellStyle name="Stil 25 3" xfId="52096" xr:uid="{E06C02C0-03D4-4148-9898-5E94842CEDF1}"/>
    <cellStyle name="Stil 25 4" xfId="52097" xr:uid="{99CD23A4-FE32-45BE-8E9F-73E3F34FBEDA}"/>
    <cellStyle name="Stil 25_3. Chng in credit spreads" xfId="52098" xr:uid="{B555071A-4156-4239-874E-5D017382AAE9}"/>
    <cellStyle name="Stil 26" xfId="10326" xr:uid="{26AA79CB-35F7-42CE-BE74-90E1925CF6E9}"/>
    <cellStyle name="Stil 26 2" xfId="52099" xr:uid="{B906FFB5-E8BD-40F0-A465-1A55227ED226}"/>
    <cellStyle name="Stil 26 2 2" xfId="52100" xr:uid="{09A1B7EF-DD26-4D9C-9337-9215BAF8CB25}"/>
    <cellStyle name="Stil 26 3" xfId="52101" xr:uid="{1287D4AC-1204-4A20-B9CC-F350F85B66A9}"/>
    <cellStyle name="Stil 26 4" xfId="52102" xr:uid="{00D29F03-9D2F-4895-B944-81BBB9E91E6B}"/>
    <cellStyle name="Stil 26_3. Chng in credit spreads" xfId="52103" xr:uid="{8DA59015-DBDB-44F4-B0DD-E84D15ECE00E}"/>
    <cellStyle name="Stil 27" xfId="10327" xr:uid="{C8E8B4DA-2234-4D10-9191-AC50DF3F340A}"/>
    <cellStyle name="Stil 27 2" xfId="52104" xr:uid="{DDC4A9A1-E16E-48F9-96CB-1390893CFA13}"/>
    <cellStyle name="Stil 27 2 2" xfId="52105" xr:uid="{421FFFD1-1AC3-45C9-8708-B224D79F09E3}"/>
    <cellStyle name="Stil 27 3" xfId="52106" xr:uid="{4F8BDE57-5592-47EC-BE94-183129520E06}"/>
    <cellStyle name="Stil 27 4" xfId="52107" xr:uid="{25B000B1-1FE1-4FA9-A4D3-31EE968374CB}"/>
    <cellStyle name="Stil 27_3. Chng in credit spreads" xfId="52108" xr:uid="{6EB31373-38DA-48BC-8163-92EE715B33E3}"/>
    <cellStyle name="Stil 28" xfId="10328" xr:uid="{C1025086-0DB0-47FD-AD8C-ACB38D829271}"/>
    <cellStyle name="Stil 28 2" xfId="52109" xr:uid="{271831D0-7634-4311-8D96-3B3D1B014F30}"/>
    <cellStyle name="Stil 29" xfId="10329" xr:uid="{7A91F82B-B430-470C-BD07-4A880942EC86}"/>
    <cellStyle name="Stil 29 2" xfId="52110" xr:uid="{00024C4E-E22C-4BEB-84DE-7263DEDBA31A}"/>
    <cellStyle name="Stil 3" xfId="10330" xr:uid="{B9135DE7-9B28-418B-B6A1-B5A986AB9B58}"/>
    <cellStyle name="Stil 3 2" xfId="52111" xr:uid="{D03656F0-A4B5-411C-B6A3-A84273D34AEC}"/>
    <cellStyle name="Stil 3 2 2" xfId="52112" xr:uid="{4A6888BF-9242-4976-A484-6F6A8E7B1528}"/>
    <cellStyle name="Stil 3 3" xfId="52113" xr:uid="{3F807B7B-C745-46A4-9A64-B02D25CA367D}"/>
    <cellStyle name="Stil 3 4" xfId="52114" xr:uid="{A1D00583-9D23-4929-A94B-C16F45D261D2}"/>
    <cellStyle name="Stil 3_3. Chng in credit spreads" xfId="52115" xr:uid="{5A708153-B097-4379-A62D-80C49DA042FB}"/>
    <cellStyle name="Stil 30" xfId="10331" xr:uid="{1D54A5EC-FB84-425D-AA69-82741E9195C9}"/>
    <cellStyle name="Stil 30 2" xfId="52116" xr:uid="{46D8D910-F1A6-4E49-9A4A-1AAE047EE5C2}"/>
    <cellStyle name="Stil 30 2 2" xfId="52117" xr:uid="{C0D9C251-6A74-40D5-ACBA-CC0E23036151}"/>
    <cellStyle name="Stil 30 3" xfId="52118" xr:uid="{971605D9-95D6-4600-98B6-A71618B9FF57}"/>
    <cellStyle name="Stil 30 4" xfId="52119" xr:uid="{93BCB21D-E893-48B5-A8B0-42A06E65499F}"/>
    <cellStyle name="Stil 30_3. Chng in credit spreads" xfId="52120" xr:uid="{9169E578-410B-4E97-85E0-3687F0C69D73}"/>
    <cellStyle name="Stil 31" xfId="10332" xr:uid="{2ACBE712-240B-4280-81C7-DAA0340DEA78}"/>
    <cellStyle name="Stil 31 2" xfId="52121" xr:uid="{94817F91-6432-46CF-BC01-6687ECEB37EA}"/>
    <cellStyle name="Stil 31 2 2" xfId="52122" xr:uid="{CC029B37-D4A9-4F22-9A59-3812B869128E}"/>
    <cellStyle name="Stil 31 3" xfId="52123" xr:uid="{ACC2AFE8-44B2-4290-90AF-4C19E5101C51}"/>
    <cellStyle name="Stil 31 4" xfId="52124" xr:uid="{0068BF7D-940C-492D-9387-DD096E23AFE1}"/>
    <cellStyle name="Stil 31_3. Chng in credit spreads" xfId="52125" xr:uid="{20049A57-6020-4460-A457-372A432AD58B}"/>
    <cellStyle name="Stil 32" xfId="10333" xr:uid="{C430CD29-2617-4CF1-8E37-7D0E2F90FC74}"/>
    <cellStyle name="Stil 32 2" xfId="52126" xr:uid="{BE3BACF1-D449-4520-A18B-D4E72D205B4C}"/>
    <cellStyle name="Stil 32 2 2" xfId="52127" xr:uid="{C3202AE5-B168-4879-96ED-70CE35C57B34}"/>
    <cellStyle name="Stil 32 3" xfId="52128" xr:uid="{100F0D1F-1209-4A78-98F8-8EF9D80856A2}"/>
    <cellStyle name="Stil 32 4" xfId="52129" xr:uid="{34985088-25FA-479B-B038-80329DE8293B}"/>
    <cellStyle name="Stil 32_3. Chng in credit spreads" xfId="52130" xr:uid="{2147A25A-8B33-44CF-8B62-8491BF709CB0}"/>
    <cellStyle name="Stil 33" xfId="10334" xr:uid="{8D52A2EE-2F7D-4872-A229-819676AA723F}"/>
    <cellStyle name="Stil 33 2" xfId="52131" xr:uid="{44D4746A-E2C1-4272-A0D8-B3E6FCEFBD5F}"/>
    <cellStyle name="Stil 33 2 2" xfId="52132" xr:uid="{7F3C92C3-FD0A-4F71-81AA-9F1432894628}"/>
    <cellStyle name="Stil 33 3" xfId="52133" xr:uid="{3DE8C537-84DC-4F6B-90B5-2EE13A2D6B9C}"/>
    <cellStyle name="Stil 33 4" xfId="52134" xr:uid="{EC56E7BE-4B3C-41E4-9287-B4331469F56D}"/>
    <cellStyle name="Stil 33_3. Chng in credit spreads" xfId="52135" xr:uid="{8DA90EB4-15AE-473B-9CA4-E105BFFAB892}"/>
    <cellStyle name="Stil 34" xfId="10335" xr:uid="{B3F42093-896B-4DD7-804A-3DF5291BE622}"/>
    <cellStyle name="Stil 34 2" xfId="52136" xr:uid="{89EE3802-86ED-46DB-8497-4111660702E5}"/>
    <cellStyle name="Stil 34 2 2" xfId="52137" xr:uid="{88068AF4-B7C6-417F-A7EF-8923550EB663}"/>
    <cellStyle name="Stil 34 3" xfId="52138" xr:uid="{A9CE112D-6914-49EE-A4B1-A08BEAF40904}"/>
    <cellStyle name="Stil 34 4" xfId="52139" xr:uid="{0848937E-7FA6-49F4-83D4-A4E28B76AA62}"/>
    <cellStyle name="Stil 34_3. Chng in credit spreads" xfId="52140" xr:uid="{2D97D359-BCC0-4244-9160-A2C2F624C142}"/>
    <cellStyle name="Stil 35" xfId="10336" xr:uid="{5483801D-7DEB-403A-B630-3CEF7610DA20}"/>
    <cellStyle name="Stil 35 2" xfId="52141" xr:uid="{92CD8BAC-05EF-4707-A6E5-38A1B56AD074}"/>
    <cellStyle name="Stil 35 2 2" xfId="52142" xr:uid="{16404FB6-CCEA-4B16-A237-9A4CE8E3D93A}"/>
    <cellStyle name="Stil 35 3" xfId="52143" xr:uid="{E21DECAF-D1E9-43D6-9126-39892714F476}"/>
    <cellStyle name="Stil 35 4" xfId="52144" xr:uid="{2D744A43-E70F-4A2E-8A09-53AFF7511344}"/>
    <cellStyle name="Stil 35_3. Chng in credit spreads" xfId="52145" xr:uid="{5D2B844F-CB63-4F4B-B6CD-E80A0000F2E3}"/>
    <cellStyle name="Stil 36" xfId="10337" xr:uid="{B6883E0B-823A-41FB-9585-B8870D2F9724}"/>
    <cellStyle name="Stil 36 2" xfId="52146" xr:uid="{67DBB36C-50CD-4964-95F7-F26EEF167F3F}"/>
    <cellStyle name="Stil 36 2 2" xfId="52147" xr:uid="{8C6140CA-4B43-4FAC-9F35-C5C3D071D28C}"/>
    <cellStyle name="Stil 36 3" xfId="52148" xr:uid="{57AF82DA-ACF1-4C54-94E6-B0E15EA8E825}"/>
    <cellStyle name="Stil 36 4" xfId="52149" xr:uid="{A4F3F2DB-91D9-47D7-A2D0-17478FD60A1B}"/>
    <cellStyle name="Stil 36_3. Chng in credit spreads" xfId="52150" xr:uid="{C4B66B69-82DB-4090-AF35-E75FC3989E3E}"/>
    <cellStyle name="Stil 37" xfId="10338" xr:uid="{1408C15E-C273-45E6-AA40-B82A9F5BFB98}"/>
    <cellStyle name="Stil 37 2" xfId="52151" xr:uid="{33A107C2-7FCB-4B9B-8342-169E285301B8}"/>
    <cellStyle name="Stil 37 2 2" xfId="52152" xr:uid="{973AE54B-CA20-4FD5-B417-A0DED47C0B5B}"/>
    <cellStyle name="Stil 37 3" xfId="52153" xr:uid="{941E1331-9443-42CD-AD7E-97CFE2114A0C}"/>
    <cellStyle name="Stil 37 4" xfId="52154" xr:uid="{9D650425-BCA8-4922-9436-B183205E52DE}"/>
    <cellStyle name="Stil 37_3. Chng in credit spreads" xfId="52155" xr:uid="{0BB6336B-C66F-4AA5-AAEB-3462764E3178}"/>
    <cellStyle name="Stil 38" xfId="10339" xr:uid="{157C564D-F43C-472E-96D1-9B8CEB55B4F6}"/>
    <cellStyle name="Stil 38 2" xfId="52156" xr:uid="{3B6208D9-0D4B-48C6-BF73-DEA708512928}"/>
    <cellStyle name="Stil 38 2 2" xfId="52157" xr:uid="{C2B4D85D-7E5C-4D7A-8772-A5D3FD974CA4}"/>
    <cellStyle name="Stil 38 3" xfId="52158" xr:uid="{B2D198D7-5571-447F-B7CA-C0FE77D88C9E}"/>
    <cellStyle name="Stil 38 4" xfId="52159" xr:uid="{4B957CE7-07BC-4AA8-8F9C-F6471B151206}"/>
    <cellStyle name="Stil 38_3. Chng in credit spreads" xfId="52160" xr:uid="{F316EA62-8314-4459-871C-3241FADD163D}"/>
    <cellStyle name="Stil 39" xfId="10340" xr:uid="{6E98CB0A-6205-4CD4-81F2-5A0E821B4A9C}"/>
    <cellStyle name="Stil 39 2" xfId="52161" xr:uid="{661228D0-409F-40ED-8802-A7FD1659B3B0}"/>
    <cellStyle name="Stil 4" xfId="10341" xr:uid="{3B5D8471-764B-45F2-B9D3-C1C23946B3A5}"/>
    <cellStyle name="Stil 4 2" xfId="52162" xr:uid="{282EAF0D-FC33-453F-B1A6-A9EBE955AA1A}"/>
    <cellStyle name="Stil 4 2 2" xfId="52163" xr:uid="{1F067485-B961-409A-9D7A-7E0FC626EDD7}"/>
    <cellStyle name="Stil 4 3" xfId="52164" xr:uid="{45588846-D763-4ABF-A2C8-8ED0E64FFACC}"/>
    <cellStyle name="Stil 4 4" xfId="52165" xr:uid="{6547723C-0C28-4A2E-90E4-DDACA8B27BE7}"/>
    <cellStyle name="Stil 4_3. Chng in credit spreads" xfId="52166" xr:uid="{13FE222C-20B4-4F08-959A-B2310FE8F08E}"/>
    <cellStyle name="Stil 40" xfId="10342" xr:uid="{CBB198BB-E3D7-4E68-843C-B271F8DBD328}"/>
    <cellStyle name="Stil 40 2" xfId="52167" xr:uid="{A7C4A828-1AA1-4C10-B007-127B7E4C2C9A}"/>
    <cellStyle name="Stil 41" xfId="10343" xr:uid="{4D8BA1A1-D292-4707-BF0B-86F89A8AF78E}"/>
    <cellStyle name="Stil 41 2" xfId="52168" xr:uid="{0D0275ED-6E34-4C9D-AF44-2A507175EC71}"/>
    <cellStyle name="Stil 42" xfId="10344" xr:uid="{7DF8802F-AFEA-42CE-8A73-8998C763C713}"/>
    <cellStyle name="Stil 42 2" xfId="52169" xr:uid="{51991297-A7B4-42F1-9C18-CCE1EB32C1E4}"/>
    <cellStyle name="Stil 43" xfId="10345" xr:uid="{00AAE8A3-35BE-4E2B-B4C4-185ED34107DA}"/>
    <cellStyle name="Stil 43 2" xfId="52170" xr:uid="{1437BA52-1546-4A9D-A459-57797BBF9EE5}"/>
    <cellStyle name="Stil 44" xfId="10346" xr:uid="{04267C30-CD9D-4ABA-BDDA-76475DFB2F8D}"/>
    <cellStyle name="Stil 44 2" xfId="52171" xr:uid="{DE410F0E-C3E1-423D-81FC-373500BD11D7}"/>
    <cellStyle name="Stil 45" xfId="10347" xr:uid="{BCD33072-8BBA-40B1-9CEF-BCBE87FAB9EA}"/>
    <cellStyle name="Stil 45 2" xfId="52172" xr:uid="{24A46320-C271-4AF0-A445-BBC196E22A97}"/>
    <cellStyle name="Stil 45 2 2" xfId="52173" xr:uid="{1F77016E-CFA6-40E5-9588-469041C3235B}"/>
    <cellStyle name="Stil 45 3" xfId="52174" xr:uid="{FC570592-1931-4296-ADE1-14E5DC096D3A}"/>
    <cellStyle name="Stil 45 4" xfId="52175" xr:uid="{C2A51EED-C2B9-4ADB-85CB-137CCD832877}"/>
    <cellStyle name="Stil 45_3. Chng in credit spreads" xfId="52176" xr:uid="{36C0BC02-A8B6-42D6-B0EF-F0C8FFA8EB0F}"/>
    <cellStyle name="Stil 46" xfId="10348" xr:uid="{131EE8CB-A62E-4016-A1A9-184CED71FE19}"/>
    <cellStyle name="Stil 46 2" xfId="52177" xr:uid="{2392F693-6D70-4FA1-B5D8-14E8847AAA9A}"/>
    <cellStyle name="Stil 46 2 2" xfId="52178" xr:uid="{E373D506-A25E-477E-A4CF-E13054B96B04}"/>
    <cellStyle name="Stil 46 3" xfId="52179" xr:uid="{2924E5F5-E208-404B-ABEF-A81A59DCC00C}"/>
    <cellStyle name="Stil 46 4" xfId="52180" xr:uid="{7AE1D7DB-E4C8-4128-A9FC-CFB1A6E7E2C5}"/>
    <cellStyle name="Stil 46_3. Chng in credit spreads" xfId="52181" xr:uid="{9B706EA7-6B72-46D9-A870-48F50BE55DBC}"/>
    <cellStyle name="Stil 47" xfId="10349" xr:uid="{B5EF0999-3353-4DAF-835A-1D426AD2D72D}"/>
    <cellStyle name="Stil 47 2" xfId="52182" xr:uid="{752FAD9E-752D-476E-8C45-52A55D085B41}"/>
    <cellStyle name="Stil 47 2 2" xfId="52183" xr:uid="{4CD29192-1CF8-41CD-B010-8DC96A831681}"/>
    <cellStyle name="Stil 47 3" xfId="52184" xr:uid="{2F9F5F93-0C96-4FDB-A909-1C84A22E07E9}"/>
    <cellStyle name="Stil 47 4" xfId="52185" xr:uid="{A4022493-D125-4363-BDDE-A4B69770C35E}"/>
    <cellStyle name="Stil 47_3. Chng in credit spreads" xfId="52186" xr:uid="{6C6E2745-BC4A-4E10-8B17-359119CF077D}"/>
    <cellStyle name="Stil 48" xfId="10350" xr:uid="{BFB77122-FA45-4AFB-8AAA-2A51A1260BAB}"/>
    <cellStyle name="Stil 48 2" xfId="52187" xr:uid="{4951CC23-BF26-4DC5-B67F-6E20C1A57A3D}"/>
    <cellStyle name="Stil 48 2 2" xfId="52188" xr:uid="{45B08E94-C394-41ED-BE54-FF475F88B25B}"/>
    <cellStyle name="Stil 48 3" xfId="52189" xr:uid="{707CB241-3BA8-4AB0-A4FB-8ADD7A6A41C9}"/>
    <cellStyle name="Stil 48 4" xfId="52190" xr:uid="{14E7BE15-A43F-42F2-A65C-CC8356C28D2F}"/>
    <cellStyle name="Stil 48_3. Chng in credit spreads" xfId="52191" xr:uid="{929F2E28-68D6-4A7B-BA31-0260C7E53234}"/>
    <cellStyle name="Stil 49" xfId="10351" xr:uid="{7506FD61-AB74-43C6-A165-75AB04AFDAF0}"/>
    <cellStyle name="Stil 49 2" xfId="52192" xr:uid="{F25D43CB-866F-4471-8CA5-6F03F20E7FCB}"/>
    <cellStyle name="Stil 5" xfId="10352" xr:uid="{A8DE3CD1-43C8-4217-BBE5-7F76B379E653}"/>
    <cellStyle name="Stil 5 2" xfId="52193" xr:uid="{82F4921C-E13A-499E-A47A-9F853C4EA6D2}"/>
    <cellStyle name="Stil 5 2 2" xfId="52194" xr:uid="{9DC4B701-C6B4-48F5-B3B8-861D8E011DBF}"/>
    <cellStyle name="Stil 5 3" xfId="52195" xr:uid="{4BAEFF56-7EDE-4FA1-AD84-AAFAB72A5773}"/>
    <cellStyle name="Stil 5 4" xfId="52196" xr:uid="{D8F3B0D3-CC41-4C3A-B61B-9DDBFF3F6177}"/>
    <cellStyle name="Stil 5_3. Chng in credit spreads" xfId="52197" xr:uid="{F5C390F0-6455-4032-B28E-4C9A0DC80DAC}"/>
    <cellStyle name="Stil 50" xfId="10353" xr:uid="{64B59000-F66C-445E-9A55-E98ED9C89381}"/>
    <cellStyle name="Stil 50 2" xfId="52198" xr:uid="{7256CCE7-8767-4CF1-B5A0-4E3232E99BC8}"/>
    <cellStyle name="Stil 51" xfId="10354" xr:uid="{F7EC4486-15C8-4DD6-BACF-E4002A05505E}"/>
    <cellStyle name="Stil 51 2" xfId="52199" xr:uid="{1E0EE142-1FCD-4BB6-8A92-16142D8F0DE7}"/>
    <cellStyle name="Stil 51 2 2" xfId="52200" xr:uid="{32BA5DBF-3664-42E8-909C-AB59558BA983}"/>
    <cellStyle name="Stil 51 3" xfId="52201" xr:uid="{D0580706-4245-4127-8787-E84342E68C1C}"/>
    <cellStyle name="Stil 51 4" xfId="52202" xr:uid="{6CEEA056-20BE-4AE0-9757-02F43186993A}"/>
    <cellStyle name="Stil 51_3. Chng in credit spreads" xfId="52203" xr:uid="{3C905AFD-5C0F-4F4E-BB76-56EEF22144C7}"/>
    <cellStyle name="Stil 52" xfId="10355" xr:uid="{EEBCE9C0-CCBC-4191-AB82-ADA597909714}"/>
    <cellStyle name="Stil 52 2" xfId="52204" xr:uid="{89B42E65-B222-434D-9C8A-0877B05BFF6A}"/>
    <cellStyle name="Stil 52 2 2" xfId="52205" xr:uid="{32A333C5-B665-4CD5-9E27-0639762AD19D}"/>
    <cellStyle name="Stil 52 3" xfId="52206" xr:uid="{8E87FFBA-DC4C-41F3-9D8B-4CBD9671B8C8}"/>
    <cellStyle name="Stil 52 4" xfId="52207" xr:uid="{3994135A-A847-4909-9D06-31D3D0194831}"/>
    <cellStyle name="Stil 52_3. Chng in credit spreads" xfId="52208" xr:uid="{D805FCF4-D6CE-4217-BA58-28D18859FBEC}"/>
    <cellStyle name="Stil 53" xfId="10356" xr:uid="{A2396D83-A90B-41E6-893E-0BFDE6618B77}"/>
    <cellStyle name="Stil 53 2" xfId="52209" xr:uid="{F60A6EC1-E830-4BEC-BA93-1BC68B661CB4}"/>
    <cellStyle name="Stil 53 2 2" xfId="52210" xr:uid="{CFFB8122-A447-45C0-B959-D5029A5C79A8}"/>
    <cellStyle name="Stil 53 3" xfId="52211" xr:uid="{6FC8DD07-1B05-4BD0-8887-200B9A6B8596}"/>
    <cellStyle name="Stil 53 4" xfId="52212" xr:uid="{40A0150B-3537-4500-9513-28C0568BD93F}"/>
    <cellStyle name="Stil 53_3. Chng in credit spreads" xfId="52213" xr:uid="{69B5E5DC-995B-4478-8225-5365ABF3E744}"/>
    <cellStyle name="Stil 54" xfId="10357" xr:uid="{07E71CCC-88C3-4594-BD40-12F79CD1E0E6}"/>
    <cellStyle name="Stil 54 2" xfId="52214" xr:uid="{4957B68A-35A0-4B39-8352-D7A7A4554468}"/>
    <cellStyle name="Stil 54 2 2" xfId="52215" xr:uid="{E77AFBC9-B485-419D-91E0-E68F37F03B28}"/>
    <cellStyle name="Stil 54 3" xfId="52216" xr:uid="{28AD4BFC-CA35-42AF-8842-2565EC813825}"/>
    <cellStyle name="Stil 54 4" xfId="52217" xr:uid="{5BEE2DC7-D0B5-47C0-A6B1-EDE5115BB323}"/>
    <cellStyle name="Stil 54_3. Chng in credit spreads" xfId="52218" xr:uid="{0DAD2C83-D8E7-4953-9F13-81113D96EC17}"/>
    <cellStyle name="Stil 55" xfId="10358" xr:uid="{95C5BFEB-921B-43E1-B138-4A1692354C2F}"/>
    <cellStyle name="Stil 55 2" xfId="52219" xr:uid="{17B95DED-5510-4B27-B645-A641A1B9491E}"/>
    <cellStyle name="Stil 56" xfId="10359" xr:uid="{A6EABBDA-B0D6-4649-B87B-C314AFFE6361}"/>
    <cellStyle name="Stil 56 2" xfId="52220" xr:uid="{66877669-B7BB-40BD-B37D-04C6C62F6BB1}"/>
    <cellStyle name="Stil 57" xfId="10360" xr:uid="{6D35F28A-4A54-40CF-B589-930D2B098654}"/>
    <cellStyle name="Stil 57 2" xfId="52221" xr:uid="{9F8A4911-8282-40B9-BD07-D249DC28C03D}"/>
    <cellStyle name="Stil 58" xfId="10361" xr:uid="{9BA5A093-BEC8-4EC3-B762-0B4B2AD8CB60}"/>
    <cellStyle name="Stil 58 2" xfId="52222" xr:uid="{48D0C806-01E3-49E6-82D9-426E9FB2F714}"/>
    <cellStyle name="Stil 6" xfId="10362" xr:uid="{1F1B0F81-7DF4-4BF5-95A0-6E8A9E4B3A3F}"/>
    <cellStyle name="Stil 6 2" xfId="52223" xr:uid="{93F1DAF2-F1EF-45F4-860E-F92B133B7E14}"/>
    <cellStyle name="Stil 6 2 2" xfId="52224" xr:uid="{81418235-124B-4C68-BEFB-D225E7C7C5BC}"/>
    <cellStyle name="Stil 6 3" xfId="52225" xr:uid="{61518839-DBD1-4A22-9A63-AC078F662BB9}"/>
    <cellStyle name="Stil 6 4" xfId="52226" xr:uid="{4E691F5D-938B-440B-861A-55CF17D41CD3}"/>
    <cellStyle name="Stil 6_3. Chng in credit spreads" xfId="52227" xr:uid="{B973A9F7-72A8-4199-AED0-A38B3B79769E}"/>
    <cellStyle name="Stil 7" xfId="10363" xr:uid="{22985280-31C1-40E8-8CDA-D98DD9984173}"/>
    <cellStyle name="Stil 7 2" xfId="52228" xr:uid="{D7B1EB80-A675-4842-9D34-F26228123C61}"/>
    <cellStyle name="Stil 7 2 2" xfId="52229" xr:uid="{B499E013-2F4E-47DF-9F4A-C6CD24047956}"/>
    <cellStyle name="Stil 7 3" xfId="52230" xr:uid="{760E42BA-051F-4186-994E-0BE6E8237618}"/>
    <cellStyle name="Stil 7 4" xfId="52231" xr:uid="{914D5706-11B9-4FB9-8881-5C6FC1383C3D}"/>
    <cellStyle name="Stil 7_3. Chng in credit spreads" xfId="52232" xr:uid="{A2D6B590-0460-4D2E-B126-25BF8EDC884A}"/>
    <cellStyle name="Stil 8" xfId="10364" xr:uid="{F04C9907-E8A0-4E95-B432-E651FA3DE447}"/>
    <cellStyle name="Stil 8 2" xfId="52233" xr:uid="{156F171A-D317-4464-B819-C602A47BAAC5}"/>
    <cellStyle name="Stil 8 2 2" xfId="52234" xr:uid="{59D02A2D-E518-4455-9801-BDBB4A7B01F8}"/>
    <cellStyle name="Stil 8 3" xfId="52235" xr:uid="{136CD3A9-C9BA-47A3-B4CF-FF97714D8F66}"/>
    <cellStyle name="Stil 8 4" xfId="52236" xr:uid="{EA5B16B4-D6C7-4D73-B76E-DEC2A995B526}"/>
    <cellStyle name="Stil 8_3. Chng in credit spreads" xfId="52237" xr:uid="{D6437F8F-620D-48B6-BC59-F6981985C74A}"/>
    <cellStyle name="Stil 9" xfId="10365" xr:uid="{65BEDE7D-08A6-402B-8749-BB702A89F5A7}"/>
    <cellStyle name="Stil 9 2" xfId="52238" xr:uid="{24BE73BE-8255-4249-8302-8F9F1F6B2380}"/>
    <cellStyle name="Stil 9 2 2" xfId="52239" xr:uid="{13460A24-AB48-4F94-A7C0-7708CF87EF09}"/>
    <cellStyle name="Stil 9 3" xfId="52240" xr:uid="{1726778C-9A93-43B3-9AB1-C826B027C792}"/>
    <cellStyle name="Stil 9 4" xfId="52241" xr:uid="{3AE24B6F-A9E7-4757-96E5-6425BBB4A76C}"/>
    <cellStyle name="Stil 9_3. Chng in credit spreads" xfId="52242" xr:uid="{BF088226-3209-485A-BC3C-51F336231912}"/>
    <cellStyle name="Style 1" xfId="10366" xr:uid="{067E1D28-7C99-451B-84C5-6FA096CEB179}"/>
    <cellStyle name="Style 1 2" xfId="34502" xr:uid="{F63B7A74-F9B4-4711-B42E-37A666CEEE34}"/>
    <cellStyle name="Style 1 2 2" xfId="34503" xr:uid="{12234AFB-60FC-4B1F-B770-86F1AC996010}"/>
    <cellStyle name="Style 1 2 3" xfId="34504" xr:uid="{1B7D5D81-434E-4C9A-9C0E-52BFBAABE853}"/>
    <cellStyle name="Style 1 2 4" xfId="40140" xr:uid="{16BA066A-117D-4D9A-AFB1-000F36609E4E}"/>
    <cellStyle name="Style 1 2_AVA DVA EL" xfId="34505" xr:uid="{DE5FCD3E-E8A6-43C3-976B-6FE80BB37B3A}"/>
    <cellStyle name="Style 1 3" xfId="34506" xr:uid="{429FA404-2860-476D-A3E4-E44C52A03EA1}"/>
    <cellStyle name="Style 1 3 2" xfId="34507" xr:uid="{C8979A16-1F65-4975-B5C2-9BA75EE115E2}"/>
    <cellStyle name="Style 1 3 2 2" xfId="34508" xr:uid="{0D98FD98-7A5A-44C1-A93C-4E53E493655E}"/>
    <cellStyle name="Style 1 3 2 3" xfId="34509" xr:uid="{F2996AD4-D9B5-4CFE-8C1A-E843EF19792A}"/>
    <cellStyle name="Style 1 3 2_AVA DVA EL" xfId="34510" xr:uid="{1256AFF5-D015-4214-9AFF-0AB530076068}"/>
    <cellStyle name="Style 1 3 3" xfId="34511" xr:uid="{894A8F6D-8ED7-44C4-A98D-AA8EC023E2F6}"/>
    <cellStyle name="Style 1 3 4" xfId="34512" xr:uid="{54CED34A-ED32-4EB7-BA54-21E75B3DE285}"/>
    <cellStyle name="Style 1 3 5" xfId="40141" xr:uid="{84612131-84D4-44C1-8741-0713F66BDB37}"/>
    <cellStyle name="Style 1 3_AVA DVA EL" xfId="34513" xr:uid="{B22FA65A-7949-449F-9D05-8DC36C388158}"/>
    <cellStyle name="Style 1 4" xfId="34514" xr:uid="{71AE072B-59F5-400A-A03D-718BF90D820B}"/>
    <cellStyle name="Style 1 4 2" xfId="34515" xr:uid="{D0BB41B9-96CF-4972-838A-5E54D6154B50}"/>
    <cellStyle name="Style 1 4 3" xfId="34516" xr:uid="{A750BCCB-0171-4A9C-B96C-FFA8411392E1}"/>
    <cellStyle name="Style 1 4_AVA DVA EL" xfId="34517" xr:uid="{D2D1D2A5-4CAA-4502-B7B8-FCE70361FA99}"/>
    <cellStyle name="Style 1 5" xfId="34518" xr:uid="{D516F6AB-C392-4567-AFC1-33FD9FD0EBF4}"/>
    <cellStyle name="Style 1 6" xfId="52243" xr:uid="{2D4A6D54-9445-42A7-B6DE-86B24E578DD6}"/>
    <cellStyle name="Style 1_AVA DVA EL" xfId="34519" xr:uid="{C34A78FE-4752-4F84-958A-C32C1890B33F}"/>
    <cellStyle name="Style 21" xfId="10367" xr:uid="{222872C2-61C2-4816-BA55-F35356ABDB36}"/>
    <cellStyle name="Style 21 10" xfId="10368" xr:uid="{CDE47266-CCAD-4E56-A66D-58170AAC5D94}"/>
    <cellStyle name="Style 21 10 2" xfId="34520" xr:uid="{BA9072FA-D129-43FF-818F-458EB31B5985}"/>
    <cellStyle name="Style 21 10_A02" xfId="55611" xr:uid="{5CBE7AE0-693A-4D4A-9DF2-495AA7DAF013}"/>
    <cellStyle name="Style 21 11" xfId="10369" xr:uid="{ED9D5E93-98AC-42B4-9ADC-F416B2E69C78}"/>
    <cellStyle name="Style 21 11 2" xfId="34521" xr:uid="{77AE79AD-1E49-4E2E-AA82-9C9B83F3322C}"/>
    <cellStyle name="Style 21 11_A02" xfId="55612" xr:uid="{0D2246F0-DF75-4915-BCA5-58540F763686}"/>
    <cellStyle name="Style 21 12" xfId="34522" xr:uid="{DF6771F5-C887-4972-A490-CA4F6DD4855B}"/>
    <cellStyle name="Style 21 2" xfId="10370" xr:uid="{BB1CC491-BAEE-4109-B8DC-DD0FC5197F3F}"/>
    <cellStyle name="Style 21 2 2" xfId="10371" xr:uid="{29A4371B-5456-4311-A18B-4B5E52D44909}"/>
    <cellStyle name="Style 21 2 2 2" xfId="34523" xr:uid="{C8ADEFC0-618A-4B31-97F8-F612C29CBBD2}"/>
    <cellStyle name="Style 21 2 2_A02" xfId="55613" xr:uid="{5BF618FD-928B-4C89-BE92-74E9E11EBA82}"/>
    <cellStyle name="Style 21 2 3" xfId="34524" xr:uid="{BED81072-5151-4F51-95DF-CD6084FD5B9A}"/>
    <cellStyle name="Style 21 2_4Q16" xfId="34525" xr:uid="{9800502D-631E-4425-8C54-A21A3FCB035D}"/>
    <cellStyle name="Style 21 3" xfId="10372" xr:uid="{42F0316A-12FF-4BBC-BD7F-934F2E250788}"/>
    <cellStyle name="Style 21 3 2" xfId="10373" xr:uid="{B613AC88-8A4D-4B85-9B2D-7C0AF4D1A8C6}"/>
    <cellStyle name="Style 21 3 2 2" xfId="34526" xr:uid="{7457D97F-941C-46F0-AD65-F56320F583E2}"/>
    <cellStyle name="Style 21 3 2_A02" xfId="55614" xr:uid="{91EAB76B-2B15-497B-8C29-8B0B6AA9ED91}"/>
    <cellStyle name="Style 21 3 3" xfId="34527" xr:uid="{87F5957A-1138-483D-A375-68EE0B7BB0B1}"/>
    <cellStyle name="Style 21 3_4Q16" xfId="34528" xr:uid="{396A237B-9710-406C-8B1D-382A05222A2E}"/>
    <cellStyle name="Style 21 4" xfId="10374" xr:uid="{B8EA943A-152B-4BAB-8CA5-8998C0A08CF2}"/>
    <cellStyle name="Style 21 4 2" xfId="34529" xr:uid="{2F241043-994F-4F8C-811F-90D3CA97D510}"/>
    <cellStyle name="Style 21 4_A02" xfId="55615" xr:uid="{03E5A49D-8A7E-481E-A018-E58B02466335}"/>
    <cellStyle name="Style 21 5" xfId="10375" xr:uid="{AD230CF9-E9A0-4E9B-89BB-76F57C16C111}"/>
    <cellStyle name="Style 21 5 2" xfId="34530" xr:uid="{F6A1A159-28E2-4072-B31B-65E4ADFB02C9}"/>
    <cellStyle name="Style 21 5_A02" xfId="55616" xr:uid="{98575B7C-7230-465A-B3A0-57933C066265}"/>
    <cellStyle name="Style 21 6" xfId="10376" xr:uid="{7660E6F9-AEF2-487E-AAAA-784639E8583A}"/>
    <cellStyle name="Style 21 6 2" xfId="34531" xr:uid="{62A3AF0C-5815-40FE-887D-04DA10E643DA}"/>
    <cellStyle name="Style 21 6_A02" xfId="55617" xr:uid="{FDC56ECB-B71D-4F16-BF71-76E336C09FA8}"/>
    <cellStyle name="Style 21 7" xfId="10377" xr:uid="{CFF4DB04-14E4-4DE5-A57C-868515CF9B4E}"/>
    <cellStyle name="Style 21 7 2" xfId="34532" xr:uid="{1F5A0A63-FB35-48C7-8F12-B406EF5A75BE}"/>
    <cellStyle name="Style 21 7_A02" xfId="55618" xr:uid="{4398957D-9D61-4142-9CD6-BE6D958EF169}"/>
    <cellStyle name="Style 21 8" xfId="10378" xr:uid="{926CD158-B621-4548-BFD7-75180C4EB2E7}"/>
    <cellStyle name="Style 21 8 2" xfId="34533" xr:uid="{5122FAE3-0F91-4DFF-B5AE-E4628870F283}"/>
    <cellStyle name="Style 21 8_A02" xfId="55619" xr:uid="{0A123C8D-CE1C-494C-B9B0-206A36A8BE75}"/>
    <cellStyle name="Style 21 9" xfId="10379" xr:uid="{C032FB43-815C-4109-9229-A9A737A328AF}"/>
    <cellStyle name="Style 21 9 2" xfId="34534" xr:uid="{F98BCF2E-AB04-43C8-844F-822F987FD295}"/>
    <cellStyle name="Style 21 9_A02" xfId="55620" xr:uid="{49C11624-5934-408F-8B11-C6DF880CEDAC}"/>
    <cellStyle name="Style 21_4Q16" xfId="34535" xr:uid="{FA5E394A-2808-46C0-BABD-764639B1E1F8}"/>
    <cellStyle name="Style 22" xfId="10380" xr:uid="{2BD27301-0BD8-4B4B-B5A1-F1B2B511A17A}"/>
    <cellStyle name="Style 22 10" xfId="10381" xr:uid="{1CBBC7F7-594B-41FE-91DE-C60B717BA362}"/>
    <cellStyle name="Style 22 10 2" xfId="34536" xr:uid="{416283E6-6EFA-4E01-A6D1-9BDD3CA0CEEB}"/>
    <cellStyle name="Style 22 10_A02" xfId="55621" xr:uid="{0D344F94-6198-4600-92A4-E381BA67BC33}"/>
    <cellStyle name="Style 22 11" xfId="10382" xr:uid="{8A227326-899A-40E4-B136-7562DDAA212D}"/>
    <cellStyle name="Style 22 11 2" xfId="34537" xr:uid="{91CEC187-8F4B-45A8-AC0C-A93EC04BD061}"/>
    <cellStyle name="Style 22 11_A02" xfId="55622" xr:uid="{8472BCF9-93FD-40BD-ACB6-028F01E93D52}"/>
    <cellStyle name="Style 22 12" xfId="34538" xr:uid="{133FB5CD-7122-4D6D-A019-EA1898579433}"/>
    <cellStyle name="Style 22 2" xfId="10383" xr:uid="{F3E571D3-E169-4594-A441-ACFC099F1C7F}"/>
    <cellStyle name="Style 22 2 2" xfId="10384" xr:uid="{D70A6386-EF71-42AD-9B04-33441A037FD7}"/>
    <cellStyle name="Style 22 2 2 2" xfId="34539" xr:uid="{E24CC090-ED03-402E-9E08-E26666C06EAB}"/>
    <cellStyle name="Style 22 2 2_A02" xfId="55623" xr:uid="{F3369FF8-083C-436E-995F-05240F55DE79}"/>
    <cellStyle name="Style 22 2 3" xfId="34540" xr:uid="{75323871-8AF7-4BC2-AFCA-849C1A45CDA2}"/>
    <cellStyle name="Style 22 2_4Q16" xfId="34541" xr:uid="{AA8AE30C-B018-406B-9170-3483944D6705}"/>
    <cellStyle name="Style 22 3" xfId="10385" xr:uid="{52146B0C-12BB-4D69-9111-E87A00DB8E9F}"/>
    <cellStyle name="Style 22 3 2" xfId="10386" xr:uid="{243BAB29-28D7-495B-80D0-46316C9F2678}"/>
    <cellStyle name="Style 22 3 2 2" xfId="34542" xr:uid="{D7F7A1CB-53CA-4165-A72F-2CB9FD9501FE}"/>
    <cellStyle name="Style 22 3 2_A02" xfId="55624" xr:uid="{02101252-E65F-4C8B-BDE3-883B3528557A}"/>
    <cellStyle name="Style 22 3 3" xfId="34543" xr:uid="{314D8D3C-00B3-47C8-A15D-7E384082A714}"/>
    <cellStyle name="Style 22 3_4Q16" xfId="34544" xr:uid="{D58CE448-1497-44B5-8E76-2DA143076B59}"/>
    <cellStyle name="Style 22 4" xfId="10387" xr:uid="{4698EC7E-15CA-47A4-8B0B-FEA1B527841F}"/>
    <cellStyle name="Style 22 4 2" xfId="34545" xr:uid="{CA3B6F52-56BE-4052-94FF-F6BCAFD01782}"/>
    <cellStyle name="Style 22 4_A02" xfId="55625" xr:uid="{9983E01E-2954-4031-B929-94539311E4C5}"/>
    <cellStyle name="Style 22 5" xfId="10388" xr:uid="{887E73AE-D3A6-47CB-BC52-3821FD746763}"/>
    <cellStyle name="Style 22 5 2" xfId="34546" xr:uid="{CC7F53CD-74A7-4C76-9901-EBFA91A6F330}"/>
    <cellStyle name="Style 22 5_A02" xfId="55626" xr:uid="{5CE96A5F-7D27-4B27-997B-91BF7FD8E451}"/>
    <cellStyle name="Style 22 6" xfId="10389" xr:uid="{67B27F35-DE21-4236-AD94-C094C50CE82F}"/>
    <cellStyle name="Style 22 6 2" xfId="34547" xr:uid="{0B93CCD4-A74D-403D-BB0E-CC0A8714E4D3}"/>
    <cellStyle name="Style 22 6_A02" xfId="55627" xr:uid="{68B49309-FB86-40E5-85E5-D7C00C95974E}"/>
    <cellStyle name="Style 22 7" xfId="10390" xr:uid="{BDCDB416-005A-4698-9E14-D89D9C762BF4}"/>
    <cellStyle name="Style 22 7 2" xfId="34548" xr:uid="{F9482347-783D-4AFA-8D2B-2961742CFE7A}"/>
    <cellStyle name="Style 22 7_A02" xfId="55628" xr:uid="{BA896CEA-082F-452A-A9C2-CC03D3653EEA}"/>
    <cellStyle name="Style 22 8" xfId="10391" xr:uid="{EA701E97-B077-4BBD-9A7A-58056BDC2581}"/>
    <cellStyle name="Style 22 8 2" xfId="34549" xr:uid="{57132CE1-0229-4ACD-9502-CB6ECEB06A32}"/>
    <cellStyle name="Style 22 8_A02" xfId="55629" xr:uid="{2691E826-5C46-4C4B-A99E-BA1FBB9FF36C}"/>
    <cellStyle name="Style 22 9" xfId="10392" xr:uid="{A2973153-7D61-4907-937C-B1D4CBDC0461}"/>
    <cellStyle name="Style 22 9 2" xfId="34550" xr:uid="{C746E6A4-294F-4428-B711-A8C8241D4B82}"/>
    <cellStyle name="Style 22 9_A02" xfId="55630" xr:uid="{0041F150-60FB-4989-BFE6-8ABDA2B5276D}"/>
    <cellStyle name="Style 22_4Q16" xfId="34551" xr:uid="{84A71CE8-D347-46B9-A3F8-D9D94D57F5D7}"/>
    <cellStyle name="Style 23" xfId="10393" xr:uid="{311E5E7C-13B5-4CFE-B103-8C321F96837C}"/>
    <cellStyle name="Style 23 10" xfId="10394" xr:uid="{6DA7200D-C7D3-483A-9D30-D04B8123CFA4}"/>
    <cellStyle name="Style 23 10 2" xfId="34552" xr:uid="{F8B9DD76-B107-43F2-9428-57FCDA590CFF}"/>
    <cellStyle name="Style 23 10_A02" xfId="55631" xr:uid="{D1AEF5B5-ACE6-48D6-B1D1-BA9F47772A81}"/>
    <cellStyle name="Style 23 11" xfId="10395" xr:uid="{35340BFF-A928-4283-A2AC-2FF8ABB9F354}"/>
    <cellStyle name="Style 23 11 2" xfId="34553" xr:uid="{2A738DFD-43C2-4F57-A9FB-F6C02AF20107}"/>
    <cellStyle name="Style 23 11_A02" xfId="55632" xr:uid="{423C457C-1FE0-4C28-A31D-719C46386DE5}"/>
    <cellStyle name="Style 23 12" xfId="34554" xr:uid="{BFD5CE8A-4668-470E-A5D1-4E6F6DF3F74D}"/>
    <cellStyle name="Style 23 2" xfId="10396" xr:uid="{A5786A1E-60A8-4A6F-B5A1-4CFC6897D0AD}"/>
    <cellStyle name="Style 23 2 2" xfId="10397" xr:uid="{D7E31C19-9E01-43CC-9C74-9DD616FA7095}"/>
    <cellStyle name="Style 23 2 2 2" xfId="34555" xr:uid="{6F792011-0222-4307-AF87-E2E76044524A}"/>
    <cellStyle name="Style 23 2 2_A02" xfId="55633" xr:uid="{F22B1D03-4590-48FF-96BE-E6BAB4F77F5B}"/>
    <cellStyle name="Style 23 2 3" xfId="34556" xr:uid="{EEAEE817-1D2A-4965-A3C5-5E9A6B9C4B72}"/>
    <cellStyle name="Style 23 2_4Q16" xfId="34557" xr:uid="{0F1EE6EB-6520-4B33-B168-0CFAA543F550}"/>
    <cellStyle name="Style 23 3" xfId="10398" xr:uid="{47F7A368-201C-4A5B-ADD5-CF60CD27B27B}"/>
    <cellStyle name="Style 23 3 2" xfId="10399" xr:uid="{20DDF1EE-C048-48C2-98FF-835784CE8152}"/>
    <cellStyle name="Style 23 3 2 2" xfId="34558" xr:uid="{F8D0A5E7-A5C0-472E-AAA3-B1B4F9E09D8F}"/>
    <cellStyle name="Style 23 3 2_A02" xfId="55634" xr:uid="{96CEA6FF-B0A0-4B7F-9B80-6BAD2EAD5075}"/>
    <cellStyle name="Style 23 3 3" xfId="34559" xr:uid="{F28D12FC-6AED-4B01-9259-B1A3438F588D}"/>
    <cellStyle name="Style 23 3_4Q16" xfId="34560" xr:uid="{193DFFFD-60B5-4710-A85B-C67289153074}"/>
    <cellStyle name="Style 23 4" xfId="10400" xr:uid="{61BC6699-6D45-405F-A90B-0A7AA7B4B86F}"/>
    <cellStyle name="Style 23 4 2" xfId="34561" xr:uid="{6B0863DA-54C9-46D0-82A1-9DFE4ABFC227}"/>
    <cellStyle name="Style 23 4_A02" xfId="55635" xr:uid="{92E5EEA2-3EFA-4EB9-97DF-0F88D0CAA54B}"/>
    <cellStyle name="Style 23 5" xfId="10401" xr:uid="{D77C6EDD-43F1-43D8-94F8-51414A81CD6D}"/>
    <cellStyle name="Style 23 5 2" xfId="34562" xr:uid="{A6C5B3B7-4A2A-4BC4-9C5C-224EB83E92A4}"/>
    <cellStyle name="Style 23 5_A02" xfId="55636" xr:uid="{300249F1-FAF1-4256-9E6A-902C86331475}"/>
    <cellStyle name="Style 23 6" xfId="10402" xr:uid="{9FD50017-63FA-49CD-A2CD-0BE6E5285606}"/>
    <cellStyle name="Style 23 6 2" xfId="34563" xr:uid="{7FBF0FBC-BF5D-4BB2-A61A-2DE4C7E05CAA}"/>
    <cellStyle name="Style 23 6_A02" xfId="55637" xr:uid="{0D45B224-088F-451D-B6BB-86BF89F33FAF}"/>
    <cellStyle name="Style 23 7" xfId="10403" xr:uid="{8A73F775-65B6-4058-8D53-0B11CC23E6A7}"/>
    <cellStyle name="Style 23 7 2" xfId="34564" xr:uid="{8651A9AA-7172-410A-8340-30C1654B61F3}"/>
    <cellStyle name="Style 23 7_A02" xfId="55638" xr:uid="{DE20CC2C-A378-44B5-A592-355F1CABF283}"/>
    <cellStyle name="Style 23 8" xfId="10404" xr:uid="{4FDE4CAB-BD8E-4891-AEAC-4F181F93F29F}"/>
    <cellStyle name="Style 23 8 2" xfId="34565" xr:uid="{0411FDBB-4389-4EDD-A841-E94598FF92AD}"/>
    <cellStyle name="Style 23 8_A02" xfId="55639" xr:uid="{F6DCE77C-CF64-40B4-93EB-24F97827E15A}"/>
    <cellStyle name="Style 23 9" xfId="10405" xr:uid="{E39364F6-6EB6-4E95-8A2F-35F3C9BC9D91}"/>
    <cellStyle name="Style 23 9 2" xfId="34566" xr:uid="{2939249B-24FB-4B7E-B321-6CD5862B95BD}"/>
    <cellStyle name="Style 23 9_A02" xfId="55640" xr:uid="{4990B0D6-AF09-4C00-800A-4831FA7393B5}"/>
    <cellStyle name="Style 23_4Q16" xfId="34567" xr:uid="{41433162-AEDF-4503-A526-9BCABACF6164}"/>
    <cellStyle name="Style 24" xfId="10406" xr:uid="{DD8D9D99-03F0-4409-BDD0-70501851174C}"/>
    <cellStyle name="Style 24 10" xfId="10407" xr:uid="{94E406F6-1A7C-477D-ABC4-6E7B97EB19D5}"/>
    <cellStyle name="Style 24 10 2" xfId="34568" xr:uid="{00E30BF0-52F6-483D-9997-CF94310D8721}"/>
    <cellStyle name="Style 24 10_A02" xfId="55641" xr:uid="{8DD4F097-DE57-4D58-958D-3C47AAF92C87}"/>
    <cellStyle name="Style 24 11" xfId="10408" xr:uid="{FD68F84C-743B-4F3A-8B5F-C79CD34F8191}"/>
    <cellStyle name="Style 24 11 2" xfId="34569" xr:uid="{663F12A1-0322-4CB9-BCD3-38307DC1903C}"/>
    <cellStyle name="Style 24 11_A02" xfId="55642" xr:uid="{B6886590-5435-4707-8AF9-AB2BCEF7CB6E}"/>
    <cellStyle name="Style 24 12" xfId="34570" xr:uid="{6567B20D-1F38-4FBE-BF78-CD8D681BB4F9}"/>
    <cellStyle name="Style 24 2" xfId="10409" xr:uid="{1F921E12-C909-4924-B78B-305C509E6E9E}"/>
    <cellStyle name="Style 24 2 2" xfId="10410" xr:uid="{8CCC10D4-402B-459A-8E7B-74CDA7CD4D67}"/>
    <cellStyle name="Style 24 2 2 2" xfId="34571" xr:uid="{C0513B50-1029-4BE4-B7FF-9A055AC4C5D1}"/>
    <cellStyle name="Style 24 2 2_A02" xfId="55643" xr:uid="{4291A1ED-718C-46DD-A484-038B35266BBA}"/>
    <cellStyle name="Style 24 2 3" xfId="34572" xr:uid="{2E0C97F3-3BC3-49B5-902B-BE7EC236E2A3}"/>
    <cellStyle name="Style 24 2_4Q16" xfId="34573" xr:uid="{EC3A2949-128B-4AD4-9B26-3030EDA9E869}"/>
    <cellStyle name="Style 24 3" xfId="10411" xr:uid="{DF5E62B7-A70C-480F-8FFB-E312894CA161}"/>
    <cellStyle name="Style 24 3 2" xfId="10412" xr:uid="{672396B6-CE66-4DA2-8A77-22DA63539F93}"/>
    <cellStyle name="Style 24 3 2 2" xfId="34574" xr:uid="{C8FD5B75-4FD8-4DED-B63E-23D42D22653C}"/>
    <cellStyle name="Style 24 3 2_A02" xfId="55644" xr:uid="{EC418A6F-2BB3-4180-BF0F-AE6CC41DF0A8}"/>
    <cellStyle name="Style 24 3 3" xfId="34575" xr:uid="{76C34914-F1A7-4143-8BE1-747C697E79A3}"/>
    <cellStyle name="Style 24 3_4Q16" xfId="34576" xr:uid="{59221463-E0D4-47D0-9E6E-921E82A5A948}"/>
    <cellStyle name="Style 24 4" xfId="10413" xr:uid="{566B184B-0768-4C18-A314-3A9A57B7959D}"/>
    <cellStyle name="Style 24 4 2" xfId="34577" xr:uid="{5DE3D689-49C8-441B-8D1D-14B3D16DBC70}"/>
    <cellStyle name="Style 24 4_A02" xfId="55645" xr:uid="{FD3344BD-F08D-4C22-9226-1855E2CE11F1}"/>
    <cellStyle name="Style 24 5" xfId="10414" xr:uid="{0973F614-0C4C-4B4F-A4AC-3B9C55131E6B}"/>
    <cellStyle name="Style 24 5 2" xfId="34578" xr:uid="{14B1E7B6-947E-47FC-90AC-DE2ECEF2C141}"/>
    <cellStyle name="Style 24 5_A02" xfId="55646" xr:uid="{D91D1CBD-A978-4A7E-BC61-298ACAAC1DB1}"/>
    <cellStyle name="Style 24 6" xfId="10415" xr:uid="{8C89F1BF-EA01-4B21-9D0B-0A60A1627C60}"/>
    <cellStyle name="Style 24 6 2" xfId="34579" xr:uid="{9386F930-30FD-45FC-9623-0EAD27CB04CB}"/>
    <cellStyle name="Style 24 6_A02" xfId="55647" xr:uid="{1FA8AE9D-1949-49AA-B96D-F67B8F4A9E0D}"/>
    <cellStyle name="Style 24 7" xfId="10416" xr:uid="{EDBAEE9B-17C0-4D5D-8584-C5815EBB2861}"/>
    <cellStyle name="Style 24 7 2" xfId="34580" xr:uid="{2CC58AC9-3515-4037-9BF5-A2FE63A3FA16}"/>
    <cellStyle name="Style 24 7_A02" xfId="55648" xr:uid="{DB2E3168-5814-4676-A46A-68DA4C96D58A}"/>
    <cellStyle name="Style 24 8" xfId="10417" xr:uid="{BC02F0D9-B30D-472A-91FB-B75B8DFACED1}"/>
    <cellStyle name="Style 24 8 2" xfId="34581" xr:uid="{E7FCA9BF-463E-4E9E-A65D-3E8C55533259}"/>
    <cellStyle name="Style 24 8_A02" xfId="55649" xr:uid="{81926F88-4BC1-436F-9782-452969874097}"/>
    <cellStyle name="Style 24 9" xfId="10418" xr:uid="{68CDAC19-498D-42AE-9E24-66BCE46BEFC1}"/>
    <cellStyle name="Style 24 9 2" xfId="34582" xr:uid="{F21FAEE8-4F02-4E20-B33C-C7BA13C71DD4}"/>
    <cellStyle name="Style 24 9_A02" xfId="55650" xr:uid="{BD6574EF-008B-419E-81F0-ED9ED1CB2730}"/>
    <cellStyle name="Style 24_4Q16" xfId="34583" xr:uid="{BE89FDD7-B650-45BE-80A4-A29E86B011CA}"/>
    <cellStyle name="Style 25" xfId="10419" xr:uid="{03956460-31B3-4E3E-84A1-EFCB1F6E1FFC}"/>
    <cellStyle name="Style 25 10" xfId="10420" xr:uid="{62A64555-1297-4FD8-9B7F-A979C1E90DCD}"/>
    <cellStyle name="Style 25 10 2" xfId="34584" xr:uid="{115A893C-12C0-4094-A135-FC64656BD081}"/>
    <cellStyle name="Style 25 10_A02" xfId="55651" xr:uid="{2106FB56-2126-4308-BF5B-94BB49591B4F}"/>
    <cellStyle name="Style 25 11" xfId="10421" xr:uid="{9E7EB95A-398D-4FEF-8583-5154BF635496}"/>
    <cellStyle name="Style 25 11 2" xfId="34585" xr:uid="{720AB59F-AAF5-44B2-8F47-769B9CAC6D5D}"/>
    <cellStyle name="Style 25 11_A02" xfId="55652" xr:uid="{01E5E4FB-B18F-4C09-B774-C4DD12792A57}"/>
    <cellStyle name="Style 25 12" xfId="34586" xr:uid="{5E8C3357-EE6B-4458-AB7D-364F669CA867}"/>
    <cellStyle name="Style 25 2" xfId="10422" xr:uid="{BB46683D-4119-469E-B546-2F0187DFF391}"/>
    <cellStyle name="Style 25 2 2" xfId="10423" xr:uid="{EE45873C-BD16-46C7-AE63-332C8A8A3651}"/>
    <cellStyle name="Style 25 2 2 2" xfId="34587" xr:uid="{4148C187-5B97-4EEF-BCBE-929C756762A5}"/>
    <cellStyle name="Style 25 2 2_A02" xfId="55653" xr:uid="{14CF853F-F60C-4526-8A22-2F1DFC7F420D}"/>
    <cellStyle name="Style 25 2 3" xfId="34588" xr:uid="{0AE92037-1DA8-4CDF-8C93-FD981201F41D}"/>
    <cellStyle name="Style 25 2_4Q16" xfId="34589" xr:uid="{5D3A3A98-103F-46D8-AA0F-AF3C5AD7ADD0}"/>
    <cellStyle name="Style 25 3" xfId="10424" xr:uid="{78478A56-705B-46EA-8750-C745539C7162}"/>
    <cellStyle name="Style 25 3 2" xfId="10425" xr:uid="{23B23917-D7DD-4337-BE67-CCFEB4B1838E}"/>
    <cellStyle name="Style 25 3 2 2" xfId="34590" xr:uid="{82783E16-751F-49BF-9350-0B9FE68B4578}"/>
    <cellStyle name="Style 25 3 2_A02" xfId="55654" xr:uid="{198388AA-5F10-405A-80BC-8612ED7467F2}"/>
    <cellStyle name="Style 25 3 3" xfId="34591" xr:uid="{94E82494-4722-4F6A-BE55-771141AF89C8}"/>
    <cellStyle name="Style 25 3_4Q16" xfId="34592" xr:uid="{83B90403-D62E-4709-9E47-DBF8E52C3022}"/>
    <cellStyle name="Style 25 4" xfId="10426" xr:uid="{5C79E5D3-7DCE-409F-89D5-D8DC6FD801F1}"/>
    <cellStyle name="Style 25 4 2" xfId="34593" xr:uid="{8CDC9B94-50B8-4840-A176-70262F85FC8E}"/>
    <cellStyle name="Style 25 4_A02" xfId="55655" xr:uid="{C2146577-0065-478F-838A-084D5E87A024}"/>
    <cellStyle name="Style 25 5" xfId="10427" xr:uid="{F3E1E1DA-413A-4BE9-A859-5507AE21B1B5}"/>
    <cellStyle name="Style 25 5 2" xfId="34594" xr:uid="{075E1F2E-03D7-44F3-A163-0EF5C249AAD5}"/>
    <cellStyle name="Style 25 5_A02" xfId="55656" xr:uid="{82650D7D-B7AB-41BC-9E57-5939F833EA63}"/>
    <cellStyle name="Style 25 6" xfId="10428" xr:uid="{DFC79806-D11D-4566-B614-68875B20D191}"/>
    <cellStyle name="Style 25 6 2" xfId="34595" xr:uid="{2915E184-45ED-426F-BE0C-3B3E11F18E7A}"/>
    <cellStyle name="Style 25 6_A02" xfId="55657" xr:uid="{F02D4B93-1922-4311-BE28-8A8EE536CCF1}"/>
    <cellStyle name="Style 25 7" xfId="10429" xr:uid="{A0A73BE7-1498-45C3-BBCA-9D757CD43229}"/>
    <cellStyle name="Style 25 7 2" xfId="34596" xr:uid="{A2320547-5819-4735-9F15-2F18FE9491E5}"/>
    <cellStyle name="Style 25 7_A02" xfId="55658" xr:uid="{F54E2916-9F0C-4198-9AE7-59F33C69B50B}"/>
    <cellStyle name="Style 25 8" xfId="10430" xr:uid="{E54DC592-FB8F-43A5-ADA5-6643774818BA}"/>
    <cellStyle name="Style 25 8 2" xfId="34597" xr:uid="{4DFA7812-C101-4E5C-A150-4C41EE8BA5A5}"/>
    <cellStyle name="Style 25 8_A02" xfId="55659" xr:uid="{639EC0C4-0A45-4D2D-9A37-A4B4644BA14C}"/>
    <cellStyle name="Style 25 9" xfId="10431" xr:uid="{AFE2E11C-12A3-405D-9C19-4C0A56E1A70E}"/>
    <cellStyle name="Style 25 9 2" xfId="34598" xr:uid="{E839539B-DAFA-4B3A-A422-69B2B24E6654}"/>
    <cellStyle name="Style 25 9_A02" xfId="55660" xr:uid="{1E987CB9-A007-490B-8C0F-2408516922B9}"/>
    <cellStyle name="Style 25_4Q16" xfId="34599" xr:uid="{EF633A19-4120-4170-BC6A-6BE0774D102A}"/>
    <cellStyle name="Style 26" xfId="10432" xr:uid="{03B2C9BA-0E58-4D96-9D8C-1C190D79BD37}"/>
    <cellStyle name="Style 26 10" xfId="10433" xr:uid="{6CA5AB0F-24E2-449E-9909-53B7BE06C4A7}"/>
    <cellStyle name="Style 26 10 2" xfId="34600" xr:uid="{5F6C27BA-370C-4881-8A47-33F97AD75948}"/>
    <cellStyle name="Style 26 10_AVA DVA EL" xfId="34601" xr:uid="{85B041DA-32A1-4C79-BD68-172B679F423F}"/>
    <cellStyle name="Style 26 11" xfId="10434" xr:uid="{4855B1BA-AA92-4980-882F-61A1BDCC74D9}"/>
    <cellStyle name="Style 26 11 2" xfId="34602" xr:uid="{0388D7A7-B4A0-4808-B91D-26CAA483B087}"/>
    <cellStyle name="Style 26 11_AVA DVA EL" xfId="34603" xr:uid="{537A7BD6-77BA-437E-BBAA-366B41206378}"/>
    <cellStyle name="Style 26 12" xfId="34604" xr:uid="{B03ABD95-E66A-4B5E-B2F1-2649AE583A0E}"/>
    <cellStyle name="Style 26 2" xfId="10435" xr:uid="{48427B55-341C-42E4-8C41-138A608B1F23}"/>
    <cellStyle name="Style 26 2 2" xfId="10436" xr:uid="{8B9A3959-BE66-4E19-98A5-1BF87158A17C}"/>
    <cellStyle name="Style 26 2 2 2" xfId="34605" xr:uid="{38F07F9B-D47D-4BEF-8AAD-1E0D03868687}"/>
    <cellStyle name="Style 26 2 2_AVA DVA EL" xfId="34606" xr:uid="{B2ECAFAC-2D57-4562-A2F5-F0E7D40C4233}"/>
    <cellStyle name="Style 26 2 3" xfId="34607" xr:uid="{0ADE15A8-9D19-43D5-BD33-B123562EC4F8}"/>
    <cellStyle name="Style 26 2_4Q16" xfId="34608" xr:uid="{D19594EF-0048-406A-9251-80B521474FA5}"/>
    <cellStyle name="Style 26 3" xfId="10437" xr:uid="{61478FD0-6241-4D3B-95C3-C81459B67CA5}"/>
    <cellStyle name="Style 26 3 2" xfId="10438" xr:uid="{AACC58DA-5A8D-4D86-963F-61ECDE03FDE1}"/>
    <cellStyle name="Style 26 3 2 2" xfId="34609" xr:uid="{242C783B-9A55-4632-B579-70FFAA0D7661}"/>
    <cellStyle name="Style 26 3 2_AVA DVA EL" xfId="34610" xr:uid="{28C9AB8E-7A6B-40FE-9CDD-64726FECDE76}"/>
    <cellStyle name="Style 26 3 3" xfId="34611" xr:uid="{842B19D0-209D-4EA9-AB57-10080E333909}"/>
    <cellStyle name="Style 26 3_4Q16" xfId="34612" xr:uid="{24DF4691-773E-4723-AE19-7DEC4AD2B7B8}"/>
    <cellStyle name="Style 26 4" xfId="10439" xr:uid="{F0D3E348-B394-4B14-BF04-AEFD20DC459C}"/>
    <cellStyle name="Style 26 4 2" xfId="34613" xr:uid="{CC4E58AF-4F2F-4237-8404-59311650647D}"/>
    <cellStyle name="Style 26 4_AVA DVA EL" xfId="34614" xr:uid="{9310B60D-9280-494B-B0EC-BF03A51D2AE6}"/>
    <cellStyle name="Style 26 5" xfId="10440" xr:uid="{578CCACE-D4D7-47E3-BD96-848A8F183CDE}"/>
    <cellStyle name="Style 26 5 2" xfId="34615" xr:uid="{55ACAB92-25A5-40CD-AEE8-E3BF6371548C}"/>
    <cellStyle name="Style 26 5_AVA DVA EL" xfId="34616" xr:uid="{A2284E9F-7307-474B-9058-5FA0B0BE3D45}"/>
    <cellStyle name="Style 26 6" xfId="10441" xr:uid="{F263F162-34E1-4E3F-8617-322CA4A12C38}"/>
    <cellStyle name="Style 26 6 2" xfId="34617" xr:uid="{5D9A6F16-5D9E-4EF2-ABCE-2C959F0EEF6B}"/>
    <cellStyle name="Style 26 6_AVA DVA EL" xfId="34618" xr:uid="{DFBAE82E-27C3-44E4-B5BB-344F9EF2853A}"/>
    <cellStyle name="Style 26 7" xfId="10442" xr:uid="{BA505ECB-8B14-437A-B9F1-F1DC18B64BFC}"/>
    <cellStyle name="Style 26 7 2" xfId="34619" xr:uid="{176B866F-4EDC-44BC-B076-6FF67AFCAE1A}"/>
    <cellStyle name="Style 26 7_AVA DVA EL" xfId="34620" xr:uid="{643BE65C-6B74-46B4-A578-C51CEA13531B}"/>
    <cellStyle name="Style 26 8" xfId="10443" xr:uid="{8933ED37-DA61-4BEF-A5AB-F8DFEDD57AD5}"/>
    <cellStyle name="Style 26 8 2" xfId="34621" xr:uid="{103EC595-9BCF-47ED-8E94-F31C48402357}"/>
    <cellStyle name="Style 26 8_AVA DVA EL" xfId="34622" xr:uid="{D3B48214-A574-4DE4-8C56-7EBF0050777C}"/>
    <cellStyle name="Style 26 9" xfId="10444" xr:uid="{019AD546-6467-4079-8FA9-1741CBD4194B}"/>
    <cellStyle name="Style 26 9 2" xfId="34623" xr:uid="{0E562667-D1BE-42A8-9A19-804D943A0CDC}"/>
    <cellStyle name="Style 26 9_AVA DVA EL" xfId="34624" xr:uid="{0343FC3A-6EC5-4F43-80CB-8ECC96698785}"/>
    <cellStyle name="Style 26_4Q16" xfId="34625" xr:uid="{533DC5E9-8BB4-4598-8C3C-C6163A8BBFAE}"/>
    <cellStyle name="Style 27" xfId="10445" xr:uid="{C1D4EF5B-158C-4728-BE10-5DD08E3F74D1}"/>
    <cellStyle name="Style 27 10" xfId="10446" xr:uid="{4F04079C-94A6-44AF-9312-DB97A1050E0D}"/>
    <cellStyle name="Style 27 10 2" xfId="34626" xr:uid="{DEB53624-FCF2-4AE6-A715-A1B75B1E625A}"/>
    <cellStyle name="Style 27 10_A02" xfId="55661" xr:uid="{7EC7CE13-203B-4854-BD7B-B682C0DB76EF}"/>
    <cellStyle name="Style 27 11" xfId="10447" xr:uid="{3B636105-BDE0-4B6D-BB49-6D1A13BF1535}"/>
    <cellStyle name="Style 27 11 2" xfId="34627" xr:uid="{AC22B594-1981-4DFC-BA4F-ABFF75E594C1}"/>
    <cellStyle name="Style 27 11_A02" xfId="55662" xr:uid="{4C25D6EB-AF24-48A9-8613-790E77D94996}"/>
    <cellStyle name="Style 27 12" xfId="34628" xr:uid="{D820A942-9E82-4AEE-955C-0F2C3FF20691}"/>
    <cellStyle name="Style 27 2" xfId="10448" xr:uid="{E4FF3FB4-F4A9-470B-95DB-BED2D5E95CE7}"/>
    <cellStyle name="Style 27 2 2" xfId="10449" xr:uid="{88E9F2D9-4F28-4CC4-A21B-771B59A1DD09}"/>
    <cellStyle name="Style 27 2 2 2" xfId="34629" xr:uid="{4737D082-8AA7-464E-A94C-FEDD62356515}"/>
    <cellStyle name="Style 27 2 2_A02" xfId="55663" xr:uid="{1C82F376-19A9-47E2-A151-CD990EFAEA2F}"/>
    <cellStyle name="Style 27 2 3" xfId="34630" xr:uid="{F439E64F-F672-47A8-A4E6-B456D43F12BE}"/>
    <cellStyle name="Style 27 2_4Q16" xfId="34631" xr:uid="{67D496B2-12C4-41B6-B07A-7DDA7681DFA0}"/>
    <cellStyle name="Style 27 3" xfId="10450" xr:uid="{19204129-A85B-47A1-B21F-EEC43605444D}"/>
    <cellStyle name="Style 27 3 2" xfId="10451" xr:uid="{ECB59987-0F27-406A-8BE8-02E63DA2B8AD}"/>
    <cellStyle name="Style 27 3 2 2" xfId="34632" xr:uid="{7620E5B4-3B4F-4A56-AC45-9A27662F05E1}"/>
    <cellStyle name="Style 27 3 2_A02" xfId="55664" xr:uid="{C06F943B-BF2B-4B36-BBDA-E59F806D60CB}"/>
    <cellStyle name="Style 27 3 3" xfId="34633" xr:uid="{255350ED-A1B9-460F-A3AB-8E098F4AD622}"/>
    <cellStyle name="Style 27 3_4Q16" xfId="34634" xr:uid="{1F39D682-D9FE-417F-A6BC-80BFFA08F71F}"/>
    <cellStyle name="Style 27 4" xfId="10452" xr:uid="{41D74D05-B0A8-4C64-9350-6485BE93B71E}"/>
    <cellStyle name="Style 27 4 2" xfId="34635" xr:uid="{7FA6DA58-6D8A-4F7D-9C30-957C0EC8C27B}"/>
    <cellStyle name="Style 27 4_A02" xfId="55665" xr:uid="{851327B8-AFEE-46AC-AF96-70EB41F3FA9F}"/>
    <cellStyle name="Style 27 5" xfId="10453" xr:uid="{AAB705F6-4138-4CF8-925E-5CE19622CDCE}"/>
    <cellStyle name="Style 27 5 2" xfId="34636" xr:uid="{7CB5FF15-3B2B-4C6D-810E-B14E9B887DF1}"/>
    <cellStyle name="Style 27 5_A02" xfId="55666" xr:uid="{2FCA4032-8E2B-49B6-9636-51A67E32DE2F}"/>
    <cellStyle name="Style 27 6" xfId="10454" xr:uid="{8EE2EEFF-733D-478D-89AC-658FC1ECE0AF}"/>
    <cellStyle name="Style 27 6 2" xfId="34637" xr:uid="{94563B2C-77CD-42D9-9CD7-A1E69B5ABBAF}"/>
    <cellStyle name="Style 27 6_A02" xfId="55667" xr:uid="{48EB6F22-B363-495F-911F-5C5C4D57FC55}"/>
    <cellStyle name="Style 27 7" xfId="10455" xr:uid="{6EED79B1-2E95-44C4-8212-499B65182BDA}"/>
    <cellStyle name="Style 27 7 2" xfId="34638" xr:uid="{1BE3EB13-9312-43C2-9FAC-5CF3933DDE1A}"/>
    <cellStyle name="Style 27 7_A02" xfId="55668" xr:uid="{A66F8D71-71C1-410F-B98C-4C691B1C2F34}"/>
    <cellStyle name="Style 27 8" xfId="10456" xr:uid="{AF924C5E-C9FF-41AE-85BE-B5A92954E2AB}"/>
    <cellStyle name="Style 27 8 2" xfId="34639" xr:uid="{74B0651D-DF55-4465-96F5-FA09BA675820}"/>
    <cellStyle name="Style 27 8_A02" xfId="55669" xr:uid="{512DE626-B485-46D8-BEC5-79B5C5BDC668}"/>
    <cellStyle name="Style 27 9" xfId="10457" xr:uid="{CCF248C7-5F35-433E-A1B4-7B64155782AB}"/>
    <cellStyle name="Style 27 9 2" xfId="34640" xr:uid="{7705E4BA-C1DF-418B-AA5B-607B0DD35919}"/>
    <cellStyle name="Style 27 9_A02" xfId="55670" xr:uid="{15F55A85-19FA-4CBB-B797-C9A777C25CD8}"/>
    <cellStyle name="Style 27_4Q16" xfId="34641" xr:uid="{2A81BEBC-BDAA-4901-8476-A0EF6C47555C}"/>
    <cellStyle name="Style 28" xfId="10458" xr:uid="{B7D3E990-3C08-4694-9268-843A1860A353}"/>
    <cellStyle name="Style 28 10" xfId="10459" xr:uid="{7653E37D-A559-4083-A5EB-88FE48114EDF}"/>
    <cellStyle name="Style 28 10 2" xfId="34642" xr:uid="{7AAB6B63-09CB-41E0-9DA6-D942273D4C30}"/>
    <cellStyle name="Style 28 10_A02" xfId="55671" xr:uid="{CE3AFC07-D7FE-46EB-AD1B-DC1C6B47FEAC}"/>
    <cellStyle name="Style 28 11" xfId="10460" xr:uid="{9E2307DF-4049-49A0-B27A-026D15EF1FD7}"/>
    <cellStyle name="Style 28 11 2" xfId="34643" xr:uid="{A5631034-EF85-4F2C-88D2-6104FA67E168}"/>
    <cellStyle name="Style 28 11_A02" xfId="55672" xr:uid="{BADEE842-2CA8-4FF2-AA42-5661907B8082}"/>
    <cellStyle name="Style 28 12" xfId="34644" xr:uid="{352D58ED-31F6-4EE6-B745-8B246185DC3C}"/>
    <cellStyle name="Style 28 2" xfId="10461" xr:uid="{B6AE03FA-3E42-4BDE-82FD-B4DAA2A1B6DB}"/>
    <cellStyle name="Style 28 2 2" xfId="10462" xr:uid="{713B8655-1A03-4715-BEA8-AAA5F8094EB6}"/>
    <cellStyle name="Style 28 2 2 2" xfId="34645" xr:uid="{0141E3A5-5E5A-4490-A9C6-2BE26D3B30A0}"/>
    <cellStyle name="Style 28 2 2_A02" xfId="55673" xr:uid="{40DE0338-25FC-4386-B859-8E0EA00029D0}"/>
    <cellStyle name="Style 28 2 3" xfId="34646" xr:uid="{5F828A0E-F22C-4DB9-80B5-3960BF9CC743}"/>
    <cellStyle name="Style 28 2_4Q16" xfId="34647" xr:uid="{7BFE1801-3F0D-4D62-AF16-41779086D8BF}"/>
    <cellStyle name="Style 28 3" xfId="10463" xr:uid="{49AB7399-D3D4-46C7-B009-8E0EABFA412E}"/>
    <cellStyle name="Style 28 3 2" xfId="10464" xr:uid="{4C7968FB-E3AF-4D4B-9070-BD5A038A25ED}"/>
    <cellStyle name="Style 28 3 2 2" xfId="34648" xr:uid="{7AEBD003-5028-44A9-8054-A25164EAD538}"/>
    <cellStyle name="Style 28 3 2_A02" xfId="55674" xr:uid="{71BEDCFC-7E88-428B-A7CB-5FA96108CBE2}"/>
    <cellStyle name="Style 28 3 3" xfId="34649" xr:uid="{B068CCDA-F9A2-4578-B8DD-DC9B8055D253}"/>
    <cellStyle name="Style 28 3_4Q16" xfId="34650" xr:uid="{C2A7FA5C-AC9B-4053-BA59-B0A57E53B246}"/>
    <cellStyle name="Style 28 4" xfId="10465" xr:uid="{189D843E-D2F5-47DD-8ADE-C96B2EC90EC5}"/>
    <cellStyle name="Style 28 4 2" xfId="34651" xr:uid="{52E6D993-A92F-4A6A-9B48-272B8C5BF718}"/>
    <cellStyle name="Style 28 4_A02" xfId="55675" xr:uid="{0188ADFA-387D-4D63-BA8B-9A854C6E7E0D}"/>
    <cellStyle name="Style 28 5" xfId="10466" xr:uid="{95B0262E-EF92-438E-B181-1BA6B093A920}"/>
    <cellStyle name="Style 28 5 2" xfId="34652" xr:uid="{12AC9658-DA48-461E-9667-0E0E5DDF546D}"/>
    <cellStyle name="Style 28 5_A02" xfId="55676" xr:uid="{CE6C7953-15AF-4635-80E7-3BA7B7706549}"/>
    <cellStyle name="Style 28 6" xfId="10467" xr:uid="{22CB5313-CFC6-4411-B617-A544880A45B2}"/>
    <cellStyle name="Style 28 6 2" xfId="34653" xr:uid="{0334CAA1-ABBB-451F-A698-A59F5BC325FA}"/>
    <cellStyle name="Style 28 6_A02" xfId="55677" xr:uid="{85A6F511-342E-4CCE-85C3-A213C1DB618E}"/>
    <cellStyle name="Style 28 7" xfId="10468" xr:uid="{F2AE4BBF-70B3-4E8C-A3C7-7C2C09BE8CA2}"/>
    <cellStyle name="Style 28 7 2" xfId="34654" xr:uid="{DF99DA0B-A6C5-49CF-A486-1E384EE5750A}"/>
    <cellStyle name="Style 28 7_A02" xfId="55678" xr:uid="{A04017D5-A87A-4AAA-8D92-7645A06B93C0}"/>
    <cellStyle name="Style 28 8" xfId="10469" xr:uid="{5978BD3A-C3F0-47DF-92C2-DBE4052C11AF}"/>
    <cellStyle name="Style 28 8 2" xfId="34655" xr:uid="{C0AE18EF-3768-4AC3-9D23-80C04D23835A}"/>
    <cellStyle name="Style 28 8_A02" xfId="55679" xr:uid="{F12705E5-7145-4A59-8669-FF7510873AAA}"/>
    <cellStyle name="Style 28 9" xfId="10470" xr:uid="{7D989B4A-6C5B-4E87-8A03-80D3FAA9BA14}"/>
    <cellStyle name="Style 28 9 2" xfId="34656" xr:uid="{FDF530AB-EB42-4443-8925-5FC0D36C68E5}"/>
    <cellStyle name="Style 28 9_A02" xfId="55680" xr:uid="{340ED562-71BE-443B-B910-8A3F92203159}"/>
    <cellStyle name="Style 28_4Q16" xfId="34657" xr:uid="{38073A30-AEA5-47AB-82C4-1C7B7BA3108A}"/>
    <cellStyle name="Style 29" xfId="10471" xr:uid="{A57F1A0F-A498-42E1-88F6-3310BC15215B}"/>
    <cellStyle name="Style 29 10" xfId="10472" xr:uid="{E5C621BD-9573-42AE-B2BA-7F979B19BC0D}"/>
    <cellStyle name="Style 29 10 2" xfId="34658" xr:uid="{170C4AFD-D0FE-442A-A23F-2F233BAB7541}"/>
    <cellStyle name="Style 29 10_A02" xfId="55681" xr:uid="{DE5B805C-3D4B-4A54-9B78-3E092B694E5B}"/>
    <cellStyle name="Style 29 11" xfId="10473" xr:uid="{2E4430D2-4F63-4841-AE68-DA1926C0316A}"/>
    <cellStyle name="Style 29 11 2" xfId="34659" xr:uid="{7184A810-B5C7-474A-98C9-EF3D76588CCD}"/>
    <cellStyle name="Style 29 11_A02" xfId="55682" xr:uid="{C6D7C445-983B-4E1A-B008-55875E8B5C59}"/>
    <cellStyle name="Style 29 12" xfId="34660" xr:uid="{7339514A-1A3C-4690-AFA7-02A0D922EC50}"/>
    <cellStyle name="Style 29 2" xfId="10474" xr:uid="{8B6EB227-E8E3-41A8-A5BC-4D50108DA3BE}"/>
    <cellStyle name="Style 29 2 2" xfId="10475" xr:uid="{1D846501-9878-425B-8686-46A34A4FCEA3}"/>
    <cellStyle name="Style 29 2 2 2" xfId="34661" xr:uid="{BA9D4639-4049-4CDD-9D71-15D47DC1F9A7}"/>
    <cellStyle name="Style 29 2 2_A02" xfId="55683" xr:uid="{3FB48363-79DC-445B-B296-D78A1D31425C}"/>
    <cellStyle name="Style 29 2 3" xfId="34662" xr:uid="{0FCF516D-B279-4052-8E4D-6CC1C0DFA405}"/>
    <cellStyle name="Style 29 2_4Q16" xfId="34663" xr:uid="{0946380D-2BDA-49FD-B176-63DAA776EC70}"/>
    <cellStyle name="Style 29 3" xfId="10476" xr:uid="{AB81E31C-102F-4B85-8EEB-2796295A0720}"/>
    <cellStyle name="Style 29 3 2" xfId="10477" xr:uid="{A5780BA6-DC9C-4424-8816-2A51BAEB6011}"/>
    <cellStyle name="Style 29 3 2 2" xfId="34664" xr:uid="{F0116D5B-E1DE-46C3-9268-B0180B6F6E97}"/>
    <cellStyle name="Style 29 3 2_A02" xfId="55684" xr:uid="{74BA7D99-ACEF-4507-AAF5-5B95F197A4BE}"/>
    <cellStyle name="Style 29 3 3" xfId="34665" xr:uid="{1B2E184B-FFA7-48EA-934F-98476D82E6E0}"/>
    <cellStyle name="Style 29 3_4Q16" xfId="34666" xr:uid="{165C5961-6815-4933-BAFC-F390BDF31C17}"/>
    <cellStyle name="Style 29 4" xfId="10478" xr:uid="{0B873505-7A45-4C8A-A9C6-959DB14922C2}"/>
    <cellStyle name="Style 29 4 2" xfId="34667" xr:uid="{A9911579-66BC-4438-8DCF-F0BE7A06342A}"/>
    <cellStyle name="Style 29 4_A02" xfId="55685" xr:uid="{08D02D00-B0E3-405C-82AE-F641B4329D67}"/>
    <cellStyle name="Style 29 5" xfId="10479" xr:uid="{DCA85817-7422-4902-BE2D-B6DFE91C335B}"/>
    <cellStyle name="Style 29 5 2" xfId="34668" xr:uid="{C61C4A76-85D6-467C-9AC2-C229F433F2DE}"/>
    <cellStyle name="Style 29 5_A02" xfId="55686" xr:uid="{BAB36C85-5D0C-4853-8662-DF72C477DF66}"/>
    <cellStyle name="Style 29 6" xfId="10480" xr:uid="{69CE48A8-F304-4869-BC03-F18E1BBDF959}"/>
    <cellStyle name="Style 29 6 2" xfId="34669" xr:uid="{4C6AEACA-0ABD-450E-AB15-F6E85379F11C}"/>
    <cellStyle name="Style 29 6_A02" xfId="55687" xr:uid="{CECDC4F2-B67E-424A-890A-9FD944BF10C5}"/>
    <cellStyle name="Style 29 7" xfId="10481" xr:uid="{D28E55A4-D37D-4923-9B82-6C9B19186B1B}"/>
    <cellStyle name="Style 29 7 2" xfId="34670" xr:uid="{2DE8CB65-70F1-4E5F-B3AB-9B1A41892583}"/>
    <cellStyle name="Style 29 7_A02" xfId="55688" xr:uid="{9B953974-EAB0-4151-92E5-171C8F561705}"/>
    <cellStyle name="Style 29 8" xfId="10482" xr:uid="{0E39D487-A2F9-4732-BC4B-E37B5BAE8888}"/>
    <cellStyle name="Style 29 8 2" xfId="34671" xr:uid="{F30EDFD7-BCB0-4F2C-9007-3EB7F2230F3A}"/>
    <cellStyle name="Style 29 8_A02" xfId="55689" xr:uid="{A1C033A5-9BFE-47D8-9A93-456442EF8C10}"/>
    <cellStyle name="Style 29 9" xfId="10483" xr:uid="{64513370-E78E-455F-88ED-2E0F29169918}"/>
    <cellStyle name="Style 29 9 2" xfId="34672" xr:uid="{74B3EB2B-FD88-4CAB-98EA-3374EBF20535}"/>
    <cellStyle name="Style 29 9_A02" xfId="55690" xr:uid="{D33C7783-3EF7-4261-AE31-E768C82F1742}"/>
    <cellStyle name="Style 29_4Q16" xfId="34673" xr:uid="{B9830E2E-E628-41A1-80C5-ECF37BEC3D28}"/>
    <cellStyle name="Style 30" xfId="10484" xr:uid="{73E17690-47D5-41B5-8B16-D3902CC7F1E9}"/>
    <cellStyle name="Style 30 10" xfId="10485" xr:uid="{E4CA1E1B-F3F4-45AC-BCC7-90D32C18693E}"/>
    <cellStyle name="Style 30 10 2" xfId="34674" xr:uid="{287FE1FA-FECC-490C-BE3C-7C3BD657A632}"/>
    <cellStyle name="Style 30 10_AVA DVA EL" xfId="34675" xr:uid="{8DD696DC-3D6E-40EE-B035-3C44324BAB08}"/>
    <cellStyle name="Style 30 11" xfId="10486" xr:uid="{BA0275C1-465D-4E52-8C07-9C740AC965AC}"/>
    <cellStyle name="Style 30 11 2" xfId="34676" xr:uid="{C381C546-9376-437A-9778-9246BE0ADBC2}"/>
    <cellStyle name="Style 30 11_AVA DVA EL" xfId="34677" xr:uid="{B7A6717B-F29A-4407-A2E3-69B7D8EB68A9}"/>
    <cellStyle name="Style 30 12" xfId="34678" xr:uid="{F8FE8D69-EB42-436F-A7FC-DBEAA1010EA6}"/>
    <cellStyle name="Style 30 2" xfId="10487" xr:uid="{38F259F7-6489-44B8-B1F7-DC9F305F2154}"/>
    <cellStyle name="Style 30 2 2" xfId="10488" xr:uid="{C0BFCA53-9CF2-42BC-ABF4-10BBD3FACF87}"/>
    <cellStyle name="Style 30 2 2 2" xfId="34679" xr:uid="{851A7F62-9665-494E-80AC-3A00A980830E}"/>
    <cellStyle name="Style 30 2 2_AVA DVA EL" xfId="34680" xr:uid="{B6705710-7ACB-4082-ACFF-F8A5DEE087AE}"/>
    <cellStyle name="Style 30 2 3" xfId="34681" xr:uid="{E04454D4-AF8B-437E-A616-F4DB6663C7C9}"/>
    <cellStyle name="Style 30 2_4Q16" xfId="34682" xr:uid="{58FFE59D-AE66-4369-A393-615B557012AE}"/>
    <cellStyle name="Style 30 3" xfId="10489" xr:uid="{1436A57C-85ED-4298-BF0A-E203DC9EA987}"/>
    <cellStyle name="Style 30 3 2" xfId="10490" xr:uid="{0784F374-9BDD-4053-89F6-61024E2FAE3D}"/>
    <cellStyle name="Style 30 3 2 2" xfId="34683" xr:uid="{4A251D72-7089-4363-82B3-A28C72759BFB}"/>
    <cellStyle name="Style 30 3 2_AVA DVA EL" xfId="34684" xr:uid="{21AA0D3B-520F-4746-84E9-8392647744FD}"/>
    <cellStyle name="Style 30 3 3" xfId="34685" xr:uid="{39287910-2130-4D9F-98A1-5B1192BB2D21}"/>
    <cellStyle name="Style 30 3_4Q16" xfId="34686" xr:uid="{76A782D3-11A8-4B4C-BE56-A266B8EA366C}"/>
    <cellStyle name="Style 30 4" xfId="10491" xr:uid="{79165E4D-5AEB-4271-A253-D03D61C19E39}"/>
    <cellStyle name="Style 30 4 2" xfId="34687" xr:uid="{19EA4DCF-10A4-4366-875A-A97539D99AED}"/>
    <cellStyle name="Style 30 4_AVA DVA EL" xfId="34688" xr:uid="{406F2EDE-383B-483A-89AD-D41F8E80C995}"/>
    <cellStyle name="Style 30 5" xfId="10492" xr:uid="{84262F45-A670-4501-84C7-690741E79CB2}"/>
    <cellStyle name="Style 30 5 2" xfId="34689" xr:uid="{6B32C96A-E644-46A4-B621-3BDD9C63DC1E}"/>
    <cellStyle name="Style 30 5_AVA DVA EL" xfId="34690" xr:uid="{1C262D01-F2DE-4C64-8567-3433A0B1BFFC}"/>
    <cellStyle name="Style 30 6" xfId="10493" xr:uid="{12D61F5B-ED46-4384-95EB-3F98022CE001}"/>
    <cellStyle name="Style 30 6 2" xfId="34691" xr:uid="{CC4D21A4-D3B8-4793-86F1-D6D239272F26}"/>
    <cellStyle name="Style 30 6_AVA DVA EL" xfId="34692" xr:uid="{2CAC9EB4-EBA4-4785-A714-BB18F34CC655}"/>
    <cellStyle name="Style 30 7" xfId="10494" xr:uid="{33D20CC3-3BE6-4D05-B7B5-58D99613CFCA}"/>
    <cellStyle name="Style 30 7 2" xfId="34693" xr:uid="{8D11E501-931C-46A2-ACF5-19C235847537}"/>
    <cellStyle name="Style 30 7_AVA DVA EL" xfId="34694" xr:uid="{01064E9F-928A-4B31-BEAA-61A7A8F26EEE}"/>
    <cellStyle name="Style 30 8" xfId="10495" xr:uid="{2268BE40-384C-421D-B494-A2446D51F670}"/>
    <cellStyle name="Style 30 8 2" xfId="34695" xr:uid="{CFEFAD1D-64A9-45F3-A614-B464BD9EA7D4}"/>
    <cellStyle name="Style 30 8_AVA DVA EL" xfId="34696" xr:uid="{1486CD11-07D0-4BD3-AA53-3FE4E85F770D}"/>
    <cellStyle name="Style 30 9" xfId="10496" xr:uid="{27EFC579-DA1B-4BAB-85A5-2978C8225F2A}"/>
    <cellStyle name="Style 30 9 2" xfId="34697" xr:uid="{27CFB1C3-152E-436A-889E-669C68923021}"/>
    <cellStyle name="Style 30 9_AVA DVA EL" xfId="34698" xr:uid="{EEF7D0C4-A15F-48AD-9B8B-E89347B7BB3A}"/>
    <cellStyle name="Style 30_4Q16" xfId="34699" xr:uid="{37545790-8EBA-4A3D-B579-52772D597667}"/>
    <cellStyle name="Style 31" xfId="10497" xr:uid="{3BA91370-1CB5-408E-A55E-A00936733A69}"/>
    <cellStyle name="Style 31 10" xfId="10498" xr:uid="{87E84662-2147-441D-B86B-9EDE952BDCDC}"/>
    <cellStyle name="Style 31 10 2" xfId="34700" xr:uid="{D365837A-48C2-42BC-B034-5E3546F3A6E6}"/>
    <cellStyle name="Style 31 10_AVA DVA EL" xfId="34701" xr:uid="{A2B163DD-EF65-4170-8773-D9F5624DEA23}"/>
    <cellStyle name="Style 31 11" xfId="10499" xr:uid="{D9C34A66-BDCA-44DD-A2C2-11A9AF92B62C}"/>
    <cellStyle name="Style 31 11 2" xfId="34702" xr:uid="{2FC91F50-D244-44C0-BB14-0BB5782790CF}"/>
    <cellStyle name="Style 31 11_AVA DVA EL" xfId="34703" xr:uid="{E8C01734-9772-49D0-A47B-32FE57306795}"/>
    <cellStyle name="Style 31 12" xfId="34704" xr:uid="{E5E77D3F-AA3B-492B-8D27-13EB62A9AEA7}"/>
    <cellStyle name="Style 31 2" xfId="10500" xr:uid="{B5A80A1E-EF46-40F0-8BED-A4E7E94BEE32}"/>
    <cellStyle name="Style 31 2 2" xfId="10501" xr:uid="{D8DA148A-C881-47F3-BDEB-77A0A6FB982D}"/>
    <cellStyle name="Style 31 2 2 2" xfId="34705" xr:uid="{A209F7F3-ABD8-49D3-BCC9-5C4E5DFBFBB0}"/>
    <cellStyle name="Style 31 2 2_AVA DVA EL" xfId="34706" xr:uid="{80C2712B-2351-4628-90F6-B97A5D906F87}"/>
    <cellStyle name="Style 31 2 3" xfId="34707" xr:uid="{337C5A51-54A9-4CD5-B39E-8F00332ADE57}"/>
    <cellStyle name="Style 31 2_4Q16" xfId="34708" xr:uid="{E7EB0797-9DB4-4E50-BF90-FD0019D1BCE1}"/>
    <cellStyle name="Style 31 3" xfId="10502" xr:uid="{AA70589E-861C-43EB-9A04-480F446EEA20}"/>
    <cellStyle name="Style 31 3 2" xfId="10503" xr:uid="{5B2A68F0-5F43-427D-9F6C-43DB6F5047D4}"/>
    <cellStyle name="Style 31 3 2 2" xfId="34709" xr:uid="{F2B9C694-7F5B-4580-822C-1BD342F05F80}"/>
    <cellStyle name="Style 31 3 2_AVA DVA EL" xfId="34710" xr:uid="{7403EBB3-2B17-4135-98F5-9C72D8B90287}"/>
    <cellStyle name="Style 31 3 3" xfId="34711" xr:uid="{88A8520E-36D5-4154-BF9F-CC4F29A928A9}"/>
    <cellStyle name="Style 31 3_4Q16" xfId="34712" xr:uid="{EE240A58-A48E-4A96-9539-D7D1EAC8E3B4}"/>
    <cellStyle name="Style 31 4" xfId="10504" xr:uid="{DE2A7E21-8554-4966-B566-71B503069A60}"/>
    <cellStyle name="Style 31 4 2" xfId="34713" xr:uid="{FC9C85AD-6F7A-478F-9807-6EAC599F5E96}"/>
    <cellStyle name="Style 31 4_AVA DVA EL" xfId="34714" xr:uid="{AD396B13-E3AE-4D11-A7D2-8E1DB441D6FA}"/>
    <cellStyle name="Style 31 5" xfId="10505" xr:uid="{4E01538F-A933-4A6E-BB29-5981C11677CF}"/>
    <cellStyle name="Style 31 5 2" xfId="34715" xr:uid="{8A276493-FD40-492E-9EA0-89F59F8AA46B}"/>
    <cellStyle name="Style 31 5_AVA DVA EL" xfId="34716" xr:uid="{C56C5112-87A3-47DB-BCF4-2A9639064CA5}"/>
    <cellStyle name="Style 31 6" xfId="10506" xr:uid="{54D54B96-8585-4E5A-B88C-35491CA93D15}"/>
    <cellStyle name="Style 31 6 2" xfId="34717" xr:uid="{DAFCE0D6-BE4A-4E83-8FF0-BA48705741A2}"/>
    <cellStyle name="Style 31 6_AVA DVA EL" xfId="34718" xr:uid="{FCB11622-8494-44E5-A3D4-CE9DF7BD499C}"/>
    <cellStyle name="Style 31 7" xfId="10507" xr:uid="{FC69516F-E758-4AAD-8771-5B0750E5F0BF}"/>
    <cellStyle name="Style 31 7 2" xfId="34719" xr:uid="{778B06E0-3367-422F-B3D2-63526CD7B672}"/>
    <cellStyle name="Style 31 7_AVA DVA EL" xfId="34720" xr:uid="{07EA146A-81CE-4CCC-BA75-A191C6D4A52D}"/>
    <cellStyle name="Style 31 8" xfId="10508" xr:uid="{D08291B6-D8D5-43E1-8B5F-6EB92F7B6F70}"/>
    <cellStyle name="Style 31 8 2" xfId="34721" xr:uid="{2D435EC0-55EB-499B-B90E-FD40A6482094}"/>
    <cellStyle name="Style 31 8_AVA DVA EL" xfId="34722" xr:uid="{FDE14141-B8B4-41F5-A00B-6036A8750759}"/>
    <cellStyle name="Style 31 9" xfId="10509" xr:uid="{F43903B6-3EDB-4C2A-A484-5B1288BD4C92}"/>
    <cellStyle name="Style 31 9 2" xfId="34723" xr:uid="{D5C527B9-8A06-4062-AD22-1BF27264FD39}"/>
    <cellStyle name="Style 31 9_AVA DVA EL" xfId="34724" xr:uid="{1F8960C0-D84E-4A98-8157-4CEFF854F385}"/>
    <cellStyle name="Style 31_4Q16" xfId="34725" xr:uid="{21E12251-5A55-4070-A141-86BABA2052AB}"/>
    <cellStyle name="Style 32" xfId="10510" xr:uid="{5A2F02B2-C674-48FC-9A95-C386206778DA}"/>
    <cellStyle name="Style 32 10" xfId="10511" xr:uid="{3163F5AD-C562-4C54-8004-C7162448D9DD}"/>
    <cellStyle name="Style 32 10 2" xfId="34726" xr:uid="{472A18F8-CEDE-4FF7-AE29-9D83247C2EEB}"/>
    <cellStyle name="Style 32 10_AVA DVA EL" xfId="34727" xr:uid="{003816A1-DE2A-4BA3-A995-8D9383F8E3C6}"/>
    <cellStyle name="Style 32 11" xfId="10512" xr:uid="{F4B3C4EC-3EF5-4C3A-B1D4-B7E1E93DC939}"/>
    <cellStyle name="Style 32 11 2" xfId="34728" xr:uid="{5E86E96E-7985-4DA0-BE84-6EC5599E8DE3}"/>
    <cellStyle name="Style 32 11_AVA DVA EL" xfId="34729" xr:uid="{1936C461-4DBB-4DB0-BCDD-7A3D8095589C}"/>
    <cellStyle name="Style 32 12" xfId="10513" xr:uid="{F54D589C-3B5D-4D3E-9FAF-C3FD35636247}"/>
    <cellStyle name="Style 32 12 2" xfId="34730" xr:uid="{4E8F4506-1257-451B-BA91-3BFBEF762039}"/>
    <cellStyle name="Style 32 12_AVA DVA EL" xfId="34731" xr:uid="{6B63BD9C-6BE8-4289-BD60-8A139BAF0C9A}"/>
    <cellStyle name="Style 32 13" xfId="10514" xr:uid="{67B64CAA-C6ED-4E50-B0E0-CB6AF9B8AB9D}"/>
    <cellStyle name="Style 32 13 2" xfId="34732" xr:uid="{07B41226-81F2-48E4-9052-CB83D6C4AE9B}"/>
    <cellStyle name="Style 32 13_AVA DVA EL" xfId="34733" xr:uid="{9EF98C8B-8C48-4A03-907B-3A1858E7E7F4}"/>
    <cellStyle name="Style 32 14" xfId="10515" xr:uid="{DA42DE83-C4AD-4422-9E77-00A8F5859687}"/>
    <cellStyle name="Style 32 14 2" xfId="34734" xr:uid="{4042FF90-32D0-4CF0-AA2A-89A174C68CBF}"/>
    <cellStyle name="Style 32 14_AVA DVA EL" xfId="34735" xr:uid="{094EE8ED-6D89-4C09-9D1F-390A60C22D07}"/>
    <cellStyle name="Style 32 15" xfId="34736" xr:uid="{928B0003-1A49-473D-B6C6-6B9542010C79}"/>
    <cellStyle name="Style 32 2" xfId="10516" xr:uid="{9C348089-62AF-407D-909D-4A3BD9BDF92D}"/>
    <cellStyle name="Style 32 2 2" xfId="10517" xr:uid="{2C1B8FB5-2914-4639-8BEA-8D0A811E6C3D}"/>
    <cellStyle name="Style 32 2 2 2" xfId="34737" xr:uid="{6AF8903F-E7E9-4163-A282-DD07F7A59700}"/>
    <cellStyle name="Style 32 2 2_AVA DVA EL" xfId="34738" xr:uid="{7AA17642-4A47-4F4C-8AB7-8F091E09E66C}"/>
    <cellStyle name="Style 32 2 3" xfId="10518" xr:uid="{AB307170-1920-4706-B5E7-5F506EC0E75E}"/>
    <cellStyle name="Style 32 2 3 2" xfId="34739" xr:uid="{847EC6C9-C6DC-4F04-A8A0-1D93705CBC01}"/>
    <cellStyle name="Style 32 2 3_AVA DVA EL" xfId="34740" xr:uid="{2A78E284-F944-4F33-8AE4-0DF691A91ED3}"/>
    <cellStyle name="Style 32 2 4" xfId="34741" xr:uid="{450CE65F-B296-41DB-A2A8-202F64D1718D}"/>
    <cellStyle name="Style 32 2_4Q16" xfId="34742" xr:uid="{F03661BA-A6FC-413F-B643-088D99099103}"/>
    <cellStyle name="Style 32 3" xfId="10519" xr:uid="{C6D9437F-DFA3-4FD1-9465-67F1DE5762DC}"/>
    <cellStyle name="Style 32 3 2" xfId="10520" xr:uid="{181F8FC9-ABC3-4A30-8038-5011EA645A58}"/>
    <cellStyle name="Style 32 3 2 2" xfId="34743" xr:uid="{4CBC1C95-5A14-4AFC-894F-C15511F7D513}"/>
    <cellStyle name="Style 32 3 2_AVA DVA EL" xfId="34744" xr:uid="{29E9C9D5-6248-4644-945A-131231C72B38}"/>
    <cellStyle name="Style 32 3 3" xfId="34745" xr:uid="{BC344709-318B-42CC-9D3F-767C6C3AD434}"/>
    <cellStyle name="Style 32 3_4Q16" xfId="34746" xr:uid="{2B74DCD5-D945-43D8-925D-DBBEBDE2319C}"/>
    <cellStyle name="Style 32 4" xfId="10521" xr:uid="{292F39D4-4646-469D-9E83-1E4DC699FE8B}"/>
    <cellStyle name="Style 32 4 2" xfId="34747" xr:uid="{78666037-4F69-49E7-9F25-5FBCB83449CE}"/>
    <cellStyle name="Style 32 4_AVA DVA EL" xfId="34748" xr:uid="{624068D3-19E2-41C3-82F0-501D0609E104}"/>
    <cellStyle name="Style 32 5" xfId="10522" xr:uid="{ECF40142-9FA6-4B3B-BA14-F5186F3A965E}"/>
    <cellStyle name="Style 32 5 2" xfId="34749" xr:uid="{0B810064-C08A-495B-9499-E7A3EAB19D9A}"/>
    <cellStyle name="Style 32 5_AVA DVA EL" xfId="34750" xr:uid="{D8135384-6B56-435E-A911-A28325272AB5}"/>
    <cellStyle name="Style 32 6" xfId="10523" xr:uid="{AE2BBE7F-1F44-4591-9C15-1581A9418543}"/>
    <cellStyle name="Style 32 6 2" xfId="34751" xr:uid="{6349791C-B32C-4F9A-ABD3-8C69E06BAB93}"/>
    <cellStyle name="Style 32 6_AVA DVA EL" xfId="34752" xr:uid="{6F4BE698-6945-4E87-A59B-A19B7A3C33D8}"/>
    <cellStyle name="Style 32 7" xfId="10524" xr:uid="{36D791EA-974F-460D-98AD-A9F310AE866C}"/>
    <cellStyle name="Style 32 7 2" xfId="34753" xr:uid="{E93A9E4B-F45C-4F40-888A-109934B8303C}"/>
    <cellStyle name="Style 32 7_AVA DVA EL" xfId="34754" xr:uid="{1E254050-FC2B-4348-AB81-CAEAAB14F02B}"/>
    <cellStyle name="Style 32 8" xfId="10525" xr:uid="{287851DB-B141-41AC-A805-C8D0CEB296C6}"/>
    <cellStyle name="Style 32 8 2" xfId="34755" xr:uid="{AFD21D11-0849-41DA-902F-42D71F6557D4}"/>
    <cellStyle name="Style 32 8_AVA DVA EL" xfId="34756" xr:uid="{933E961F-2974-4FFC-AFF5-E98AC98FBBDF}"/>
    <cellStyle name="Style 32 9" xfId="10526" xr:uid="{CE53B713-0128-46C6-B44C-8C17D910F9D9}"/>
    <cellStyle name="Style 32 9 2" xfId="34757" xr:uid="{298BC446-1CC0-428F-A55B-6A4C8E9F3800}"/>
    <cellStyle name="Style 32 9_AVA DVA EL" xfId="34758" xr:uid="{91A1BA0D-E09D-4D0A-BB41-57582BB34033}"/>
    <cellStyle name="Style 32_4Q16" xfId="34759" xr:uid="{ABE87823-7897-4922-8DEA-9F838B320458}"/>
    <cellStyle name="Style 33" xfId="10527" xr:uid="{4E5D8CAA-ED31-471C-9B7C-C268A1323E58}"/>
    <cellStyle name="Style 33 10" xfId="10528" xr:uid="{AB268B27-D7CF-4A08-A311-89C950080ADE}"/>
    <cellStyle name="Style 33 10 2" xfId="34760" xr:uid="{AC0FB215-386A-4AE4-B393-68B815FEB75B}"/>
    <cellStyle name="Style 33 10_A02" xfId="55691" xr:uid="{D808E7B0-9FBD-4ACF-9EF9-3D49C6415920}"/>
    <cellStyle name="Style 33 11" xfId="10529" xr:uid="{B63DAD1B-94ED-4BF6-BB98-2A705C11A665}"/>
    <cellStyle name="Style 33 11 2" xfId="34761" xr:uid="{958483B6-4415-4187-9AB7-72F3F5E1AE88}"/>
    <cellStyle name="Style 33 11_A02" xfId="55692" xr:uid="{009098FC-A2D9-4F0A-B142-D8DE807855E0}"/>
    <cellStyle name="Style 33 12" xfId="34762" xr:uid="{D7BC16E5-3DED-4084-9F5A-E46E4CED018A}"/>
    <cellStyle name="Style 33 2" xfId="10530" xr:uid="{E7B53C82-EF3D-4F19-94F6-119C55DA75A5}"/>
    <cellStyle name="Style 33 2 2" xfId="10531" xr:uid="{BD89EE00-E224-413B-A8CF-21F8151C9843}"/>
    <cellStyle name="Style 33 2 2 2" xfId="34763" xr:uid="{B7B1EF10-8874-4C3F-BDA1-C2E42DD03440}"/>
    <cellStyle name="Style 33 2 2_A02" xfId="55693" xr:uid="{88EF146D-CAE2-4FA5-8435-3FF5E710CD84}"/>
    <cellStyle name="Style 33 2 3" xfId="34764" xr:uid="{32A4FBC9-4B43-4AFF-8B55-F2A0796DE347}"/>
    <cellStyle name="Style 33 2_4Q16" xfId="34765" xr:uid="{D89D362D-D65D-4DBB-8064-75C48ACB9280}"/>
    <cellStyle name="Style 33 3" xfId="10532" xr:uid="{829EFE6A-E88D-4133-90BE-4225F1B6E2D6}"/>
    <cellStyle name="Style 33 3 2" xfId="10533" xr:uid="{A1505919-D9F9-42EF-ADCE-7D97711DEDDE}"/>
    <cellStyle name="Style 33 3 2 2" xfId="34766" xr:uid="{3BF2F2CB-F885-47E8-B958-34B18332A399}"/>
    <cellStyle name="Style 33 3 2_A02" xfId="55694" xr:uid="{18B2E16F-9560-4266-9772-693286D5A474}"/>
    <cellStyle name="Style 33 3 3" xfId="34767" xr:uid="{40006528-23BE-4441-90A3-9FB469548D61}"/>
    <cellStyle name="Style 33 3_4Q16" xfId="34768" xr:uid="{11F27840-33D4-41C8-AB2F-9F187BD6EA9B}"/>
    <cellStyle name="Style 33 4" xfId="10534" xr:uid="{9E5DAAE2-4FD3-44D5-9469-1AF620A01319}"/>
    <cellStyle name="Style 33 4 2" xfId="34769" xr:uid="{B164D82E-99AA-4E36-9763-3641BBF75CB4}"/>
    <cellStyle name="Style 33 4_A02" xfId="55695" xr:uid="{8EC3BAB0-06F5-4648-9BB1-7D271C6B12A3}"/>
    <cellStyle name="Style 33 5" xfId="10535" xr:uid="{69F8AF22-A6A9-4942-A43B-8667C5F80AF5}"/>
    <cellStyle name="Style 33 5 2" xfId="34770" xr:uid="{4E90EF2F-2361-4DD8-88DB-DFB0BF8AC5C1}"/>
    <cellStyle name="Style 33 5_A02" xfId="55696" xr:uid="{4C26E7BF-30E6-4383-B227-F2B93E3E99AA}"/>
    <cellStyle name="Style 33 6" xfId="10536" xr:uid="{79F45836-41B8-42A1-9541-67648FEAB233}"/>
    <cellStyle name="Style 33 6 2" xfId="34771" xr:uid="{092D0107-8F5C-449B-B6B3-2A45172FA196}"/>
    <cellStyle name="Style 33 6_A02" xfId="55697" xr:uid="{E7ECE778-DDCC-4ABF-BA3B-00295547B861}"/>
    <cellStyle name="Style 33 7" xfId="10537" xr:uid="{EEC27A12-2143-4EF8-AB8B-939043CF188D}"/>
    <cellStyle name="Style 33 7 2" xfId="34772" xr:uid="{2AF9FD30-6A87-454F-9387-44381C9F2467}"/>
    <cellStyle name="Style 33 7_A02" xfId="55698" xr:uid="{493B3F0C-EB53-4118-BE22-71390CA1BFA6}"/>
    <cellStyle name="Style 33 8" xfId="10538" xr:uid="{97A504E0-88EF-4239-B217-58A57F78B147}"/>
    <cellStyle name="Style 33 8 2" xfId="34773" xr:uid="{B5346CD7-E7AE-4CCF-AB72-1640DA8F18CB}"/>
    <cellStyle name="Style 33 8_A02" xfId="55699" xr:uid="{EC24601B-1CBC-4A2B-B80C-577CDB34BD04}"/>
    <cellStyle name="Style 33 9" xfId="10539" xr:uid="{60196C1F-5B45-4ABC-9400-EB8FD38CE277}"/>
    <cellStyle name="Style 33 9 2" xfId="34774" xr:uid="{6E26566A-0E5D-44AA-9D50-D9E8CEA71BBC}"/>
    <cellStyle name="Style 33 9_A02" xfId="55700" xr:uid="{E533D318-0EE8-49F5-A60E-7F0CD07B506C}"/>
    <cellStyle name="Style 33_4Q16" xfId="34775" xr:uid="{44925D6B-F6DC-4514-A70B-EB248A95511B}"/>
    <cellStyle name="Style 34" xfId="10540" xr:uid="{CF9B387C-BABE-4573-B2D6-786BF00980DA}"/>
    <cellStyle name="Style 34 2" xfId="10541" xr:uid="{D323899A-66FD-439F-B939-792C53D50A28}"/>
    <cellStyle name="Style 34 2 2" xfId="34776" xr:uid="{57D8F62E-3B82-4951-8807-17DCBED37C93}"/>
    <cellStyle name="Style 34 2_AVA DVA EL" xfId="34777" xr:uid="{1A94E92A-E921-46C4-B63E-03C100DBC043}"/>
    <cellStyle name="Style 34 3" xfId="10542" xr:uid="{00818B91-BD06-4A78-BA16-15F716446A25}"/>
    <cellStyle name="Style 34 3 2" xfId="34778" xr:uid="{CD4372FD-4791-432E-A2CF-40BC13DA473A}"/>
    <cellStyle name="Style 34 3_AVA DVA EL" xfId="34779" xr:uid="{0F6D42B8-699E-45C6-86F4-A22C483B0FA1}"/>
    <cellStyle name="Style 34 4" xfId="10543" xr:uid="{9599C415-4944-425E-8EAA-C47323397A9A}"/>
    <cellStyle name="Style 34 4 2" xfId="34780" xr:uid="{2EEEF674-9CAE-45D1-B55E-B0F37713B943}"/>
    <cellStyle name="Style 34 4_AVA DVA EL" xfId="34781" xr:uid="{53D62196-227D-4237-B588-3D6ED3A9277F}"/>
    <cellStyle name="Style 34 5" xfId="34782" xr:uid="{A2C8FE82-00BC-4A3A-AFC4-C563A96A6426}"/>
    <cellStyle name="Style 34_4Q16" xfId="34783" xr:uid="{D8AD09E1-80AC-4421-AFAE-7723BFDFDB63}"/>
    <cellStyle name="Style 35" xfId="10544" xr:uid="{6E365C9E-1340-424C-91C2-6CD8736FC771}"/>
    <cellStyle name="Style 35 10" xfId="10545" xr:uid="{EA283D74-F844-475E-A6F9-65B174539B02}"/>
    <cellStyle name="Style 35 10 2" xfId="34784" xr:uid="{11431168-2CFD-46F1-B280-A47577B2D1EA}"/>
    <cellStyle name="Style 35 10_AVA DVA EL" xfId="34785" xr:uid="{E40C5F0B-ECE5-4386-A8F1-7ED9BC9797A2}"/>
    <cellStyle name="Style 35 11" xfId="10546" xr:uid="{A60868F8-898B-4802-AEA5-03F08574D0ED}"/>
    <cellStyle name="Style 35 11 2" xfId="34786" xr:uid="{CC013F35-F4CE-49D1-942D-02D4C7E5ECA2}"/>
    <cellStyle name="Style 35 11_AVA DVA EL" xfId="34787" xr:uid="{86678DBA-EE06-4C35-91A3-FD6BE039D0E6}"/>
    <cellStyle name="Style 35 12" xfId="34788" xr:uid="{AB50E964-1233-4492-A9B6-3A6B5BF74F95}"/>
    <cellStyle name="Style 35 2" xfId="10547" xr:uid="{D59F6B2B-2D3C-4F9D-9CEC-F560E3E7C60D}"/>
    <cellStyle name="Style 35 2 2" xfId="10548" xr:uid="{9B4B9695-80FE-48AC-95F1-276960A1DEAB}"/>
    <cellStyle name="Style 35 2 2 2" xfId="34789" xr:uid="{2BABE2CD-5E3A-487F-87BC-94FE269C8653}"/>
    <cellStyle name="Style 35 2 2_AVA DVA EL" xfId="34790" xr:uid="{20795651-20D5-4967-AF28-EEE1C17BFFDE}"/>
    <cellStyle name="Style 35 2 3" xfId="34791" xr:uid="{C5C1EDCD-7E06-4684-A853-09A29DC19B53}"/>
    <cellStyle name="Style 35 2_4Q16" xfId="34792" xr:uid="{F4CA1D71-23A0-4CB7-8BFD-7544FA6F1BCB}"/>
    <cellStyle name="Style 35 3" xfId="10549" xr:uid="{BAB36C9D-2C7B-4B00-A3A4-510257C48F33}"/>
    <cellStyle name="Style 35 3 2" xfId="10550" xr:uid="{FC56AC97-1C4E-46F4-84CA-FE20EF1305D3}"/>
    <cellStyle name="Style 35 3 2 2" xfId="34793" xr:uid="{D7AACB95-BA6C-4D6C-8F8D-6DC7796EF21E}"/>
    <cellStyle name="Style 35 3 2_AVA DVA EL" xfId="34794" xr:uid="{C188BAF6-7836-4D29-AFE1-BD0DEE689374}"/>
    <cellStyle name="Style 35 3 3" xfId="34795" xr:uid="{42B0959F-91FE-4BAF-813E-9155516A2910}"/>
    <cellStyle name="Style 35 3_4Q16" xfId="34796" xr:uid="{002D328F-59D3-4E50-8237-3DE8FB218503}"/>
    <cellStyle name="Style 35 4" xfId="10551" xr:uid="{67569694-E53F-4C43-A8A7-F1A89F0E2371}"/>
    <cellStyle name="Style 35 4 2" xfId="34797" xr:uid="{4B657077-3AD8-4508-A6EB-C4D424D922CE}"/>
    <cellStyle name="Style 35 4_AVA DVA EL" xfId="34798" xr:uid="{46288EC3-B0BB-48E1-8C82-179E9359CA4F}"/>
    <cellStyle name="Style 35 5" xfId="10552" xr:uid="{C9FE7FA5-2D38-491F-B92D-8875C64044C2}"/>
    <cellStyle name="Style 35 5 2" xfId="34799" xr:uid="{9B6EF653-730C-4973-A90E-41411AF177E7}"/>
    <cellStyle name="Style 35 5_AVA DVA EL" xfId="34800" xr:uid="{E72780BB-2BB1-44D6-9955-7C488DD32351}"/>
    <cellStyle name="Style 35 6" xfId="10553" xr:uid="{62BECAB7-9BB4-42B2-87ED-0D3FDCCF00C8}"/>
    <cellStyle name="Style 35 6 2" xfId="34801" xr:uid="{DE31940F-035D-4A22-9F1D-7E27F704D6E5}"/>
    <cellStyle name="Style 35 6_AVA DVA EL" xfId="34802" xr:uid="{E1FFF9AB-0D12-4A14-8C06-B4BBC8150F73}"/>
    <cellStyle name="Style 35 7" xfId="10554" xr:uid="{A978EBBA-9505-415E-BD73-23C53CF7F685}"/>
    <cellStyle name="Style 35 7 2" xfId="34803" xr:uid="{9F35E08C-8D5C-417E-823B-F7CB2330A7B7}"/>
    <cellStyle name="Style 35 7_AVA DVA EL" xfId="34804" xr:uid="{08E50121-320A-46A8-8857-9AE92CD6E218}"/>
    <cellStyle name="Style 35 8" xfId="10555" xr:uid="{C8E2845E-8C54-474E-8825-495F0219A734}"/>
    <cellStyle name="Style 35 8 2" xfId="34805" xr:uid="{051E574E-60AF-4522-BC21-75FF97BE84AB}"/>
    <cellStyle name="Style 35 8_AVA DVA EL" xfId="34806" xr:uid="{18D0A365-6345-465A-9DBE-73E61396E945}"/>
    <cellStyle name="Style 35 9" xfId="10556" xr:uid="{D43C676B-5C83-4606-B5DD-F3163E4DC138}"/>
    <cellStyle name="Style 35 9 2" xfId="34807" xr:uid="{9B6B73DF-FE8A-4E6A-87B8-50A5EEB12A3D}"/>
    <cellStyle name="Style 35 9_AVA DVA EL" xfId="34808" xr:uid="{477D0C81-FF56-404C-9A1D-4A8504F4558A}"/>
    <cellStyle name="Style 35_4Q16" xfId="34809" xr:uid="{A734A597-86A6-4908-87A9-EB3355E09D1D}"/>
    <cellStyle name="Style 36" xfId="10557" xr:uid="{7BC073D5-F435-42F8-89E7-16CA27A1B64F}"/>
    <cellStyle name="Style 36 10" xfId="10558" xr:uid="{3E890C67-AA1F-4910-85C3-7B39488CB962}"/>
    <cellStyle name="Style 36 10 2" xfId="34810" xr:uid="{32B01276-1025-4950-88FF-B1EE49BD31DB}"/>
    <cellStyle name="Style 36 10_AVA DVA EL" xfId="34811" xr:uid="{8E0F6FA2-C0B7-4233-9040-20DE6EF22FB7}"/>
    <cellStyle name="Style 36 11" xfId="10559" xr:uid="{8EA1C700-4914-4820-B993-80D2E7A8C8DB}"/>
    <cellStyle name="Style 36 11 2" xfId="34812" xr:uid="{51A5D0C6-6DBD-4024-A579-6F952BECB6BD}"/>
    <cellStyle name="Style 36 11_AVA DVA EL" xfId="34813" xr:uid="{62232ABB-B4BE-4E26-AA44-51657A4C86DD}"/>
    <cellStyle name="Style 36 12" xfId="34814" xr:uid="{D14A25AB-1D45-4D85-B317-561A52511052}"/>
    <cellStyle name="Style 36 2" xfId="10560" xr:uid="{F1832D73-1F6D-4074-AAC8-192BE15656BF}"/>
    <cellStyle name="Style 36 2 2" xfId="10561" xr:uid="{82D5DCB0-6E89-440B-8678-920BEAEBADB1}"/>
    <cellStyle name="Style 36 2 2 2" xfId="34815" xr:uid="{20E743D4-547D-4DD4-9E28-C98DFF18AEF0}"/>
    <cellStyle name="Style 36 2 2_AVA DVA EL" xfId="34816" xr:uid="{7C89A05E-DD6B-4CFB-A957-CD9F6E5E01A7}"/>
    <cellStyle name="Style 36 2 3" xfId="34817" xr:uid="{95513F51-8030-4FEB-9ED3-9BA2092FCB32}"/>
    <cellStyle name="Style 36 2_4Q16" xfId="34818" xr:uid="{9B161F59-95B2-45B0-AD7D-4425DF8BA0E1}"/>
    <cellStyle name="Style 36 3" xfId="10562" xr:uid="{FBD9D537-B1A1-4859-9C6D-AA68D9F10E0E}"/>
    <cellStyle name="Style 36 3 2" xfId="10563" xr:uid="{F509233E-434C-4C70-897F-8FDD9DAD4CE1}"/>
    <cellStyle name="Style 36 3 2 2" xfId="34819" xr:uid="{4313C437-81D1-4325-94BC-24AEDD8433C5}"/>
    <cellStyle name="Style 36 3 2_AVA DVA EL" xfId="34820" xr:uid="{66351DED-22EF-4597-8CAB-5A8D387A56AE}"/>
    <cellStyle name="Style 36 3 3" xfId="34821" xr:uid="{6838DCE2-1B51-4054-A41C-F603FB28561E}"/>
    <cellStyle name="Style 36 3_4Q16" xfId="34822" xr:uid="{53F1DE60-A407-4DA2-BEF1-DFEA81CFBF58}"/>
    <cellStyle name="Style 36 4" xfId="10564" xr:uid="{861013EF-28AD-4EE2-BF89-0589B34CB81C}"/>
    <cellStyle name="Style 36 4 2" xfId="34823" xr:uid="{8DC62E84-7742-4103-BC7E-648BE596B376}"/>
    <cellStyle name="Style 36 4_AVA DVA EL" xfId="34824" xr:uid="{4A13918A-6141-49B9-A9B9-4664B15045AB}"/>
    <cellStyle name="Style 36 5" xfId="10565" xr:uid="{56FC3F2A-5AA1-4B99-8538-98C4E74DC4F3}"/>
    <cellStyle name="Style 36 5 2" xfId="34825" xr:uid="{9E4D5839-68B4-4AC7-9BAB-232C834005A6}"/>
    <cellStyle name="Style 36 5_AVA DVA EL" xfId="34826" xr:uid="{5B954407-8182-4FDC-999C-A762CF1F03D6}"/>
    <cellStyle name="Style 36 6" xfId="10566" xr:uid="{95DA5DCD-FF23-4E57-9B07-2C87D38374F3}"/>
    <cellStyle name="Style 36 6 2" xfId="34827" xr:uid="{0C8B4935-B4C7-49FE-A8FA-4247DDC0A73A}"/>
    <cellStyle name="Style 36 6_AVA DVA EL" xfId="34828" xr:uid="{58E9E47E-06BA-4E0C-8D25-210EEBDA1C67}"/>
    <cellStyle name="Style 36 7" xfId="10567" xr:uid="{561B1350-0537-45C0-B947-8647761CEA14}"/>
    <cellStyle name="Style 36 7 2" xfId="34829" xr:uid="{B1AA5321-41C7-4D27-AB98-9E7DC1185245}"/>
    <cellStyle name="Style 36 7_AVA DVA EL" xfId="34830" xr:uid="{B56AC5F8-D45E-4E84-9D76-F51C3000FD66}"/>
    <cellStyle name="Style 36 8" xfId="10568" xr:uid="{CBE4615D-39D6-4B46-B789-F1944AB46A7D}"/>
    <cellStyle name="Style 36 8 2" xfId="34831" xr:uid="{68517F06-D399-42FF-90CB-37C680D04D3B}"/>
    <cellStyle name="Style 36 8_AVA DVA EL" xfId="34832" xr:uid="{D165CFF2-619C-43BC-A69E-1AEB3AC3D5CC}"/>
    <cellStyle name="Style 36 9" xfId="10569" xr:uid="{AD173A1C-BC14-49C1-BABD-10449CE309C9}"/>
    <cellStyle name="Style 36 9 2" xfId="34833" xr:uid="{46CAD473-0B78-49CF-94AC-E360CF54FA92}"/>
    <cellStyle name="Style 36 9_AVA DVA EL" xfId="34834" xr:uid="{293974E1-BA50-4155-ACDA-AC368A88F756}"/>
    <cellStyle name="Style 36_4Q16" xfId="34835" xr:uid="{E4F316D6-7F3A-403F-B062-EA4060402B12}"/>
    <cellStyle name="Style D green" xfId="10570" xr:uid="{067DDC0C-DC4D-44B8-AC7F-428543FC4113}"/>
    <cellStyle name="Style D green 2" xfId="34836" xr:uid="{4307485F-6463-45B5-B426-7957B31195CF}"/>
    <cellStyle name="Style D green_A02" xfId="55701" xr:uid="{CE99D409-E050-4E61-B6AB-B234F9ADABE9}"/>
    <cellStyle name="Style E" xfId="10571" xr:uid="{7EBEBF72-68E7-4A36-8303-689CF7415BDE}"/>
    <cellStyle name="Style E 2" xfId="34837" xr:uid="{F1E71D50-498D-42A7-BE35-E091934CCD12}"/>
    <cellStyle name="Style E_AVA DVA EL" xfId="34838" xr:uid="{8A35648E-728D-4C35-BC87-E9481C275B9A}"/>
    <cellStyle name="Style H" xfId="10572" xr:uid="{FB481D86-B5FA-4DFD-BF00-221D1D7D5480}"/>
    <cellStyle name="Style H 2" xfId="34839" xr:uid="{B9E79FD2-D767-497E-8623-9AABC47D22D9}"/>
    <cellStyle name="Style H_A02" xfId="55702" xr:uid="{C753C713-994C-42FE-ACB7-8D3767FF02FE}"/>
    <cellStyle name="Sub total" xfId="10573" xr:uid="{F2A2E67A-41A2-4408-9448-F44C84C69662}"/>
    <cellStyle name="Sub total 10" xfId="10574" xr:uid="{2C885736-92AC-47E8-BA95-B40B017FA3A8}"/>
    <cellStyle name="Sub total 10 2" xfId="52244" xr:uid="{F380286E-FAFA-4643-BF2D-7CA85558100D}"/>
    <cellStyle name="Sub total 11" xfId="36002" xr:uid="{D9DCE46B-834D-4F7D-86B9-DE5CBD9051EA}"/>
    <cellStyle name="Sub total 11 2" xfId="52245" xr:uid="{9D43F7D1-B72D-4B60-B0D6-58FA8E9077C6}"/>
    <cellStyle name="Sub total 12" xfId="36893" xr:uid="{0A8A77C5-A43F-4CEA-8B21-1A505E70ABE2}"/>
    <cellStyle name="Sub total 12 2" xfId="52246" xr:uid="{B65B900E-C27D-4081-9A08-2EB9EE3A223F}"/>
    <cellStyle name="Sub total 13" xfId="52247" xr:uid="{1049D903-8ACF-42BE-9BC3-3BA182DDB65B}"/>
    <cellStyle name="Sub total 13 2" xfId="52248" xr:uid="{16FD5E84-2151-468F-A5C9-CDE622D7C3A9}"/>
    <cellStyle name="Sub total 14" xfId="52249" xr:uid="{CC2E69C5-5920-473F-B42E-1AE47CD2A222}"/>
    <cellStyle name="Sub total 14 2" xfId="52250" xr:uid="{78F37D61-3963-4EEE-896D-56703B03D98D}"/>
    <cellStyle name="Sub total 15" xfId="52251" xr:uid="{CC4BB73D-1C3C-470F-A298-9457E8E6235F}"/>
    <cellStyle name="Sub total 15 2" xfId="52252" xr:uid="{FB026383-4351-46AF-B7A9-7433956FDAAD}"/>
    <cellStyle name="Sub total 16" xfId="52253" xr:uid="{FE8BA4A1-220C-4CEB-A23F-F6CD3118B984}"/>
    <cellStyle name="Sub total 16 2" xfId="52254" xr:uid="{715FB730-EF68-4BCB-BACA-1E71FF9AA92F}"/>
    <cellStyle name="Sub total 17" xfId="52255" xr:uid="{306C261C-1C54-4E99-8775-7D87F8809738}"/>
    <cellStyle name="Sub total 17 2" xfId="52256" xr:uid="{72030D4A-4335-4E8F-A37F-0C3299D90086}"/>
    <cellStyle name="Sub total 18" xfId="52257" xr:uid="{CA24A996-8716-441C-9579-BA9B3247C1A7}"/>
    <cellStyle name="Sub total 18 2" xfId="52258" xr:uid="{94167AAA-21D9-4CA2-A09E-57378055F4C7}"/>
    <cellStyle name="Sub total 19" xfId="52259" xr:uid="{F68355BA-4706-4B3B-9D82-128ED43DE08A}"/>
    <cellStyle name="Sub total 19 2" xfId="52260" xr:uid="{01AFB969-42BD-46D1-B37E-F4CA87DEDBF5}"/>
    <cellStyle name="Sub total 2" xfId="10575" xr:uid="{83AE4ED7-CE4D-45AE-AD06-CF6572A4B7C5}"/>
    <cellStyle name="Sub total 2 10" xfId="36424" xr:uid="{397026C7-1749-44F6-88B5-48C5591A4C7D}"/>
    <cellStyle name="Sub total 2 11" xfId="36894" xr:uid="{994671A6-DD84-4AE5-AE57-7414D25DF0A7}"/>
    <cellStyle name="Sub total 2 2" xfId="10576" xr:uid="{02B67BDD-331B-40EA-8104-360FD91FBF6E}"/>
    <cellStyle name="Sub total 2 2 10" xfId="10577" xr:uid="{62D1F356-91EE-4FD7-8D93-069C2295EE31}"/>
    <cellStyle name="Sub total 2 2 11" xfId="36749" xr:uid="{947F5661-BBC9-4A42-B983-4140E4F16A0D}"/>
    <cellStyle name="Sub total 2 2 2" xfId="10578" xr:uid="{B71090EF-CE05-430A-8A9F-1CB5BE25F4A9}"/>
    <cellStyle name="Sub total 2 2 2 2" xfId="52261" xr:uid="{55F9BDE4-9DFD-437C-B571-53E078C17461}"/>
    <cellStyle name="Sub total 2 2 3" xfId="10579" xr:uid="{19501DC9-84B0-4529-879A-853F5D81B167}"/>
    <cellStyle name="Sub total 2 2 4" xfId="10580" xr:uid="{95A7B5C7-5186-4FD0-A277-52F6C9447679}"/>
    <cellStyle name="Sub total 2 2 5" xfId="10581" xr:uid="{574FC49F-F20E-49C4-B317-7F6989B06956}"/>
    <cellStyle name="Sub total 2 2 6" xfId="10582" xr:uid="{7A182C63-594F-4315-916D-BF9A59CEEE50}"/>
    <cellStyle name="Sub total 2 2 7" xfId="10583" xr:uid="{8CF50095-C422-4111-93E6-91089C5683A6}"/>
    <cellStyle name="Sub total 2 2 8" xfId="10584" xr:uid="{94EEC58D-E748-48F8-8B4E-2B61C15B9347}"/>
    <cellStyle name="Sub total 2 2 9" xfId="10585" xr:uid="{F13A2184-F97F-4CED-AA43-7F844A9FB781}"/>
    <cellStyle name="Sub total 2 2_3. Chng in credit spreads" xfId="52262" xr:uid="{6BEBCB6C-DF3E-4878-A883-E3A2D6FE9F8C}"/>
    <cellStyle name="Sub total 2 3" xfId="10586" xr:uid="{3A417AFD-30E7-4B69-85FA-6362289E403B}"/>
    <cellStyle name="Sub total 2 3 10" xfId="10587" xr:uid="{6F95FAFB-68A3-4F05-BD4C-E49680C0FFA6}"/>
    <cellStyle name="Sub total 2 3 11" xfId="36505" xr:uid="{3F226388-2E15-4C9E-96C6-FE39A9F673AE}"/>
    <cellStyle name="Sub total 2 3 12" xfId="36732" xr:uid="{95933E85-2B1D-4809-9E0D-811B202925B8}"/>
    <cellStyle name="Sub total 2 3 2" xfId="10588" xr:uid="{57E390F0-696C-4419-A2A0-A472B219F1F2}"/>
    <cellStyle name="Sub total 2 3 3" xfId="10589" xr:uid="{B976F841-A7C2-4D3B-BBC2-580E2317B9C6}"/>
    <cellStyle name="Sub total 2 3 4" xfId="10590" xr:uid="{C4D04243-F1A9-428A-8DBF-23C9F68C4650}"/>
    <cellStyle name="Sub total 2 3 5" xfId="10591" xr:uid="{75399360-A5C9-4150-B22D-BDB6E50D3409}"/>
    <cellStyle name="Sub total 2 3 6" xfId="10592" xr:uid="{29999F94-5E88-4E4D-AD4E-29EA18C94EDC}"/>
    <cellStyle name="Sub total 2 3 7" xfId="10593" xr:uid="{71910E23-1565-4F60-A582-AE322CC4DA05}"/>
    <cellStyle name="Sub total 2 3 8" xfId="10594" xr:uid="{BBCE5F55-0998-4F11-857A-7C2D1FF0BECF}"/>
    <cellStyle name="Sub total 2 3 9" xfId="10595" xr:uid="{906E114B-F320-47C7-B2FA-8171DB2E6E06}"/>
    <cellStyle name="Sub total 2 3_CR4_19" xfId="10596" xr:uid="{B4F631BD-EA67-4693-B600-F358117702AC}"/>
    <cellStyle name="Sub total 2 4" xfId="10597" xr:uid="{35F94E74-D1A1-4DF3-BD35-53416C4B6C88}"/>
    <cellStyle name="Sub total 2 4 10" xfId="10598" xr:uid="{F4738519-651B-4ACC-B59C-A1C474D84E3F}"/>
    <cellStyle name="Sub total 2 4 2" xfId="10599" xr:uid="{D1B2E77A-BEF6-48D7-B77E-5D7F914C4CB1}"/>
    <cellStyle name="Sub total 2 4 3" xfId="10600" xr:uid="{9CEE017B-5883-46F1-A67C-929722DD6FF0}"/>
    <cellStyle name="Sub total 2 4 4" xfId="10601" xr:uid="{FDDE9732-4390-4AFF-98F5-2B5C9090337F}"/>
    <cellStyle name="Sub total 2 4 5" xfId="10602" xr:uid="{1D3773AA-0B28-43FC-9F1F-835C0BA67D34}"/>
    <cellStyle name="Sub total 2 4 6" xfId="10603" xr:uid="{754150B8-C654-4BA7-80C9-8D387ECFEDF4}"/>
    <cellStyle name="Sub total 2 4 7" xfId="10604" xr:uid="{A6685E3C-0ECC-4DD7-80B1-4240ECEBEF5A}"/>
    <cellStyle name="Sub total 2 4 8" xfId="10605" xr:uid="{54AECAD8-11FD-4912-8C68-2336AA612D25}"/>
    <cellStyle name="Sub total 2 4 9" xfId="10606" xr:uid="{0038FC16-A581-44B3-8D30-225FB1C06D24}"/>
    <cellStyle name="Sub total 2 4_CR4_19" xfId="10607" xr:uid="{B03B755C-A4ED-4F29-9306-376E1C0782E2}"/>
    <cellStyle name="Sub total 2 5" xfId="10608" xr:uid="{6E86DFF8-8202-40B3-99FD-43BC06B3DFB4}"/>
    <cellStyle name="Sub total 2 5 10" xfId="10609" xr:uid="{DD5B53CF-1EEB-47D7-B3C0-4BB4A86C1B0C}"/>
    <cellStyle name="Sub total 2 5 2" xfId="10610" xr:uid="{78AEC608-5F73-4FD2-9F46-78DD5CB255FF}"/>
    <cellStyle name="Sub total 2 5 3" xfId="10611" xr:uid="{056F8AA4-4FF3-4445-A6D7-8A9CF0F49050}"/>
    <cellStyle name="Sub total 2 5 4" xfId="10612" xr:uid="{A388A060-9BEA-4DEB-8995-5A5273A2324C}"/>
    <cellStyle name="Sub total 2 5 5" xfId="10613" xr:uid="{291F6D83-7818-4714-AB25-0E1A393A7C79}"/>
    <cellStyle name="Sub total 2 5 6" xfId="10614" xr:uid="{62B518A6-26D3-4B31-A67D-181636E754BF}"/>
    <cellStyle name="Sub total 2 5 7" xfId="10615" xr:uid="{ACD5A2AB-EE58-4ECE-8429-F0DBDF810B17}"/>
    <cellStyle name="Sub total 2 5 8" xfId="10616" xr:uid="{EEABBBFC-16E4-45F8-B304-FB8578DA520E}"/>
    <cellStyle name="Sub total 2 5 9" xfId="10617" xr:uid="{5AD279FA-9963-4E31-8601-EE68D9842862}"/>
    <cellStyle name="Sub total 2 5_CR4_19" xfId="10618" xr:uid="{1C152940-63C8-4F1F-8A69-C61B90BB2FF6}"/>
    <cellStyle name="Sub total 2 6" xfId="10619" xr:uid="{0E338095-2727-4A0F-B631-ACD1866A3627}"/>
    <cellStyle name="Sub total 2 6 10" xfId="10620" xr:uid="{5F967977-E4E5-4C0D-99F2-97272E62D9A0}"/>
    <cellStyle name="Sub total 2 6 2" xfId="10621" xr:uid="{49F9636F-542B-414B-AC8C-238471B9D2A5}"/>
    <cellStyle name="Sub total 2 6 3" xfId="10622" xr:uid="{30A7600F-4D9A-488F-B730-D625D0359AF0}"/>
    <cellStyle name="Sub total 2 6 4" xfId="10623" xr:uid="{BCE9D679-CFF5-47E0-A123-21A1508A40AC}"/>
    <cellStyle name="Sub total 2 6 5" xfId="10624" xr:uid="{8DA26AAC-86AD-4F52-B7A1-42109E9E0E89}"/>
    <cellStyle name="Sub total 2 6 6" xfId="10625" xr:uid="{1C37919B-576A-44AB-9B41-A91889E4E5F5}"/>
    <cellStyle name="Sub total 2 6 7" xfId="10626" xr:uid="{04E70BBD-AE6D-4154-BEA9-7DD1E75F1F9B}"/>
    <cellStyle name="Sub total 2 6 8" xfId="10627" xr:uid="{A18C22C8-60DA-4C5D-92E2-C7464B15C7D8}"/>
    <cellStyle name="Sub total 2 6 9" xfId="10628" xr:uid="{957EA321-537A-458E-8CAA-E69AFF157089}"/>
    <cellStyle name="Sub total 2 6_CR4_19" xfId="10629" xr:uid="{72C4FB08-13B2-404F-8078-891FCC2EE64A}"/>
    <cellStyle name="Sub total 2 7" xfId="10630" xr:uid="{93C9B251-8452-4668-A6CA-BE5302D95B96}"/>
    <cellStyle name="Sub total 2 7 2" xfId="10631" xr:uid="{FBEE061D-5609-4E23-8CF6-9FBFF6FDD303}"/>
    <cellStyle name="Sub total 2 7 3" xfId="10632" xr:uid="{9F71C5D0-0A23-438C-8326-F04D9E6CCCC4}"/>
    <cellStyle name="Sub total 2 7 4" xfId="10633" xr:uid="{AF23C44D-9B46-418E-8AFA-5A01039D45E7}"/>
    <cellStyle name="Sub total 2 7 5" xfId="10634" xr:uid="{F1928448-C7B5-4DE1-B581-2FE9496D482F}"/>
    <cellStyle name="Sub total 2 7 6" xfId="10635" xr:uid="{EAE1C226-E674-4F52-A025-0488E0C1F8F8}"/>
    <cellStyle name="Sub total 2 7 7" xfId="10636" xr:uid="{C7B00EB3-CCA8-4898-B436-A729A78A8E21}"/>
    <cellStyle name="Sub total 2 7 8" xfId="10637" xr:uid="{B1B1F8F9-7301-4F60-9F91-B20F58E601C4}"/>
    <cellStyle name="Sub total 2 7 9" xfId="10638" xr:uid="{4AFA2679-073B-43AA-A007-44168C8FAC5A}"/>
    <cellStyle name="Sub total 2 7_CR4_19" xfId="10639" xr:uid="{0C495E28-F297-497E-BB4F-0942E1BA828E}"/>
    <cellStyle name="Sub total 2 8" xfId="10640" xr:uid="{15CBD9DA-CAC6-459B-9140-E8B766291765}"/>
    <cellStyle name="Sub total 2 9" xfId="10641" xr:uid="{D89FDE66-6F01-4A76-BD37-1F4BB3E5A3EC}"/>
    <cellStyle name="Sub total 2_3. Chng in credit spreads" xfId="52263" xr:uid="{C0066206-6E83-47EE-BD1B-C409D2A3F5BC}"/>
    <cellStyle name="Sub total 20" xfId="52264" xr:uid="{1C1CAAB5-9C20-47EF-A5BA-A002B7FB2D91}"/>
    <cellStyle name="Sub total 20 2" xfId="52265" xr:uid="{DF3E1EE6-1B95-4547-BC62-F09679447486}"/>
    <cellStyle name="Sub total 21" xfId="52266" xr:uid="{21815914-6E96-4696-BD68-C475CC85FF01}"/>
    <cellStyle name="Sub total 21 2" xfId="52267" xr:uid="{30DC969E-8FF2-49A6-A09E-357DE507E22F}"/>
    <cellStyle name="Sub total 22" xfId="52268" xr:uid="{C686471B-1E45-4D96-85C0-5202708B5FB3}"/>
    <cellStyle name="Sub total 22 2" xfId="52269" xr:uid="{631C93A2-569E-4162-9791-99BE32E32E8A}"/>
    <cellStyle name="Sub total 23" xfId="52270" xr:uid="{D1B1DD31-6E99-40D3-AAEE-4C495A1C6E4E}"/>
    <cellStyle name="Sub total 23 2" xfId="52271" xr:uid="{8CCBF298-0AF9-4C51-A8EE-3D994B1A9D29}"/>
    <cellStyle name="Sub total 24" xfId="52272" xr:uid="{B10813C0-C868-43FA-8E3E-CE3E58A1F9ED}"/>
    <cellStyle name="Sub total 24 2" xfId="52273" xr:uid="{94965124-807B-4951-A88B-C298F2CE697E}"/>
    <cellStyle name="Sub total 25" xfId="52274" xr:uid="{6CDBA45B-A98B-474F-BFE3-CCE4490D18F6}"/>
    <cellStyle name="Sub total 25 2" xfId="52275" xr:uid="{B5A04EFE-26E4-4CC2-834A-659EE351B866}"/>
    <cellStyle name="Sub total 26" xfId="52276" xr:uid="{4EF069A2-C147-48D3-AF15-8994695073B3}"/>
    <cellStyle name="Sub total 26 2" xfId="52277" xr:uid="{09872746-14DD-4000-BDC7-A2BC04C117F8}"/>
    <cellStyle name="Sub total 3" xfId="10642" xr:uid="{BCDC4B3C-9D3C-421A-A7D6-0DDB8C833E62}"/>
    <cellStyle name="Sub total 3 10" xfId="10643" xr:uid="{8FF7A21E-CC63-40C8-A7AB-768AF2949CED}"/>
    <cellStyle name="Sub total 3 11" xfId="36748" xr:uid="{1FE84AB8-7930-4A4D-BC40-331E73161EB4}"/>
    <cellStyle name="Sub total 3 2" xfId="10644" xr:uid="{703A762E-316E-4157-86C6-94E86074120F}"/>
    <cellStyle name="Sub total 3 2 2" xfId="34840" xr:uid="{70847379-F167-4957-89A5-270D17E27299}"/>
    <cellStyle name="Sub total 3 2 2 2" xfId="52278" xr:uid="{C492DF13-C274-47F2-8951-B7AD63451DB9}"/>
    <cellStyle name="Sub total 3 2 3" xfId="34841" xr:uid="{052CD7F3-2ACF-4CDA-A2CC-86B8DC6CD8C4}"/>
    <cellStyle name="Sub total 3 2_3. Chng in credit spreads" xfId="52279" xr:uid="{385D84CF-AA4B-4AE3-A7B2-2F05E6995641}"/>
    <cellStyle name="Sub total 3 3" xfId="10645" xr:uid="{86BBBF70-101C-4D90-BC8D-A26B183EDA11}"/>
    <cellStyle name="Sub total 3 3 2" xfId="52280" xr:uid="{F4B40E32-BE66-42CC-AA3B-10ACBB928008}"/>
    <cellStyle name="Sub total 3 4" xfId="10646" xr:uid="{87A1A9B3-DAD7-4199-AFC2-E97B36904F4D}"/>
    <cellStyle name="Sub total 3 5" xfId="10647" xr:uid="{CB357A0B-9EDD-45C4-A794-FEF494B57BEE}"/>
    <cellStyle name="Sub total 3 6" xfId="10648" xr:uid="{AD91E9A0-C7E4-4300-B8E7-13B02918AA1F}"/>
    <cellStyle name="Sub total 3 7" xfId="10649" xr:uid="{A4D46905-8240-40DF-BABD-DDA0FB2CD5E9}"/>
    <cellStyle name="Sub total 3 8" xfId="10650" xr:uid="{EDDFD34F-C4C7-4C56-8A61-E16C0A749E89}"/>
    <cellStyle name="Sub total 3 9" xfId="10651" xr:uid="{60FA8291-3329-4863-82BF-D69DA4362859}"/>
    <cellStyle name="Sub total 3_3. Chng in credit spreads" xfId="52281" xr:uid="{938F1BB2-AEF1-45D2-8378-46DECCBD789C}"/>
    <cellStyle name="Sub total 4" xfId="10652" xr:uid="{D2B33740-396A-4838-9871-A75A2A88B2C0}"/>
    <cellStyle name="Sub total 4 10" xfId="10653" xr:uid="{4508CD36-E915-467E-BA0B-CF1E4A3F0F9E}"/>
    <cellStyle name="Sub total 4 11" xfId="36390" xr:uid="{13AE26D7-ADB7-4048-A036-B459912B819E}"/>
    <cellStyle name="Sub total 4 12" xfId="35976" xr:uid="{26ABD6C3-0665-451C-BE6B-9D08E0B3AC24}"/>
    <cellStyle name="Sub total 4 2" xfId="10654" xr:uid="{D0FCA8D6-43A3-4F29-BC27-1406578A2FEE}"/>
    <cellStyle name="Sub total 4 3" xfId="10655" xr:uid="{0007C40D-9C79-42E6-AF01-A4DAD5FD94DA}"/>
    <cellStyle name="Sub total 4 4" xfId="10656" xr:uid="{0A4D13A8-7DD4-4F68-BF08-3DC22D1A7108}"/>
    <cellStyle name="Sub total 4 5" xfId="10657" xr:uid="{38BF5DD9-7F5B-4EC1-9496-B8FBE18D26BF}"/>
    <cellStyle name="Sub total 4 6" xfId="10658" xr:uid="{41737C18-6A04-4C7F-8153-0DC4EC98F339}"/>
    <cellStyle name="Sub total 4 7" xfId="10659" xr:uid="{85254F04-F7C8-4E3E-8AC7-FF8F2775F226}"/>
    <cellStyle name="Sub total 4 8" xfId="10660" xr:uid="{F9B352B0-A743-4B90-A0C6-5E7F66BBEB0B}"/>
    <cellStyle name="Sub total 4 9" xfId="10661" xr:uid="{14382731-4A83-439A-A0E7-662D2E341734}"/>
    <cellStyle name="Sub total 4_CR4_19" xfId="10662" xr:uid="{9BAD8EDA-462B-4B25-B88C-B72E1DB62F85}"/>
    <cellStyle name="Sub total 5" xfId="10663" xr:uid="{30476201-AE2C-400F-9685-D0A1DDB01E8F}"/>
    <cellStyle name="Sub total 5 10" xfId="10664" xr:uid="{CE3BBC87-401B-48E8-A614-C492CA8BF11A}"/>
    <cellStyle name="Sub total 5 2" xfId="10665" xr:uid="{7CAE366F-6166-48D7-B15C-B83168B816E3}"/>
    <cellStyle name="Sub total 5 3" xfId="10666" xr:uid="{E73CFA22-57C5-467A-AF2A-463627A067B1}"/>
    <cellStyle name="Sub total 5 4" xfId="10667" xr:uid="{018DDC4D-42E9-40AE-89A4-F667AC58E02D}"/>
    <cellStyle name="Sub total 5 5" xfId="10668" xr:uid="{082B109D-0E7D-4592-A88F-3D81858C5838}"/>
    <cellStyle name="Sub total 5 6" xfId="10669" xr:uid="{4AE85C47-6882-4851-8BD7-2FF5EC3500C5}"/>
    <cellStyle name="Sub total 5 7" xfId="10670" xr:uid="{A5C52787-55A6-43CA-A23F-9BD8694ED3B2}"/>
    <cellStyle name="Sub total 5 8" xfId="10671" xr:uid="{12710AAC-3D0B-4F23-A58C-F37A439F4323}"/>
    <cellStyle name="Sub total 5 9" xfId="10672" xr:uid="{5AD89897-317B-4E0C-AFD1-FA02EF18AD64}"/>
    <cellStyle name="Sub total 5_CR4_19" xfId="10673" xr:uid="{91B8E0A9-E37B-44C6-9E1A-774DE7B0F89E}"/>
    <cellStyle name="Sub total 6" xfId="10674" xr:uid="{84D86DED-40CB-488F-96A5-BBF7B2AD1C78}"/>
    <cellStyle name="Sub total 6 10" xfId="10675" xr:uid="{F8FD6B5B-3A6F-450D-AEF4-69C6BF330F92}"/>
    <cellStyle name="Sub total 6 2" xfId="10676" xr:uid="{AA1E225A-8CD2-4710-854A-EB4D839C5309}"/>
    <cellStyle name="Sub total 6 3" xfId="10677" xr:uid="{9D3435A4-CF58-4824-ADDC-B6082D740077}"/>
    <cellStyle name="Sub total 6 4" xfId="10678" xr:uid="{FBE2578D-EF56-4C61-9BED-69256DC79EB5}"/>
    <cellStyle name="Sub total 6 5" xfId="10679" xr:uid="{C142B812-F2E9-4D02-A1F1-EC5F3132FF64}"/>
    <cellStyle name="Sub total 6 6" xfId="10680" xr:uid="{6446905D-E2ED-46CD-AB1A-C2A2F4EB0D37}"/>
    <cellStyle name="Sub total 6 7" xfId="10681" xr:uid="{D5EEA56D-A332-45CF-9A03-51AE8B7909E5}"/>
    <cellStyle name="Sub total 6 8" xfId="10682" xr:uid="{8C468C4C-194D-491F-931D-E551CD2739CB}"/>
    <cellStyle name="Sub total 6 9" xfId="10683" xr:uid="{A1F6540B-4AC8-4955-B088-A64D79C75252}"/>
    <cellStyle name="Sub total 6_CR4_19" xfId="10684" xr:uid="{ABCC87A1-ABD0-4FBE-B504-7F47F13FFDFF}"/>
    <cellStyle name="Sub total 7" xfId="10685" xr:uid="{A31FFDCB-81F8-4AFC-98F0-9B1186F64D1A}"/>
    <cellStyle name="Sub total 7 10" xfId="10686" xr:uid="{11B14221-9247-4FD8-BD46-5F8F2D65C18F}"/>
    <cellStyle name="Sub total 7 2" xfId="10687" xr:uid="{572EA2B7-81C4-4A57-90F6-27541C898479}"/>
    <cellStyle name="Sub total 7 3" xfId="10688" xr:uid="{AC53768D-4CF6-47E5-8AC8-B48B66CF6392}"/>
    <cellStyle name="Sub total 7 4" xfId="10689" xr:uid="{F525B7D6-BC87-490A-8951-2903FDCD887F}"/>
    <cellStyle name="Sub total 7 5" xfId="10690" xr:uid="{467D3F4E-CED9-4E8B-B744-E9FFF5790576}"/>
    <cellStyle name="Sub total 7 6" xfId="10691" xr:uid="{C240F93D-5F89-4FEC-96D3-7BE94EEA80A4}"/>
    <cellStyle name="Sub total 7 7" xfId="10692" xr:uid="{5E980054-59F6-44FA-A8E1-093893BAF80D}"/>
    <cellStyle name="Sub total 7 8" xfId="10693" xr:uid="{2F3DCA07-8AC7-44A0-B642-7C73E60B6A43}"/>
    <cellStyle name="Sub total 7 9" xfId="10694" xr:uid="{93AFF112-94CB-42E5-8472-6221293452B3}"/>
    <cellStyle name="Sub total 7_CR4_19" xfId="10695" xr:uid="{67C992CC-697C-436C-8E2D-9F9642DA7505}"/>
    <cellStyle name="Sub total 8" xfId="10696" xr:uid="{32AAD549-DF1E-46CE-A314-51DCC0AAA29E}"/>
    <cellStyle name="Sub total 8 2" xfId="10697" xr:uid="{86980421-FC82-4777-AA19-42552E00144A}"/>
    <cellStyle name="Sub total 8 3" xfId="10698" xr:uid="{DD24F96A-4C29-47CE-9F9F-7C89D3E6A87C}"/>
    <cellStyle name="Sub total 8 4" xfId="10699" xr:uid="{BF939460-6B7D-4CC5-9C60-086DF5CC8721}"/>
    <cellStyle name="Sub total 8 5" xfId="10700" xr:uid="{C3CC8CCD-B701-47CC-8409-603C7C4DA393}"/>
    <cellStyle name="Sub total 8 6" xfId="10701" xr:uid="{6E3C2A9F-0805-43C3-9ABB-F005355E7AFC}"/>
    <cellStyle name="Sub total 8 7" xfId="10702" xr:uid="{FFA85FE5-3970-4B1D-94C9-BB7ED3A9BFC8}"/>
    <cellStyle name="Sub total 8 8" xfId="10703" xr:uid="{3BCF7741-7024-4F5B-AE9F-59E9285409FC}"/>
    <cellStyle name="Sub total 8 9" xfId="10704" xr:uid="{F1E8B56E-C840-44DB-BB5B-5B088A29E590}"/>
    <cellStyle name="Sub total 8_CR4_19" xfId="10705" xr:uid="{50D8732B-9AAD-4003-8D9A-1E4940C29394}"/>
    <cellStyle name="Sub total 9" xfId="10706" xr:uid="{C5C25375-9F76-4D35-A7F5-D604778E7F5D}"/>
    <cellStyle name="Sub total 9 2" xfId="52282" xr:uid="{1C8E9DDB-50AC-40DA-8E04-5FEAF1A2E296}"/>
    <cellStyle name="Sub total_1" xfId="52283" xr:uid="{54C131A5-60CE-432B-AC37-F8464BD42BF7}"/>
    <cellStyle name="Subtitle" xfId="34842" xr:uid="{F4B118EB-9273-4E80-85B7-0218CB1DED69}"/>
    <cellStyle name="Subtitle 2" xfId="34843" xr:uid="{5ABE7388-609B-4313-A1AB-751576041F2B}"/>
    <cellStyle name="Subtitle 2 2" xfId="34844" xr:uid="{BFC78F06-DF8E-40C0-AF7B-5828E2009D47}"/>
    <cellStyle name="Subtitle 2 3" xfId="34845" xr:uid="{7EF3D3A7-BBBB-478C-9960-62702AE5D7C9}"/>
    <cellStyle name="Subtitle 2 4" xfId="52284" xr:uid="{2DACC95E-3AF7-42FF-BD39-CA359D62FB1B}"/>
    <cellStyle name="Subtitle 2_AVA DVA EL" xfId="34846" xr:uid="{D4A9B260-08A4-4C9E-AAB5-D1E3A3C9874E}"/>
    <cellStyle name="Subtitle 3" xfId="34847" xr:uid="{8EC5FDB2-CBD6-44B4-ADE4-A267FA19060F}"/>
    <cellStyle name="Subtitle 4" xfId="34848" xr:uid="{0CCE6786-80F6-4F12-AAE0-5A5F4715913F}"/>
    <cellStyle name="Subtitle_AVA DVA EL" xfId="34849" xr:uid="{1DFEAA23-A952-4391-B49D-50ED8B30A82E}"/>
    <cellStyle name="Suma" xfId="10707" xr:uid="{15685309-554E-4C34-9512-877CC111AEE3}"/>
    <cellStyle name="Suma 2" xfId="10708" xr:uid="{4211DC4B-EC70-460B-B92D-B2EF968A3B9F}"/>
    <cellStyle name="Suma 2 10" xfId="10709" xr:uid="{EDE41E28-B64F-46E2-8628-6ADD48380454}"/>
    <cellStyle name="Suma 2 11" xfId="10710" xr:uid="{9E751E7D-C131-4527-B63E-57665D1DEB49}"/>
    <cellStyle name="Suma 2 12" xfId="36750" xr:uid="{49D5E29C-CDF5-44B1-8411-A686A695C0E3}"/>
    <cellStyle name="Suma 2 2" xfId="10711" xr:uid="{AAA50B6E-963D-4FFC-9336-98D9361D8DE4}"/>
    <cellStyle name="Suma 2 3" xfId="10712" xr:uid="{00FF406E-E4A7-47D5-82A4-B8A450BEE493}"/>
    <cellStyle name="Suma 2 4" xfId="10713" xr:uid="{1CD2FC57-A721-44BA-9541-8518545F2B39}"/>
    <cellStyle name="Suma 2 5" xfId="10714" xr:uid="{175BD631-473C-4F00-AA92-6D185ED13379}"/>
    <cellStyle name="Suma 2 6" xfId="10715" xr:uid="{DA18BD78-8401-4A18-9479-CF71BCDC0791}"/>
    <cellStyle name="Suma 2 7" xfId="10716" xr:uid="{9CA67024-686C-43B8-A5B5-088EE25D116D}"/>
    <cellStyle name="Suma 2 8" xfId="10717" xr:uid="{BB7A5127-955D-427D-8F96-614F363A0DDD}"/>
    <cellStyle name="Suma 2 9" xfId="10718" xr:uid="{C6E2F18D-9CF8-4D91-A2D7-838875710B38}"/>
    <cellStyle name="Suma 2_AVA DVA EL" xfId="34850" xr:uid="{518EB131-D836-4746-903D-3639616FE17D}"/>
    <cellStyle name="Suma 3" xfId="10719" xr:uid="{7B72637B-7391-4ECB-9D89-545C0E6C4294}"/>
    <cellStyle name="Suma 3 10" xfId="10720" xr:uid="{E2CC1B01-EE9B-4DBC-9CD5-5C38263A895A}"/>
    <cellStyle name="Suma 3 11" xfId="10721" xr:uid="{BB3A8ABF-C062-41B3-9476-824B54615158}"/>
    <cellStyle name="Suma 3 12" xfId="36506" xr:uid="{F478A729-A941-4326-B062-31E0F1EC7491}"/>
    <cellStyle name="Suma 3 13" xfId="36733" xr:uid="{6B06DFC6-AB38-47FE-973D-98AE0EA6DA97}"/>
    <cellStyle name="Suma 3 2" xfId="10722" xr:uid="{5DCE8AA2-7DD9-438D-BDEA-95331E3E94B2}"/>
    <cellStyle name="Suma 3 3" xfId="10723" xr:uid="{A543B232-F29C-4697-BA2E-188FF956A71B}"/>
    <cellStyle name="Suma 3 4" xfId="10724" xr:uid="{04DF0D2E-A914-413B-A5DE-08CECA58D599}"/>
    <cellStyle name="Suma 3 5" xfId="10725" xr:uid="{ACCADA29-4E9A-45B6-8AA3-07D86DAB2CF3}"/>
    <cellStyle name="Suma 3 6" xfId="10726" xr:uid="{7A504333-56FC-4E3F-B8CF-57FED95B6B9B}"/>
    <cellStyle name="Suma 3 7" xfId="10727" xr:uid="{AE70A162-4306-4DFB-B3BF-4A7E227E73A7}"/>
    <cellStyle name="Suma 3 8" xfId="10728" xr:uid="{37C4080F-31CF-4001-B81C-10BAD0BA62E9}"/>
    <cellStyle name="Suma 3 9" xfId="10729" xr:uid="{8C1DABCD-B653-4916-91A6-602DD6AAEBDC}"/>
    <cellStyle name="Suma 3_CR4_19" xfId="10730" xr:uid="{0999E172-653B-4159-9D43-51C00F49E87C}"/>
    <cellStyle name="Suma 4" xfId="10731" xr:uid="{30BF6E62-80EB-42A1-B582-142403C8BF0E}"/>
    <cellStyle name="Suma 4 10" xfId="10732" xr:uid="{60A50BFC-9630-4B46-8899-38B4DE50361A}"/>
    <cellStyle name="Suma 4 11" xfId="10733" xr:uid="{09DB7BC0-EF5E-4F73-8CCE-61416E266A9B}"/>
    <cellStyle name="Suma 4 2" xfId="10734" xr:uid="{4F55AFDD-34E5-439B-8C9C-9D6FF3D12C06}"/>
    <cellStyle name="Suma 4 3" xfId="10735" xr:uid="{C219BE41-04E3-444A-9C89-F52AB6CFF15E}"/>
    <cellStyle name="Suma 4 4" xfId="10736" xr:uid="{1D971723-38AA-4524-A583-85D7E578F8B9}"/>
    <cellStyle name="Suma 4 5" xfId="10737" xr:uid="{C832AE4A-9468-4786-832D-BC32FC5D4341}"/>
    <cellStyle name="Suma 4 6" xfId="10738" xr:uid="{89377F57-3A54-454E-8C03-E62403F79E8B}"/>
    <cellStyle name="Suma 4 7" xfId="10739" xr:uid="{1B097654-ABF4-45A3-9770-278A4222CCF5}"/>
    <cellStyle name="Suma 4 8" xfId="10740" xr:uid="{5D0A390A-A04D-41E9-8932-E2D7C235A3D7}"/>
    <cellStyle name="Suma 4 9" xfId="10741" xr:uid="{96659BBD-2855-48F3-AD9A-F42212A1F672}"/>
    <cellStyle name="Suma 4_CR4_19" xfId="10742" xr:uid="{F637FB9C-CD7F-4FE1-844B-37973041EBA9}"/>
    <cellStyle name="Suma 5" xfId="10743" xr:uid="{6C7C2DA2-49B8-4F5B-AAA1-9CDDD318395A}"/>
    <cellStyle name="Suma 5 10" xfId="10744" xr:uid="{208E9B70-0286-4E6D-B818-454E3D030334}"/>
    <cellStyle name="Suma 5 11" xfId="10745" xr:uid="{C12A22AE-1BEF-4233-8E2E-46308CBF4B2C}"/>
    <cellStyle name="Suma 5 2" xfId="10746" xr:uid="{35DF2C9C-8885-400D-B575-7E878AC19467}"/>
    <cellStyle name="Suma 5 3" xfId="10747" xr:uid="{0E7F651E-43A6-4773-847F-270143E4572C}"/>
    <cellStyle name="Suma 5 4" xfId="10748" xr:uid="{BFE471F8-FEC8-4E51-BEB5-25A9A79BF139}"/>
    <cellStyle name="Suma 5 5" xfId="10749" xr:uid="{AC4442D9-F255-4A77-B5F5-E737173771E2}"/>
    <cellStyle name="Suma 5 6" xfId="10750" xr:uid="{3D7ED075-4735-4E37-A19C-F74C6A9465E8}"/>
    <cellStyle name="Suma 5 7" xfId="10751" xr:uid="{5630BD63-AC75-49C2-8669-AB27CAFF321C}"/>
    <cellStyle name="Suma 5 8" xfId="10752" xr:uid="{22865101-8682-4B33-9088-F97115A4B8D7}"/>
    <cellStyle name="Suma 5 9" xfId="10753" xr:uid="{9E2031E1-D345-4ECA-B868-3AE3B7882810}"/>
    <cellStyle name="Suma 5_CR4_19" xfId="10754" xr:uid="{E9008EEF-202A-48E6-A56D-E1B1B8459BC4}"/>
    <cellStyle name="Suma 6" xfId="10755" xr:uid="{5DE4F441-0CCB-460C-BA60-5B4BFC678ECD}"/>
    <cellStyle name="Suma 6 10" xfId="10756" xr:uid="{0A60F37E-FFBC-4444-B991-11830EEA8184}"/>
    <cellStyle name="Suma 6 11" xfId="10757" xr:uid="{FE3DE05E-39A3-4F6D-A1E4-91B1903E3A06}"/>
    <cellStyle name="Suma 6 2" xfId="10758" xr:uid="{AAF3744B-0D6D-4720-9642-921C100B2191}"/>
    <cellStyle name="Suma 6 3" xfId="10759" xr:uid="{B2F2497B-20ED-45AD-B502-2FEF7CFA206A}"/>
    <cellStyle name="Suma 6 4" xfId="10760" xr:uid="{53CAF7F6-11A2-4B59-8BCB-37D3AF3C9C5F}"/>
    <cellStyle name="Suma 6 5" xfId="10761" xr:uid="{9CFF2DB0-162D-402C-B2D8-6A4A32B1F82A}"/>
    <cellStyle name="Suma 6 6" xfId="10762" xr:uid="{D41181E3-8978-4A8F-9688-4CC1C3942313}"/>
    <cellStyle name="Suma 6 7" xfId="10763" xr:uid="{0873B3FD-9CE1-4C0A-B09D-7829A5D33FB5}"/>
    <cellStyle name="Suma 6 8" xfId="10764" xr:uid="{D93FA4D6-1275-49BE-8156-58527F69FDF7}"/>
    <cellStyle name="Suma 6 9" xfId="10765" xr:uid="{85822B63-9CA6-4560-9C1C-465EF07E57D0}"/>
    <cellStyle name="Suma 6_CR4_19" xfId="10766" xr:uid="{069245EA-1D22-4C31-8421-1196606EB0A5}"/>
    <cellStyle name="Suma 7" xfId="10767" xr:uid="{8220EEC6-CF2D-41AE-A0AC-FAE0EC6070A7}"/>
    <cellStyle name="Suma 7 10" xfId="10768" xr:uid="{B848A0B2-9779-4FEA-8628-FCFB7BB7CB99}"/>
    <cellStyle name="Suma 7 2" xfId="10769" xr:uid="{2D67F401-F349-4A91-AE6D-3A9888D5AD08}"/>
    <cellStyle name="Suma 7 3" xfId="10770" xr:uid="{257507D9-ADB5-4077-BB52-8FB85E7A7233}"/>
    <cellStyle name="Suma 7 4" xfId="10771" xr:uid="{E65D76B8-32AB-4964-9510-C7AEDFE0CF6C}"/>
    <cellStyle name="Suma 7 5" xfId="10772" xr:uid="{05843EDB-76B1-468D-8929-631DCF563277}"/>
    <cellStyle name="Suma 7 6" xfId="10773" xr:uid="{38B73C18-89CD-4640-8A99-D49529B28972}"/>
    <cellStyle name="Suma 7 7" xfId="10774" xr:uid="{89E7E59E-436B-4611-AA91-F4A08B48D9D3}"/>
    <cellStyle name="Suma 7 8" xfId="10775" xr:uid="{15F08A53-C65F-4B62-8B97-6BD92562096A}"/>
    <cellStyle name="Suma 7 9" xfId="10776" xr:uid="{5AD1B2BA-3080-4F4E-A06C-97E68284C356}"/>
    <cellStyle name="Suma 7_CR4_19" xfId="10777" xr:uid="{256FA152-DAA0-4AD9-8AF6-F57B344A55A5}"/>
    <cellStyle name="Suma 8" xfId="36425" xr:uid="{4915DD14-D2FB-4C72-9323-3F9544365C86}"/>
    <cellStyle name="Suma 9" xfId="36895" xr:uid="{C854FB16-E211-4593-BC47-45D9B9A0D4C6}"/>
    <cellStyle name="Suma_3. Chng in credit spreads" xfId="52285" xr:uid="{77ACA879-3889-4496-BE8F-4E5185759978}"/>
    <cellStyle name="Summa" xfId="10778" xr:uid="{D7442667-9049-44E8-9FD6-F3E61988F3BA}"/>
    <cellStyle name="Summa 1 låst" xfId="34851" xr:uid="{7D86CAF6-DB6A-42BD-8EF2-B00A09AA1E41}"/>
    <cellStyle name="Summa 1 låst 2" xfId="34852" xr:uid="{832B6D9B-736A-44FE-B0A5-B232DBF59C66}"/>
    <cellStyle name="Summa 1 låst 3" xfId="34853" xr:uid="{74D52788-B291-40C7-B21F-05B6DAA2D9F3}"/>
    <cellStyle name="Summa 1 låst 4" xfId="52286" xr:uid="{F09FA3A4-DBF0-4EDA-82E7-FC3279A1C2EE}"/>
    <cellStyle name="Summa 1 låst_AVA DVA EL" xfId="34854" xr:uid="{021831C7-A583-47CB-BABC-1BEA78FA97BD}"/>
    <cellStyle name="Summa 10" xfId="36896" xr:uid="{B9CF345D-756A-4EF8-8B0D-72648E605AEE}"/>
    <cellStyle name="Summa 2" xfId="10779" xr:uid="{D330B64C-566B-42F6-A5D3-A40FC62B4F31}"/>
    <cellStyle name="Summa 2 2" xfId="10780" xr:uid="{7F0F11C9-14BD-4215-B678-9AD424E5D75A}"/>
    <cellStyle name="Summa 2 2 2" xfId="10781" xr:uid="{D614CCE3-99AE-4171-B1CA-FDC607EF0814}"/>
    <cellStyle name="Summa 2 2 3" xfId="10782" xr:uid="{B9AFAF3C-9830-4D3F-8CD7-1930B744FC91}"/>
    <cellStyle name="Summa 2 2 4" xfId="10783" xr:uid="{E49EA39E-3E1C-4488-B817-7E1516A1EC2F}"/>
    <cellStyle name="Summa 2 2 5" xfId="10784" xr:uid="{193211A0-972E-4AB3-87E3-01F214849165}"/>
    <cellStyle name="Summa 2 2 6" xfId="10785" xr:uid="{54F2FEB9-2351-438A-91D4-F2B3D1AC8143}"/>
    <cellStyle name="Summa 2 2 7" xfId="10786" xr:uid="{AA1E652D-EB06-4D6B-98B1-CDF94961175A}"/>
    <cellStyle name="Summa 2 2_CR4_19" xfId="10787" xr:uid="{0B62543A-492F-4B01-9A75-1AF4AE37C62D}"/>
    <cellStyle name="Summa 2 3" xfId="10788" xr:uid="{932E2FD6-82E7-4094-979E-03283A00343B}"/>
    <cellStyle name="Summa 2 3 2" xfId="10789" xr:uid="{A143057F-9D48-498F-BA31-C70CEF84D614}"/>
    <cellStyle name="Summa 2 3 3" xfId="10790" xr:uid="{29834670-6B0A-442E-AF79-5F289A227B07}"/>
    <cellStyle name="Summa 2 3 4" xfId="10791" xr:uid="{28151429-D059-4381-A3EC-810A9D4AD974}"/>
    <cellStyle name="Summa 2 3 5" xfId="10792" xr:uid="{F9D56CFC-C16E-4E73-BBCE-BF9CDD76BEB5}"/>
    <cellStyle name="Summa 2 3 6" xfId="10793" xr:uid="{E0D93745-A1DF-48D1-9367-F6E3A79A602E}"/>
    <cellStyle name="Summa 2 3 7" xfId="10794" xr:uid="{57482C7C-72CA-451A-92C0-83F4F507C7A6}"/>
    <cellStyle name="Summa 2 3_CR4_19" xfId="10795" xr:uid="{10D6A95A-D17C-4FE8-A6E6-92F9A6343642}"/>
    <cellStyle name="Summa 2 4" xfId="10796" xr:uid="{537BEDFA-E955-4EF4-8549-FE4C98C89D81}"/>
    <cellStyle name="Summa 2 4 2" xfId="10797" xr:uid="{D5071A31-2001-4515-B81C-87772CEF5792}"/>
    <cellStyle name="Summa 2 4 3" xfId="10798" xr:uid="{BDAC4B89-0C09-45E0-B564-984D045FD083}"/>
    <cellStyle name="Summa 2 4 4" xfId="10799" xr:uid="{8561440C-1444-4FE3-9110-C5ED7DBBE57D}"/>
    <cellStyle name="Summa 2 4 5" xfId="10800" xr:uid="{F7B77E1F-526A-4092-A1EA-5D609850D671}"/>
    <cellStyle name="Summa 2 4 6" xfId="10801" xr:uid="{3EB92373-78C5-4694-814D-6571160A5573}"/>
    <cellStyle name="Summa 2 4 7" xfId="10802" xr:uid="{EBD79F8C-E074-4FB3-B0A6-49062C36D8DE}"/>
    <cellStyle name="Summa 2 4_CR4_19" xfId="10803" xr:uid="{2758C841-8976-43CA-BB5B-5B50413D4E49}"/>
    <cellStyle name="Summa 2 5" xfId="10804" xr:uid="{C656C9FE-5653-41F2-83A3-A4A5F5FE9A45}"/>
    <cellStyle name="Summa 2 5 2" xfId="10805" xr:uid="{2DF450E3-9479-4E73-A499-D50BE65B2474}"/>
    <cellStyle name="Summa 2 5 3" xfId="10806" xr:uid="{490D0D78-D89A-4303-A3F9-C93C61A1B8AF}"/>
    <cellStyle name="Summa 2 5 4" xfId="10807" xr:uid="{573A6452-0F49-4654-AFC8-B3820D83ED45}"/>
    <cellStyle name="Summa 2 5 5" xfId="10808" xr:uid="{52BB9C93-638D-4193-811E-9659A7BFB979}"/>
    <cellStyle name="Summa 2 5 6" xfId="10809" xr:uid="{FA9EBB6F-AE52-4FC6-8B75-A49FFB73820B}"/>
    <cellStyle name="Summa 2 5 7" xfId="10810" xr:uid="{36F1C4F2-902F-49D1-BD85-49AF926CBADC}"/>
    <cellStyle name="Summa 2 5_CR4_19" xfId="10811" xr:uid="{AF3C8733-FF63-4798-A5C3-38C93532DD56}"/>
    <cellStyle name="Summa 2 6" xfId="10812" xr:uid="{4AFD0EE0-C4AC-4198-B3A6-4144B46ECE6B}"/>
    <cellStyle name="Summa 2 6 2" xfId="10813" xr:uid="{15113FF0-ED2B-4D1B-94AB-ACB817A8C097}"/>
    <cellStyle name="Summa 2 6 3" xfId="10814" xr:uid="{76D6713C-664D-4EA6-9A49-533E9A60182D}"/>
    <cellStyle name="Summa 2 6 4" xfId="10815" xr:uid="{1678A6B9-D10A-47A1-BE63-0708C0B30B30}"/>
    <cellStyle name="Summa 2 6 5" xfId="10816" xr:uid="{20562069-0D82-4498-B708-7CDD8DB53325}"/>
    <cellStyle name="Summa 2 6 6" xfId="10817" xr:uid="{E7509BAF-73F9-4A1B-A2F1-B2CA59F73014}"/>
    <cellStyle name="Summa 2 6 7" xfId="10818" xr:uid="{3AAA86CD-D842-4EB6-9F95-08FF536C3850}"/>
    <cellStyle name="Summa 2 6_CR4_19" xfId="10819" xr:uid="{5648D62C-4A73-4DB7-A449-6D3CA4F41655}"/>
    <cellStyle name="Summa 2 7" xfId="10820" xr:uid="{B3DD38E3-A793-44C4-924C-8E7DD8E41C40}"/>
    <cellStyle name="Summa 2 7 2" xfId="10821" xr:uid="{0A845F7D-868F-4AC5-931D-B1C024E3FA15}"/>
    <cellStyle name="Summa 2 7 3" xfId="10822" xr:uid="{FE133A32-3BC4-46B8-A698-021E83004CE7}"/>
    <cellStyle name="Summa 2 7 4" xfId="10823" xr:uid="{C3A254EF-9482-4733-A72C-39ACB281E0EB}"/>
    <cellStyle name="Summa 2 7 5" xfId="10824" xr:uid="{DCBC0474-8F70-4F05-A3DA-6A8DDA888E2F}"/>
    <cellStyle name="Summa 2 7 6" xfId="10825" xr:uid="{09F180D3-6C07-4BEE-99C2-AE824450640D}"/>
    <cellStyle name="Summa 2 7_CR4_19" xfId="10826" xr:uid="{8A5DE115-8C37-43D2-A5EC-85586613C25F}"/>
    <cellStyle name="Summa 2 8" xfId="10827" xr:uid="{2A0803B4-51F3-44DD-83E5-5C6BF398E20E}"/>
    <cellStyle name="Summa 2_CR4_19" xfId="10828" xr:uid="{FC8AFC63-4959-4641-8901-E65432BB398E}"/>
    <cellStyle name="Summa 3" xfId="10829" xr:uid="{267890DF-75A0-49DA-B61A-AA753040DBC6}"/>
    <cellStyle name="Summa 3 2" xfId="10830" xr:uid="{FA027D4A-404A-411E-A1A0-2725BBB849EA}"/>
    <cellStyle name="Summa 3 3" xfId="10831" xr:uid="{F5E7FD93-AEC3-43B5-8C46-20760CC2F7FA}"/>
    <cellStyle name="Summa 3 4" xfId="10832" xr:uid="{924A5E59-0142-4DB0-8A0B-F92AC381888F}"/>
    <cellStyle name="Summa 3 5" xfId="10833" xr:uid="{BBC9D745-922D-4CAD-BC6F-2E5081F09B24}"/>
    <cellStyle name="Summa 3 6" xfId="10834" xr:uid="{64F146AB-64D8-4BEE-B564-259EF6547591}"/>
    <cellStyle name="Summa 3 7" xfId="10835" xr:uid="{2A86173F-8CF5-4959-B4A4-A2AE26B0E3E6}"/>
    <cellStyle name="Summa 3_CR4_19" xfId="10836" xr:uid="{E512D326-8923-4373-B35B-EE5393317CF0}"/>
    <cellStyle name="Summa 4" xfId="10837" xr:uid="{0DFBE210-A162-4855-A019-FC4FDC1D9E06}"/>
    <cellStyle name="Summa 4 2" xfId="10838" xr:uid="{454E22BA-47E7-486C-9DAC-88D51C3970D8}"/>
    <cellStyle name="Summa 4 3" xfId="10839" xr:uid="{BA39E8CC-29CF-4686-A669-5A1EE30B6520}"/>
    <cellStyle name="Summa 4 4" xfId="10840" xr:uid="{DA2B39DC-3EE9-426B-B571-BD17F150E491}"/>
    <cellStyle name="Summa 4 5" xfId="10841" xr:uid="{FEF3284F-FB22-4C40-AD61-EE79C3C108C5}"/>
    <cellStyle name="Summa 4 6" xfId="10842" xr:uid="{FB138774-EFB4-4987-BB6C-F70A1651F21A}"/>
    <cellStyle name="Summa 4 7" xfId="10843" xr:uid="{03B70744-6133-43A4-A1F6-07795FF84DF6}"/>
    <cellStyle name="Summa 4_CR4_19" xfId="10844" xr:uid="{902DDE45-E1EA-44D0-8106-6B89569D8EBB}"/>
    <cellStyle name="Summa 5" xfId="10845" xr:uid="{1DA40F29-83EF-4C17-AC7D-C5EED38CB2A8}"/>
    <cellStyle name="Summa 5 2" xfId="10846" xr:uid="{50162F5A-EE8C-4198-BE60-65524F1D92EA}"/>
    <cellStyle name="Summa 5 3" xfId="10847" xr:uid="{12B55CF7-FBA5-4EBE-AC41-EA37B66DC073}"/>
    <cellStyle name="Summa 5 4" xfId="10848" xr:uid="{B5741A04-BFF0-46BC-A6C0-D7EA27B8CC83}"/>
    <cellStyle name="Summa 5 5" xfId="10849" xr:uid="{29962A7C-2CB1-4415-BBF6-C189A2C3EB9E}"/>
    <cellStyle name="Summa 5 6" xfId="10850" xr:uid="{FD2CE301-6D16-4F5F-8E65-F0F19A2C8B45}"/>
    <cellStyle name="Summa 5 7" xfId="10851" xr:uid="{A0EBEAC6-DACE-4EC7-BD57-66B4E4B78054}"/>
    <cellStyle name="Summa 5_CR4_19" xfId="10852" xr:uid="{60F32CFC-921B-466C-8A47-120CF2F3575D}"/>
    <cellStyle name="Summa 6" xfId="10853" xr:uid="{B08043F6-6287-4A6F-9D35-CAB895C5DA5C}"/>
    <cellStyle name="Summa 6 2" xfId="10854" xr:uid="{3132C28A-6290-4A13-8FE5-5D564063744B}"/>
    <cellStyle name="Summa 6 3" xfId="10855" xr:uid="{FE21DDB4-7DAF-4D26-97DE-0FC42F724A42}"/>
    <cellStyle name="Summa 6 4" xfId="10856" xr:uid="{8E40B762-FDDC-45AA-81AF-C22F3CA4BC17}"/>
    <cellStyle name="Summa 6 5" xfId="10857" xr:uid="{02E0C2D6-A00E-4CD8-B5AA-342574DFCBD2}"/>
    <cellStyle name="Summa 6 6" xfId="10858" xr:uid="{9D3FA7F8-20EA-4D8B-8E4C-5D01D7671EFD}"/>
    <cellStyle name="Summa 6 7" xfId="10859" xr:uid="{99A7A905-F439-47A8-8DBE-63DBECFAA66F}"/>
    <cellStyle name="Summa 6_CR4_19" xfId="10860" xr:uid="{F649DB9C-9ADF-490F-AD88-DF8DC5C34F8C}"/>
    <cellStyle name="Summa 7" xfId="10861" xr:uid="{55C3978C-F3C1-4B59-AF77-5B6AD2CF7324}"/>
    <cellStyle name="Summa 7 2" xfId="10862" xr:uid="{CD2102F6-8756-4652-9A4A-6B3EB4645626}"/>
    <cellStyle name="Summa 7 3" xfId="10863" xr:uid="{5E4CC369-4077-4B6F-A7F5-CD4FFD2D3F1B}"/>
    <cellStyle name="Summa 7 4" xfId="10864" xr:uid="{A20064B4-299E-4264-A94F-BC572D41DF26}"/>
    <cellStyle name="Summa 7 5" xfId="10865" xr:uid="{CE2432F7-0091-4FD3-A625-351D6254E0AA}"/>
    <cellStyle name="Summa 7 6" xfId="10866" xr:uid="{FC9937AF-4F2C-469A-AB27-8EE8DE1126E0}"/>
    <cellStyle name="Summa 7 7" xfId="10867" xr:uid="{43B60B85-939F-49DC-8F28-2EC9E4F70DC3}"/>
    <cellStyle name="Summa 7_CR4_19" xfId="10868" xr:uid="{11D8CF10-9603-47BE-92D8-4783D7EA142F}"/>
    <cellStyle name="Summa 8" xfId="10869" xr:uid="{E71C0F49-9AF4-4713-97D6-81691144F914}"/>
    <cellStyle name="Summa 8 2" xfId="10870" xr:uid="{814EAD40-4AAD-4ED8-A32A-62D3EE0EA567}"/>
    <cellStyle name="Summa 8 3" xfId="10871" xr:uid="{2F0FF14C-C28D-437F-A1F7-EA86FAB03BE5}"/>
    <cellStyle name="Summa 8 4" xfId="10872" xr:uid="{26CD4494-8376-4FC5-A734-CB046CDEC9AD}"/>
    <cellStyle name="Summa 8 5" xfId="10873" xr:uid="{E4436EBA-E7CF-4EAC-B9EA-761388E545AB}"/>
    <cellStyle name="Summa 8 6" xfId="10874" xr:uid="{8867F4D6-D111-4CB4-88CC-8BFC33B7A988}"/>
    <cellStyle name="Summa 8_CR4_19" xfId="10875" xr:uid="{2CAD16B1-3DEA-4EB0-BB4A-4B05F248D158}"/>
    <cellStyle name="Summa 9" xfId="10876" xr:uid="{677909E9-81D6-4014-97F4-4EA158526B99}"/>
    <cellStyle name="Summa_3. Chng in credit spreads" xfId="52287" xr:uid="{B46B2D7E-C90B-433A-9114-DAA0C47C1721}"/>
    <cellStyle name="Summa1 låst" xfId="34855" xr:uid="{2427BC00-0ABB-4703-B3EE-B3D2C29EB33D}"/>
    <cellStyle name="Summa1 låst 2" xfId="34856" xr:uid="{F1528991-C4BC-46D8-8942-7CEC280C9FB0}"/>
    <cellStyle name="Summa1 låst 3" xfId="34857" xr:uid="{6835EF6D-3B29-4A78-94FE-41717653C037}"/>
    <cellStyle name="Summa1 låst 4" xfId="52288" xr:uid="{C75D4D15-E88C-4690-A735-3D3DB8E1E345}"/>
    <cellStyle name="Summa1 låst_AVA DVA EL" xfId="34858" xr:uid="{B3540B26-59C7-413B-8308-2D029870703A}"/>
    <cellStyle name="sup2Date" xfId="10877" xr:uid="{8150ABA9-6EF2-4F4B-895A-9C12D2BEFCDB}"/>
    <cellStyle name="sup2Int" xfId="10878" xr:uid="{B3262E8B-590A-49DB-B795-50771A99D548}"/>
    <cellStyle name="sup2ParameterE" xfId="10879" xr:uid="{4874A5B1-1850-4459-9CBF-C8F12659094E}"/>
    <cellStyle name="sup2Percentage" xfId="10880" xr:uid="{E078FAB2-41AE-4A0B-B866-3D64BC0C69B9}"/>
    <cellStyle name="sup2PercentageL" xfId="10881" xr:uid="{2D9F52D6-BA8B-491A-85E5-BB531D7F08C7}"/>
    <cellStyle name="sup2PercentageM" xfId="10882" xr:uid="{B6F1B201-3BDC-4AFD-B2CC-A03EDB6D59F9}"/>
    <cellStyle name="sup2Selection" xfId="10883" xr:uid="{58944243-749D-4F75-8B8C-8A972879BE8E}"/>
    <cellStyle name="sup2Text" xfId="10884" xr:uid="{BCA938F0-A130-47FB-B426-63A2622E7590}"/>
    <cellStyle name="sup3ParameterE" xfId="10885" xr:uid="{1CA1967F-FA2A-464B-B709-7CEAD40E462E}"/>
    <cellStyle name="sup3Percentage" xfId="10886" xr:uid="{3436D2D0-57C5-4094-AA98-18E9A6A2F6BD}"/>
    <cellStyle name="supDate" xfId="10887" xr:uid="{D644D8C3-A65D-4EA3-8DD7-8E09741BFA1B}"/>
    <cellStyle name="supFloat" xfId="10888" xr:uid="{BC02EB94-1B79-4EB4-BC82-C29A2E87A41C}"/>
    <cellStyle name="supInt" xfId="10889" xr:uid="{C325356A-963B-421F-8A2F-D0AC655E45CB}"/>
    <cellStyle name="supParameterE" xfId="10890" xr:uid="{1021593B-E5BC-4F15-8102-D586395F2D60}"/>
    <cellStyle name="supParameterS" xfId="10891" xr:uid="{59D9DEE7-A292-4888-8B8C-102E791A936E}"/>
    <cellStyle name="supPD" xfId="10892" xr:uid="{4FEFC784-5B13-46F6-8E63-7F0FBF0A53F6}"/>
    <cellStyle name="supPercentage" xfId="10893" xr:uid="{DF87136F-9931-4CA2-8EA9-91958E51EF67}"/>
    <cellStyle name="supPercentageL" xfId="10894" xr:uid="{BFC74055-9788-47DF-B06D-BE1CC606D2C3}"/>
    <cellStyle name="supPercentageM" xfId="10895" xr:uid="{BECF3020-95E4-4C8F-971F-8ACA7793187A}"/>
    <cellStyle name="supSelection" xfId="10896" xr:uid="{6EBA7C4B-D583-4706-BA62-9B9AE2FEF6FB}"/>
    <cellStyle name="supText" xfId="10897" xr:uid="{352B7128-E68F-4DF3-BDF3-6B0BB1C5B5E0}"/>
    <cellStyle name="Susietas langelis" xfId="10898" xr:uid="{263E0401-D20F-46A0-8CAC-A9DAFD222ED4}"/>
    <cellStyle name="Susietas langelis 2" xfId="34859" xr:uid="{FB824EF3-EEDE-4F72-90DD-E2C6F3BFE770}"/>
    <cellStyle name="Susietas langelis_A02" xfId="55703" xr:uid="{1C5B8FEC-26DA-4ABA-8637-03BF0758564D}"/>
    <cellStyle name="SwitchCell" xfId="34860" xr:uid="{AB132151-89A3-47D0-9857-7FB3AAEFF575}"/>
    <cellStyle name="SwitchCell 2" xfId="34861" xr:uid="{2555690E-75D2-4EA2-BC6C-C7AA819D0597}"/>
    <cellStyle name="SwitchCell 3" xfId="34862" xr:uid="{4666F8DB-3522-4727-AB89-0696311F5FF2}"/>
    <cellStyle name="SwitchCell_AVA DVA EL" xfId="34863" xr:uid="{9F5A5B92-6BD1-4416-B206-C7BFF52DD366}"/>
    <cellStyle name="Számítás" xfId="10899" xr:uid="{ECC79EB4-B269-421B-9E9B-34DC625A6035}"/>
    <cellStyle name="Számítás 2" xfId="10900" xr:uid="{175FE460-1594-4F9D-BC9D-05E4EF5FD826}"/>
    <cellStyle name="Számítás 2 10" xfId="10901" xr:uid="{B989EAE3-B63D-443C-A8AA-2AAC85AD38D5}"/>
    <cellStyle name="Számítás 2 11" xfId="10902" xr:uid="{AA15390E-3A3D-46E7-9458-F4F8E25D2F17}"/>
    <cellStyle name="Számítás 2 12" xfId="36751" xr:uid="{907502AC-BFAC-4C57-A735-7DA9481C654A}"/>
    <cellStyle name="Számítás 2 2" xfId="10903" xr:uid="{545AA3EF-A70B-4AAA-B3AC-64C975E1EA90}"/>
    <cellStyle name="Számítás 2 3" xfId="10904" xr:uid="{B16773D0-D338-4BE9-B69F-7BC5F0B487A8}"/>
    <cellStyle name="Számítás 2 4" xfId="10905" xr:uid="{4A473B2E-042A-40F3-819D-9123EA0E9F95}"/>
    <cellStyle name="Számítás 2 5" xfId="10906" xr:uid="{DFE65F27-7064-49D9-9094-B6EE37383552}"/>
    <cellStyle name="Számítás 2 6" xfId="10907" xr:uid="{8A6F0460-0BC3-4E63-B798-AD4CA9BD3F42}"/>
    <cellStyle name="Számítás 2 7" xfId="10908" xr:uid="{4CF75988-15C5-42A0-8E9C-CCBB71C9FA97}"/>
    <cellStyle name="Számítás 2 8" xfId="10909" xr:uid="{A26602D0-697F-4667-80B2-60CB21AACC41}"/>
    <cellStyle name="Számítás 2 9" xfId="10910" xr:uid="{2B518027-531A-49F1-A3FE-9DC5098A04B8}"/>
    <cellStyle name="Számítás 2_CR4_19" xfId="10911" xr:uid="{437170BE-033A-4823-B7FE-858571EF4621}"/>
    <cellStyle name="Számítás 3" xfId="10912" xr:uid="{F363EA85-1BA7-4F0A-986B-9C161007FAE5}"/>
    <cellStyle name="Számítás 3 10" xfId="10913" xr:uid="{46DFA352-AE33-48E9-ABDB-6ECA40D4F2C5}"/>
    <cellStyle name="Számítás 3 11" xfId="10914" xr:uid="{46E62A32-F092-4382-8188-E073FB108CFD}"/>
    <cellStyle name="Számítás 3 12" xfId="36504" xr:uid="{FAA29D21-3D95-427A-AFAA-0C14E4D03508}"/>
    <cellStyle name="Számítás 3 13" xfId="36731" xr:uid="{867B7F6C-94C3-46F5-A94A-8966A97C7262}"/>
    <cellStyle name="Számítás 3 2" xfId="10915" xr:uid="{BD2FF364-BCD1-436F-BBBA-90F352E05A0B}"/>
    <cellStyle name="Számítás 3 3" xfId="10916" xr:uid="{D9B5ED62-BDAF-4B2E-A628-33CDAA59C5BB}"/>
    <cellStyle name="Számítás 3 4" xfId="10917" xr:uid="{780363BC-E440-4C2E-9B57-B7958BCFBCE4}"/>
    <cellStyle name="Számítás 3 5" xfId="10918" xr:uid="{08D61CE7-2076-4647-840A-346E0C9A8ACC}"/>
    <cellStyle name="Számítás 3 6" xfId="10919" xr:uid="{EE3BC1FB-4DB8-484B-8279-228770041474}"/>
    <cellStyle name="Számítás 3 7" xfId="10920" xr:uid="{752F159F-D5B8-4865-BE07-C4ECA37D440B}"/>
    <cellStyle name="Számítás 3 8" xfId="10921" xr:uid="{4F4FC86C-F4E4-4279-AE4D-5D182CBBA589}"/>
    <cellStyle name="Számítás 3 9" xfId="10922" xr:uid="{8EC0CA74-F7A1-4D59-A542-03E7292D7348}"/>
    <cellStyle name="Számítás 3_CR4_19" xfId="10923" xr:uid="{AF921E22-18EF-43D7-8D6B-BC2183DF85FC}"/>
    <cellStyle name="Számítás 4" xfId="10924" xr:uid="{1226E533-03FA-46E6-8351-E5F75C101316}"/>
    <cellStyle name="Számítás 4 10" xfId="10925" xr:uid="{05BFD712-2A91-4279-A4DE-659ED8112036}"/>
    <cellStyle name="Számítás 4 11" xfId="10926" xr:uid="{68DE512F-CB4F-457D-977F-9423747CAC4B}"/>
    <cellStyle name="Számítás 4 2" xfId="10927" xr:uid="{3F7F0984-8F95-4867-B13F-A42EE8F177EA}"/>
    <cellStyle name="Számítás 4 3" xfId="10928" xr:uid="{90ADBF80-7106-4996-A63B-244220C45A7F}"/>
    <cellStyle name="Számítás 4 4" xfId="10929" xr:uid="{7CCC3B96-C53C-4468-8420-BEC515140335}"/>
    <cellStyle name="Számítás 4 5" xfId="10930" xr:uid="{1AC7402B-7C6D-4771-A32B-E4F01002C3F6}"/>
    <cellStyle name="Számítás 4 6" xfId="10931" xr:uid="{67D6EB00-13A1-4A25-992E-45185F967251}"/>
    <cellStyle name="Számítás 4 7" xfId="10932" xr:uid="{500148FE-7C0E-4313-B2BC-7D36F0DC288B}"/>
    <cellStyle name="Számítás 4 8" xfId="10933" xr:uid="{ADAFA550-9228-4C6E-B4ED-B43A648700FB}"/>
    <cellStyle name="Számítás 4 9" xfId="10934" xr:uid="{F57E41A4-6F42-48F0-84DC-3347BEB5540A}"/>
    <cellStyle name="Számítás 4_CR4_19" xfId="10935" xr:uid="{E3D94222-8A40-489A-A719-60BF437B50B6}"/>
    <cellStyle name="Számítás 5" xfId="10936" xr:uid="{7544D22C-425C-40D3-AE3D-D41BC9309DC1}"/>
    <cellStyle name="Számítás 5 10" xfId="10937" xr:uid="{093184EB-C4FB-4F12-85EE-8BC0AC2022D1}"/>
    <cellStyle name="Számítás 5 11" xfId="10938" xr:uid="{11C7AC1B-C26A-4355-A657-86C8428D48C0}"/>
    <cellStyle name="Számítás 5 2" xfId="10939" xr:uid="{101565FA-B122-472E-A708-8958B9178D0A}"/>
    <cellStyle name="Számítás 5 3" xfId="10940" xr:uid="{3835548D-FE54-4BD2-9170-73BA14F7F645}"/>
    <cellStyle name="Számítás 5 4" xfId="10941" xr:uid="{35CDC377-A9A6-4C45-A1E8-E4ED1322D70E}"/>
    <cellStyle name="Számítás 5 5" xfId="10942" xr:uid="{7EFEA2D0-A709-498B-B831-58CC51C3266E}"/>
    <cellStyle name="Számítás 5 6" xfId="10943" xr:uid="{E0CE7D40-A45C-4136-86F5-20AE204ADB84}"/>
    <cellStyle name="Számítás 5 7" xfId="10944" xr:uid="{B53A7DCF-BDB2-4F68-A384-2B1851FF1695}"/>
    <cellStyle name="Számítás 5 8" xfId="10945" xr:uid="{B162DDE8-A786-4CD9-B5EF-13FC8055D049}"/>
    <cellStyle name="Számítás 5 9" xfId="10946" xr:uid="{FAADC826-8D5A-43F7-8AB6-EDBABA20C8F3}"/>
    <cellStyle name="Számítás 5_CR4_19" xfId="10947" xr:uid="{147E58F1-30CC-48D7-B414-6C681203D781}"/>
    <cellStyle name="Számítás 6" xfId="10948" xr:uid="{223202A0-DBEF-4769-8D74-8F46BB92FDFD}"/>
    <cellStyle name="Számítás 6 10" xfId="10949" xr:uid="{F603BEA0-C8A7-4533-8A45-2C918CBA8174}"/>
    <cellStyle name="Számítás 6 11" xfId="10950" xr:uid="{D5842F93-F5C0-4408-AA4B-DDCE3DCE1702}"/>
    <cellStyle name="Számítás 6 2" xfId="10951" xr:uid="{529A76EA-9909-4B60-BAAC-82BB4741C4FB}"/>
    <cellStyle name="Számítás 6 3" xfId="10952" xr:uid="{F6373A0A-C3FC-45F4-9758-69BD03DD59CD}"/>
    <cellStyle name="Számítás 6 4" xfId="10953" xr:uid="{05B304AF-B435-46DA-94B0-5F690101D265}"/>
    <cellStyle name="Számítás 6 5" xfId="10954" xr:uid="{348A74CE-C1F2-4031-A89F-042552F167E5}"/>
    <cellStyle name="Számítás 6 6" xfId="10955" xr:uid="{2D7B4CD7-7AB2-4705-ABC4-6E081B7CD696}"/>
    <cellStyle name="Számítás 6 7" xfId="10956" xr:uid="{75829A14-2FFE-47FC-8E28-28C988554CA9}"/>
    <cellStyle name="Számítás 6 8" xfId="10957" xr:uid="{68D7E287-0E78-4552-B275-1A49600203CE}"/>
    <cellStyle name="Számítás 6 9" xfId="10958" xr:uid="{3A60A91F-B30F-4144-8953-76621035CBDA}"/>
    <cellStyle name="Számítás 6_CR4_19" xfId="10959" xr:uid="{71B78149-C8A9-40A1-A856-431CD5B83D91}"/>
    <cellStyle name="Számítás 7" xfId="10960" xr:uid="{E935B261-9339-4D4A-A491-CD8FDA143C9E}"/>
    <cellStyle name="Számítás 7 10" xfId="10961" xr:uid="{67F8C3A1-4443-4955-9D31-72536EACBE1A}"/>
    <cellStyle name="Számítás 7 2" xfId="10962" xr:uid="{64856D28-B981-4484-A28C-65212698CD59}"/>
    <cellStyle name="Számítás 7 3" xfId="10963" xr:uid="{73064868-9ADD-409C-80CE-D195DDE6891F}"/>
    <cellStyle name="Számítás 7 4" xfId="10964" xr:uid="{91750D1B-3AF0-41E9-8958-E77835D24ED8}"/>
    <cellStyle name="Számítás 7 5" xfId="10965" xr:uid="{CDC266EB-431B-42E4-8854-E64F39B46687}"/>
    <cellStyle name="Számítás 7 6" xfId="10966" xr:uid="{0A02D000-28E0-4270-89FC-FD54E45496EF}"/>
    <cellStyle name="Számítás 7 7" xfId="10967" xr:uid="{DA535CE5-ADDE-4FC8-882E-BA3F31F2005A}"/>
    <cellStyle name="Számítás 7 8" xfId="10968" xr:uid="{6FF268CF-9EA4-4EC5-AE1A-F489921538C2}"/>
    <cellStyle name="Számítás 7 9" xfId="10969" xr:uid="{840E120D-E3C2-4F45-9624-5C353FC8F3CC}"/>
    <cellStyle name="Számítás 7_CR4_19" xfId="10970" xr:uid="{AB2B21C7-BD52-412D-B75B-281B22AF6A7A}"/>
    <cellStyle name="Számítás 8" xfId="36423" xr:uid="{02835C42-9103-4948-94CD-1CE9B9E07291}"/>
    <cellStyle name="Számítás_A02" xfId="55704" xr:uid="{A326EE46-1A59-4F64-9515-C5790B75DDE0}"/>
    <cellStyle name="Tabelltittel" xfId="10971" xr:uid="{5C6C5D9E-B919-42B4-9E19-5CFE98D95C43}"/>
    <cellStyle name="Tabelltittel 2" xfId="34864" xr:uid="{BA88A1A0-442A-4F79-AB8F-F5DCC7A0D184}"/>
    <cellStyle name="Tabelltittel 3" xfId="52289" xr:uid="{4DFD561F-B382-492A-B9E0-FDCFAB3BB1DA}"/>
    <cellStyle name="Tabelltittel_AVA DVA EL" xfId="34865" xr:uid="{63B1755C-FC9C-40F1-89D8-0E7972AF1865}"/>
    <cellStyle name="Table Col Head" xfId="34866" xr:uid="{269EBD46-0418-456E-9D20-70593412FC22}"/>
    <cellStyle name="Table Col Head 2" xfId="34867" xr:uid="{47DBDD29-2A1C-44E3-ABFE-412DBD9199B4}"/>
    <cellStyle name="Table Col Head 3" xfId="34868" xr:uid="{B67DCCE8-EEE0-416A-A0D3-2F92DF81B799}"/>
    <cellStyle name="Table Col Head_AVA DVA EL" xfId="34869" xr:uid="{7396BC0A-ED94-4841-BF0A-3F4B8D0B6E8C}"/>
    <cellStyle name="Table end" xfId="10972" xr:uid="{5C1B83EF-6C83-4608-BCB4-7354A2F03DE4}"/>
    <cellStyle name="Table end 2" xfId="10973" xr:uid="{C0291040-F80B-4839-A24E-49809A43F896}"/>
    <cellStyle name="Table end 2 2" xfId="34870" xr:uid="{EEF8E566-9FCF-44F6-AAE3-C3290C87DD13}"/>
    <cellStyle name="Table end 2 2 2" xfId="36534" xr:uid="{33C1CBFD-D71D-440F-BA46-AA8E4218122C}"/>
    <cellStyle name="Table end 2_3. Chng in credit spreads" xfId="52290" xr:uid="{3BBF1FDB-B981-4C3B-917C-5F639C88119B}"/>
    <cellStyle name="Table end 3" xfId="34871" xr:uid="{A85CA558-4955-4106-962F-C831E01DB248}"/>
    <cellStyle name="Table end 3 2" xfId="34872" xr:uid="{CCC99E8B-BD3D-427A-A669-72AFCB15F24A}"/>
    <cellStyle name="Table end 3 2 2" xfId="34873" xr:uid="{D71D49A1-14E8-49D2-8F43-B2EF0CF21813}"/>
    <cellStyle name="Table end 3 2 3" xfId="34874" xr:uid="{A3B1975F-17C7-4FFB-B788-2483CEF0FA5F}"/>
    <cellStyle name="Table end 3 2_AVA DVA EL" xfId="34875" xr:uid="{83C569E8-CDF6-4105-9DB7-E2CA13228DD4}"/>
    <cellStyle name="Table end 3 3" xfId="34876" xr:uid="{50BDA0AD-B39B-4DE5-8CCF-2B55290317F4}"/>
    <cellStyle name="Table end 3 4" xfId="34877" xr:uid="{C2748E67-BE3F-46B0-AB86-7017147CE192}"/>
    <cellStyle name="Table end 3 5" xfId="36533" xr:uid="{B7B3991A-C75F-4134-9A6B-51A7E7BC5883}"/>
    <cellStyle name="Table end 3 6" xfId="36752" xr:uid="{6268675C-18ED-4BEB-9737-71ABC3426E41}"/>
    <cellStyle name="Table end 3_3. Chng in credit spreads" xfId="52291" xr:uid="{311E5070-7414-4A44-B63E-DDDEEF67F915}"/>
    <cellStyle name="Table end 4" xfId="34878" xr:uid="{47D68058-F631-4B00-A226-933E2E2C6943}"/>
    <cellStyle name="Table end_1" xfId="52292" xr:uid="{69772818-B4DD-40D8-9311-9FF7FFA08DCB}"/>
    <cellStyle name="Table head" xfId="10974" xr:uid="{41E6F2EA-68C6-43B7-820A-3D0986CB0EEE}"/>
    <cellStyle name="Table head 10" xfId="10975" xr:uid="{A4C5EDCC-FEBA-4D8F-812E-A6C8328860C5}"/>
    <cellStyle name="Table head 11" xfId="36897" xr:uid="{41CF4F76-F8B9-4401-B5E0-6B0A7853F527}"/>
    <cellStyle name="Table head 2" xfId="10976" xr:uid="{21C7F37B-28C1-4B84-80F0-690998BF21F1}"/>
    <cellStyle name="Table head 2 10" xfId="36898" xr:uid="{A564F87C-0761-4AF7-86A5-46699D7EF62F}"/>
    <cellStyle name="Table head 2 2" xfId="10977" xr:uid="{9021B01F-2753-4B64-83F6-350D6EAFFED5}"/>
    <cellStyle name="Table head 2 2 2" xfId="10978" xr:uid="{5B185D7A-A8DE-4C94-A4A2-D233BD14234E}"/>
    <cellStyle name="Table head 2 2 2 2" xfId="10979" xr:uid="{A594C6BF-D281-4FEC-AE5F-6D31112529F5}"/>
    <cellStyle name="Table head 2 2 2 3" xfId="10980" xr:uid="{FBE637D0-A6E5-4EF6-8260-0E3CFE9C50B8}"/>
    <cellStyle name="Table head 2 2 2 4" xfId="10981" xr:uid="{22B891EF-261A-4C43-A1CB-374A3002F8FF}"/>
    <cellStyle name="Table head 2 2 2 5" xfId="10982" xr:uid="{9AA34B66-899F-4A2C-8001-3B17A82C0F24}"/>
    <cellStyle name="Table head 2 2 2 6" xfId="10983" xr:uid="{F7540F62-8F6C-484C-8F66-BD139A7FB1B6}"/>
    <cellStyle name="Table head 2 2 2 7" xfId="10984" xr:uid="{8CB3FCA7-118B-487A-99E7-511F563D0E72}"/>
    <cellStyle name="Table head 2 2 2_CR4_19" xfId="10985" xr:uid="{4F8FE853-D0EC-472E-9CF7-3576ED1D9A2E}"/>
    <cellStyle name="Table head 2 2 3" xfId="10986" xr:uid="{8D7B48A7-98B0-4377-A541-4563FCF28779}"/>
    <cellStyle name="Table head 2 2 3 2" xfId="10987" xr:uid="{194208B3-BA19-4944-8543-0827F557F408}"/>
    <cellStyle name="Table head 2 2 3 3" xfId="10988" xr:uid="{7E0A333E-F01B-4921-A23A-56E3D0A99256}"/>
    <cellStyle name="Table head 2 2 3 4" xfId="10989" xr:uid="{0E75942B-8E87-45AB-B75B-B89DB004FE9C}"/>
    <cellStyle name="Table head 2 2 3 5" xfId="10990" xr:uid="{6686A39C-E916-437B-B797-AE70B7F96CD2}"/>
    <cellStyle name="Table head 2 2 3 6" xfId="10991" xr:uid="{1BE9E0B9-EE54-4D3D-9BAF-87028131B0E5}"/>
    <cellStyle name="Table head 2 2 3 7" xfId="10992" xr:uid="{1621C9A3-8D0F-44A3-A189-182FCCABBD1A}"/>
    <cellStyle name="Table head 2 2 3_CR4_19" xfId="10993" xr:uid="{D83E788E-A1FA-4ADB-B96E-B7CBA4A556A5}"/>
    <cellStyle name="Table head 2 2 4" xfId="10994" xr:uid="{C5362DC8-B128-4975-85E6-E7A7583B6E6C}"/>
    <cellStyle name="Table head 2 2 4 2" xfId="10995" xr:uid="{B6DF95D6-E12E-4126-837E-1C2AED23C458}"/>
    <cellStyle name="Table head 2 2 4 3" xfId="10996" xr:uid="{751F24BB-9CFC-4C10-B949-6461C2CB14DA}"/>
    <cellStyle name="Table head 2 2 4 4" xfId="10997" xr:uid="{C94B9D34-95B7-4A78-978A-3DB6CE8EC43E}"/>
    <cellStyle name="Table head 2 2 4 5" xfId="10998" xr:uid="{499E2F22-35D1-4865-B12E-6C15A4B271F0}"/>
    <cellStyle name="Table head 2 2 4 6" xfId="10999" xr:uid="{33F9AA3D-F89B-4AF0-BD97-B8C156DEBC75}"/>
    <cellStyle name="Table head 2 2 4 7" xfId="11000" xr:uid="{BA6C7271-0690-44C3-AC34-01199A550EB7}"/>
    <cellStyle name="Table head 2 2 4_CR4_19" xfId="11001" xr:uid="{06F4B520-5CC0-45B0-BE08-18A5D3208875}"/>
    <cellStyle name="Table head 2 2 5" xfId="11002" xr:uid="{DCD32C33-D5E9-4FFE-B563-8CDD093254C7}"/>
    <cellStyle name="Table head 2 2 5 2" xfId="11003" xr:uid="{7CEC0ADF-A12E-4F9F-B0BB-55ABF6B6B788}"/>
    <cellStyle name="Table head 2 2 5 3" xfId="11004" xr:uid="{7FF4FD19-BB1A-4250-ACA2-248D74E60538}"/>
    <cellStyle name="Table head 2 2 5 4" xfId="11005" xr:uid="{16671781-3B64-4E75-852D-09CA4EA365EA}"/>
    <cellStyle name="Table head 2 2 5 5" xfId="11006" xr:uid="{538F29B2-41B0-47D1-84F0-0B91D08DFA9A}"/>
    <cellStyle name="Table head 2 2 5 6" xfId="11007" xr:uid="{777E2938-6BD0-4F21-8B56-A11BF969A72D}"/>
    <cellStyle name="Table head 2 2 5 7" xfId="11008" xr:uid="{5543C50D-CAE5-4C5E-9D8F-0BBAD078C861}"/>
    <cellStyle name="Table head 2 2 5_CR4_19" xfId="11009" xr:uid="{FE1E13C2-1C2B-48CB-9C76-22F3811E4070}"/>
    <cellStyle name="Table head 2 2 6" xfId="11010" xr:uid="{5787B139-110F-43E6-9330-98D32D784E28}"/>
    <cellStyle name="Table head 2 2 6 2" xfId="11011" xr:uid="{8B0ACB68-A0FE-4DE4-841F-38D65A09E7C9}"/>
    <cellStyle name="Table head 2 2 6 3" xfId="11012" xr:uid="{F54FAD36-0922-49BC-983B-06D4F1D82D90}"/>
    <cellStyle name="Table head 2 2 6 4" xfId="11013" xr:uid="{4DFB9B42-C66C-458A-9D15-5A46F24F4B01}"/>
    <cellStyle name="Table head 2 2 6 5" xfId="11014" xr:uid="{8DEBAA89-B96A-4EA2-A20F-538A5E6B2485}"/>
    <cellStyle name="Table head 2 2 6 6" xfId="11015" xr:uid="{B5DDA2A2-9372-4802-A657-19773C82D441}"/>
    <cellStyle name="Table head 2 2 6 7" xfId="11016" xr:uid="{B11BE023-B0D6-4D15-87AD-CFCCF588727D}"/>
    <cellStyle name="Table head 2 2 6_CR4_19" xfId="11017" xr:uid="{2840C128-A777-48D6-ABA8-45199B3CFFFD}"/>
    <cellStyle name="Table head 2 2 7" xfId="11018" xr:uid="{63AB1DA5-23CD-406B-903D-552B042D6AED}"/>
    <cellStyle name="Table head 2 2 7 2" xfId="11019" xr:uid="{CF9E8906-195E-454D-9DC0-02FDCCBA0E47}"/>
    <cellStyle name="Table head 2 2 7 3" xfId="11020" xr:uid="{37640203-D991-4D93-85AB-0A98F2FBCFEE}"/>
    <cellStyle name="Table head 2 2 7 4" xfId="11021" xr:uid="{46459425-897E-4009-B080-304E415A8C41}"/>
    <cellStyle name="Table head 2 2 7 5" xfId="11022" xr:uid="{CA8508C4-2D01-4C2F-96F4-0FC22A356EF2}"/>
    <cellStyle name="Table head 2 2 7 6" xfId="11023" xr:uid="{C2C72925-B3BD-4E88-A30E-01FDB87D8BFC}"/>
    <cellStyle name="Table head 2 2 7_CR4_19" xfId="11024" xr:uid="{AC6D210C-D0C8-4C6F-B8DC-1623985E1BF4}"/>
    <cellStyle name="Table head 2 2 8" xfId="11025" xr:uid="{15103BD4-E902-4A2A-BC66-AD31F464F77D}"/>
    <cellStyle name="Table head 2 2_3. Chng in credit spreads" xfId="52293" xr:uid="{16484F03-D492-4B7A-A863-5F3252EE930C}"/>
    <cellStyle name="Table head 2 3" xfId="11026" xr:uid="{02C0104B-FB8C-44B1-B6E1-55BA27CD2AD0}"/>
    <cellStyle name="Table head 2 3 2" xfId="11027" xr:uid="{228C1124-986E-4F1C-8AEB-735C382D616F}"/>
    <cellStyle name="Table head 2 3 3" xfId="11028" xr:uid="{C37B9358-12FB-4E31-A8A9-C1B0C820B420}"/>
    <cellStyle name="Table head 2 3 4" xfId="11029" xr:uid="{99FDAC2E-D642-4E1B-8A69-EF750978E69D}"/>
    <cellStyle name="Table head 2 3 5" xfId="11030" xr:uid="{55E422B5-778D-4D90-BE04-D8B6E32F6504}"/>
    <cellStyle name="Table head 2 3 6" xfId="11031" xr:uid="{64B61B23-9D53-4042-B6BE-6F9E02CAAACB}"/>
    <cellStyle name="Table head 2 3 7" xfId="11032" xr:uid="{8072E6A2-0931-4F42-BA3E-50FCDF8ED0C5}"/>
    <cellStyle name="Table head 2 3_CR4_19" xfId="11033" xr:uid="{7267650E-65E6-4CBB-ACA7-CC53FD39FF00}"/>
    <cellStyle name="Table head 2 4" xfId="11034" xr:uid="{4037B0AE-32B7-4837-8E69-9AD4479E933E}"/>
    <cellStyle name="Table head 2 4 2" xfId="11035" xr:uid="{1AC26485-C6DB-44BA-888F-E0D38FF52C59}"/>
    <cellStyle name="Table head 2 4 3" xfId="11036" xr:uid="{5C34B35E-B5D8-4B04-99D4-CDF75978616B}"/>
    <cellStyle name="Table head 2 4 4" xfId="11037" xr:uid="{9A3EEE90-5914-4B71-90E1-C7A4DB278CB8}"/>
    <cellStyle name="Table head 2 4 5" xfId="11038" xr:uid="{6798F118-143A-42EC-9D67-DCFB4B4674F9}"/>
    <cellStyle name="Table head 2 4 6" xfId="11039" xr:uid="{BDCE5035-01A9-4DC1-9B36-1838CC7D24CE}"/>
    <cellStyle name="Table head 2 4 7" xfId="11040" xr:uid="{60FC5041-E4E9-43F2-AC61-E84DD9159B6E}"/>
    <cellStyle name="Table head 2 4_CR4_19" xfId="11041" xr:uid="{F52D9173-F0C0-49FB-860A-1456BC4D5910}"/>
    <cellStyle name="Table head 2 5" xfId="11042" xr:uid="{6717274D-AE79-495F-9A31-7C79309462F8}"/>
    <cellStyle name="Table head 2 5 2" xfId="11043" xr:uid="{76CBEF67-4D35-4B40-A758-6FD8E3F7607B}"/>
    <cellStyle name="Table head 2 5 3" xfId="11044" xr:uid="{F76E2B6A-052D-4B98-ADF7-6036A1B61DF9}"/>
    <cellStyle name="Table head 2 5 4" xfId="11045" xr:uid="{327D6851-485B-4D76-882E-97D2B1D98995}"/>
    <cellStyle name="Table head 2 5 5" xfId="11046" xr:uid="{2CADB954-0E30-4E5D-A126-BDF9C3F77FBA}"/>
    <cellStyle name="Table head 2 5 6" xfId="11047" xr:uid="{7DE838B9-3DAA-4DAB-B0A2-D876438D7CB1}"/>
    <cellStyle name="Table head 2 5 7" xfId="11048" xr:uid="{009B9119-56D1-411C-A88D-4F490884DC1F}"/>
    <cellStyle name="Table head 2 5_CR4_19" xfId="11049" xr:uid="{CBD2AA2B-4DA3-4374-AFD4-0663450E89C0}"/>
    <cellStyle name="Table head 2 6" xfId="11050" xr:uid="{E817C4AC-DCDD-4835-B40F-F5102685B78D}"/>
    <cellStyle name="Table head 2 6 2" xfId="11051" xr:uid="{0BC8B683-5392-49D4-ACF8-C845C1ECFD60}"/>
    <cellStyle name="Table head 2 6 3" xfId="11052" xr:uid="{2786FBA0-C9A6-48F3-BFE2-15B6286CD372}"/>
    <cellStyle name="Table head 2 6 4" xfId="11053" xr:uid="{DB2FAF60-BB7E-492D-ACE0-95D52BF2EB36}"/>
    <cellStyle name="Table head 2 6 5" xfId="11054" xr:uid="{6D5BD731-F62B-46E7-8490-2ABAE3F5E5C2}"/>
    <cellStyle name="Table head 2 6 6" xfId="11055" xr:uid="{43FF8121-A5B3-42B4-8FB1-551165AC1D57}"/>
    <cellStyle name="Table head 2 6 7" xfId="11056" xr:uid="{C17ECF46-9ED4-4811-9213-E6BC02310335}"/>
    <cellStyle name="Table head 2 6_CR4_19" xfId="11057" xr:uid="{35193E40-D4D5-42D9-95E1-63EF2B62E313}"/>
    <cellStyle name="Table head 2 7" xfId="11058" xr:uid="{46105BFE-13DE-49CE-AE15-B61CFCCE0A29}"/>
    <cellStyle name="Table head 2 7 2" xfId="11059" xr:uid="{33A0206F-64C0-447B-8AE1-365514950E49}"/>
    <cellStyle name="Table head 2 7 3" xfId="11060" xr:uid="{822801C3-546F-4589-92DF-761AE8F0D5D0}"/>
    <cellStyle name="Table head 2 7 4" xfId="11061" xr:uid="{F72E476B-DCD0-4737-A211-229848590270}"/>
    <cellStyle name="Table head 2 7 5" xfId="11062" xr:uid="{F3EF0582-DDC0-4694-BD3E-8D4C28DDC72F}"/>
    <cellStyle name="Table head 2 7 6" xfId="11063" xr:uid="{056FA770-F66D-4AB6-9D12-4D74F7E90E22}"/>
    <cellStyle name="Table head 2 7 7" xfId="11064" xr:uid="{B561AEBE-1B9B-4B46-9BDA-0603DCFE3906}"/>
    <cellStyle name="Table head 2 7_CR4_19" xfId="11065" xr:uid="{35692F70-A070-4F87-8E0D-DA691EB96379}"/>
    <cellStyle name="Table head 2 8" xfId="11066" xr:uid="{CCE7484C-2EFC-47E0-BCEA-4AE50CE8A989}"/>
    <cellStyle name="Table head 2 8 2" xfId="11067" xr:uid="{FAAA8303-DB38-4775-A81E-71A88B91C947}"/>
    <cellStyle name="Table head 2 8 3" xfId="11068" xr:uid="{B67486AC-E29A-4D33-8DC9-984D3B9DEC47}"/>
    <cellStyle name="Table head 2 8 4" xfId="11069" xr:uid="{F003E9F5-A1E1-40C8-BD4F-6666560B6ADB}"/>
    <cellStyle name="Table head 2 8 5" xfId="11070" xr:uid="{401FF1FE-AD57-4C10-AA76-B324BA2C418C}"/>
    <cellStyle name="Table head 2 8 6" xfId="11071" xr:uid="{5B5F62D2-DE29-49DA-8871-33976E79EFCD}"/>
    <cellStyle name="Table head 2 8_CR4_19" xfId="11072" xr:uid="{2447DAC0-09C4-49A0-BEE5-C615C065A765}"/>
    <cellStyle name="Table head 2 9" xfId="11073" xr:uid="{C1439700-6D73-4983-A336-8F4C4C38289C}"/>
    <cellStyle name="Table head 2_3. Chng in credit spreads" xfId="52294" xr:uid="{7686F3CC-34C7-4956-B774-54CE8FD46417}"/>
    <cellStyle name="Table head 3" xfId="11074" xr:uid="{C7E4A4AA-7DA2-48A4-A2BF-A8263EE4E281}"/>
    <cellStyle name="Table head 3 2" xfId="11075" xr:uid="{FCA16E42-26D2-4D3E-93AA-63216B42F7DB}"/>
    <cellStyle name="Table head 3 2 2" xfId="11076" xr:uid="{0EAF305B-887A-4E73-93CC-D111ACB26FFD}"/>
    <cellStyle name="Table head 3 2 2 2" xfId="52295" xr:uid="{CE72F310-F502-4B6E-8DC2-5281EC2F93B7}"/>
    <cellStyle name="Table head 3 2 3" xfId="11077" xr:uid="{9EF41EDA-04A8-4438-A572-5F2902085004}"/>
    <cellStyle name="Table head 3 2 4" xfId="11078" xr:uid="{345E00DD-EBA1-4023-80FB-1E2C9D1C733E}"/>
    <cellStyle name="Table head 3 2 5" xfId="11079" xr:uid="{1B33BF7D-344D-4F0F-AE04-47A5BDC17A60}"/>
    <cellStyle name="Table head 3 2 6" xfId="11080" xr:uid="{E358143D-B388-444B-B62B-22A45C53BECE}"/>
    <cellStyle name="Table head 3 2 7" xfId="11081" xr:uid="{89EC49C6-0274-42A6-93B0-CE64D20DBB3D}"/>
    <cellStyle name="Table head 3 2_3. Chng in credit spreads" xfId="52296" xr:uid="{02EAC4CC-EE9E-460D-865D-A5DBC4F5BF34}"/>
    <cellStyle name="Table head 3 3" xfId="11082" xr:uid="{ABE1DA37-71AC-4E6F-8DB7-ECD3B3C988C2}"/>
    <cellStyle name="Table head 3 3 2" xfId="11083" xr:uid="{413D1A59-EC11-4E91-A58E-0A1C36B3B567}"/>
    <cellStyle name="Table head 3 3 3" xfId="11084" xr:uid="{3BB4769A-CF90-47CC-8838-B644AC2E1761}"/>
    <cellStyle name="Table head 3 3 4" xfId="11085" xr:uid="{47D72643-B8AB-4000-9947-6869C0825ADE}"/>
    <cellStyle name="Table head 3 3 5" xfId="11086" xr:uid="{4BBEE857-64C8-4D14-9159-8ED6B731BD9F}"/>
    <cellStyle name="Table head 3 3 6" xfId="11087" xr:uid="{45F95AA7-2980-4180-BB81-E7525CF061CC}"/>
    <cellStyle name="Table head 3 3 7" xfId="11088" xr:uid="{84ACB8F4-63EF-4AD0-A4C2-9F13F433CC39}"/>
    <cellStyle name="Table head 3 3_CR4_19" xfId="11089" xr:uid="{2D20F328-B444-4AD2-A493-9F4AB7CAFD0E}"/>
    <cellStyle name="Table head 3 4" xfId="11090" xr:uid="{7B39CD1F-315F-4371-AF7E-0551F69E8AAF}"/>
    <cellStyle name="Table head 3 4 2" xfId="11091" xr:uid="{699D33F0-CE7A-4C74-8F19-F8FF94B3CD10}"/>
    <cellStyle name="Table head 3 4 3" xfId="11092" xr:uid="{B8A98386-BD8B-421B-880D-AA5E250B5EAF}"/>
    <cellStyle name="Table head 3 4 4" xfId="11093" xr:uid="{5D4E1229-29EE-46D2-B234-748CB7723BA3}"/>
    <cellStyle name="Table head 3 4 5" xfId="11094" xr:uid="{5DDEEDC0-F8F4-446A-9418-85CA4178A882}"/>
    <cellStyle name="Table head 3 4 6" xfId="11095" xr:uid="{C4180DC0-5424-4060-A265-C1B84873C4A8}"/>
    <cellStyle name="Table head 3 4 7" xfId="11096" xr:uid="{AC63BCA5-B9B2-46BA-A76A-BA97DE375D1C}"/>
    <cellStyle name="Table head 3 4_CR4_19" xfId="11097" xr:uid="{F2B2ACA2-1F00-48F7-BB80-B5C44FC9BBC4}"/>
    <cellStyle name="Table head 3 5" xfId="11098" xr:uid="{F930BD8B-15FF-446C-B446-DA8E62F8B139}"/>
    <cellStyle name="Table head 3 5 2" xfId="11099" xr:uid="{250F2801-7A98-440C-8257-B34BA95FC243}"/>
    <cellStyle name="Table head 3 5 3" xfId="11100" xr:uid="{A57725B8-A6F9-428E-8F9A-9D451156D285}"/>
    <cellStyle name="Table head 3 5 4" xfId="11101" xr:uid="{1B76EA62-CB9B-4B0E-8700-BDB6805743E0}"/>
    <cellStyle name="Table head 3 5 5" xfId="11102" xr:uid="{CAB8775C-BF9F-47F6-BB2D-DD3B54204DF6}"/>
    <cellStyle name="Table head 3 5 6" xfId="11103" xr:uid="{2747345D-9C16-4758-A3D3-A02616238080}"/>
    <cellStyle name="Table head 3 5 7" xfId="11104" xr:uid="{B2D8C581-2550-4F60-92C8-EDC10ECA12FB}"/>
    <cellStyle name="Table head 3 5_CR4_19" xfId="11105" xr:uid="{AFE6FE27-BDBB-4F07-A7CB-47BE847A3402}"/>
    <cellStyle name="Table head 3 6" xfId="11106" xr:uid="{4D4109A3-268C-4D65-B464-1D0DDF4930A1}"/>
    <cellStyle name="Table head 3 6 2" xfId="11107" xr:uid="{1698B1F7-A596-4A56-94C1-001149D73821}"/>
    <cellStyle name="Table head 3 6 3" xfId="11108" xr:uid="{3FE5822F-82A9-4099-BF4A-DAE5A18EBE5D}"/>
    <cellStyle name="Table head 3 6 4" xfId="11109" xr:uid="{F4A9135E-AE8E-4983-A207-9A291B0BAFAB}"/>
    <cellStyle name="Table head 3 6 5" xfId="11110" xr:uid="{B8BE665F-4912-4DE6-AE6B-1C3686088A0B}"/>
    <cellStyle name="Table head 3 6 6" xfId="11111" xr:uid="{A5646F62-8519-4BA4-833F-46E0E9FEBE2C}"/>
    <cellStyle name="Table head 3 6 7" xfId="11112" xr:uid="{07599D66-D2EF-4A80-89E6-A96E6CF91034}"/>
    <cellStyle name="Table head 3 6_CR4_19" xfId="11113" xr:uid="{E893D55A-38A9-4FA7-82D9-A8B4C67E88C5}"/>
    <cellStyle name="Table head 3 7" xfId="11114" xr:uid="{524D2FD2-EFC5-47CD-A4B2-A4D7C5A6DEC2}"/>
    <cellStyle name="Table head 3 7 2" xfId="11115" xr:uid="{D704537C-3EF6-4770-A8F8-E4639E856ADD}"/>
    <cellStyle name="Table head 3 7 3" xfId="11116" xr:uid="{B15B55A5-F4A2-4B70-9455-8E3FF7A29A78}"/>
    <cellStyle name="Table head 3 7 4" xfId="11117" xr:uid="{B09BCA7E-BCE3-47EC-9EDF-7F5D1A20D6AE}"/>
    <cellStyle name="Table head 3 7 5" xfId="11118" xr:uid="{3DE74805-C7DD-4E5D-A64D-1E4A84B9F5B9}"/>
    <cellStyle name="Table head 3 7 6" xfId="11119" xr:uid="{B6CA1A83-C051-4EB1-B668-76A3424ADB9A}"/>
    <cellStyle name="Table head 3 7_CR4_19" xfId="11120" xr:uid="{87AF3DC5-A6C7-43D1-A77D-6AF85859CD69}"/>
    <cellStyle name="Table head 3 8" xfId="11121" xr:uid="{1196A525-3C7C-431F-8931-63BA7CAA914B}"/>
    <cellStyle name="Table head 3_3. Chng in credit spreads" xfId="52297" xr:uid="{7447293D-2D6C-454F-9754-C81ACA4C05D4}"/>
    <cellStyle name="Table head 4" xfId="11122" xr:uid="{C58C23E2-EF76-47AC-AA86-8A66C2F67824}"/>
    <cellStyle name="Table head 4 2" xfId="11123" xr:uid="{97631F3B-DAE4-43DE-94D5-FA043ACAE8E3}"/>
    <cellStyle name="Table head 4 3" xfId="11124" xr:uid="{77ED9E7D-137A-44BA-9DEF-ECEB7DE98A7B}"/>
    <cellStyle name="Table head 4 4" xfId="11125" xr:uid="{B3CFE8C0-12DC-439A-9EAA-B47572A78B0B}"/>
    <cellStyle name="Table head 4 5" xfId="11126" xr:uid="{2331761A-F329-4659-8106-9C5A28337605}"/>
    <cellStyle name="Table head 4 6" xfId="11127" xr:uid="{C0C2145D-3641-4C32-9A2E-C59C72C9F231}"/>
    <cellStyle name="Table head 4 7" xfId="11128" xr:uid="{C238A0EC-C3C4-46EC-8876-6FF3446BECD4}"/>
    <cellStyle name="Table head 4_CR4_19" xfId="11129" xr:uid="{60E88351-A780-4B42-A7E9-F2CB7C3D303E}"/>
    <cellStyle name="Table head 5" xfId="11130" xr:uid="{38635611-5AF3-47E5-A418-961E85C4B320}"/>
    <cellStyle name="Table head 5 2" xfId="11131" xr:uid="{BB6482BD-4C07-45FA-A31F-1CA5A7FEABC4}"/>
    <cellStyle name="Table head 5 3" xfId="11132" xr:uid="{61AA4657-0B70-4D90-A7AF-7FD358BEADCA}"/>
    <cellStyle name="Table head 5 4" xfId="11133" xr:uid="{5068AB4F-167D-4409-829D-C8DA52794E64}"/>
    <cellStyle name="Table head 5 5" xfId="11134" xr:uid="{6644F22A-BD4E-4526-87BB-935C3C9EDF4D}"/>
    <cellStyle name="Table head 5 6" xfId="11135" xr:uid="{A6A86727-3DAF-43D2-B628-161668605ECA}"/>
    <cellStyle name="Table head 5 7" xfId="11136" xr:uid="{1BECBF58-F1A9-45DB-ADD1-30EC2594A07B}"/>
    <cellStyle name="Table head 5_CR4_19" xfId="11137" xr:uid="{256C1585-4AAC-4499-A5AA-8473464E8054}"/>
    <cellStyle name="Table head 6" xfId="11138" xr:uid="{A834FD2F-8C76-4734-81D6-937D22457601}"/>
    <cellStyle name="Table head 6 2" xfId="11139" xr:uid="{1CE5C7A2-E552-4BEA-9444-9636719977F8}"/>
    <cellStyle name="Table head 6 3" xfId="11140" xr:uid="{4523A066-C9A1-4290-9C45-657EB47371AF}"/>
    <cellStyle name="Table head 6 4" xfId="11141" xr:uid="{3C99CF01-5999-42E4-A1FE-4B0401C38349}"/>
    <cellStyle name="Table head 6 5" xfId="11142" xr:uid="{1A6C55A9-F466-43B5-A411-F8F9DC3238C4}"/>
    <cellStyle name="Table head 6 6" xfId="11143" xr:uid="{E7499687-E56E-419D-AFC0-5A5A9AB459BF}"/>
    <cellStyle name="Table head 6 7" xfId="11144" xr:uid="{D5993987-E4D4-4E03-9996-2F330244250E}"/>
    <cellStyle name="Table head 6_CR4_19" xfId="11145" xr:uid="{6591FE62-5445-4736-B991-DE200CF3D73F}"/>
    <cellStyle name="Table head 7" xfId="11146" xr:uid="{706A6F3D-FCC3-4526-8D11-FCEDE1B4435E}"/>
    <cellStyle name="Table head 7 2" xfId="11147" xr:uid="{3A0E4BF5-B76B-41F6-AFBF-B2DF7430F3FF}"/>
    <cellStyle name="Table head 7 3" xfId="11148" xr:uid="{78AA5F70-C451-4510-97BE-C15C9C9B7905}"/>
    <cellStyle name="Table head 7 4" xfId="11149" xr:uid="{2E801CBC-B095-40AE-8EF0-CBFE2B6A91DA}"/>
    <cellStyle name="Table head 7 5" xfId="11150" xr:uid="{9B619145-44A0-4ED2-9E77-8FE53F5F0E16}"/>
    <cellStyle name="Table head 7 6" xfId="11151" xr:uid="{DDEE75CD-DFA0-407F-A419-DDB7C7A090AF}"/>
    <cellStyle name="Table head 7 7" xfId="11152" xr:uid="{4B0825F7-61F9-4B00-853C-E57EF70D15EB}"/>
    <cellStyle name="Table head 7_CR4_19" xfId="11153" xr:uid="{7547BF09-9636-433B-8B2F-C278BB713F7B}"/>
    <cellStyle name="Table head 8" xfId="11154" xr:uid="{D3FE4C5E-2DF1-40DC-A550-E9CF2279FECD}"/>
    <cellStyle name="Table head 8 2" xfId="11155" xr:uid="{959D0F5B-28AB-4ACC-80DA-4A4CEC20DA6F}"/>
    <cellStyle name="Table head 8 3" xfId="11156" xr:uid="{15C09E07-B551-48CE-A115-7C6DCB0A1B9B}"/>
    <cellStyle name="Table head 8 4" xfId="11157" xr:uid="{7B8E45CA-4303-438B-954D-04505F02ECE9}"/>
    <cellStyle name="Table head 8 5" xfId="11158" xr:uid="{BC908FC8-4BB4-43C3-8C04-00F96F1D8A20}"/>
    <cellStyle name="Table head 8 6" xfId="11159" xr:uid="{038E3435-261A-4A40-952D-551235F7C505}"/>
    <cellStyle name="Table head 8 7" xfId="11160" xr:uid="{F7322FC2-A0FA-4BEF-AB91-9566F7A9A0CC}"/>
    <cellStyle name="Table head 8_CR4_19" xfId="11161" xr:uid="{8C02A67C-6349-42D3-81FB-194FEF17F2B3}"/>
    <cellStyle name="Table head 9" xfId="11162" xr:uid="{CFD0C5D2-A3A8-4098-8154-C906942EFA8D}"/>
    <cellStyle name="Table head 9 2" xfId="11163" xr:uid="{581BAAEB-01DD-4EC7-8336-9AA489B46077}"/>
    <cellStyle name="Table head 9 3" xfId="11164" xr:uid="{45B6498F-8E51-4F2A-ABAC-2BC6F6729602}"/>
    <cellStyle name="Table head 9 4" xfId="11165" xr:uid="{E8F411AC-30C7-4C20-98EB-0AB13C4A8EFB}"/>
    <cellStyle name="Table head 9 5" xfId="11166" xr:uid="{21A68DF9-EAC3-4712-BE16-392D51ACA2DE}"/>
    <cellStyle name="Table head 9 6" xfId="11167" xr:uid="{9E7990EA-FD51-4CC4-8763-485A25A15ABE}"/>
    <cellStyle name="Table head 9_CR4_19" xfId="11168" xr:uid="{72CF512C-0BDD-46F0-B107-2BD26E42BA6E}"/>
    <cellStyle name="Table Head Aligned" xfId="34879" xr:uid="{ECDA3403-7C6D-4E87-864C-CA63C80CF7BC}"/>
    <cellStyle name="Table Head Aligned 2" xfId="34880" xr:uid="{F2123DB2-85D1-47E8-BF27-D71C4AF6DF29}"/>
    <cellStyle name="Table Head Aligned 3" xfId="34881" xr:uid="{35495F4A-BDBC-4C73-ABDA-242550541D2C}"/>
    <cellStyle name="Table Head Aligned_AVA DVA EL" xfId="34882" xr:uid="{6F53D257-9A18-4486-A501-28BBB78084BB}"/>
    <cellStyle name="Table Head Blue" xfId="34883" xr:uid="{37074B85-A7EB-4CAD-87C7-E8A55F54B2A4}"/>
    <cellStyle name="Table Head Blue 2" xfId="34884" xr:uid="{69832886-4394-49FD-A12D-5BA1AC839AB4}"/>
    <cellStyle name="Table Head Blue 3" xfId="34885" xr:uid="{3F3016DB-D9FF-4D2B-BCCB-BF5549FD4EBD}"/>
    <cellStyle name="Table Head Blue_AVA DVA EL" xfId="34886" xr:uid="{A49C5AEB-2233-41D4-B7AA-8C2EC9A4E773}"/>
    <cellStyle name="Table Head Green" xfId="34887" xr:uid="{F9B67075-F91E-4ECA-BFD1-0B6D6C655337}"/>
    <cellStyle name="Table Head Green 2" xfId="34888" xr:uid="{D773C427-234A-4734-811B-3A473F7B2F8D}"/>
    <cellStyle name="Table Head Green 3" xfId="34889" xr:uid="{011D11E7-D70E-4882-91EF-4CDF68CE4BB8}"/>
    <cellStyle name="Table Head Green_AVA DVA EL" xfId="34890" xr:uid="{04C56253-E0DD-476A-BCDD-5D75481B8250}"/>
    <cellStyle name="Table Head_03-Egne aksjer 1002" xfId="34891" xr:uid="{0BD2FD6A-B9AB-4FE5-BE6A-7E2BA72E2D57}"/>
    <cellStyle name="Table Heading" xfId="34892" xr:uid="{C09D64AC-CC01-4467-A36B-B34F9CE2FAB7}"/>
    <cellStyle name="Table Heading 2" xfId="34893" xr:uid="{4EC1B651-7A40-4B59-9D29-1498B5C6F1B7}"/>
    <cellStyle name="Table Heading 2 2" xfId="34894" xr:uid="{449F0B66-FFE8-4735-9B3E-310D2DB29102}"/>
    <cellStyle name="Table Heading 2 3" xfId="34895" xr:uid="{E6C34420-EAC5-40FA-BD9F-0796845736C3}"/>
    <cellStyle name="Table Heading 2 4" xfId="52298" xr:uid="{332183DB-5CA1-4C61-B675-2CBB82774215}"/>
    <cellStyle name="Table Heading 2_AVA DVA EL" xfId="34896" xr:uid="{E51F2329-0DB3-43B5-B535-9A8645213B88}"/>
    <cellStyle name="Table Heading 3" xfId="34897" xr:uid="{592F2834-CBD9-4485-BA4B-4F19F6BE5D71}"/>
    <cellStyle name="Table Heading 4" xfId="34898" xr:uid="{A54F65CB-2B1D-4608-929C-B635CFF3A97D}"/>
    <cellStyle name="Table Heading_AVA DVA EL" xfId="34899" xr:uid="{069DB6BA-529A-4A38-80D1-7728B241B20F}"/>
    <cellStyle name="Table Source" xfId="34900" xr:uid="{3A92D5F0-7632-4187-B3C5-C1EBB983AAC7}"/>
    <cellStyle name="Table Source 2" xfId="34901" xr:uid="{7D06A559-FEEA-45D8-ACF1-B0611962E85C}"/>
    <cellStyle name="Table Source 3" xfId="34902" xr:uid="{C6010BB1-26D6-4EA8-9F9A-28E78F7FA80A}"/>
    <cellStyle name="Table Source_AVA DVA EL" xfId="34903" xr:uid="{A7A73C81-FF24-406A-883B-99F7661246DD}"/>
    <cellStyle name="Table Sub Head" xfId="34904" xr:uid="{B996D446-2698-4BFB-8B39-068A24264FF0}"/>
    <cellStyle name="Table Sub Head 2" xfId="34905" xr:uid="{7F189EFC-77BA-4FD9-AFA5-835AEBCAFC80}"/>
    <cellStyle name="Table Sub Head 3" xfId="34906" xr:uid="{724B2E85-08AE-44DD-AA90-ED19B25E11A9}"/>
    <cellStyle name="Table Sub Head_AVA DVA EL" xfId="34907" xr:uid="{3553FBF1-9E52-45AC-ACD7-5E430946B3CB}"/>
    <cellStyle name="Table Text" xfId="34908" xr:uid="{67D145CE-A4FE-489F-BE69-88B54A86CF2D}"/>
    <cellStyle name="Table Text 2" xfId="34909" xr:uid="{44132C02-7468-4F57-B4A3-124DF4D0C5DF}"/>
    <cellStyle name="Table Text 3" xfId="34910" xr:uid="{287191DC-4E1C-4E7C-8E1E-59192E6203C1}"/>
    <cellStyle name="table text bold" xfId="11169" xr:uid="{3E030500-8A90-4989-83F9-7504069780C5}"/>
    <cellStyle name="table text bold 2" xfId="11170" xr:uid="{016033F3-44F4-46B6-9FA6-557AF30EA5AD}"/>
    <cellStyle name="table text bold 2 2" xfId="34911" xr:uid="{677EAF53-9AF2-49CA-9982-4035A0BBF68B}"/>
    <cellStyle name="table text bold 2 2 2" xfId="52299" xr:uid="{D3263AB7-CC68-4B26-B262-C0B957AE1630}"/>
    <cellStyle name="table text bold 2_3. Chng in credit spreads" xfId="52300" xr:uid="{4A48E5A6-A486-49B2-974B-85EB841CDC75}"/>
    <cellStyle name="table text bold 3" xfId="34912" xr:uid="{DA11A417-FF05-492B-B107-3C14544D1AEB}"/>
    <cellStyle name="table text bold 3 2" xfId="34913" xr:uid="{E6F1EDC4-D53B-4B32-B280-17A5D2FB1583}"/>
    <cellStyle name="table text bold 3 2 2" xfId="34914" xr:uid="{3E10930F-C91E-4536-8854-E72914701EA5}"/>
    <cellStyle name="table text bold 3 2 3" xfId="34915" xr:uid="{730EF564-AE90-4F36-BD43-3A5E507050FE}"/>
    <cellStyle name="table text bold 3 2_AVA DVA EL" xfId="34916" xr:uid="{C32831AB-7E6B-4A28-9815-E56C4B32AE4E}"/>
    <cellStyle name="table text bold 3 3" xfId="34917" xr:uid="{7397943A-4254-43CB-8D4B-68DA110ACEB3}"/>
    <cellStyle name="table text bold 3 4" xfId="34918" xr:uid="{F4CCE6FE-33B6-4752-9D64-E4C1239879CA}"/>
    <cellStyle name="table text bold 3_3. Chng in credit spreads" xfId="52301" xr:uid="{7AC8AAAA-9A6B-4A63-8CBD-56851B0C03DA}"/>
    <cellStyle name="table text bold 4" xfId="34919" xr:uid="{CC52BB44-6E1C-443E-B804-6C11BDDA7107}"/>
    <cellStyle name="table text bold green" xfId="11171" xr:uid="{7BE46D3B-FD8C-4E7A-8948-19FEA9050EB7}"/>
    <cellStyle name="table text bold green 2" xfId="11172" xr:uid="{DB966192-BE36-4F18-8B56-0D8A53E70DC7}"/>
    <cellStyle name="table text bold green 2 2" xfId="34920" xr:uid="{0DB874BD-883A-4A5B-A554-0FE3C652A216}"/>
    <cellStyle name="table text bold green 2 2 2" xfId="52302" xr:uid="{ACC81687-7947-468C-8101-3099098EA284}"/>
    <cellStyle name="table text bold green 2_3. Chng in credit spreads" xfId="52303" xr:uid="{193096CD-173D-4C17-B526-7D26773354B6}"/>
    <cellStyle name="table text bold green 3" xfId="34921" xr:uid="{30057942-FABA-4C9F-B0DC-EC822FBBDD84}"/>
    <cellStyle name="table text bold green 3 2" xfId="52304" xr:uid="{17C4017E-34C8-4BD9-BA08-499BC07BB733}"/>
    <cellStyle name="table text bold green_1" xfId="52305" xr:uid="{CBA77CDB-54DD-4DDF-9678-5FBB679E7E38}"/>
    <cellStyle name="table text bold_1" xfId="52306" xr:uid="{BD5EA33B-13CF-406E-8502-414E7905F8D3}"/>
    <cellStyle name="table text light" xfId="11173" xr:uid="{22987772-8170-4F04-A3D5-E5BAB90781F6}"/>
    <cellStyle name="table text light 2" xfId="11174" xr:uid="{4F49794E-9C9A-44A6-A74A-4583BD294FB7}"/>
    <cellStyle name="table text light 2 2" xfId="34922" xr:uid="{0E08506E-A505-4F9D-8AFF-CD5F3F6987BC}"/>
    <cellStyle name="table text light 2 2 2" xfId="52307" xr:uid="{B5C670E6-4C91-48AB-A223-26E72459FF2A}"/>
    <cellStyle name="table text light 2_3. Chng in credit spreads" xfId="52308" xr:uid="{905EC380-902C-4C54-B275-62C10CBB6777}"/>
    <cellStyle name="table text light 3" xfId="34923" xr:uid="{79B83DFA-B181-4C58-ACBC-197E692A7E07}"/>
    <cellStyle name="table text light 3 2" xfId="34924" xr:uid="{BA78FA7F-B2C6-473D-B857-A3479264399D}"/>
    <cellStyle name="table text light 3 2 2" xfId="34925" xr:uid="{E1F7BCB5-269E-4662-B379-E37B1A4A4FC9}"/>
    <cellStyle name="table text light 3 2 3" xfId="34926" xr:uid="{C896E847-71CE-4F11-90B6-D6A2795F6E80}"/>
    <cellStyle name="table text light 3 2_AVA DVA EL" xfId="34927" xr:uid="{1D4F4B6E-7013-46BA-A0CB-CDFF782B84CC}"/>
    <cellStyle name="table text light 3 3" xfId="34928" xr:uid="{5B949542-4A60-40A3-A907-D06A65B3F5E8}"/>
    <cellStyle name="table text light 3 4" xfId="34929" xr:uid="{11ADAD52-18B6-40D9-8571-C6FFD456AC97}"/>
    <cellStyle name="table text light 3_3. Chng in credit spreads" xfId="52309" xr:uid="{22C34ECE-946A-4E64-ABB9-4299DE856A81}"/>
    <cellStyle name="table text light 4" xfId="34930" xr:uid="{D2F3A285-5691-4328-8B71-24CB3023AF1B}"/>
    <cellStyle name="table text light_1" xfId="52310" xr:uid="{DD9BD396-7640-4065-BEE6-72D87D71DD46}"/>
    <cellStyle name="Table Text_3. Chng in credit spreads" xfId="52311" xr:uid="{EAFDA434-BA8B-4F08-9F3C-87E58C26A563}"/>
    <cellStyle name="Table Title" xfId="34931" xr:uid="{D7E72AB3-7E58-4FC5-893C-90EB4436D4E6}"/>
    <cellStyle name="Table Title 2" xfId="34932" xr:uid="{E42CB1CE-6642-471D-80C8-D733CB4ED0B4}"/>
    <cellStyle name="Table Title 3" xfId="34933" xr:uid="{42A75C64-5987-4468-B5CE-464ADF3973E2}"/>
    <cellStyle name="Table Title_AVA DVA EL" xfId="34934" xr:uid="{B435EEC3-1951-400C-9211-F0F9DFE59BEB}"/>
    <cellStyle name="Table Units" xfId="34935" xr:uid="{CF2B9565-7A81-467B-808B-F06219FD8FD6}"/>
    <cellStyle name="Table Units 2" xfId="34936" xr:uid="{4984B0A2-01E8-4F19-90AB-7F9EBAAEEA02}"/>
    <cellStyle name="Table Units 2 2" xfId="34937" xr:uid="{364BAE78-4D80-4E2F-97A1-01CE098C3381}"/>
    <cellStyle name="Table Units 2 3" xfId="34938" xr:uid="{0294B769-2D21-4AC4-8D22-B0B96E0F88A6}"/>
    <cellStyle name="Table Units 2 4" xfId="52312" xr:uid="{FCD5F364-C3BC-4905-8934-646CC508280C}"/>
    <cellStyle name="Table Units 2_AVA DVA EL" xfId="34939" xr:uid="{55B34313-7257-40D5-9666-E1CF4FAB8EA3}"/>
    <cellStyle name="Table Units 3" xfId="34940" xr:uid="{1DEBBC06-4E9E-4C95-8A7D-82686FE354F1}"/>
    <cellStyle name="Table Units 4" xfId="34941" xr:uid="{6D1D171F-4C4F-4B8D-AD16-F2F7CA8234F4}"/>
    <cellStyle name="Table Units_3. Chng in credit spreads" xfId="52313" xr:uid="{E10AAE57-1D7F-4C31-86B5-1462CDDF8000}"/>
    <cellStyle name="Table_Header" xfId="34942" xr:uid="{5AEF3A5E-27F1-443B-A531-FEA75DA3962D}"/>
    <cellStyle name="TableBorder" xfId="34943" xr:uid="{6E6F786D-68EE-45F3-94AF-729B77A846E7}"/>
    <cellStyle name="TableBorder 2" xfId="34944" xr:uid="{62494A61-B67D-4CA6-9B5A-F0EF010A2059}"/>
    <cellStyle name="TableBorder 2 2" xfId="34945" xr:uid="{E9D7DA33-65E0-4336-97D8-966B2527B6AE}"/>
    <cellStyle name="TableBorder 2 3" xfId="34946" xr:uid="{33C09E8C-B55F-4149-8D1A-4195384DC805}"/>
    <cellStyle name="TableBorder 2_AVA DVA EL" xfId="34947" xr:uid="{0E856CD8-D7C3-4995-8CAD-8265E0233B35}"/>
    <cellStyle name="TableBorder 3" xfId="34948" xr:uid="{5137154E-63EA-4415-9C1B-D4D2BD13669E}"/>
    <cellStyle name="TableBorder 4" xfId="34949" xr:uid="{93E3E4C9-07E5-4B4D-B5AD-FC3986CE9DB1}"/>
    <cellStyle name="TableBorder_3. Chng in credit spreads" xfId="52314" xr:uid="{0C759171-3F59-488F-904E-F1C139ECFB30}"/>
    <cellStyle name="TableColumnHeader" xfId="34950" xr:uid="{1003618C-4AE4-4E43-BA77-68B3EEE6CB34}"/>
    <cellStyle name="TableColumnHeader 2" xfId="34951" xr:uid="{295DBCF0-9818-409D-8428-D10090F7B6AC}"/>
    <cellStyle name="TableColumnHeader 3" xfId="34952" xr:uid="{13451193-0181-4562-A3BC-633BAA2FF30D}"/>
    <cellStyle name="TableColumnHeader_AVA DVA EL" xfId="34953" xr:uid="{84A35DE4-F5F9-4F7D-8E37-6A3A363CBDB8}"/>
    <cellStyle name="TableHeading" xfId="34954" xr:uid="{C4411486-A6AB-4255-B3C9-D770E621CD0F}"/>
    <cellStyle name="TableHeading 2" xfId="34955" xr:uid="{A7190309-2F5F-4552-9DF6-B2461B762DC1}"/>
    <cellStyle name="TableHeading 2 2" xfId="34956" xr:uid="{46B568CA-3207-4651-94E3-A326B44072A9}"/>
    <cellStyle name="TableHeading 2 3" xfId="34957" xr:uid="{F4C7E525-F29C-4B90-A155-D27038A7FC05}"/>
    <cellStyle name="TableHeading 2_AVA DVA EL" xfId="34958" xr:uid="{3B7253FF-D420-4E19-88F6-0755717D6A68}"/>
    <cellStyle name="TableHeading 3" xfId="34959" xr:uid="{73C4981B-4B35-4977-8413-D20AC2F87CB8}"/>
    <cellStyle name="TableHeading 4" xfId="34960" xr:uid="{7F959EEC-1418-45A2-B42F-FF324034964B}"/>
    <cellStyle name="TableHeading_3. Chng in credit spreads" xfId="52315" xr:uid="{2E4A8AB1-1F3A-48C1-85A4-210C61793E2C}"/>
    <cellStyle name="TableHighlight" xfId="34961" xr:uid="{213FF69D-8085-4B3B-B916-BEB1A1D8F3EA}"/>
    <cellStyle name="TableHighlight 2" xfId="34962" xr:uid="{91B1426D-CA98-4A22-87A1-0F8926680C7E}"/>
    <cellStyle name="TableHighlight 2 2" xfId="34963" xr:uid="{BBC43C5D-47FC-416C-9F7D-F9B0190D5A46}"/>
    <cellStyle name="TableHighlight 2 3" xfId="34964" xr:uid="{37654E33-0570-4E06-91F3-B5D1AAD90F99}"/>
    <cellStyle name="TableHighlight 2_AVA DVA EL" xfId="34965" xr:uid="{4303B6EA-7191-4375-BE1E-F5296AA87F8B}"/>
    <cellStyle name="TableHighlight 3" xfId="34966" xr:uid="{3300853E-C723-4D62-BD58-EBDD7BF22806}"/>
    <cellStyle name="TableHighlight 4" xfId="34967" xr:uid="{D8502FDC-2B2F-4FA8-BEA0-FA4F47D9DAD1}"/>
    <cellStyle name="TableHighlight_3. Chng in credit spreads" xfId="52316" xr:uid="{564ED094-A82D-42BE-9653-FB6CC7113572}"/>
    <cellStyle name="TableNote" xfId="34968" xr:uid="{AE2B5DCC-EBFA-4645-938D-914F0F2E1A0E}"/>
    <cellStyle name="TableNote 2" xfId="34969" xr:uid="{AA17FE71-415A-4478-8229-EB9EC8992623}"/>
    <cellStyle name="TableNote 2 2" xfId="34970" xr:uid="{7E4486A6-BDCB-4B32-8CA9-B92694C3B635}"/>
    <cellStyle name="TableNote 2 3" xfId="34971" xr:uid="{8AE07C9F-FBBB-4740-BCD9-BBA1FC591AA6}"/>
    <cellStyle name="TableNote 2_AVA DVA EL" xfId="34972" xr:uid="{9A53C557-B39F-4404-B631-255B2DBBEF62}"/>
    <cellStyle name="TableNote 3" xfId="34973" xr:uid="{6077376B-79A2-46DC-9A73-27584D100ABC}"/>
    <cellStyle name="TableNote 4" xfId="34974" xr:uid="{F8A8D652-3CBE-434C-925A-1F9F13C2D77F}"/>
    <cellStyle name="TableNote_3. Chng in credit spreads" xfId="52317" xr:uid="{24A1992C-8062-4F1D-812C-ACCBA189C1A8}"/>
    <cellStyle name="Tekst objaśnienia" xfId="34975" xr:uid="{F9D1C5FC-9AF6-423F-BED9-E62D867EB45E}"/>
    <cellStyle name="Tekst objaśnienia 2" xfId="34976" xr:uid="{215147C1-6BEC-4690-BF33-3BE641EE2EAF}"/>
    <cellStyle name="Tekst objaśnienia 3" xfId="34977" xr:uid="{C22DA41D-53F4-4A8D-B331-003DCFDE5EB1}"/>
    <cellStyle name="Tekst objaśnienia_AVA DVA EL" xfId="34978" xr:uid="{E4CB5B68-71D1-4211-A390-4C5662A3D28F}"/>
    <cellStyle name="Tekst ostrzeżenia" xfId="34979" xr:uid="{5BA4AC32-4988-44D6-9179-544D7B456916}"/>
    <cellStyle name="Tekst ostrzeżenia 2" xfId="34980" xr:uid="{DF9BACC2-4573-418D-87B2-13E4978F9E74}"/>
    <cellStyle name="Tekst ostrzeżenia 3" xfId="34981" xr:uid="{9CEFC411-3360-450B-AAB2-DBB33B5C5A9C}"/>
    <cellStyle name="Tekst ostrzeżenia_AVA DVA EL" xfId="34982" xr:uid="{10780DC2-F7A3-407C-937C-9877CE83C7ED}"/>
    <cellStyle name="test a style" xfId="34983" xr:uid="{781D47F2-B940-4D97-B9CD-762E294B47A9}"/>
    <cellStyle name="test a style 2" xfId="34984" xr:uid="{FDF401CA-630F-4ACE-AB5A-53E978AB8C67}"/>
    <cellStyle name="test a style 3" xfId="34985" xr:uid="{6109DE09-B8B5-4050-8B47-9C0AD40A635B}"/>
    <cellStyle name="test a style_AVA DVA EL" xfId="34986" xr:uid="{37ED1114-D1F5-4836-A573-68B00294C262}"/>
    <cellStyle name="tête chapitre" xfId="52318" xr:uid="{727C6290-7F98-4C74-9CC5-9D251A0E69CF}"/>
    <cellStyle name="Text" xfId="11175" xr:uid="{1E3A6995-BE8D-4C18-B022-7C8B5FA86AB0}"/>
    <cellStyle name="Text [3]" xfId="34987" xr:uid="{ACA80CA5-6C06-4840-AAC4-AF0D71A2F875}"/>
    <cellStyle name="Text [3] 2" xfId="34988" xr:uid="{67ADA3BA-3763-44E2-9285-2525BC36B3ED}"/>
    <cellStyle name="Text [3] 3" xfId="34989" xr:uid="{B9A0118D-BFEB-48D3-AAC9-E91F7A5A726A}"/>
    <cellStyle name="Text [3]_AVA DVA EL" xfId="34990" xr:uid="{9AAC5CCB-05A4-4E88-A279-7C5441830454}"/>
    <cellStyle name="Text [5]" xfId="34991" xr:uid="{BEF08925-BFB6-4600-8C51-BD763B0A6B2A}"/>
    <cellStyle name="Text [5] 2" xfId="34992" xr:uid="{B089D111-FCA6-49FF-8326-AFC2D3048E3F}"/>
    <cellStyle name="Text [5] 3" xfId="34993" xr:uid="{C75B8474-556B-46B2-A5E8-206528190867}"/>
    <cellStyle name="Text [5]_AVA DVA EL" xfId="34994" xr:uid="{D602305F-8804-41B7-9DC5-B753D7FC25E8}"/>
    <cellStyle name="Text 1" xfId="34995" xr:uid="{BCB737E9-F42E-4298-B3AB-2C24E16DCF3A}"/>
    <cellStyle name="Text 1 2" xfId="34996" xr:uid="{80B021CA-44B4-4692-AE50-92A9D754BFC9}"/>
    <cellStyle name="Text 1 3" xfId="34997" xr:uid="{7FC91D8A-E1D1-486C-A9A5-9BDAB387C324}"/>
    <cellStyle name="Text 1_AVA DVA EL" xfId="34998" xr:uid="{432716C9-F99E-4CDA-92AC-BD1A947EE610}"/>
    <cellStyle name="Text 12" xfId="34999" xr:uid="{E2CD0289-9E91-4CA2-AB22-CAD4B183391F}"/>
    <cellStyle name="Text 12 2" xfId="35000" xr:uid="{647AAF66-12ED-4689-B454-910C6F142DFF}"/>
    <cellStyle name="Text 12 3" xfId="35001" xr:uid="{2A5A4080-94F9-4FC4-AC5B-FD93C2837D42}"/>
    <cellStyle name="Text 12 4" xfId="52319" xr:uid="{D8944908-94CF-476B-859C-571FA1D48A29}"/>
    <cellStyle name="Text 12_AVA DVA EL" xfId="35002" xr:uid="{91885BBF-B732-46B7-A100-CB2DFE1B2F71}"/>
    <cellStyle name="Text 2" xfId="35003" xr:uid="{C36210DD-E45C-419D-A262-CD497C1B40C6}"/>
    <cellStyle name="Text 2 2" xfId="35004" xr:uid="{79A395B5-90CD-446F-B84E-55E123AA7D8D}"/>
    <cellStyle name="Text 2 3" xfId="35005" xr:uid="{269D46CC-0241-4B76-8F6D-3069D83F9AE1}"/>
    <cellStyle name="Text 2_AVA DVA EL" xfId="35006" xr:uid="{C6D821B6-0408-4440-B846-2AED45669D15}"/>
    <cellStyle name="Text 3" xfId="35007" xr:uid="{85A73CC3-41EF-480E-BEC1-4638DCBECC2E}"/>
    <cellStyle name="Text 3 2" xfId="35008" xr:uid="{BF757199-15B5-4F10-96D4-9C342FFA0646}"/>
    <cellStyle name="Text 3 3" xfId="35009" xr:uid="{936F1998-7A7F-4045-AC3E-CEA5B4C330A9}"/>
    <cellStyle name="Text 3 4" xfId="52320" xr:uid="{0D134434-9519-4F6C-8354-0F598C8D39B8}"/>
    <cellStyle name="Text 3_AVA DVA EL" xfId="35010" xr:uid="{1A704FA1-DF80-47F7-AECF-D08AFDA5396A}"/>
    <cellStyle name="Text 4" xfId="35011" xr:uid="{870B4F77-36F2-4D04-A620-691546EBDDF8}"/>
    <cellStyle name="Text 5" xfId="35012" xr:uid="{CA67C4D9-0193-417D-998F-AFEA35DB2810}"/>
    <cellStyle name="Text 6" xfId="35013" xr:uid="{5151216F-675A-47EE-8F7D-03232E64CA6E}"/>
    <cellStyle name="Text Head 1" xfId="35014" xr:uid="{E65FE2F7-F462-48BB-A288-F79CA779D2A3}"/>
    <cellStyle name="Text Head 1 2" xfId="35015" xr:uid="{0B59C254-6C55-4E7C-AE64-169B399DED4F}"/>
    <cellStyle name="Text Head 1 3" xfId="35016" xr:uid="{F01FFEF3-E62A-4184-AF74-FC6F9AD2B5B6}"/>
    <cellStyle name="Text Head 1_AVA DVA EL" xfId="35017" xr:uid="{ED6603EF-95E4-422A-B4E3-C686256C1DD7}"/>
    <cellStyle name="Text Head 2" xfId="35018" xr:uid="{96116745-B957-44B4-92A2-055B246C669A}"/>
    <cellStyle name="Text Head 2 2" xfId="35019" xr:uid="{0F413738-17A3-4E68-A798-CC58DE450196}"/>
    <cellStyle name="Text Head 2 3" xfId="35020" xr:uid="{EB23AEF6-FD1C-4C5D-A9A1-25A60E3F3FF8}"/>
    <cellStyle name="Text Head 2_AVA DVA EL" xfId="35021" xr:uid="{5BEEB9E3-895F-44EF-A3C4-E16848163CCE}"/>
    <cellStyle name="Text Indent 1" xfId="35022" xr:uid="{52491A98-3D6E-4FBB-AD6F-865E69FFBD5C}"/>
    <cellStyle name="Text Indent 1 2" xfId="35023" xr:uid="{CE3D8FEE-BD15-420C-92A7-E7ED5BD52424}"/>
    <cellStyle name="Text Indent 1 3" xfId="35024" xr:uid="{60AACB8D-3716-499F-A50D-1C81F1CD2051}"/>
    <cellStyle name="Text Indent 1_AVA DVA EL" xfId="35025" xr:uid="{EC6AAD34-D0E9-4CC2-BBFF-A463CF40FCE8}"/>
    <cellStyle name="Text Indent 2" xfId="35026" xr:uid="{236555E1-3C51-492E-BFD4-109287332C13}"/>
    <cellStyle name="Text Indent 2 2" xfId="35027" xr:uid="{DBF95524-B7B3-4414-B9F3-F402DDAB8769}"/>
    <cellStyle name="Text Indent 2 3" xfId="35028" xr:uid="{2A9F7D83-EBE7-4417-8ACE-B35FAC189920}"/>
    <cellStyle name="Text Indent 2_AVA DVA EL" xfId="35029" xr:uid="{FEB45CDA-8C1C-4620-A81A-E3CA7E40F762}"/>
    <cellStyle name="Text_3. Chng in credit spreads" xfId="52321" xr:uid="{2B19D2DA-D979-4066-8419-2A52EA9AEB79}"/>
    <cellStyle name="Texto de advertencia" xfId="11176" xr:uid="{F726EF79-DA33-4C8F-9569-B59B7124818E}"/>
    <cellStyle name="Texto de advertencia 2" xfId="35030" xr:uid="{DCB1FA67-5F80-4067-A722-856ACB7932B4}"/>
    <cellStyle name="Texto de advertencia_AVA DVA EL" xfId="35031" xr:uid="{62B44CBE-EE3A-420A-8E52-EA013C3787F2}"/>
    <cellStyle name="Texto explicativo" xfId="11177" xr:uid="{6261DC65-5F41-4180-BE2B-8516F6D6F2D2}"/>
    <cellStyle name="Texto explicativo 2" xfId="35032" xr:uid="{189291D1-BB19-432F-A436-0B449E8BCB18}"/>
    <cellStyle name="Texto explicativo_AVA DVA EL" xfId="35033" xr:uid="{482562EF-9379-4EB6-87F4-4DF28BFCF5E3}"/>
    <cellStyle name="Textrubrik" xfId="35034" xr:uid="{12BB2F55-4874-47C0-B7E4-85632D2939B9}"/>
    <cellStyle name="Textrubrik 2" xfId="35035" xr:uid="{9AD8D9C9-E2F1-46F4-908D-6C1862DF90B2}"/>
    <cellStyle name="Textrubrik 3" xfId="35036" xr:uid="{8396D9A7-317F-44B6-8BD2-BF34A2D8B0C2}"/>
    <cellStyle name="Textrubrik 4" xfId="52322" xr:uid="{203F7ABC-EB8B-4502-8902-569CF55035AF}"/>
    <cellStyle name="Textrubrik_AVA DVA EL" xfId="35037" xr:uid="{27D7F884-F306-4000-BA9F-3965BC412227}"/>
    <cellStyle name="Tikrinimo langelis" xfId="11178" xr:uid="{5B52E06D-A186-4B2A-A89F-84D19B655B38}"/>
    <cellStyle name="Tikrinimo langelis 2" xfId="35038" xr:uid="{CEA4C9EF-545B-44DB-8F52-383A6D44889B}"/>
    <cellStyle name="Tikrinimo langelis_A02" xfId="55705" xr:uid="{876902AF-4CF3-494A-9D55-993B832EB21F}"/>
    <cellStyle name="Times 10" xfId="35039" xr:uid="{7108428F-4325-4ADD-B0CB-C18E9B7304DA}"/>
    <cellStyle name="Times 10 2" xfId="35040" xr:uid="{295D0D76-B33D-467B-97E4-9E3A6DB76229}"/>
    <cellStyle name="Times 10 3" xfId="35041" xr:uid="{401CC344-CA55-45BE-AD06-B4B131BE01D6}"/>
    <cellStyle name="Times 10_AVA DVA EL" xfId="35042" xr:uid="{FE2FF0FA-D715-41E5-B519-7A9EB3BEE5B7}"/>
    <cellStyle name="Times 12" xfId="35043" xr:uid="{D901ED6B-2A3B-4A78-B317-FE41A3347A3A}"/>
    <cellStyle name="Times 12 2" xfId="35044" xr:uid="{307E80A2-3336-42FA-976F-10C4552F7B05}"/>
    <cellStyle name="Times 12 3" xfId="35045" xr:uid="{6C876DCC-A5AD-43A4-8522-D00D9E3ACB8F}"/>
    <cellStyle name="Times 12_AVA DVA EL" xfId="35046" xr:uid="{1285886D-504E-4AFE-8761-83656E9E7E77}"/>
    <cellStyle name="Titel" xfId="35047" xr:uid="{378216F4-2E86-42F9-B0A0-C278D367D657}"/>
    <cellStyle name="Titel 2" xfId="35048" xr:uid="{7AD34145-A0CD-4BDB-AB1B-F4356F92C733}"/>
    <cellStyle name="Titel 3" xfId="35049" xr:uid="{B98A65A5-C43C-4D31-985C-A917B95C54C1}"/>
    <cellStyle name="Titel_AVA DVA EL" xfId="35050" xr:uid="{6907D573-EB17-43C7-8A77-1001E377492A}"/>
    <cellStyle name="Title 10" xfId="11180" xr:uid="{98677BB1-76ED-46F7-9317-104836F76529}"/>
    <cellStyle name="Title 11" xfId="11181" xr:uid="{1509C186-D2FD-4351-ACEA-02F8C0A876E9}"/>
    <cellStyle name="Title 12" xfId="40142" xr:uid="{225B140F-9D86-4A31-820B-69166771410A}"/>
    <cellStyle name="Title 13" xfId="11179" xr:uid="{D0106031-7766-4E90-B757-7F9D1610D854}"/>
    <cellStyle name="Title 2" xfId="11182" xr:uid="{CD468ADC-1D0F-498B-871C-9873A81779BD}"/>
    <cellStyle name="Title 2 2" xfId="11183" xr:uid="{E3CC0229-82D0-40FF-B9F5-95C8183F43C1}"/>
    <cellStyle name="Title 2 2 2" xfId="35051" xr:uid="{5A885482-4B7A-4F2B-9E95-2E4E4B658321}"/>
    <cellStyle name="Title 2 2 2 2" xfId="35052" xr:uid="{7C94742F-4962-4774-BB88-EB46A0418F85}"/>
    <cellStyle name="Title 2 2 2 3" xfId="35053" xr:uid="{8FD551D2-8418-47CE-A37E-BC3C786F853E}"/>
    <cellStyle name="Title 2 2 2_AVA DVA EL" xfId="35054" xr:uid="{30052F85-9AE8-40D3-88F7-086460115C1E}"/>
    <cellStyle name="Title 2 2 3" xfId="35055" xr:uid="{A166100D-F8D1-4B3D-AD27-21EFA3520B30}"/>
    <cellStyle name="Title 2 2_AVA DVA EL" xfId="35056" xr:uid="{AB138C84-C807-482F-A218-23A8D0790636}"/>
    <cellStyle name="Title 2 3" xfId="11184" xr:uid="{7A2AB523-1018-435A-BA08-CA19F222E645}"/>
    <cellStyle name="Title 2 3 2" xfId="35057" xr:uid="{342C87B8-0ACE-4C42-87F5-38F58D829E5C}"/>
    <cellStyle name="Title 2 3_AVA DVA EL" xfId="35058" xr:uid="{6B6FA94F-67D5-434A-8605-04D4E2742BFC}"/>
    <cellStyle name="Title 2 4" xfId="35059" xr:uid="{BDC63FC6-4A2B-4269-A3A7-DCF145A71480}"/>
    <cellStyle name="Title 2 4 2" xfId="35060" xr:uid="{A4566AF9-0ED2-4645-9F52-81C0AE713F69}"/>
    <cellStyle name="Title 2 4 3" xfId="35061" xr:uid="{4B91B23E-B6E1-4FE4-A8D9-BBFACF41DE7E}"/>
    <cellStyle name="Title 2 4_AVA DVA EL" xfId="35062" xr:uid="{ED143050-5B68-4FA3-B65D-AE95A218C2BB}"/>
    <cellStyle name="Title 2 5" xfId="35063" xr:uid="{46B59B21-E704-45E2-AE7C-4CE2CB6796C7}"/>
    <cellStyle name="Title 2 5 2" xfId="35064" xr:uid="{99C98C8C-39B6-4184-83F5-62C752C1F3FF}"/>
    <cellStyle name="Title 2 5 3" xfId="35065" xr:uid="{FE7E2B31-FB8F-4212-9BF0-2DD2CA533A72}"/>
    <cellStyle name="Title 2 5_AVA DVA EL" xfId="35066" xr:uid="{985E3A68-98AA-40D3-856B-5BE1C9E3F3CE}"/>
    <cellStyle name="Title 2 6" xfId="35067" xr:uid="{37532208-B4E2-4B65-9B5B-88D8C99E815A}"/>
    <cellStyle name="Title 2 7" xfId="36899" xr:uid="{849FCE74-A287-4A3A-A568-EF2D17C37C97}"/>
    <cellStyle name="Title 2_4Q16" xfId="35068" xr:uid="{A4CE0C10-2D55-4B5F-AB3B-699FEA7294A7}"/>
    <cellStyle name="Title 3" xfId="11185" xr:uid="{BA052586-852C-4870-A828-7CA459E8C2C8}"/>
    <cellStyle name="Title 3 2" xfId="35069" xr:uid="{67BA9E7B-D6D3-4F2E-8DB0-FCF087613A41}"/>
    <cellStyle name="Title 3 2 2" xfId="35070" xr:uid="{81F4F673-0812-4A9D-B9DA-B40B322EFFB8}"/>
    <cellStyle name="Title 3 2 3" xfId="35071" xr:uid="{E31A954B-9FCC-48E4-B78F-A8D06BBCD74C}"/>
    <cellStyle name="Title 3 2_AVA DVA EL" xfId="35072" xr:uid="{68111F54-E7E6-4232-90C5-2F44BB5AB43F}"/>
    <cellStyle name="Title 3 3" xfId="35073" xr:uid="{3AAA6225-184F-4CD2-8A32-B5D6E32BFBCE}"/>
    <cellStyle name="Title 3_AVA DVA EL" xfId="35074" xr:uid="{4589C6E8-556A-4428-A4F6-67E1B1EEA7C8}"/>
    <cellStyle name="Title 4" xfId="11186" xr:uid="{DBF0F35F-4958-4A5E-B4CA-328EEEC6A75D}"/>
    <cellStyle name="Title 4 2" xfId="35075" xr:uid="{1C38478A-305E-4EC8-8840-B89706F8E60E}"/>
    <cellStyle name="Title 4 2 2" xfId="35076" xr:uid="{E33D8183-C430-49B2-A86D-58A6AD56D737}"/>
    <cellStyle name="Title 4 2 3" xfId="35077" xr:uid="{207B287C-FEE1-4722-AE72-991022644D5D}"/>
    <cellStyle name="Title 4 2_AVA DVA EL" xfId="35078" xr:uid="{9124E8CE-90F7-4365-8083-0394B495235B}"/>
    <cellStyle name="Title 4 3" xfId="35079" xr:uid="{7C2E10F3-17CF-41F6-A91D-3A4C1D484A64}"/>
    <cellStyle name="Title 4_AVA DVA EL" xfId="35080" xr:uid="{EB6071C7-359C-47EC-9FA6-0DD5CCE4FC29}"/>
    <cellStyle name="Title 5" xfId="11187" xr:uid="{FC5BD838-B1AA-4180-A13F-0A9443463D44}"/>
    <cellStyle name="Title 5 2" xfId="35081" xr:uid="{016B3557-0135-4327-A479-76A76EC010EC}"/>
    <cellStyle name="Title 5 2 2" xfId="35082" xr:uid="{103DD13A-4159-46C8-99FE-B57FF05CA8A6}"/>
    <cellStyle name="Title 5 2 3" xfId="35083" xr:uid="{FA00A79E-356D-4056-A2B5-67C034FB6B61}"/>
    <cellStyle name="Title 5 2_AVA DVA EL" xfId="35084" xr:uid="{DA7B5C3D-219B-441C-BEE4-08454A4F81CC}"/>
    <cellStyle name="Title 5 3" xfId="35085" xr:uid="{831D4BBA-833A-4BAE-A931-80E7FE1E775D}"/>
    <cellStyle name="Title 5_AVA DVA EL" xfId="35086" xr:uid="{A8635AA7-2CD1-462F-943F-8773872311E9}"/>
    <cellStyle name="Title 6" xfId="11188" xr:uid="{1F68FB6C-7A68-4B69-8ECB-F85AB09D60B3}"/>
    <cellStyle name="Title 6 2" xfId="35087" xr:uid="{A2FFCEA0-4047-442B-BDA8-F708D34E845D}"/>
    <cellStyle name="Title 6 2 2" xfId="35088" xr:uid="{7E25E103-C68B-4508-A71C-B2B895593473}"/>
    <cellStyle name="Title 6 2 3" xfId="35089" xr:uid="{B0889DFB-D622-40A3-BAF2-CCDE19860BEE}"/>
    <cellStyle name="Title 6 2_AVA DVA EL" xfId="35090" xr:uid="{BF9A0959-1893-4656-9A52-4F3207D57344}"/>
    <cellStyle name="Title 6 3" xfId="35091" xr:uid="{E09614A7-4815-4E26-896A-2E6F33C9FCC2}"/>
    <cellStyle name="Title 6_AVA DVA EL" xfId="35092" xr:uid="{2D4993A2-203F-413A-A072-6A08FBFFB5D6}"/>
    <cellStyle name="Title 7" xfId="11189" xr:uid="{F853FFF8-C556-4115-815F-F60FA9A70E88}"/>
    <cellStyle name="Title 7 2" xfId="35093" xr:uid="{873B9428-C365-4CA1-BFD7-582BCBAAA7A8}"/>
    <cellStyle name="Title 7_AVA DVA EL" xfId="35094" xr:uid="{AD4EE684-A1C8-4867-8CC5-2548F3604486}"/>
    <cellStyle name="Title 8" xfId="11190" xr:uid="{EBDCFAAF-FCC4-44B7-9592-3A61CD9EEB21}"/>
    <cellStyle name="Title 8 2" xfId="35095" xr:uid="{77FB0FB9-19A4-4DFE-AAE0-11EB321C2F7E}"/>
    <cellStyle name="Title 8_AVA DVA EL" xfId="35096" xr:uid="{F014762C-49FA-42CF-A00A-A9834A528B6D}"/>
    <cellStyle name="Title 9" xfId="11191" xr:uid="{35E2D1DC-4EFB-42E3-8DD0-1F902CAE44A3}"/>
    <cellStyle name="Title 9 2" xfId="35097" xr:uid="{638E695B-C465-428F-867A-BB54E62015F3}"/>
    <cellStyle name="Title 9_AVA DVA EL" xfId="35098" xr:uid="{5A4EA73A-5D54-4363-B747-91ABF68DA955}"/>
    <cellStyle name="Titles" xfId="35099" xr:uid="{631EEB90-529D-4BB6-836D-9484841C0BFD}"/>
    <cellStyle name="Titles 2" xfId="35100" xr:uid="{B6309BC2-E6A2-4421-99A1-7CD6C0B07F32}"/>
    <cellStyle name="Titles 3" xfId="35101" xr:uid="{7D74EF0B-9F7A-4058-A61B-F6801E0143B1}"/>
    <cellStyle name="Titles_AVA DVA EL" xfId="35102" xr:uid="{62B5C08A-895E-4182-B0C1-C438A1C48933}"/>
    <cellStyle name="titre" xfId="52323" xr:uid="{33680BDE-E0A0-4FD8-809F-9670065F3192}"/>
    <cellStyle name="Tittel" xfId="36245" xr:uid="{5A54A7E8-B341-47B9-AA5E-C532EFFDCE95}"/>
    <cellStyle name="Tittel 2" xfId="11192" xr:uid="{A8017693-05D1-43A4-A8D0-D0949F05E73F}"/>
    <cellStyle name="Tittel 2 2" xfId="35103" xr:uid="{C4B2A663-360F-4E9D-B852-45B82C359DE9}"/>
    <cellStyle name="Tittel 2_AVA DVA EL" xfId="35104" xr:uid="{55A7F4F9-9E4D-48E1-B5D4-88471BD57866}"/>
    <cellStyle name="Tittel 3" xfId="35105" xr:uid="{7660A4EB-D96B-4029-9C86-7A7A7E8C6C7F}"/>
    <cellStyle name="Tittel 3 2" xfId="35106" xr:uid="{699ED8A2-37CB-4688-9364-5886A26B61B7}"/>
    <cellStyle name="Tittel 3 3" xfId="35107" xr:uid="{FF906379-A3BB-41FB-990D-B0D6B7BB0D6D}"/>
    <cellStyle name="Tittel 3 4" xfId="52324" xr:uid="{AF590418-60CE-48E7-8CEB-DEFA6B195336}"/>
    <cellStyle name="Tittel 3_AVA DVA EL" xfId="35108" xr:uid="{B4813074-50C0-4823-9BA8-D933FB73364D}"/>
    <cellStyle name="Tittel 4" xfId="35109" xr:uid="{1E01E6F8-B3FB-42AA-9C91-63D7FDA4C057}"/>
    <cellStyle name="Tittel 5" xfId="35110" xr:uid="{A5250C80-ADA3-4A9E-9F28-33832CF07C79}"/>
    <cellStyle name="Tittel 6" xfId="35111" xr:uid="{7977E943-678C-4937-9C58-6AB231E54C30}"/>
    <cellStyle name="Tittel 7" xfId="52325" xr:uid="{612335AF-9748-4C06-A7C8-4A9BE1B538CC}"/>
    <cellStyle name="Tittel_4Q16" xfId="52326" xr:uid="{994BAB4F-CE68-49D8-937F-E0B0F9F4CEC9}"/>
    <cellStyle name="Título" xfId="11193" xr:uid="{7C66A537-253F-438E-B130-02B0B296F6C5}"/>
    <cellStyle name="Título 1" xfId="11194" xr:uid="{C0001469-3FE9-49D6-AFD8-DCB11AC9979B}"/>
    <cellStyle name="Título 1 2" xfId="35112" xr:uid="{2D41364E-5FEB-409F-8036-DDF984BC6275}"/>
    <cellStyle name="Título 1_AVA DVA EL" xfId="35113" xr:uid="{5668C48C-6210-460B-83EE-7C6B38F879AA}"/>
    <cellStyle name="Título 2" xfId="11195" xr:uid="{91498B21-76B8-442D-B73D-8FBE52587080}"/>
    <cellStyle name="Título 2 2" xfId="35114" xr:uid="{752B4894-043E-4A37-9080-218F44C27D7C}"/>
    <cellStyle name="Título 2_AVA DVA EL" xfId="35115" xr:uid="{9A49C911-89A5-4A10-A5B2-D89ACE78952A}"/>
    <cellStyle name="Título 3" xfId="11196" xr:uid="{2353FB48-1B1A-4DD5-B1F0-C5448741CFD3}"/>
    <cellStyle name="Título 3 2" xfId="35116" xr:uid="{52BCCA1B-1948-43F3-91F6-82FEC60C72E6}"/>
    <cellStyle name="Título 3_AVA DVA EL" xfId="35117" xr:uid="{3656F896-9CB9-43ED-89C0-18B98B98D020}"/>
    <cellStyle name="Título 4" xfId="35118" xr:uid="{B68DB180-AD1B-4F6C-87E8-DD0282FDBB34}"/>
    <cellStyle name="Título_20091015 DE_Proposed amendments to CR SEC_MKR" xfId="11197" xr:uid="{4FCFC54C-074C-490C-AF7E-55072E6D719A}"/>
    <cellStyle name="TOC" xfId="35119" xr:uid="{D25A617B-45AB-4843-9E38-460260EFB9AE}"/>
    <cellStyle name="TOC 1" xfId="35120" xr:uid="{0EFA1C71-ED4D-4358-B218-87C4C281FB11}"/>
    <cellStyle name="TOC 1 2" xfId="35121" xr:uid="{D0B08DD1-C211-4B41-8FF9-A64ACBCD2171}"/>
    <cellStyle name="TOC 1 3" xfId="35122" xr:uid="{8E8FCC08-1CCD-4B09-B5D2-76E31C3DBC70}"/>
    <cellStyle name="TOC 1_AVA DVA EL" xfId="35123" xr:uid="{E72FD1B9-87FB-45A1-994E-0805A38FAB4F}"/>
    <cellStyle name="TOC 2" xfId="35124" xr:uid="{9042ACE6-BFC9-41E6-AB09-85A3D94BA21D}"/>
    <cellStyle name="TOC 2 2" xfId="35125" xr:uid="{BAC395E2-3A31-4D38-9E64-B4E6B084AFEE}"/>
    <cellStyle name="TOC 2 3" xfId="35126" xr:uid="{2E47ABC8-F280-4360-BEBF-EFECC5C60B66}"/>
    <cellStyle name="TOC 2_AVA DVA EL" xfId="35127" xr:uid="{8FA5F728-7828-460C-8577-FE547C6D01FC}"/>
    <cellStyle name="TOC 3" xfId="35128" xr:uid="{C88B5D94-E8CE-4D1A-8B1E-5A22125902FE}"/>
    <cellStyle name="TOC 4" xfId="35129" xr:uid="{7235E0E5-E3AC-4A44-B848-007962A9468D}"/>
    <cellStyle name="TOC_3. Chng in credit spreads" xfId="52327" xr:uid="{3337EEFE-70C5-46EB-881F-7A83C22A46D9}"/>
    <cellStyle name="Total 10" xfId="11199" xr:uid="{C32022B9-8E8A-42AE-8927-6456E8B8A592}"/>
    <cellStyle name="Total 10 2" xfId="35130" xr:uid="{64957761-EED5-4D14-8936-D011EE486E4B}"/>
    <cellStyle name="Total 10 3" xfId="35131" xr:uid="{36D5D85C-767B-4675-8AE6-2E162732E715}"/>
    <cellStyle name="Total 10_AVA DVA EL" xfId="35132" xr:uid="{7CA421D5-4F54-470B-B367-C36D0EC43D23}"/>
    <cellStyle name="Total 11" xfId="11200" xr:uid="{7559DD98-6773-43E0-84DB-B61FFAEE3DDD}"/>
    <cellStyle name="Total 11 2" xfId="35133" xr:uid="{27F8075D-F2EC-4C2D-85A5-500DA63E45D9}"/>
    <cellStyle name="Total 11 3" xfId="35134" xr:uid="{2D37F84D-1411-46FA-8B98-22886D26321D}"/>
    <cellStyle name="Total 11_AVA DVA EL" xfId="35135" xr:uid="{ABD68B72-1573-4229-BF0D-6F911AB533C0}"/>
    <cellStyle name="Total 12" xfId="35136" xr:uid="{78AFEC68-7B6B-4F3F-8ADE-86303F1F2641}"/>
    <cellStyle name="Total 12 2" xfId="35137" xr:uid="{2E45F6C4-CF72-4724-B32A-ED40C46D08A6}"/>
    <cellStyle name="Total 12 3" xfId="35138" xr:uid="{9DAC10F0-3AE5-4461-9F27-8ADF231645BF}"/>
    <cellStyle name="Total 12_AVA DVA EL" xfId="35139" xr:uid="{70E551BE-2AE9-4E4F-89CB-CBD0685A4745}"/>
    <cellStyle name="Total 13" xfId="35140" xr:uid="{ECBB26EC-959C-4679-A4E4-556B1B817808}"/>
    <cellStyle name="Total 13 2" xfId="35141" xr:uid="{907A4CF6-FDAC-4CD3-8ABD-0B99D7E9E503}"/>
    <cellStyle name="Total 13 3" xfId="35142" xr:uid="{3AC65661-F868-4444-9A68-828684E8A792}"/>
    <cellStyle name="Total 13_AVA DVA EL" xfId="35143" xr:uid="{B3EAAC73-0237-4BCE-AA62-B04C291F2073}"/>
    <cellStyle name="Total 14" xfId="40143" xr:uid="{F4AD2983-B1E6-4708-B663-C588651ECC38}"/>
    <cellStyle name="Total 15" xfId="52328" xr:uid="{90FF8631-7F83-4A69-9784-998284B3736B}"/>
    <cellStyle name="Total 16" xfId="52329" xr:uid="{F23CAE8E-15C0-406D-BFBA-4431501F41DB}"/>
    <cellStyle name="Total 17" xfId="11198" xr:uid="{75FE3CC1-9003-4283-BA7D-6A9DAC6E7B36}"/>
    <cellStyle name="Total 2" xfId="11201" xr:uid="{BDD51E47-5884-4819-900C-18E87D98AF1B}"/>
    <cellStyle name="Total 2 10" xfId="36422" xr:uid="{BFB73727-32D4-4370-B30E-5024A24CE63D}"/>
    <cellStyle name="Total 2 2" xfId="11202" xr:uid="{646D6EF3-F760-4DFD-BE87-852ED3F92A8C}"/>
    <cellStyle name="Total 2 2 2" xfId="35144" xr:uid="{47112ED3-E76F-4207-9C30-359967276E4B}"/>
    <cellStyle name="Total 2 2 2 2" xfId="35145" xr:uid="{59DFD3EB-5352-45C8-AC28-A4875E9B1C70}"/>
    <cellStyle name="Total 2 2 2 3" xfId="35146" xr:uid="{C1EC1F98-2F05-4181-8FF9-E51BF156D735}"/>
    <cellStyle name="Total 2 2 2_AVA DVA EL" xfId="35147" xr:uid="{69871A1E-B2A6-43C8-A4A5-875022A40724}"/>
    <cellStyle name="Total 2 2 3" xfId="35148" xr:uid="{76FF2571-1EB8-455B-BE74-64E734781AC4}"/>
    <cellStyle name="Total 2 2 3 2" xfId="35149" xr:uid="{61FEDDE2-716E-456E-904B-0B68E00F2708}"/>
    <cellStyle name="Total 2 2 3 3" xfId="35150" xr:uid="{C2906091-DF7A-4F5D-B019-3DEB58A67CC8}"/>
    <cellStyle name="Total 2 2 3_AVA DVA EL" xfId="35151" xr:uid="{64ECDDC2-874C-48B3-8AE7-AD69CAE8EBA1}"/>
    <cellStyle name="Total 2 2 4" xfId="35152" xr:uid="{D3D87500-547E-4BD0-AC85-D6C9114ED5E9}"/>
    <cellStyle name="Total 2 2 4 2" xfId="35153" xr:uid="{7E1BDD6A-5074-4309-BA4B-BDABB204FA12}"/>
    <cellStyle name="Total 2 2 4 3" xfId="35154" xr:uid="{7326BFBE-FB9E-4AD9-A1C7-4155BC8CC8AD}"/>
    <cellStyle name="Total 2 2 4_AVA DVA EL" xfId="35155" xr:uid="{81958A92-28F4-4AFE-A0BB-A76F1AC077E9}"/>
    <cellStyle name="Total 2 2 5" xfId="35156" xr:uid="{19B66F35-C664-4D18-B3ED-88C82E2ECB93}"/>
    <cellStyle name="Total 2 2 5 2" xfId="35157" xr:uid="{05BD5F3E-1D71-4556-BD63-FEEE5B5C730D}"/>
    <cellStyle name="Total 2 2 5 3" xfId="35158" xr:uid="{F9F80491-A9E1-4AA1-B1E4-EC09B10F5EF8}"/>
    <cellStyle name="Total 2 2 5_AVA DVA EL" xfId="35159" xr:uid="{E1BB060A-4269-4F49-A337-32641CC05D16}"/>
    <cellStyle name="Total 2 2 6" xfId="35160" xr:uid="{52675C0D-8D6A-418D-A971-F746887E77AC}"/>
    <cellStyle name="Total 2 2 6 2" xfId="35161" xr:uid="{D9B03BB6-CCD3-4AA1-9C7A-B3CD4993FE27}"/>
    <cellStyle name="Total 2 2 6 3" xfId="35162" xr:uid="{57E330EA-E456-4696-A486-0254960C02CB}"/>
    <cellStyle name="Total 2 2 6_AVA DVA EL" xfId="35163" xr:uid="{A9E851ED-DEAA-4A05-9AF2-2F847BA753A8}"/>
    <cellStyle name="Total 2 2 7" xfId="35164" xr:uid="{65D52BFE-8796-471A-8F60-A824C6AD1115}"/>
    <cellStyle name="Total 2 2_AVA DVA EL" xfId="35165" xr:uid="{15B4326A-D1D7-4E5D-A380-CF5D85A5EC6C}"/>
    <cellStyle name="Total 2 3" xfId="11203" xr:uid="{ECD92C17-39C8-45A3-8211-2979EEAB19FF}"/>
    <cellStyle name="Total 2 3 10" xfId="11204" xr:uid="{0B3B0A57-D9E3-40A0-B15A-5F861A53121A}"/>
    <cellStyle name="Total 2 3 11" xfId="11205" xr:uid="{FFB7BD70-E34A-4C18-9904-C2FF0F5A7955}"/>
    <cellStyle name="Total 2 3 12" xfId="36753" xr:uid="{F6FB270F-71EE-409C-BDA5-02F4FEEA6F13}"/>
    <cellStyle name="Total 2 3 2" xfId="11206" xr:uid="{B3D3937C-728B-4479-A66D-7736B6913CF9}"/>
    <cellStyle name="Total 2 3 2 2" xfId="35166" xr:uid="{88543AE4-3625-4F7A-BBCA-8489BC30EF6D}"/>
    <cellStyle name="Total 2 3 2 3" xfId="35167" xr:uid="{2ED9AE48-99C7-46A5-929E-B73663831AC2}"/>
    <cellStyle name="Total 2 3 2_AVA DVA EL" xfId="35168" xr:uid="{CFF361A4-AA7E-4EBA-AD7C-BFE1BEEF0915}"/>
    <cellStyle name="Total 2 3 3" xfId="11207" xr:uid="{F5854CFD-4EB8-475B-9AF6-B0C662FD98EC}"/>
    <cellStyle name="Total 2 3 4" xfId="11208" xr:uid="{EF0951AB-9C00-4B1C-858E-3911012A60E6}"/>
    <cellStyle name="Total 2 3 5" xfId="11209" xr:uid="{D19A39E4-165D-48DD-B0FA-B0C40CE73171}"/>
    <cellStyle name="Total 2 3 6" xfId="11210" xr:uid="{04FD2140-BD3F-400F-A6A9-2B23A40635D8}"/>
    <cellStyle name="Total 2 3 7" xfId="11211" xr:uid="{504CEF5C-FC49-4735-806C-34589160D77E}"/>
    <cellStyle name="Total 2 3 8" xfId="11212" xr:uid="{FE8A8B45-0E09-482A-B767-C3BBB2293861}"/>
    <cellStyle name="Total 2 3 9" xfId="11213" xr:uid="{82EAA0E8-8955-4C8A-BC42-C4EEAF2906FC}"/>
    <cellStyle name="Total 2 3_AVA DVA EL" xfId="35169" xr:uid="{3A92486C-03FA-4320-AB6F-31BC6227D12B}"/>
    <cellStyle name="Total 2 4" xfId="11214" xr:uid="{42F61734-9C28-4D84-BD56-88F84B676E08}"/>
    <cellStyle name="Total 2 4 10" xfId="11215" xr:uid="{B24DE269-E8B5-4356-993B-53A3D2D2E44F}"/>
    <cellStyle name="Total 2 4 11" xfId="11216" xr:uid="{8D515818-DE96-4F4E-9458-4462133D9AB1}"/>
    <cellStyle name="Total 2 4 12" xfId="36541" xr:uid="{3889038E-0267-4650-A5FF-EC9B047388F3}"/>
    <cellStyle name="Total 2 4 13" xfId="36766" xr:uid="{D1A7CE8A-748B-467A-8EC7-F084D5F426A6}"/>
    <cellStyle name="Total 2 4 2" xfId="11217" xr:uid="{EA5C41AE-5E07-4CDA-9397-0C66CBDBE21B}"/>
    <cellStyle name="Total 2 4 3" xfId="11218" xr:uid="{6EA2D0F8-5854-4F67-BCFE-3D402419E264}"/>
    <cellStyle name="Total 2 4 4" xfId="11219" xr:uid="{6F1B99EC-792A-4503-918E-82837D10BEFF}"/>
    <cellStyle name="Total 2 4 5" xfId="11220" xr:uid="{B4BAE50E-2905-4298-89D4-2120E2767E65}"/>
    <cellStyle name="Total 2 4 6" xfId="11221" xr:uid="{3D96E17D-864D-4828-AE20-3D193D5A1BCB}"/>
    <cellStyle name="Total 2 4 7" xfId="11222" xr:uid="{9F3424FD-65F4-448E-A2F7-A43CB55A3C0C}"/>
    <cellStyle name="Total 2 4 8" xfId="11223" xr:uid="{DBB8D470-7CCF-44D8-9E3D-CA3BFE53B946}"/>
    <cellStyle name="Total 2 4 9" xfId="11224" xr:uid="{10475555-A694-48E2-B4F1-69A206F16121}"/>
    <cellStyle name="Total 2 4_AVA DVA EL" xfId="35170" xr:uid="{B3817533-6DE2-4ED9-B194-2C65DB00D04E}"/>
    <cellStyle name="Total 2 5" xfId="11225" xr:uid="{23DEF86D-24E4-4218-A744-2A0FB30E708E}"/>
    <cellStyle name="Total 2 5 10" xfId="11226" xr:uid="{1F96B162-ADDF-4877-847C-AD1CDB062203}"/>
    <cellStyle name="Total 2 5 11" xfId="11227" xr:uid="{9D2BD9CF-0B9F-4A3C-ADF2-F7A097B508B3}"/>
    <cellStyle name="Total 2 5 2" xfId="11228" xr:uid="{FACA4430-A44F-4047-A448-F21D0825BEF4}"/>
    <cellStyle name="Total 2 5 3" xfId="11229" xr:uid="{1F0B9434-28E8-4112-9384-A9CCA9EC751A}"/>
    <cellStyle name="Total 2 5 4" xfId="11230" xr:uid="{857F8A29-28A6-4833-803E-17DAA3EB8F3D}"/>
    <cellStyle name="Total 2 5 5" xfId="11231" xr:uid="{C88B75CE-2B09-4E56-A3CA-2DC700E9E5B1}"/>
    <cellStyle name="Total 2 5 6" xfId="11232" xr:uid="{F36A8D5C-78F4-4850-A85D-18D737520AC7}"/>
    <cellStyle name="Total 2 5 7" xfId="11233" xr:uid="{44F8F0D1-EE8C-49DB-BF00-18FF2CB65CCC}"/>
    <cellStyle name="Total 2 5 8" xfId="11234" xr:uid="{F84F3F55-8909-4D63-A7EC-361B252EF737}"/>
    <cellStyle name="Total 2 5 9" xfId="11235" xr:uid="{9B6EEF4F-7674-49E5-B4A5-8DAF178EEB22}"/>
    <cellStyle name="Total 2 5_AVA DVA EL" xfId="35171" xr:uid="{87C086D6-A522-4BCB-BD8E-05070800A027}"/>
    <cellStyle name="Total 2 6" xfId="11236" xr:uid="{C092E7F5-1B7B-4178-B474-D6C317875B3E}"/>
    <cellStyle name="Total 2 6 10" xfId="11237" xr:uid="{8EAF0ACF-487F-4498-B70C-AC4EFE207245}"/>
    <cellStyle name="Total 2 6 11" xfId="11238" xr:uid="{7B45DB83-BD8E-4639-96A2-059757123372}"/>
    <cellStyle name="Total 2 6 2" xfId="11239" xr:uid="{113C97A9-8FEF-471F-BF53-F7EA7C1D9D22}"/>
    <cellStyle name="Total 2 6 2 2" xfId="35172" xr:uid="{E52F7F9D-7FFF-43B8-B334-C5A9F5CE13FB}"/>
    <cellStyle name="Total 2 6 2 3" xfId="35173" xr:uid="{593CD1F9-F02E-47E4-A42A-C8A8F045F74C}"/>
    <cellStyle name="Total 2 6 2_AVA DVA EL" xfId="35174" xr:uid="{B05493FE-8361-4E02-9A74-8E1F1E551434}"/>
    <cellStyle name="Total 2 6 3" xfId="11240" xr:uid="{0F2426E0-FE97-403E-AF7F-85726F918864}"/>
    <cellStyle name="Total 2 6 3 2" xfId="35175" xr:uid="{673C396F-3A83-4223-BBC9-B6732EF8A0F4}"/>
    <cellStyle name="Total 2 6 3 3" xfId="35176" xr:uid="{3FAFD337-B643-4E22-93FA-7C3EB349819C}"/>
    <cellStyle name="Total 2 6 3_AVA DVA EL" xfId="35177" xr:uid="{446C3B03-CC0B-4CCF-8439-62D3CD01A527}"/>
    <cellStyle name="Total 2 6 4" xfId="11241" xr:uid="{D86FF973-7312-44ED-9979-3DA09CE2526C}"/>
    <cellStyle name="Total 2 6 5" xfId="11242" xr:uid="{9EDC92C3-E483-4089-A9D2-F350B69823E5}"/>
    <cellStyle name="Total 2 6 6" xfId="11243" xr:uid="{9213E4EE-48B0-4C4B-8108-80E63584B364}"/>
    <cellStyle name="Total 2 6 7" xfId="11244" xr:uid="{7BCE8AB7-DAB6-44B9-A97A-6A2035E365EC}"/>
    <cellStyle name="Total 2 6 8" xfId="11245" xr:uid="{6EEE96A5-4E4E-45A9-9421-C7C04F4FD5B3}"/>
    <cellStyle name="Total 2 6 9" xfId="11246" xr:uid="{50F9AA8D-5B65-417C-96CD-3593C287FE08}"/>
    <cellStyle name="Total 2 6_AVA DVA EL" xfId="35178" xr:uid="{2DAAE052-FE46-4D23-8AAE-963D62117D3F}"/>
    <cellStyle name="Total 2 7" xfId="11247" xr:uid="{9F8209E0-2862-42AD-8C4C-9EF3F707CB94}"/>
    <cellStyle name="Total 2 7 10" xfId="11248" xr:uid="{38A77D2B-1407-46F8-AE55-B226638C9736}"/>
    <cellStyle name="Total 2 7 11" xfId="11249" xr:uid="{249DC0D2-CC67-47B6-8BB0-C14A528D3906}"/>
    <cellStyle name="Total 2 7 2" xfId="11250" xr:uid="{791535FB-B4B0-4311-9D5E-2F8140A85224}"/>
    <cellStyle name="Total 2 7 3" xfId="11251" xr:uid="{4330CD4A-F20B-43CC-A2A9-A5861B6F62F7}"/>
    <cellStyle name="Total 2 7 4" xfId="11252" xr:uid="{30652C5C-AA1C-45A8-9A7F-90326C9C6653}"/>
    <cellStyle name="Total 2 7 5" xfId="11253" xr:uid="{5CEA6B4B-2EDE-472E-8867-D68C59A0B66E}"/>
    <cellStyle name="Total 2 7 6" xfId="11254" xr:uid="{BCD77C72-36D5-412F-9BB2-5FA32857C431}"/>
    <cellStyle name="Total 2 7 7" xfId="11255" xr:uid="{28ECB3A5-7281-4167-811B-2F8EA8531733}"/>
    <cellStyle name="Total 2 7 8" xfId="11256" xr:uid="{180728CD-25E3-4E84-ABB1-D765C12D11DF}"/>
    <cellStyle name="Total 2 7 9" xfId="11257" xr:uid="{7E1CBD17-CAB4-4A6B-93EE-435F0A36CD84}"/>
    <cellStyle name="Total 2 7_AVA DVA EL" xfId="35179" xr:uid="{7C3E9A4B-908B-4C1A-84EC-28675C7B318D}"/>
    <cellStyle name="Total 2 8" xfId="11258" xr:uid="{0AECB2FB-AF17-4D7F-AA88-BCEB0D50E20F}"/>
    <cellStyle name="Total 2 8 10" xfId="11259" xr:uid="{53AF2307-2E73-420C-9B49-C7E83F45B721}"/>
    <cellStyle name="Total 2 8 2" xfId="11260" xr:uid="{0144BA56-4B94-4ECE-8598-E16C563B4EC1}"/>
    <cellStyle name="Total 2 8 3" xfId="11261" xr:uid="{69B7A50E-3A55-420D-B2B1-97275E585CF9}"/>
    <cellStyle name="Total 2 8 4" xfId="11262" xr:uid="{11EA6BC1-142E-4701-9929-A3DBC00A52CD}"/>
    <cellStyle name="Total 2 8 5" xfId="11263" xr:uid="{3789B33A-D12B-415F-A404-A399181DDE88}"/>
    <cellStyle name="Total 2 8 6" xfId="11264" xr:uid="{746CC832-6420-431D-A195-38A53C6D4569}"/>
    <cellStyle name="Total 2 8 7" xfId="11265" xr:uid="{B58D879F-457E-4B2C-B7FC-8730BF0A8D77}"/>
    <cellStyle name="Total 2 8 8" xfId="11266" xr:uid="{8C360708-57C8-494B-ACEB-DBC99ED9CF92}"/>
    <cellStyle name="Total 2 8 9" xfId="11267" xr:uid="{E093D327-8BD3-4937-AC3B-BE4172C54813}"/>
    <cellStyle name="Total 2 8_AVA DVA EL" xfId="35180" xr:uid="{46B2A95F-B5E7-444E-AB10-4E21E208FC53}"/>
    <cellStyle name="Total 2 9" xfId="35181" xr:uid="{69785762-7D75-4F16-9396-E80E99D1612E}"/>
    <cellStyle name="Total 2_4Q16" xfId="35182" xr:uid="{88F7EFF6-159D-4499-BC33-7B32923E5F22}"/>
    <cellStyle name="Total 3" xfId="11268" xr:uid="{F4A8737E-7C9C-4DE9-9F2A-87F6440F1458}"/>
    <cellStyle name="Total 3 2" xfId="11269" xr:uid="{E9481C7B-E354-4E60-8764-DB3F674BD1E0}"/>
    <cellStyle name="Total 3 2 10" xfId="11270" xr:uid="{9A0EA191-2BEA-4AA9-A645-F174BEABD1B0}"/>
    <cellStyle name="Total 3 2 11" xfId="11271" xr:uid="{061691F2-741A-4870-B608-4BB3BC136977}"/>
    <cellStyle name="Total 3 2 12" xfId="36754" xr:uid="{266ACFBF-A548-4CC6-8315-6C3411A9E4C1}"/>
    <cellStyle name="Total 3 2 2" xfId="11272" xr:uid="{2EE498A5-BB57-4C10-AEC1-64D13B4F84F5}"/>
    <cellStyle name="Total 3 2 3" xfId="11273" xr:uid="{1ED4F846-0DB1-4C29-84FA-44CAA7E8D33E}"/>
    <cellStyle name="Total 3 2 4" xfId="11274" xr:uid="{B0370BE1-7865-4B32-8E50-C6990E457887}"/>
    <cellStyle name="Total 3 2 5" xfId="11275" xr:uid="{BBFDE62A-8AB8-4D89-9851-73C91B491EE0}"/>
    <cellStyle name="Total 3 2 6" xfId="11276" xr:uid="{44E08792-7028-464B-B2F2-86C1A6DD5769}"/>
    <cellStyle name="Total 3 2 7" xfId="11277" xr:uid="{64641D7C-F51F-457E-9878-A9BB6EF3E148}"/>
    <cellStyle name="Total 3 2 8" xfId="11278" xr:uid="{112455DA-CC8A-44F9-BAD1-03637ECB6792}"/>
    <cellStyle name="Total 3 2 9" xfId="11279" xr:uid="{D76C6F4B-7D03-454D-9DB8-60E6EA9D3CFA}"/>
    <cellStyle name="Total 3 2_AVA DVA EL" xfId="35183" xr:uid="{E70BD2CB-2C17-4424-AB9F-246D29645712}"/>
    <cellStyle name="Total 3 3" xfId="11280" xr:uid="{69182322-C5B4-4192-B8CE-F25E187E845F}"/>
    <cellStyle name="Total 3 3 10" xfId="11281" xr:uid="{B41FF96C-8D89-4E84-8039-14B322C5104E}"/>
    <cellStyle name="Total 3 3 11" xfId="11282" xr:uid="{A49785A2-7279-4D70-8493-F4DC743A7381}"/>
    <cellStyle name="Total 3 3 12" xfId="36507" xr:uid="{49C9B7BA-5D58-441E-89C3-9D5AA51AF52E}"/>
    <cellStyle name="Total 3 3 13" xfId="36734" xr:uid="{1B8FB8B5-1EAF-406D-ADDE-0986AD70270A}"/>
    <cellStyle name="Total 3 3 2" xfId="11283" xr:uid="{9A634D8D-4700-45AA-AFB4-A24A995D9ED1}"/>
    <cellStyle name="Total 3 3 3" xfId="11284" xr:uid="{F4A2DA59-D841-491C-99DD-17196F8CFD1D}"/>
    <cellStyle name="Total 3 3 4" xfId="11285" xr:uid="{243BD7A7-7862-4ECB-8D59-61ADCB350D60}"/>
    <cellStyle name="Total 3 3 5" xfId="11286" xr:uid="{EBDFD32D-721A-4523-85E6-EE1B321F3BE8}"/>
    <cellStyle name="Total 3 3 6" xfId="11287" xr:uid="{0BDC1C42-12C0-49FF-BAAB-6EAD58967864}"/>
    <cellStyle name="Total 3 3 7" xfId="11288" xr:uid="{A38BD1B8-3F68-4275-83B9-1EA9F290A844}"/>
    <cellStyle name="Total 3 3 8" xfId="11289" xr:uid="{4C057496-0F9D-4C92-8684-BB739128D0F6}"/>
    <cellStyle name="Total 3 3 9" xfId="11290" xr:uid="{965B3252-C08C-4254-91FE-A544AFB15F78}"/>
    <cellStyle name="Total 3 3_AVA DVA EL" xfId="35184" xr:uid="{CEBC8B8D-7F44-4587-B540-F4EA7FB853C0}"/>
    <cellStyle name="Total 3 4" xfId="11291" xr:uid="{42F9C301-B2A6-48D6-8B41-5A3E457C1A03}"/>
    <cellStyle name="Total 3 4 10" xfId="11292" xr:uid="{C49D176D-0817-467A-AE2D-839CAE09EA86}"/>
    <cellStyle name="Total 3 4 11" xfId="11293" xr:uid="{1D5FB96D-588F-4CD7-BC32-6CA8D9B819A8}"/>
    <cellStyle name="Total 3 4 2" xfId="11294" xr:uid="{35C44F27-01C1-4F24-8153-7636D1FC9983}"/>
    <cellStyle name="Total 3 4 3" xfId="11295" xr:uid="{21809D7C-F081-4888-99C2-2F902701666E}"/>
    <cellStyle name="Total 3 4 4" xfId="11296" xr:uid="{851975A7-EF72-4327-AC5D-2D47817BA4B5}"/>
    <cellStyle name="Total 3 4 5" xfId="11297" xr:uid="{47CAD614-0E88-422A-95C9-E991FFD57A3F}"/>
    <cellStyle name="Total 3 4 6" xfId="11298" xr:uid="{58557D14-1735-4E6B-B281-BE750FF04F0E}"/>
    <cellStyle name="Total 3 4 7" xfId="11299" xr:uid="{1368EAE8-6870-48AB-BBC8-543ED51F1815}"/>
    <cellStyle name="Total 3 4 8" xfId="11300" xr:uid="{ED2F49A5-89F7-44C3-A555-E94756A8BB01}"/>
    <cellStyle name="Total 3 4 9" xfId="11301" xr:uid="{136F9D87-2D65-4000-BF59-98A4CF6ADFE8}"/>
    <cellStyle name="Total 3 4_CR4_19" xfId="11302" xr:uid="{F6C46EEF-BF11-4AF9-B6A7-E8824EB24DD6}"/>
    <cellStyle name="Total 3 5" xfId="11303" xr:uid="{7E69683E-F680-43E9-974C-ECB081D890EF}"/>
    <cellStyle name="Total 3 5 10" xfId="11304" xr:uid="{ED942979-E673-427F-838D-7171F3C6F44A}"/>
    <cellStyle name="Total 3 5 11" xfId="11305" xr:uid="{FA3A5765-78C6-43ED-83C9-E97E8508D315}"/>
    <cellStyle name="Total 3 5 2" xfId="11306" xr:uid="{171A4FCF-0412-438F-A735-E1889B61BACD}"/>
    <cellStyle name="Total 3 5 3" xfId="11307" xr:uid="{74165B5A-628F-4D61-B8F7-CC03B5F36BF7}"/>
    <cellStyle name="Total 3 5 4" xfId="11308" xr:uid="{A2C68719-9DE1-43E6-9BA8-D69A8094C71C}"/>
    <cellStyle name="Total 3 5 5" xfId="11309" xr:uid="{654612AA-79D9-46C0-8A45-2E3A555031F4}"/>
    <cellStyle name="Total 3 5 6" xfId="11310" xr:uid="{2DD1703B-2FC1-4571-A11F-D366B40E30DE}"/>
    <cellStyle name="Total 3 5 7" xfId="11311" xr:uid="{44CE5C69-97E8-475D-87BB-1AE2C616532A}"/>
    <cellStyle name="Total 3 5 8" xfId="11312" xr:uid="{B8984464-D014-40FD-90CA-4E381D43E1C3}"/>
    <cellStyle name="Total 3 5 9" xfId="11313" xr:uid="{34838A79-208A-4117-84E6-EF180B83CEAF}"/>
    <cellStyle name="Total 3 5_CR4_19" xfId="11314" xr:uid="{85843711-67E6-4024-B2EE-C3B0217C9A05}"/>
    <cellStyle name="Total 3 6" xfId="11315" xr:uid="{F3D191F8-E280-4233-A42E-CEC9C019462F}"/>
    <cellStyle name="Total 3 6 10" xfId="11316" xr:uid="{5C7635B2-7D2A-4D83-98F2-F860099C27EA}"/>
    <cellStyle name="Total 3 6 11" xfId="11317" xr:uid="{4558D44B-BCCA-4AC9-BB09-39D1EC23E42F}"/>
    <cellStyle name="Total 3 6 2" xfId="11318" xr:uid="{56A7D2E6-B741-42A3-99ED-1EF05D77373A}"/>
    <cellStyle name="Total 3 6 3" xfId="11319" xr:uid="{70C7A5CF-F772-4F0F-9B56-652501181BE2}"/>
    <cellStyle name="Total 3 6 4" xfId="11320" xr:uid="{570F43F9-232F-401C-B26F-D3D16C2A6F41}"/>
    <cellStyle name="Total 3 6 5" xfId="11321" xr:uid="{014F47C0-8B59-4830-B37D-EFC35EFD9490}"/>
    <cellStyle name="Total 3 6 6" xfId="11322" xr:uid="{CD3E040A-0464-4DF4-9C94-1C0A7FCB4DBB}"/>
    <cellStyle name="Total 3 6 7" xfId="11323" xr:uid="{94DED479-DA81-4479-AF8F-BC4F7DD7AD7E}"/>
    <cellStyle name="Total 3 6 8" xfId="11324" xr:uid="{86F9A669-7D0A-4EAF-B1DF-EF81B15851B8}"/>
    <cellStyle name="Total 3 6 9" xfId="11325" xr:uid="{CEBB843C-09A0-4D92-9A2A-CDC68FF1CBD5}"/>
    <cellStyle name="Total 3 6_CR4_19" xfId="11326" xr:uid="{1837FEFE-5BA0-46E8-9947-D65192717FFD}"/>
    <cellStyle name="Total 3 7" xfId="11327" xr:uid="{7D6AA24A-78BA-41B8-AE48-78F7F34F3D07}"/>
    <cellStyle name="Total 3 7 10" xfId="11328" xr:uid="{B964E436-CD03-4C36-B746-F4556A6A7B5C}"/>
    <cellStyle name="Total 3 7 2" xfId="11329" xr:uid="{9E0EFD18-61F4-4B6A-9B30-11E2CD096229}"/>
    <cellStyle name="Total 3 7 3" xfId="11330" xr:uid="{0DF4075B-E22D-458A-8586-B35CB6F74E1F}"/>
    <cellStyle name="Total 3 7 4" xfId="11331" xr:uid="{EAD9D46A-72A4-46D2-BF97-797B83198DA3}"/>
    <cellStyle name="Total 3 7 5" xfId="11332" xr:uid="{CBA1B65A-18EE-4BCF-9DAC-429772C9F5F8}"/>
    <cellStyle name="Total 3 7 6" xfId="11333" xr:uid="{D8CF021D-9B96-445B-AB2B-B608006C5CB2}"/>
    <cellStyle name="Total 3 7 7" xfId="11334" xr:uid="{5BD0C473-1C34-423D-9E08-7C6A37F67055}"/>
    <cellStyle name="Total 3 7 8" xfId="11335" xr:uid="{FF816651-53F7-4342-91A8-D5BE8FBACAEE}"/>
    <cellStyle name="Total 3 7 9" xfId="11336" xr:uid="{AA4E906A-5387-427B-B67F-715B2D948141}"/>
    <cellStyle name="Total 3 7_CR4_19" xfId="11337" xr:uid="{797AB5C4-AD9B-47D6-842D-2E08439C9A82}"/>
    <cellStyle name="Total 3 8" xfId="36001" xr:uid="{1CCB4509-596D-4E3A-9456-B6FF8A4E2A67}"/>
    <cellStyle name="Total 3 9" xfId="36900" xr:uid="{C54A20D6-1432-4417-A937-02F4F691BDDA}"/>
    <cellStyle name="Total 3_A02" xfId="55706" xr:uid="{6C1310A3-EA07-4004-A141-ED1D4973D90A}"/>
    <cellStyle name="Total 4" xfId="11338" xr:uid="{ED364124-DF81-48E4-B056-8CF9C9FD88D9}"/>
    <cellStyle name="Total 4 2" xfId="11339" xr:uid="{84B7A3F3-C785-4485-BF9B-0E0FDAE8A2CE}"/>
    <cellStyle name="Total 4 2 10" xfId="11340" xr:uid="{96F59233-3F90-407C-A7B4-F68364794EF1}"/>
    <cellStyle name="Total 4 2 11" xfId="11341" xr:uid="{6912AA86-10EF-4C39-A074-F65DB158AF26}"/>
    <cellStyle name="Total 4 2 12" xfId="36755" xr:uid="{65E0F53A-5524-4628-84CD-3EAB188586E4}"/>
    <cellStyle name="Total 4 2 2" xfId="11342" xr:uid="{0BD8A39F-95DB-4E89-A924-C7B7F555B4EF}"/>
    <cellStyle name="Total 4 2 3" xfId="11343" xr:uid="{1A9EAFBA-885E-4C49-B86F-C3D86ECFB117}"/>
    <cellStyle name="Total 4 2 4" xfId="11344" xr:uid="{CB8E3F9C-7830-4734-88B8-D0269249FC19}"/>
    <cellStyle name="Total 4 2 5" xfId="11345" xr:uid="{43C1AE8C-C2FA-49AE-AEB2-A582F117D233}"/>
    <cellStyle name="Total 4 2 6" xfId="11346" xr:uid="{CE3A30E0-C9BD-460D-AB7B-A964FE79F01D}"/>
    <cellStyle name="Total 4 2 7" xfId="11347" xr:uid="{A5C3707E-875C-4A72-9CC6-9E38481C8494}"/>
    <cellStyle name="Total 4 2 8" xfId="11348" xr:uid="{57D6F39B-90BD-4EC5-B291-B5E5C219ACE9}"/>
    <cellStyle name="Total 4 2 9" xfId="11349" xr:uid="{9B193E1C-AB1B-44F3-A9E3-AD87C68F4BF3}"/>
    <cellStyle name="Total 4 2_AVA DVA EL" xfId="35185" xr:uid="{5D8D6CED-883A-4D7C-BB90-6CD434241B76}"/>
    <cellStyle name="Total 4 3" xfId="11350" xr:uid="{CC34E2B7-6497-4084-A4BB-EC8BA96B9385}"/>
    <cellStyle name="Total 4 3 10" xfId="11351" xr:uid="{98195F51-A120-4B94-8D60-6B5EBC4E40AA}"/>
    <cellStyle name="Total 4 3 11" xfId="11352" xr:uid="{217D1E87-3E37-4E79-BF23-63F45B0B5911}"/>
    <cellStyle name="Total 4 3 12" xfId="36642" xr:uid="{01CD5EEA-9AA6-45E3-8F8D-A14E5E5C5081}"/>
    <cellStyle name="Total 4 3 13" xfId="36770" xr:uid="{F7C6D12A-E151-4523-8D67-4DC51B33D3E4}"/>
    <cellStyle name="Total 4 3 2" xfId="11353" xr:uid="{96C3255D-27CF-47A5-8FCF-90D2267C1D6D}"/>
    <cellStyle name="Total 4 3 3" xfId="11354" xr:uid="{C8413A8B-65B3-4B72-83C3-D7A741CAD808}"/>
    <cellStyle name="Total 4 3 4" xfId="11355" xr:uid="{8250FBF1-533B-4AFE-AEB8-023D8A0C32A4}"/>
    <cellStyle name="Total 4 3 5" xfId="11356" xr:uid="{54217778-0C59-47D8-B1B4-024AD0633B87}"/>
    <cellStyle name="Total 4 3 6" xfId="11357" xr:uid="{03644D29-9F13-44CD-9578-3B9F44473551}"/>
    <cellStyle name="Total 4 3 7" xfId="11358" xr:uid="{11B89738-1615-4DC1-8C75-AFB48854199D}"/>
    <cellStyle name="Total 4 3 8" xfId="11359" xr:uid="{4CA018B4-8EFD-4D8E-832F-496F4EFC21DA}"/>
    <cellStyle name="Total 4 3 9" xfId="11360" xr:uid="{E5AF2D81-9944-4F3D-B2F9-46198C0D031F}"/>
    <cellStyle name="Total 4 3_AVA DVA EL" xfId="35186" xr:uid="{9BF5A887-82FA-4EC5-882A-8234C4303E3D}"/>
    <cellStyle name="Total 4 4" xfId="11361" xr:uid="{263C9B55-5472-4405-9B7D-4F634CA8D388}"/>
    <cellStyle name="Total 4 4 10" xfId="11362" xr:uid="{7A99C489-2849-45C5-91D9-6C0011894955}"/>
    <cellStyle name="Total 4 4 11" xfId="11363" xr:uid="{2F4BC76A-D09C-4EF8-8F8F-84F6B55CBFD5}"/>
    <cellStyle name="Total 4 4 2" xfId="11364" xr:uid="{370DBDFC-D4BE-4A2F-AE77-C01F4BD93A1C}"/>
    <cellStyle name="Total 4 4 3" xfId="11365" xr:uid="{767969C9-4D8E-4D37-8579-8C4F9A32EF9A}"/>
    <cellStyle name="Total 4 4 4" xfId="11366" xr:uid="{FABD3057-D0D6-4598-BD5F-40FE63565DC7}"/>
    <cellStyle name="Total 4 4 5" xfId="11367" xr:uid="{13D5A443-CCBF-4A50-AF84-210243EA14F8}"/>
    <cellStyle name="Total 4 4 6" xfId="11368" xr:uid="{DBAED6AF-3E80-4D89-920A-DED21E5D6B28}"/>
    <cellStyle name="Total 4 4 7" xfId="11369" xr:uid="{A441237B-C629-4C74-BACD-EE7A9FAE0AF6}"/>
    <cellStyle name="Total 4 4 8" xfId="11370" xr:uid="{95721997-B3C9-4C1E-930C-A968E787302B}"/>
    <cellStyle name="Total 4 4 9" xfId="11371" xr:uid="{05CC2E61-EEF6-42E9-AE10-AE55AAECB403}"/>
    <cellStyle name="Total 4 4_AVA DVA EL" xfId="35187" xr:uid="{41CB2CDE-2B44-4738-B140-8417DA83EEF6}"/>
    <cellStyle name="Total 4 5" xfId="11372" xr:uid="{CF923550-6DAE-47D4-A0D2-B0A8BFA6425C}"/>
    <cellStyle name="Total 4 5 10" xfId="11373" xr:uid="{8FF7DC53-9FE3-41A7-8906-2CC026C74984}"/>
    <cellStyle name="Total 4 5 11" xfId="11374" xr:uid="{07BFAEF8-5EA5-47CD-8482-0778968F7A47}"/>
    <cellStyle name="Total 4 5 2" xfId="11375" xr:uid="{335B9A3F-A0F5-4DE2-B1C8-ED995550451D}"/>
    <cellStyle name="Total 4 5 3" xfId="11376" xr:uid="{44821438-FA15-48D9-9DE1-1F177289570B}"/>
    <cellStyle name="Total 4 5 4" xfId="11377" xr:uid="{2FD7D4FE-762C-45CF-96F5-8319B7D83A0E}"/>
    <cellStyle name="Total 4 5 5" xfId="11378" xr:uid="{F2A41E03-C12D-46A3-89D1-4AE68D5BD6AC}"/>
    <cellStyle name="Total 4 5 6" xfId="11379" xr:uid="{A4E979D1-76FC-4C3A-AC8E-F551A9BFF3C3}"/>
    <cellStyle name="Total 4 5 7" xfId="11380" xr:uid="{F844DF0E-E6CE-4EA3-BEB8-899167740C6B}"/>
    <cellStyle name="Total 4 5 8" xfId="11381" xr:uid="{8F4637DF-7BC9-49D1-8CD4-892514FAAAE0}"/>
    <cellStyle name="Total 4 5 9" xfId="11382" xr:uid="{FED8A6EB-FFAA-46B5-BB44-D6DA7A0DD6D6}"/>
    <cellStyle name="Total 4 5_AVA DVA EL" xfId="35188" xr:uid="{1E9CC569-535C-4831-A998-D5279B63CE48}"/>
    <cellStyle name="Total 4 6" xfId="11383" xr:uid="{BD6BA6C9-11AD-4816-92F4-827C990B63F8}"/>
    <cellStyle name="Total 4 6 10" xfId="11384" xr:uid="{B54DEA10-FEAB-45A1-9696-D228F7E39178}"/>
    <cellStyle name="Total 4 6 11" xfId="11385" xr:uid="{29F43E10-E06B-4C34-977B-3135E69793F2}"/>
    <cellStyle name="Total 4 6 2" xfId="11386" xr:uid="{BCAE47DC-65CB-4862-A5EC-0722C93727D7}"/>
    <cellStyle name="Total 4 6 3" xfId="11387" xr:uid="{C9D7CE46-F63D-4011-885A-B2A2C6FD2A06}"/>
    <cellStyle name="Total 4 6 4" xfId="11388" xr:uid="{C944CAF9-B671-4058-9ED9-A05A9F31D6FA}"/>
    <cellStyle name="Total 4 6 5" xfId="11389" xr:uid="{46591DAA-C1A5-4C89-AE6D-A2B5E82C5C82}"/>
    <cellStyle name="Total 4 6 6" xfId="11390" xr:uid="{D62661A1-A5EE-49A0-99FB-179E174251D6}"/>
    <cellStyle name="Total 4 6 7" xfId="11391" xr:uid="{904994EE-AA66-4CA2-A7E2-D56DF62AA646}"/>
    <cellStyle name="Total 4 6 8" xfId="11392" xr:uid="{4DC2F3A3-2B8C-4AE1-990C-28311B462A17}"/>
    <cellStyle name="Total 4 6 9" xfId="11393" xr:uid="{AE2F8362-9E8B-455B-B63E-E756684CBFEA}"/>
    <cellStyle name="Total 4 6_CR4_19" xfId="11394" xr:uid="{5A310009-7714-4487-BB6E-4AE47149CC8F}"/>
    <cellStyle name="Total 4 7" xfId="11395" xr:uid="{D053D61A-9715-4FBB-B541-70CABE1105B6}"/>
    <cellStyle name="Total 4 7 10" xfId="11396" xr:uid="{C3543E9E-AFDD-46B7-9260-F370C97F884F}"/>
    <cellStyle name="Total 4 7 2" xfId="11397" xr:uid="{BA3677DD-9B1F-4DD2-9D17-71F9C656D829}"/>
    <cellStyle name="Total 4 7 3" xfId="11398" xr:uid="{5170AC4B-037E-4A52-8647-EE949D5B1630}"/>
    <cellStyle name="Total 4 7 4" xfId="11399" xr:uid="{C2C306D4-CC0F-464C-BDDE-C8AB8B7BAA99}"/>
    <cellStyle name="Total 4 7 5" xfId="11400" xr:uid="{E4445D49-9927-40F5-9EAB-D06FF446D68B}"/>
    <cellStyle name="Total 4 7 6" xfId="11401" xr:uid="{5C142E40-A6EC-48FD-9DFA-A7B6C166E316}"/>
    <cellStyle name="Total 4 7 7" xfId="11402" xr:uid="{0A292E1E-FA24-4500-8F78-5CF30DAC365A}"/>
    <cellStyle name="Total 4 7 8" xfId="11403" xr:uid="{4C1916F0-49FA-4E37-AC18-A1C69BFE19A9}"/>
    <cellStyle name="Total 4 7 9" xfId="11404" xr:uid="{9621248E-F0E7-4E6F-827D-D3A471B4BBFD}"/>
    <cellStyle name="Total 4 7_CR4_19" xfId="11405" xr:uid="{A2457F1F-6B70-4049-A311-D764DD6147B8}"/>
    <cellStyle name="Total 4 8" xfId="36420" xr:uid="{04C25AAD-3AF7-44D7-8A67-3F648C5AD0EF}"/>
    <cellStyle name="Total 4 9" xfId="36901" xr:uid="{9261CEB9-8F9D-4612-BE7D-1E7B3B9437BD}"/>
    <cellStyle name="Total 4_A02" xfId="55707" xr:uid="{7975CE7E-88D6-4676-9739-CD0BA19C9F72}"/>
    <cellStyle name="Total 5" xfId="11406" xr:uid="{6115E044-0C0E-465A-A6A2-4123652B0288}"/>
    <cellStyle name="Total 5 2" xfId="11407" xr:uid="{E63A79E7-A550-4FAD-ADA8-B3C310D666FA}"/>
    <cellStyle name="Total 5 2 10" xfId="11408" xr:uid="{D27FE05D-BCAC-4343-A38B-D9E90415567C}"/>
    <cellStyle name="Total 5 2 11" xfId="11409" xr:uid="{28B62095-B2E4-44C1-AA34-F7903DF74718}"/>
    <cellStyle name="Total 5 2 12" xfId="36756" xr:uid="{99E9CC77-96F0-4C02-A9CE-2D865719E827}"/>
    <cellStyle name="Total 5 2 2" xfId="11410" xr:uid="{97166E1E-C5A3-4787-9308-223AA50D62F7}"/>
    <cellStyle name="Total 5 2 3" xfId="11411" xr:uid="{67AF167C-016A-45CB-B7CF-D9672CDFB555}"/>
    <cellStyle name="Total 5 2 4" xfId="11412" xr:uid="{00EFA804-4FE2-469F-B85B-BA9CCB37A7F2}"/>
    <cellStyle name="Total 5 2 5" xfId="11413" xr:uid="{FD5B1BF5-909F-4B45-AE00-E36C087290C4}"/>
    <cellStyle name="Total 5 2 6" xfId="11414" xr:uid="{EAB9F804-CD9A-4065-8C87-822C7D429D4A}"/>
    <cellStyle name="Total 5 2 7" xfId="11415" xr:uid="{885F727C-96E2-4E09-BCBF-B1512044378B}"/>
    <cellStyle name="Total 5 2 8" xfId="11416" xr:uid="{C463D43D-91E7-4BB1-973E-9D5201495E85}"/>
    <cellStyle name="Total 5 2 9" xfId="11417" xr:uid="{B5AF620B-1E1A-4E58-9F38-422A96349A9C}"/>
    <cellStyle name="Total 5 2_AVA DVA EL" xfId="35189" xr:uid="{F9223316-2671-43FE-B078-1A05960EC39C}"/>
    <cellStyle name="Total 5 3" xfId="11418" xr:uid="{EB80F238-AD21-46C9-8AB3-E8E462B25CA9}"/>
    <cellStyle name="Total 5 3 10" xfId="11419" xr:uid="{56C9EE90-3737-4BDD-AE49-6D9C44B8567F}"/>
    <cellStyle name="Total 5 3 11" xfId="11420" xr:uid="{717707C3-5A13-4813-8FA8-4FC3ECA19BD7}"/>
    <cellStyle name="Total 5 3 12" xfId="36508" xr:uid="{BE2A1AAE-BBFE-436B-A763-5A92F16195E1}"/>
    <cellStyle name="Total 5 3 13" xfId="36735" xr:uid="{FF537A18-8A21-4952-AFA3-6B711C70C566}"/>
    <cellStyle name="Total 5 3 2" xfId="11421" xr:uid="{FC2A6CF2-5A3C-4CAF-9CBE-3D8E77ADBD38}"/>
    <cellStyle name="Total 5 3 3" xfId="11422" xr:uid="{9F11C7C5-9EFD-4671-8259-82EB0DC768F5}"/>
    <cellStyle name="Total 5 3 4" xfId="11423" xr:uid="{BDFC5350-836B-408B-83BB-B35FC8573153}"/>
    <cellStyle name="Total 5 3 5" xfId="11424" xr:uid="{67EB9FED-EE2E-4A5B-B0C2-95ACBCC5302E}"/>
    <cellStyle name="Total 5 3 6" xfId="11425" xr:uid="{8E074AE4-0427-4A68-892A-0FF349DA6CAB}"/>
    <cellStyle name="Total 5 3 7" xfId="11426" xr:uid="{8B1C5B38-CD65-465A-A1E2-56E1FD652173}"/>
    <cellStyle name="Total 5 3 8" xfId="11427" xr:uid="{D7B0F40D-8A4C-4FEA-A22D-718B376CEF16}"/>
    <cellStyle name="Total 5 3 9" xfId="11428" xr:uid="{2A8703B6-4F4A-4E40-A793-DD83AD4C0351}"/>
    <cellStyle name="Total 5 3_CR4_19" xfId="11429" xr:uid="{8EF14E0D-886D-43A1-9DC1-83FBE5BD1B24}"/>
    <cellStyle name="Total 5 4" xfId="11430" xr:uid="{A4907FDA-21DB-422E-83B7-5E1D9F30BA50}"/>
    <cellStyle name="Total 5 4 10" xfId="11431" xr:uid="{070D7BCD-0489-42F8-9F9D-F2F2271DBA34}"/>
    <cellStyle name="Total 5 4 11" xfId="11432" xr:uid="{0A94F160-DFF7-4D46-8B79-D6EBA8F03835}"/>
    <cellStyle name="Total 5 4 2" xfId="11433" xr:uid="{B87C9ACE-12A8-4E4C-9A72-AD47D1FCA2D7}"/>
    <cellStyle name="Total 5 4 3" xfId="11434" xr:uid="{F032D384-A6B4-4C57-A787-232F930EF51E}"/>
    <cellStyle name="Total 5 4 4" xfId="11435" xr:uid="{A39A88ED-3D4C-453F-8E07-E096823F69DE}"/>
    <cellStyle name="Total 5 4 5" xfId="11436" xr:uid="{FB17C1A0-36AF-4009-877B-CC0838680CCE}"/>
    <cellStyle name="Total 5 4 6" xfId="11437" xr:uid="{B176E618-7809-4563-95AB-A8C50AE27970}"/>
    <cellStyle name="Total 5 4 7" xfId="11438" xr:uid="{97B7DCB8-410F-4AFB-8BFE-D0FC9D47E6D1}"/>
    <cellStyle name="Total 5 4 8" xfId="11439" xr:uid="{163DDD85-2025-4C3B-BBC6-628505BE8ABB}"/>
    <cellStyle name="Total 5 4 9" xfId="11440" xr:uid="{24AD78A9-565C-45AF-8656-833DC373A01C}"/>
    <cellStyle name="Total 5 4_CR4_19" xfId="11441" xr:uid="{2AB78C51-F2D8-4B20-B33C-8353D17C8EFA}"/>
    <cellStyle name="Total 5 5" xfId="11442" xr:uid="{BA4EA51A-DD1B-4F21-9673-6B0203E280A5}"/>
    <cellStyle name="Total 5 5 10" xfId="11443" xr:uid="{FBD77416-197B-4EA2-933D-6E0F286466D2}"/>
    <cellStyle name="Total 5 5 11" xfId="11444" xr:uid="{72C86CFF-01C0-4A75-9C2F-20EE7CE9CF88}"/>
    <cellStyle name="Total 5 5 2" xfId="11445" xr:uid="{C9229DE6-93C6-462A-B874-B93498F8B81B}"/>
    <cellStyle name="Total 5 5 3" xfId="11446" xr:uid="{A7D31086-FBB2-4CB7-B062-31F9D7DF12D9}"/>
    <cellStyle name="Total 5 5 4" xfId="11447" xr:uid="{ABB51B1F-9091-4BC4-864D-33D94C802975}"/>
    <cellStyle name="Total 5 5 5" xfId="11448" xr:uid="{6FA8A431-8594-46A5-AB48-4344AEEA7374}"/>
    <cellStyle name="Total 5 5 6" xfId="11449" xr:uid="{C1F634F8-BD4A-4ED7-8652-F0F6C0890C41}"/>
    <cellStyle name="Total 5 5 7" xfId="11450" xr:uid="{DE58D65F-9776-463E-8C00-AE1D77B0DD6C}"/>
    <cellStyle name="Total 5 5 8" xfId="11451" xr:uid="{2D64670E-A3AF-46EE-B6F0-3309FB35526E}"/>
    <cellStyle name="Total 5 5 9" xfId="11452" xr:uid="{7C837A09-7604-4B33-94AB-5605BA075BE8}"/>
    <cellStyle name="Total 5 5_CR4_19" xfId="11453" xr:uid="{44902394-B4F3-4966-A606-2A487120C20F}"/>
    <cellStyle name="Total 5 6" xfId="11454" xr:uid="{742446FF-49F2-461E-B208-C056B63887FD}"/>
    <cellStyle name="Total 5 6 10" xfId="11455" xr:uid="{C2B1B931-9DEC-49EE-9DF2-7AB2168BB69D}"/>
    <cellStyle name="Total 5 6 11" xfId="11456" xr:uid="{EB1B99C6-3527-4DF3-94F1-AF47D17A4F81}"/>
    <cellStyle name="Total 5 6 2" xfId="11457" xr:uid="{B1C47DD0-A2EB-43B2-9C97-7BD39D990E69}"/>
    <cellStyle name="Total 5 6 3" xfId="11458" xr:uid="{FD976284-D345-4399-B06F-5EE5680D78F7}"/>
    <cellStyle name="Total 5 6 4" xfId="11459" xr:uid="{68865F7B-70C8-498B-8655-E2B61B7D8FFB}"/>
    <cellStyle name="Total 5 6 5" xfId="11460" xr:uid="{3F4B3F4D-CFBE-40B0-A820-B7B57CD760A3}"/>
    <cellStyle name="Total 5 6 6" xfId="11461" xr:uid="{E22FA562-1859-4366-8F63-4E597D2BA724}"/>
    <cellStyle name="Total 5 6 7" xfId="11462" xr:uid="{B1C28ADC-9A0A-411E-8B78-63D5A54E833A}"/>
    <cellStyle name="Total 5 6 8" xfId="11463" xr:uid="{3944F1B6-A843-47C4-BD8F-256262480835}"/>
    <cellStyle name="Total 5 6 9" xfId="11464" xr:uid="{F0102964-53F8-4FAD-AEC3-4C6091DCCFC9}"/>
    <cellStyle name="Total 5 6_CR4_19" xfId="11465" xr:uid="{5D6733DB-BD93-4C80-B959-6D0BED4B8B3D}"/>
    <cellStyle name="Total 5 7" xfId="11466" xr:uid="{F29065AC-DCAC-4B99-BE8F-D0182C422B2D}"/>
    <cellStyle name="Total 5 7 10" xfId="11467" xr:uid="{C680EA33-DD57-40F2-B6ED-367598691C8B}"/>
    <cellStyle name="Total 5 7 2" xfId="11468" xr:uid="{4101B5D2-CDFE-4C61-AF78-37221D8C8BAA}"/>
    <cellStyle name="Total 5 7 3" xfId="11469" xr:uid="{12AFBD64-C1C8-447D-82F3-F94B6D19376E}"/>
    <cellStyle name="Total 5 7 4" xfId="11470" xr:uid="{BF63C50B-1222-42CB-A5B6-0932E0CDBDE9}"/>
    <cellStyle name="Total 5 7 5" xfId="11471" xr:uid="{0200FFE4-0E65-431B-8159-F92B0D59C744}"/>
    <cellStyle name="Total 5 7 6" xfId="11472" xr:uid="{558E089D-60A7-4332-9371-B6C9ADCB6DA1}"/>
    <cellStyle name="Total 5 7 7" xfId="11473" xr:uid="{0A8D5E04-CD0A-457D-899A-6530CE6BE0C7}"/>
    <cellStyle name="Total 5 7 8" xfId="11474" xr:uid="{7F4A9D03-7585-495F-B1D1-337F1FDD2228}"/>
    <cellStyle name="Total 5 7 9" xfId="11475" xr:uid="{F914A4B0-A1F4-4E62-B7F7-7F939140B137}"/>
    <cellStyle name="Total 5 7_CR4_19" xfId="11476" xr:uid="{D4F9303C-5C58-4F2D-BCED-BF4423E41D31}"/>
    <cellStyle name="Total 5 8" xfId="36421" xr:uid="{5A7EEF9D-34E0-4A0F-9D44-ACCC2FA6B371}"/>
    <cellStyle name="Total 5 9" xfId="36902" xr:uid="{AE95D7E7-BB49-4325-A513-C2FD9E0F9529}"/>
    <cellStyle name="Total 5_A02" xfId="55708" xr:uid="{A7FC9370-9522-4FBC-9876-6CD749A08691}"/>
    <cellStyle name="Total 6" xfId="11477" xr:uid="{8EAF9166-096B-48BE-ABED-6E1030610621}"/>
    <cellStyle name="Total 6 2" xfId="11478" xr:uid="{6942A9EE-AC7C-43DE-AA4D-3B2DE8C7FF13}"/>
    <cellStyle name="Total 6 2 10" xfId="11479" xr:uid="{90D1066D-6725-4177-801F-C30C9A069DD1}"/>
    <cellStyle name="Total 6 2 11" xfId="11480" xr:uid="{A46CC946-F393-4279-B663-7FE0DDA989CB}"/>
    <cellStyle name="Total 6 2 12" xfId="36757" xr:uid="{AED33300-69B8-47F4-B305-B897BABCAAED}"/>
    <cellStyle name="Total 6 2 2" xfId="11481" xr:uid="{8EB51DBD-CE4F-41A2-9C82-CF60EC31059A}"/>
    <cellStyle name="Total 6 2 3" xfId="11482" xr:uid="{38DDB2E4-7AF5-4B7B-A67B-36D225A82D72}"/>
    <cellStyle name="Total 6 2 4" xfId="11483" xr:uid="{B68B9438-1B47-4D8B-BCA0-CDF7D5BF00D9}"/>
    <cellStyle name="Total 6 2 5" xfId="11484" xr:uid="{FF786D63-962B-4AC7-AFED-C4B1BEC706E9}"/>
    <cellStyle name="Total 6 2 6" xfId="11485" xr:uid="{6FC2CC19-035E-48C3-B883-73F42FB590AB}"/>
    <cellStyle name="Total 6 2 7" xfId="11486" xr:uid="{159A4810-4893-40DB-9E96-05DA4043F098}"/>
    <cellStyle name="Total 6 2 8" xfId="11487" xr:uid="{673D1E2C-433D-484C-85AD-DAA6D0D9F771}"/>
    <cellStyle name="Total 6 2 9" xfId="11488" xr:uid="{146BF3CA-CFF3-41E5-962B-F817835B2B93}"/>
    <cellStyle name="Total 6 2_AVA DVA EL" xfId="35190" xr:uid="{CB3AA5C6-BA89-4FA7-974A-AE9630B9038E}"/>
    <cellStyle name="Total 6 3" xfId="11489" xr:uid="{53E55A35-51C4-45DC-90EE-9E9B719C93BC}"/>
    <cellStyle name="Total 6 3 10" xfId="11490" xr:uid="{16AE4730-D5BE-423B-BC35-8F09FFB0475B}"/>
    <cellStyle name="Total 6 3 11" xfId="11491" xr:uid="{53B9EB0A-D763-43B5-9316-A28BA0F043C3}"/>
    <cellStyle name="Total 6 3 12" xfId="36509" xr:uid="{A76C4F30-6D80-4DD1-97F3-980D1070B26A}"/>
    <cellStyle name="Total 6 3 13" xfId="36736" xr:uid="{FEAE809E-EDAE-4C67-BC87-B368474B78CB}"/>
    <cellStyle name="Total 6 3 2" xfId="11492" xr:uid="{6C047398-9667-49F0-8C9B-696E61163217}"/>
    <cellStyle name="Total 6 3 3" xfId="11493" xr:uid="{09D4BF2E-E53F-4604-A66C-100DC248621F}"/>
    <cellStyle name="Total 6 3 4" xfId="11494" xr:uid="{A21EB1FE-63F5-4592-ADBD-27D738ECD2DB}"/>
    <cellStyle name="Total 6 3 5" xfId="11495" xr:uid="{5E192DE1-D67E-4826-883A-F04AA7E6B9E6}"/>
    <cellStyle name="Total 6 3 6" xfId="11496" xr:uid="{412244BF-341F-44EF-A750-AAF6775DE275}"/>
    <cellStyle name="Total 6 3 7" xfId="11497" xr:uid="{660F4696-18B1-4E31-BA94-8BE3A85E5C43}"/>
    <cellStyle name="Total 6 3 8" xfId="11498" xr:uid="{C0D55FAF-B5BE-4072-8FFB-2E8219683233}"/>
    <cellStyle name="Total 6 3 9" xfId="11499" xr:uid="{E2F532B5-5654-49A2-AA2A-70DB46501264}"/>
    <cellStyle name="Total 6 3_CR4_19" xfId="11500" xr:uid="{939C4195-3577-4D8B-A412-CB15F4FE2977}"/>
    <cellStyle name="Total 6 4" xfId="11501" xr:uid="{FB03E769-C222-42E0-8242-CD784BF623EB}"/>
    <cellStyle name="Total 6 4 10" xfId="11502" xr:uid="{E4736387-23E7-460B-AF36-642496008575}"/>
    <cellStyle name="Total 6 4 11" xfId="11503" xr:uid="{E8E5C5CC-9A7F-4D35-A29F-F9402B6575AF}"/>
    <cellStyle name="Total 6 4 2" xfId="11504" xr:uid="{56846D37-DB2B-4829-AE07-1055C835AF83}"/>
    <cellStyle name="Total 6 4 3" xfId="11505" xr:uid="{78687F04-FE51-4157-B175-EE15E32834B0}"/>
    <cellStyle name="Total 6 4 4" xfId="11506" xr:uid="{0267A621-F531-4CAD-BF84-97D2C1BB2B3E}"/>
    <cellStyle name="Total 6 4 5" xfId="11507" xr:uid="{A46E30B6-D6F3-4E06-87B7-4D0F4840564E}"/>
    <cellStyle name="Total 6 4 6" xfId="11508" xr:uid="{BE81EC3F-E96E-4CC5-B7E3-37DA82FD75D3}"/>
    <cellStyle name="Total 6 4 7" xfId="11509" xr:uid="{1169976F-EB4E-41AD-95DF-3C71326516A3}"/>
    <cellStyle name="Total 6 4 8" xfId="11510" xr:uid="{7A7FB5E8-8571-4CEF-BAD3-5F6D5A4B3B4B}"/>
    <cellStyle name="Total 6 4 9" xfId="11511" xr:uid="{F5E0E42E-1275-44FF-AA7B-3B0A4DE78B09}"/>
    <cellStyle name="Total 6 4_CR4_19" xfId="11512" xr:uid="{F469944E-82AD-4718-A268-FBA607168C50}"/>
    <cellStyle name="Total 6 5" xfId="11513" xr:uid="{47E5900B-292F-492E-9C51-0E0220C5D8B5}"/>
    <cellStyle name="Total 6 5 10" xfId="11514" xr:uid="{91DB0C1F-F50D-4E79-8967-761F715D3B1B}"/>
    <cellStyle name="Total 6 5 11" xfId="11515" xr:uid="{708598BC-E74F-4A49-BBE8-0279AC228945}"/>
    <cellStyle name="Total 6 5 2" xfId="11516" xr:uid="{34867715-1ACA-48CB-8CCD-CEB50EF5A5F0}"/>
    <cellStyle name="Total 6 5 3" xfId="11517" xr:uid="{47045CFE-3B28-4859-ADFE-51B690BD432E}"/>
    <cellStyle name="Total 6 5 4" xfId="11518" xr:uid="{99BB129C-9CEF-40EE-B23B-02FF7DA41DAC}"/>
    <cellStyle name="Total 6 5 5" xfId="11519" xr:uid="{FA65FD6D-22B1-41B6-9D31-003B130D82A1}"/>
    <cellStyle name="Total 6 5 6" xfId="11520" xr:uid="{E1ED4217-E97F-4089-9092-FF6BCDA1E6CD}"/>
    <cellStyle name="Total 6 5 7" xfId="11521" xr:uid="{8EE93CC7-79A5-4E32-A9DD-635C5B26C6CF}"/>
    <cellStyle name="Total 6 5 8" xfId="11522" xr:uid="{EE1F956C-DB54-46C5-A1C9-A3677F6BE8C1}"/>
    <cellStyle name="Total 6 5 9" xfId="11523" xr:uid="{61FFCE7B-2655-4F8A-94B1-EF80BF743406}"/>
    <cellStyle name="Total 6 5_CR4_19" xfId="11524" xr:uid="{5EC7BE8F-50CE-4297-B531-AD8FF06695AA}"/>
    <cellStyle name="Total 6 6" xfId="11525" xr:uid="{9C7129D3-2DCF-4B89-A2E0-FE8484D4E0EE}"/>
    <cellStyle name="Total 6 6 10" xfId="11526" xr:uid="{9F000B2F-3FDD-45E5-9C06-06FDB26A590D}"/>
    <cellStyle name="Total 6 6 11" xfId="11527" xr:uid="{AF05E96F-EDA4-42EB-B950-328659025EAB}"/>
    <cellStyle name="Total 6 6 2" xfId="11528" xr:uid="{3C2678F4-951C-4773-935A-79A9A8B1B8E9}"/>
    <cellStyle name="Total 6 6 3" xfId="11529" xr:uid="{3E7BDF86-7DB4-4C63-870A-5EBE200BADE1}"/>
    <cellStyle name="Total 6 6 4" xfId="11530" xr:uid="{E52447EE-8A55-4900-9110-59DB13C353C0}"/>
    <cellStyle name="Total 6 6 5" xfId="11531" xr:uid="{82A7C7E4-B7B7-41A7-BFF7-8A2FA7860922}"/>
    <cellStyle name="Total 6 6 6" xfId="11532" xr:uid="{C05B14CF-C402-4747-8ECC-E6919032398F}"/>
    <cellStyle name="Total 6 6 7" xfId="11533" xr:uid="{CEF2373B-90BA-4719-8EFA-91F1BEA96F27}"/>
    <cellStyle name="Total 6 6 8" xfId="11534" xr:uid="{DF4351A3-07FE-46C8-81E8-580A7D503971}"/>
    <cellStyle name="Total 6 6 9" xfId="11535" xr:uid="{24934C55-C483-435F-8904-445E9227F5C0}"/>
    <cellStyle name="Total 6 6_CR4_19" xfId="11536" xr:uid="{A16EF7E0-D979-44FB-835E-884A6A61D53D}"/>
    <cellStyle name="Total 6 7" xfId="11537" xr:uid="{1EBCE5D4-5784-4BD3-8553-A1C8A8162AB3}"/>
    <cellStyle name="Total 6 7 10" xfId="11538" xr:uid="{09236393-DEC7-45C7-93A6-3F56FF4BE7FE}"/>
    <cellStyle name="Total 6 7 2" xfId="11539" xr:uid="{51A4AF94-16CF-4B81-883E-6E639E63BFE6}"/>
    <cellStyle name="Total 6 7 3" xfId="11540" xr:uid="{E66B0667-1BCB-497F-8132-2BD835866B98}"/>
    <cellStyle name="Total 6 7 4" xfId="11541" xr:uid="{944016CD-1DCE-4C12-B6D6-91226909A62F}"/>
    <cellStyle name="Total 6 7 5" xfId="11542" xr:uid="{FCC7E251-B540-479E-9CA2-97F79B13FB11}"/>
    <cellStyle name="Total 6 7 6" xfId="11543" xr:uid="{E88C2598-8D33-4F8B-9D33-6CB008EA8FB9}"/>
    <cellStyle name="Total 6 7 7" xfId="11544" xr:uid="{B87E5F4F-F3DA-4BC6-AB94-6636818ED36E}"/>
    <cellStyle name="Total 6 7 8" xfId="11545" xr:uid="{32C5C29A-B20B-4486-AECD-9CC8E00B508E}"/>
    <cellStyle name="Total 6 7 9" xfId="11546" xr:uid="{01F58ADD-7FE4-4445-9D19-774A6D20B032}"/>
    <cellStyle name="Total 6 7_CR4_19" xfId="11547" xr:uid="{91C73C9D-B82C-4ABD-B6AA-567CBCA8AFB9}"/>
    <cellStyle name="Total 6 8" xfId="36000" xr:uid="{CB580295-967F-4FFA-827B-E37E18FFB59C}"/>
    <cellStyle name="Total 6 9" xfId="36903" xr:uid="{5D5BB345-141E-400B-9CE2-005C00D56169}"/>
    <cellStyle name="Total 6_A02" xfId="55709" xr:uid="{7227AE1E-8395-4E62-ADB6-4B87596A69E7}"/>
    <cellStyle name="Total 7" xfId="11548" xr:uid="{398B94E9-6B3A-4ABA-991B-6F1709D457AF}"/>
    <cellStyle name="Total 7 2" xfId="11549" xr:uid="{4C79A225-CDD6-4028-94CF-DA9939204FAC}"/>
    <cellStyle name="Total 7 2 10" xfId="11550" xr:uid="{F9600D54-8E56-4F10-A2C3-D3430290A580}"/>
    <cellStyle name="Total 7 2 11" xfId="11551" xr:uid="{3A3692E4-D035-432E-B3EB-D2E322565244}"/>
    <cellStyle name="Total 7 2 12" xfId="36758" xr:uid="{1A44FA82-9C8E-49A2-A621-680E786A2422}"/>
    <cellStyle name="Total 7 2 2" xfId="11552" xr:uid="{E57E1F85-AF1C-4377-B2E3-F1BCB47B8BEC}"/>
    <cellStyle name="Total 7 2 3" xfId="11553" xr:uid="{18E5319D-8B12-4E1D-98EA-2B2849815240}"/>
    <cellStyle name="Total 7 2 4" xfId="11554" xr:uid="{75EEBA86-7E38-492F-A4B8-CFB9879CA10C}"/>
    <cellStyle name="Total 7 2 5" xfId="11555" xr:uid="{9757A6BD-40E7-4913-9FC0-3A433E52ABD8}"/>
    <cellStyle name="Total 7 2 6" xfId="11556" xr:uid="{A0E48251-47BD-4E52-BEC6-9B28388F34DA}"/>
    <cellStyle name="Total 7 2 7" xfId="11557" xr:uid="{9083CD5F-6C23-4EF7-A712-8AF3F89EA262}"/>
    <cellStyle name="Total 7 2 8" xfId="11558" xr:uid="{81CF1B11-8657-45BF-8A6C-5389AB7B72B5}"/>
    <cellStyle name="Total 7 2 9" xfId="11559" xr:uid="{AC4AAA2C-DC7F-46C9-B5CB-6238D285353D}"/>
    <cellStyle name="Total 7 2_AVA DVA EL" xfId="35191" xr:uid="{7DB0583A-03CF-4655-A019-04EB16CA5169}"/>
    <cellStyle name="Total 7 3" xfId="11560" xr:uid="{3E64AF52-5080-4909-AB72-7B9413D113C9}"/>
    <cellStyle name="Total 7 3 10" xfId="11561" xr:uid="{FA054870-D813-443B-922E-849386CF25E7}"/>
    <cellStyle name="Total 7 3 11" xfId="11562" xr:uid="{23A6461A-1043-4E75-8FEF-C9349690BA87}"/>
    <cellStyle name="Total 7 3 12" xfId="36510" xr:uid="{4F6182A2-9338-41D9-BA43-3EB3C7734649}"/>
    <cellStyle name="Total 7 3 13" xfId="36737" xr:uid="{3B3B4073-FAC8-4519-A534-A6B9F813C889}"/>
    <cellStyle name="Total 7 3 2" xfId="11563" xr:uid="{DBA3F593-557E-408E-935E-2521914F85D9}"/>
    <cellStyle name="Total 7 3 3" xfId="11564" xr:uid="{4632D6A7-158E-4EAB-B9F2-811622B5FFAF}"/>
    <cellStyle name="Total 7 3 4" xfId="11565" xr:uid="{5B48468A-D2BA-4C95-9EED-ABF31CFF798C}"/>
    <cellStyle name="Total 7 3 5" xfId="11566" xr:uid="{B8E37A98-5437-4006-BE12-278FF2EBE350}"/>
    <cellStyle name="Total 7 3 6" xfId="11567" xr:uid="{8E67769E-4B87-4503-825C-15B7151E8817}"/>
    <cellStyle name="Total 7 3 7" xfId="11568" xr:uid="{DBF99711-9D01-4AAA-A0EB-A9AB3A1257E2}"/>
    <cellStyle name="Total 7 3 8" xfId="11569" xr:uid="{093010A5-208A-4DCC-A624-E65F90C2A257}"/>
    <cellStyle name="Total 7 3 9" xfId="11570" xr:uid="{80AD02D9-425A-49E1-8585-E9DE467EC094}"/>
    <cellStyle name="Total 7 3_CR4_19" xfId="11571" xr:uid="{9496E7D9-C34D-4DA7-82AC-22E1097BA341}"/>
    <cellStyle name="Total 7 4" xfId="11572" xr:uid="{1FC1F8F1-9152-446B-9E7D-A2C0E7280D78}"/>
    <cellStyle name="Total 7 4 10" xfId="11573" xr:uid="{4E559A62-4BBF-49A7-9E0F-53AF4C2C1C4B}"/>
    <cellStyle name="Total 7 4 11" xfId="11574" xr:uid="{A483163D-5F98-49A0-B128-43DF6BBB3B59}"/>
    <cellStyle name="Total 7 4 2" xfId="11575" xr:uid="{980F8CB7-868B-488F-B6FF-266D24C7DC9D}"/>
    <cellStyle name="Total 7 4 3" xfId="11576" xr:uid="{4CC23C8D-7AE3-4063-A075-C08FD14F885A}"/>
    <cellStyle name="Total 7 4 4" xfId="11577" xr:uid="{3FB0A911-9ECE-4B07-A1B9-E646D67290B4}"/>
    <cellStyle name="Total 7 4 5" xfId="11578" xr:uid="{01D97BC3-F9DE-46CE-A5E7-91AAC0E6B9A5}"/>
    <cellStyle name="Total 7 4 6" xfId="11579" xr:uid="{AF6556E9-45E4-409C-9C1C-208FBA9DA445}"/>
    <cellStyle name="Total 7 4 7" xfId="11580" xr:uid="{33A5504B-9EF3-4404-AF63-DC80454AD41F}"/>
    <cellStyle name="Total 7 4 8" xfId="11581" xr:uid="{59A96554-081B-4EF1-A30E-63BBEADC8E86}"/>
    <cellStyle name="Total 7 4 9" xfId="11582" xr:uid="{782955EB-A848-4748-A131-369C5914494C}"/>
    <cellStyle name="Total 7 4_CR4_19" xfId="11583" xr:uid="{C0BB8559-3E16-4030-B924-A92EB3BFE031}"/>
    <cellStyle name="Total 7 5" xfId="11584" xr:uid="{4E831F27-8331-4471-967E-B3E760EA1F4F}"/>
    <cellStyle name="Total 7 5 10" xfId="11585" xr:uid="{95E25591-1086-4E26-A401-7E0A178BD8C6}"/>
    <cellStyle name="Total 7 5 11" xfId="11586" xr:uid="{CDE29174-BBB3-477F-9C90-F96CF20EFBD5}"/>
    <cellStyle name="Total 7 5 2" xfId="11587" xr:uid="{851FB423-25B9-4254-A6DF-A072283D3735}"/>
    <cellStyle name="Total 7 5 3" xfId="11588" xr:uid="{E8BB667E-5C96-45FD-AB6A-FE9D2B36E923}"/>
    <cellStyle name="Total 7 5 4" xfId="11589" xr:uid="{145552B4-6DFC-4396-A2DD-6DB3FC57CC43}"/>
    <cellStyle name="Total 7 5 5" xfId="11590" xr:uid="{4ABC4679-08C9-43D5-ADC4-A411AF49A363}"/>
    <cellStyle name="Total 7 5 6" xfId="11591" xr:uid="{7B5EFA44-38C9-4D75-BCC2-78E62EF18E0A}"/>
    <cellStyle name="Total 7 5 7" xfId="11592" xr:uid="{DE7E7364-BB3C-41CB-93FE-2E1CC491058F}"/>
    <cellStyle name="Total 7 5 8" xfId="11593" xr:uid="{243E209F-9240-47DB-9ABA-D6B66DDB7C18}"/>
    <cellStyle name="Total 7 5 9" xfId="11594" xr:uid="{DD9CBE1E-EFE9-46DB-A82F-01EBA37B6986}"/>
    <cellStyle name="Total 7 5_CR4_19" xfId="11595" xr:uid="{B0EE54D9-5E2A-4B3C-8A15-8D63EA06FBFF}"/>
    <cellStyle name="Total 7 6" xfId="11596" xr:uid="{4B35949E-9F4E-41BF-AB22-02364FE0093E}"/>
    <cellStyle name="Total 7 6 10" xfId="11597" xr:uid="{5579E3DB-D0F9-45A5-99F8-926D6757F33B}"/>
    <cellStyle name="Total 7 6 11" xfId="11598" xr:uid="{AEBFABCE-9F7F-4758-8FEE-5370FE7FD85C}"/>
    <cellStyle name="Total 7 6 2" xfId="11599" xr:uid="{D8A500BF-58B1-4AE3-9DA0-21200AC78D6D}"/>
    <cellStyle name="Total 7 6 3" xfId="11600" xr:uid="{BDEDBB5B-7A3D-4CF8-9C7F-783AC2298EE3}"/>
    <cellStyle name="Total 7 6 4" xfId="11601" xr:uid="{94719AB6-4408-4800-909A-F46E1327AE2F}"/>
    <cellStyle name="Total 7 6 5" xfId="11602" xr:uid="{4FB7C4C0-E48D-4986-AF44-1A6998A8605C}"/>
    <cellStyle name="Total 7 6 6" xfId="11603" xr:uid="{E2E2B4F7-186D-4A02-8BB1-5F9226C883EC}"/>
    <cellStyle name="Total 7 6 7" xfId="11604" xr:uid="{074A5696-F98E-4117-9ED9-87C06FE2A7E8}"/>
    <cellStyle name="Total 7 6 8" xfId="11605" xr:uid="{1E013468-71CE-4C5C-B499-F7E89AA81501}"/>
    <cellStyle name="Total 7 6 9" xfId="11606" xr:uid="{B7052F1C-D799-4B2C-8F5B-1A22B57E01F8}"/>
    <cellStyle name="Total 7 6_CR4_19" xfId="11607" xr:uid="{D5DDCFB7-E4B3-4E43-9149-23D6CED7091B}"/>
    <cellStyle name="Total 7 7" xfId="11608" xr:uid="{B92BDA64-5FE8-417E-ADEB-2F2B74D736A2}"/>
    <cellStyle name="Total 7 7 10" xfId="11609" xr:uid="{6A611643-8F4E-46B1-901F-E67740BB1782}"/>
    <cellStyle name="Total 7 7 2" xfId="11610" xr:uid="{354614DC-518B-46C6-87F9-85D59E524319}"/>
    <cellStyle name="Total 7 7 3" xfId="11611" xr:uid="{C5CE95AB-B09D-4725-8D49-56F0E3C79155}"/>
    <cellStyle name="Total 7 7 4" xfId="11612" xr:uid="{C2B115AE-07A7-448D-A782-8DFB246D05A9}"/>
    <cellStyle name="Total 7 7 5" xfId="11613" xr:uid="{41D0F038-061F-476A-80B0-1BB39F4B2B6B}"/>
    <cellStyle name="Total 7 7 6" xfId="11614" xr:uid="{81D964CE-04AE-4002-800C-96D85BC3013E}"/>
    <cellStyle name="Total 7 7 7" xfId="11615" xr:uid="{4CBC7B6A-A8E6-434B-8A8F-3EAF540024E1}"/>
    <cellStyle name="Total 7 7 8" xfId="11616" xr:uid="{3A11F007-D341-4665-A526-853036BBABEA}"/>
    <cellStyle name="Total 7 7 9" xfId="11617" xr:uid="{F18FF3AC-C637-4B9D-BF2F-AFE5C5AF43DC}"/>
    <cellStyle name="Total 7 7_CR4_19" xfId="11618" xr:uid="{0FAE87F6-0725-4CF2-BEDA-E26F058EC37E}"/>
    <cellStyle name="Total 7 8" xfId="35999" xr:uid="{E56EE123-C996-48FC-A32D-C9A73A4CD193}"/>
    <cellStyle name="Total 7 9" xfId="36904" xr:uid="{13F63FEF-646C-43F7-9E4A-26566D839F76}"/>
    <cellStyle name="Total 7_A02" xfId="55710" xr:uid="{BA0F9524-CDF9-4183-B571-1CC5726DC7A6}"/>
    <cellStyle name="Total 8" xfId="11619" xr:uid="{82F26A70-4562-4B93-96D4-061D72ED4C17}"/>
    <cellStyle name="Total 8 2" xfId="11620" xr:uid="{4CD00536-A366-4613-A67C-2A42F5067CD0}"/>
    <cellStyle name="Total 8 2 10" xfId="11621" xr:uid="{52C6D333-A167-4210-908B-8CF77D43C302}"/>
    <cellStyle name="Total 8 2 11" xfId="11622" xr:uid="{F5A4CC13-073A-48BC-A3B2-9B9FD8F3255B}"/>
    <cellStyle name="Total 8 2 12" xfId="36759" xr:uid="{384FB9DC-7D40-4D8B-A2B3-CB36D4250A53}"/>
    <cellStyle name="Total 8 2 2" xfId="11623" xr:uid="{C94C307D-9DDC-4D0A-942F-F9FD64FD796A}"/>
    <cellStyle name="Total 8 2 3" xfId="11624" xr:uid="{7BA2BCFD-D56F-41E0-ADF8-8F6ED26A0E7C}"/>
    <cellStyle name="Total 8 2 4" xfId="11625" xr:uid="{12263DE5-3A46-4EF0-9BB2-31DCC8C4E424}"/>
    <cellStyle name="Total 8 2 5" xfId="11626" xr:uid="{F37BCD5B-A90D-488B-A895-08ECFA280EBC}"/>
    <cellStyle name="Total 8 2 6" xfId="11627" xr:uid="{B66BEFE6-3524-4B44-9D64-E89DF299F046}"/>
    <cellStyle name="Total 8 2 7" xfId="11628" xr:uid="{818DF4EB-255B-4813-B73F-52B8C565DEBC}"/>
    <cellStyle name="Total 8 2 8" xfId="11629" xr:uid="{F188CF26-3BA6-442F-BD1D-BE90CF279E64}"/>
    <cellStyle name="Total 8 2 9" xfId="11630" xr:uid="{1BD868FD-126F-41FE-BC57-5820164326FC}"/>
    <cellStyle name="Total 8 2_AVA DVA EL" xfId="35192" xr:uid="{807B0092-AF0D-4CB6-97BB-D84B47CF33A0}"/>
    <cellStyle name="Total 8 3" xfId="11631" xr:uid="{11B0899E-CB62-425A-9BB3-4027D4FEDC29}"/>
    <cellStyle name="Total 8 3 10" xfId="11632" xr:uid="{266C56AE-2D75-4E4E-A51B-DF4A2A9E4517}"/>
    <cellStyle name="Total 8 3 11" xfId="11633" xr:uid="{3322A528-219A-4621-A29E-09016807C628}"/>
    <cellStyle name="Total 8 3 12" xfId="36511" xr:uid="{2936257B-3C11-4B9D-82D9-3C116375BE15}"/>
    <cellStyle name="Total 8 3 13" xfId="36738" xr:uid="{CEF3128F-FB13-4BDB-BCE9-D3BFE3836D30}"/>
    <cellStyle name="Total 8 3 2" xfId="11634" xr:uid="{4A6BFEA1-EC56-486D-886D-DD8895517FC4}"/>
    <cellStyle name="Total 8 3 3" xfId="11635" xr:uid="{E11FE724-DD13-4A28-A550-4F923AB6491A}"/>
    <cellStyle name="Total 8 3 4" xfId="11636" xr:uid="{C23FBC48-9BCE-4F60-B2E2-BE5F6C05FE0F}"/>
    <cellStyle name="Total 8 3 5" xfId="11637" xr:uid="{7CBACE6F-4549-40B5-ACBA-1CB23D94C515}"/>
    <cellStyle name="Total 8 3 6" xfId="11638" xr:uid="{E1841352-F7AB-43CF-8FC9-2D7390F1E165}"/>
    <cellStyle name="Total 8 3 7" xfId="11639" xr:uid="{6E2FFB8F-35EF-40FE-A107-C4E142521F80}"/>
    <cellStyle name="Total 8 3 8" xfId="11640" xr:uid="{5904CBE8-5C65-4200-ACFA-0DEC6A0A8404}"/>
    <cellStyle name="Total 8 3 9" xfId="11641" xr:uid="{AB290BFB-5D3C-4D68-AA67-6332A8113C76}"/>
    <cellStyle name="Total 8 3_CR4_19" xfId="11642" xr:uid="{93AEEBFB-285E-4F55-91FA-8EC3A5130FBD}"/>
    <cellStyle name="Total 8 4" xfId="11643" xr:uid="{384BB769-E833-42D1-86F3-F57AF689A4FC}"/>
    <cellStyle name="Total 8 4 10" xfId="11644" xr:uid="{C7F684C9-95F7-4431-B7F6-93D7AE885007}"/>
    <cellStyle name="Total 8 4 11" xfId="11645" xr:uid="{62A467C1-758E-494A-B900-C69C1F3F3C90}"/>
    <cellStyle name="Total 8 4 2" xfId="11646" xr:uid="{A062D301-5C66-4DAD-BC37-D450449D63DC}"/>
    <cellStyle name="Total 8 4 3" xfId="11647" xr:uid="{7B38AAEE-F4F9-4CCF-8046-A99D580B3D8F}"/>
    <cellStyle name="Total 8 4 4" xfId="11648" xr:uid="{190E78B5-45E0-4D6C-A298-A6B83EDA2F68}"/>
    <cellStyle name="Total 8 4 5" xfId="11649" xr:uid="{CCCD9E7D-9C91-4CDF-BC91-DC616B887177}"/>
    <cellStyle name="Total 8 4 6" xfId="11650" xr:uid="{4FBE73FE-345E-456A-BCD8-DA48520DB0BC}"/>
    <cellStyle name="Total 8 4 7" xfId="11651" xr:uid="{D28BD76F-1DFC-4C99-B1BC-ECBFC4D9C14D}"/>
    <cellStyle name="Total 8 4 8" xfId="11652" xr:uid="{20EA12A4-38D3-4636-A42D-6C23279667A5}"/>
    <cellStyle name="Total 8 4 9" xfId="11653" xr:uid="{AE209425-35E6-4AEE-A7C5-28EC75EFBC55}"/>
    <cellStyle name="Total 8 4_CR4_19" xfId="11654" xr:uid="{DB3050D5-44C4-4185-BD49-723DBFD1B14D}"/>
    <cellStyle name="Total 8 5" xfId="11655" xr:uid="{B24BC174-E21B-4547-B1E4-2E47403CCD93}"/>
    <cellStyle name="Total 8 5 10" xfId="11656" xr:uid="{DAB1E602-F176-4FC9-8E7B-34E30B888BA3}"/>
    <cellStyle name="Total 8 5 11" xfId="11657" xr:uid="{6DF1ABE3-5EB9-421E-AF2C-3415705F9238}"/>
    <cellStyle name="Total 8 5 2" xfId="11658" xr:uid="{041DEA64-69BF-4CC9-B779-03F177D36385}"/>
    <cellStyle name="Total 8 5 3" xfId="11659" xr:uid="{6E224FB4-76B3-4837-AC1C-5324BEE99A1C}"/>
    <cellStyle name="Total 8 5 4" xfId="11660" xr:uid="{07D9A14B-8F2F-4AE7-BE7C-2A68394A092C}"/>
    <cellStyle name="Total 8 5 5" xfId="11661" xr:uid="{0DFC93A3-7662-4A55-BB64-29EA51F97A05}"/>
    <cellStyle name="Total 8 5 6" xfId="11662" xr:uid="{7BFB0635-929E-49E0-91EE-8CD003DB266E}"/>
    <cellStyle name="Total 8 5 7" xfId="11663" xr:uid="{01AD9418-6181-4AEC-AC31-E4894C7A160F}"/>
    <cellStyle name="Total 8 5 8" xfId="11664" xr:uid="{F79CE900-D4D8-4086-B1F5-D07870870096}"/>
    <cellStyle name="Total 8 5 9" xfId="11665" xr:uid="{DE0E1308-8709-4932-8486-587F4A3B637D}"/>
    <cellStyle name="Total 8 5_CR4_19" xfId="11666" xr:uid="{3427F45E-5C7F-404F-8CE7-F3C20273C775}"/>
    <cellStyle name="Total 8 6" xfId="11667" xr:uid="{76DF232F-3181-4927-BB28-AE30A4B1639C}"/>
    <cellStyle name="Total 8 6 10" xfId="11668" xr:uid="{95C7F38D-C5D3-4105-BF02-D9F7AD966021}"/>
    <cellStyle name="Total 8 6 11" xfId="11669" xr:uid="{538B66BA-ABA4-424A-AE61-BD1349EBF859}"/>
    <cellStyle name="Total 8 6 2" xfId="11670" xr:uid="{F0322F05-1F0A-490C-B8F3-BE33989DE7DC}"/>
    <cellStyle name="Total 8 6 3" xfId="11671" xr:uid="{78AF1370-F2A9-4B8F-80FF-0D90E81575D2}"/>
    <cellStyle name="Total 8 6 4" xfId="11672" xr:uid="{D0FAC61E-60E6-4CB3-81AE-6A0772EA2999}"/>
    <cellStyle name="Total 8 6 5" xfId="11673" xr:uid="{200115A0-39F5-43BE-8582-08E1A3127AC8}"/>
    <cellStyle name="Total 8 6 6" xfId="11674" xr:uid="{61F9E8F4-24B5-450E-A79A-21381412B551}"/>
    <cellStyle name="Total 8 6 7" xfId="11675" xr:uid="{76C047FB-5FEB-4369-8380-6E0FD36538DF}"/>
    <cellStyle name="Total 8 6 8" xfId="11676" xr:uid="{98AA5EBE-EA4D-42CA-B73B-E069005676BD}"/>
    <cellStyle name="Total 8 6 9" xfId="11677" xr:uid="{5AF00628-2429-4C1F-B0D6-4CF08DA5CC51}"/>
    <cellStyle name="Total 8 6_CR4_19" xfId="11678" xr:uid="{0629767A-635D-41E9-9324-2389A00A42E0}"/>
    <cellStyle name="Total 8 7" xfId="11679" xr:uid="{50983293-A835-451F-BCF2-D4D1623FD8B4}"/>
    <cellStyle name="Total 8 7 10" xfId="11680" xr:uid="{B5913B79-5C11-4C93-B8C7-1D04EB0C8CC7}"/>
    <cellStyle name="Total 8 7 2" xfId="11681" xr:uid="{447F3C85-03FB-4E46-9576-C502AC668490}"/>
    <cellStyle name="Total 8 7 3" xfId="11682" xr:uid="{B7DF4431-F50C-4B86-A53D-4E46BDFF6FA8}"/>
    <cellStyle name="Total 8 7 4" xfId="11683" xr:uid="{BE43070D-DB7D-4E56-9BD7-E5D670FC9211}"/>
    <cellStyle name="Total 8 7 5" xfId="11684" xr:uid="{C82525B9-A392-49F8-88B8-BED656F5236D}"/>
    <cellStyle name="Total 8 7 6" xfId="11685" xr:uid="{6FDE1E5E-7F48-417A-BEC1-F41B397BAC7B}"/>
    <cellStyle name="Total 8 7 7" xfId="11686" xr:uid="{08F176FD-36D9-4648-B0B1-B7FA5791A697}"/>
    <cellStyle name="Total 8 7 8" xfId="11687" xr:uid="{54318BC7-90E7-406B-89AF-DCFDB23DAEFE}"/>
    <cellStyle name="Total 8 7 9" xfId="11688" xr:uid="{3D0B6D56-8608-4F85-9BE5-D3C71B5A7DAC}"/>
    <cellStyle name="Total 8 7_CR4_19" xfId="11689" xr:uid="{EA40AAC5-DCD9-42FF-8B5E-4D8D8C0B3BAE}"/>
    <cellStyle name="Total 8 8" xfId="36418" xr:uid="{76EB19BC-0578-416B-BE61-2AAE7371AC08}"/>
    <cellStyle name="Total 8 9" xfId="36905" xr:uid="{BCC53372-D545-4D5E-AD58-CC690E3604B5}"/>
    <cellStyle name="Total 8_A02" xfId="55711" xr:uid="{399EF4FC-083A-4399-AA07-0251C77AB023}"/>
    <cellStyle name="Total 9" xfId="11690" xr:uid="{533B4A60-94A6-491D-8C22-BE0AD11A99D8}"/>
    <cellStyle name="Total 9 2" xfId="11691" xr:uid="{D817037B-7A6A-43A0-80B2-2C0EE654640C}"/>
    <cellStyle name="Total 9 2 10" xfId="11692" xr:uid="{C9F6E1DF-7CB8-4B85-8D92-DC4ECC1FBACB}"/>
    <cellStyle name="Total 9 2 11" xfId="11693" xr:uid="{ECFA5F67-86F0-4CF5-BDB3-66D758F87F17}"/>
    <cellStyle name="Total 9 2 12" xfId="36760" xr:uid="{BA3DA718-BC9C-4853-B46C-8CAFB7B316CF}"/>
    <cellStyle name="Total 9 2 2" xfId="11694" xr:uid="{F4A501FE-159C-4778-AA15-C6703AD50286}"/>
    <cellStyle name="Total 9 2 3" xfId="11695" xr:uid="{107A7726-A72B-4EB5-A360-28E80375C855}"/>
    <cellStyle name="Total 9 2 4" xfId="11696" xr:uid="{20F0C3F9-F695-460C-B85F-620525004456}"/>
    <cellStyle name="Total 9 2 5" xfId="11697" xr:uid="{4C2140A9-A34A-49F0-BEE6-BF79320AB560}"/>
    <cellStyle name="Total 9 2 6" xfId="11698" xr:uid="{97DE6F9D-BA57-4BF6-AA29-98603B4933CE}"/>
    <cellStyle name="Total 9 2 7" xfId="11699" xr:uid="{C08FD4E0-29E8-4F9E-8388-0C4344754FA3}"/>
    <cellStyle name="Total 9 2 8" xfId="11700" xr:uid="{F092B6C9-D183-4F06-9DFD-FB7298E4AD3C}"/>
    <cellStyle name="Total 9 2 9" xfId="11701" xr:uid="{C83A8456-0D14-4C93-96DF-38BC3A694513}"/>
    <cellStyle name="Total 9 2_AVA DVA EL" xfId="35193" xr:uid="{0B7E5CDC-3663-4FBE-AA25-BD28A2021F1C}"/>
    <cellStyle name="Total 9 3" xfId="11702" xr:uid="{B4C18E76-7E76-4F28-9065-FB2F465E747F}"/>
    <cellStyle name="Total 9 3 10" xfId="11703" xr:uid="{92D08D85-8953-4B1A-B382-4CEF9E258A98}"/>
    <cellStyle name="Total 9 3 11" xfId="11704" xr:uid="{10179958-24DF-4661-8D92-8F8BD2318395}"/>
    <cellStyle name="Total 9 3 12" xfId="36512" xr:uid="{6F363242-4380-4B9C-83CA-7485914753A8}"/>
    <cellStyle name="Total 9 3 13" xfId="36739" xr:uid="{6709B7EE-CCE4-4C42-B2B7-FDA8B75088F4}"/>
    <cellStyle name="Total 9 3 2" xfId="11705" xr:uid="{E17B6FAD-8BCF-4A4E-B147-96826CB40ACA}"/>
    <cellStyle name="Total 9 3 3" xfId="11706" xr:uid="{405B0CD6-E5DD-4E72-8BEB-868F5BBFFE5C}"/>
    <cellStyle name="Total 9 3 4" xfId="11707" xr:uid="{C68E5D44-565B-4E57-8F51-8DC0DF91F435}"/>
    <cellStyle name="Total 9 3 5" xfId="11708" xr:uid="{8ED15FAF-040B-4DD6-B69C-ADCDE59F8A90}"/>
    <cellStyle name="Total 9 3 6" xfId="11709" xr:uid="{9A5CE275-F825-464B-A021-2004C09EE2A1}"/>
    <cellStyle name="Total 9 3 7" xfId="11710" xr:uid="{682F14A5-AF6C-4AA1-9CF3-3B2252C64E15}"/>
    <cellStyle name="Total 9 3 8" xfId="11711" xr:uid="{016E4C52-AB27-4022-8620-0E4C6B1214C6}"/>
    <cellStyle name="Total 9 3 9" xfId="11712" xr:uid="{7CB01291-7297-454B-B999-EEA586ACE073}"/>
    <cellStyle name="Total 9 3_CR4_19" xfId="11713" xr:uid="{C15E54B0-B55D-4B4C-8C54-E1F544CDADCE}"/>
    <cellStyle name="Total 9 4" xfId="11714" xr:uid="{B6B9B2C7-C416-42C3-9CF9-76433ADA749E}"/>
    <cellStyle name="Total 9 4 10" xfId="11715" xr:uid="{52BDEE0B-15D3-436B-BD2B-2150718BD9DE}"/>
    <cellStyle name="Total 9 4 11" xfId="11716" xr:uid="{227305EC-E47F-4B59-9D8B-3346461EA234}"/>
    <cellStyle name="Total 9 4 2" xfId="11717" xr:uid="{29BDE506-656D-40A9-BA72-2D3D4C8002DC}"/>
    <cellStyle name="Total 9 4 3" xfId="11718" xr:uid="{8AC435C9-ECAB-431A-94BD-DA08CB2D2446}"/>
    <cellStyle name="Total 9 4 4" xfId="11719" xr:uid="{055D0B54-A69F-4A25-BA9A-4AC9A4EE8E8E}"/>
    <cellStyle name="Total 9 4 5" xfId="11720" xr:uid="{54B8325B-1DA1-42D9-81D6-8187FA10E712}"/>
    <cellStyle name="Total 9 4 6" xfId="11721" xr:uid="{65CEEDD6-5BDE-4CC7-B4B7-932D18EDEBE9}"/>
    <cellStyle name="Total 9 4 7" xfId="11722" xr:uid="{7756C5B0-BDF5-41BC-A0D5-68261887F091}"/>
    <cellStyle name="Total 9 4 8" xfId="11723" xr:uid="{2C070835-65C7-44E4-8B4A-71ED915060C7}"/>
    <cellStyle name="Total 9 4 9" xfId="11724" xr:uid="{A95CF7A0-06E1-4B6C-96D1-C092F7B9BE9E}"/>
    <cellStyle name="Total 9 4_CR4_19" xfId="11725" xr:uid="{AF9C0046-E3D6-4C61-A8F9-54E2AFF7922F}"/>
    <cellStyle name="Total 9 5" xfId="11726" xr:uid="{A761B375-1F4D-42CF-A864-ABEE15BE11B8}"/>
    <cellStyle name="Total 9 5 10" xfId="11727" xr:uid="{DC6364E1-3C34-47E0-844F-BFE4BC48FF75}"/>
    <cellStyle name="Total 9 5 11" xfId="11728" xr:uid="{EC26B01D-C419-4EEA-BE5D-581A8A43D77B}"/>
    <cellStyle name="Total 9 5 2" xfId="11729" xr:uid="{EFFF622C-1800-4671-A6B4-876364E4F0B9}"/>
    <cellStyle name="Total 9 5 3" xfId="11730" xr:uid="{3304D3DD-90A0-44E1-853C-8C642586A212}"/>
    <cellStyle name="Total 9 5 4" xfId="11731" xr:uid="{2128D0EC-2AEF-4AEE-9497-96594B70296D}"/>
    <cellStyle name="Total 9 5 5" xfId="11732" xr:uid="{872E083C-940E-497B-A727-CE24C2FC2196}"/>
    <cellStyle name="Total 9 5 6" xfId="11733" xr:uid="{4EE7FB15-D2E6-465D-B275-9AEAD9B5E1BF}"/>
    <cellStyle name="Total 9 5 7" xfId="11734" xr:uid="{2BB78E3B-08DA-4888-A66E-642212DCA2FB}"/>
    <cellStyle name="Total 9 5 8" xfId="11735" xr:uid="{2859559E-20BD-4D4F-98CB-71D0C28AE58C}"/>
    <cellStyle name="Total 9 5 9" xfId="11736" xr:uid="{F5C9570E-12E3-4F74-802D-547DBDD5888C}"/>
    <cellStyle name="Total 9 5_CR4_19" xfId="11737" xr:uid="{1F30F267-0575-45E2-9F6F-59B2D37C9B0B}"/>
    <cellStyle name="Total 9 6" xfId="11738" xr:uid="{32C76702-2F47-4561-BEE7-DBCAE9E9AB65}"/>
    <cellStyle name="Total 9 6 10" xfId="11739" xr:uid="{4061CB4B-9C66-40C2-8838-48022B398E76}"/>
    <cellStyle name="Total 9 6 11" xfId="11740" xr:uid="{1789D83D-DF90-405E-B131-CE56F5E5B7E0}"/>
    <cellStyle name="Total 9 6 2" xfId="11741" xr:uid="{410FCB2B-03A5-4EAC-B9C0-9FD9AB96FF33}"/>
    <cellStyle name="Total 9 6 3" xfId="11742" xr:uid="{88739516-5B5B-4602-88A5-2F9937F6C9D0}"/>
    <cellStyle name="Total 9 6 4" xfId="11743" xr:uid="{F15DE872-B84F-42AB-8D59-FBE98CB25F50}"/>
    <cellStyle name="Total 9 6 5" xfId="11744" xr:uid="{8B8F8DFC-5CBB-41F7-88D2-AC06EBDDA0FE}"/>
    <cellStyle name="Total 9 6 6" xfId="11745" xr:uid="{F8F0DF2F-9B94-4BCB-B5B6-B3002437368C}"/>
    <cellStyle name="Total 9 6 7" xfId="11746" xr:uid="{E620430F-23D2-4038-9354-0164DE5FE383}"/>
    <cellStyle name="Total 9 6 8" xfId="11747" xr:uid="{F19E77B0-DBBD-40C9-9926-5293B47F7C5C}"/>
    <cellStyle name="Total 9 6 9" xfId="11748" xr:uid="{9C2D8B71-D18A-4511-B218-C4EF3771B22A}"/>
    <cellStyle name="Total 9 6_CR4_19" xfId="11749" xr:uid="{373CBAAF-CBED-4D51-94A1-FA00D10D248E}"/>
    <cellStyle name="Total 9 7" xfId="11750" xr:uid="{1B967B12-8CA9-497E-9AF1-14CB2FC81A3E}"/>
    <cellStyle name="Total 9 7 10" xfId="11751" xr:uid="{D7F93EEB-B881-4521-B62B-D82BDE86198E}"/>
    <cellStyle name="Total 9 7 2" xfId="11752" xr:uid="{66860EC8-8122-4A26-9385-AF14CB49532F}"/>
    <cellStyle name="Total 9 7 3" xfId="11753" xr:uid="{586EE200-216F-4C8B-933F-4489C33518C1}"/>
    <cellStyle name="Total 9 7 4" xfId="11754" xr:uid="{B8FEE45F-F079-4AD1-B97E-6F6ED3C089D3}"/>
    <cellStyle name="Total 9 7 5" xfId="11755" xr:uid="{41578E91-7F8C-41E0-9678-29CB7ABA3AA9}"/>
    <cellStyle name="Total 9 7 6" xfId="11756" xr:uid="{EC06768A-1EBA-45CC-B9A2-DB3CC1FD6A82}"/>
    <cellStyle name="Total 9 7 7" xfId="11757" xr:uid="{B878BC0D-BC73-47B3-892B-85803DC90C39}"/>
    <cellStyle name="Total 9 7 8" xfId="11758" xr:uid="{5541A519-6608-450E-8229-7194719AAC35}"/>
    <cellStyle name="Total 9 7 9" xfId="11759" xr:uid="{881DDB1E-11DE-4CEC-A33B-199FDA358C14}"/>
    <cellStyle name="Total 9 7_CR4_19" xfId="11760" xr:uid="{AB64C6DC-B35E-4B04-B04E-7F20828B9D0A}"/>
    <cellStyle name="Total 9 8" xfId="36419" xr:uid="{CAECB9D2-4EF3-4032-8170-C878F09EDE30}"/>
    <cellStyle name="Total 9 9" xfId="36906" xr:uid="{5C5551B2-B99D-4690-9B65-E7C802F902E6}"/>
    <cellStyle name="Total 9_A02" xfId="55712" xr:uid="{0D01FE5B-3B7F-4099-85F3-D167B3CC80B9}"/>
    <cellStyle name="Total Currency" xfId="35194" xr:uid="{00319CC9-A239-4EA4-96FA-A2C81C8C98EC}"/>
    <cellStyle name="Total Currency 2" xfId="35195" xr:uid="{EF1E69A5-499D-49A4-B558-A2AC2EE7143F}"/>
    <cellStyle name="Total Currency 3" xfId="35196" xr:uid="{0BDD7983-9CC4-4D26-8FB2-12FEACD1B570}"/>
    <cellStyle name="Total Currency_AVA DVA EL" xfId="35197" xr:uid="{805AFD10-CF74-4D1A-9A07-45C2CB91510D}"/>
    <cellStyle name="Total Normal" xfId="35198" xr:uid="{8B187007-A2A2-495C-ACB0-E4975BD14BC9}"/>
    <cellStyle name="Total Normal 2" xfId="35199" xr:uid="{917EA192-9DEC-4185-8DA2-8B16AC5E42D2}"/>
    <cellStyle name="Total Normal 3" xfId="35200" xr:uid="{DF8CA7A7-D5FB-4D50-B009-B4C0AAFE211B}"/>
    <cellStyle name="Total Normal_AVA DVA EL" xfId="35201" xr:uid="{E72210BF-303A-4779-BE47-C777D3D7333E}"/>
    <cellStyle name="Totalt" xfId="36246" xr:uid="{B77FDA54-31C5-45D3-A7C9-0067FD581E35}"/>
    <cellStyle name="Totalt 2" xfId="11761" xr:uid="{1849B9C3-0E93-4A55-BDAB-CC5C1C9E5A5C}"/>
    <cellStyle name="Totalt 2 2" xfId="11762" xr:uid="{7F27E891-2FA8-492F-834E-0EDD294D3776}"/>
    <cellStyle name="Totalt 2 2 10" xfId="11763" xr:uid="{D9568E28-7D0B-4E09-BCBB-F4425593CFB3}"/>
    <cellStyle name="Totalt 2 2 11" xfId="11764" xr:uid="{C36C789E-752C-4D92-8CD5-3F8CF9AD2D9D}"/>
    <cellStyle name="Totalt 2 2 12" xfId="36761" xr:uid="{36820861-F686-4AC9-B3AD-968FD20D8ACF}"/>
    <cellStyle name="Totalt 2 2 13" xfId="40144" xr:uid="{B8C35146-1E1C-46DB-A98D-4567AA1B9B00}"/>
    <cellStyle name="Totalt 2 2 2" xfId="11765" xr:uid="{C2D24F7F-4463-4F14-AFB7-4C1C055F6E50}"/>
    <cellStyle name="Totalt 2 2 3" xfId="11766" xr:uid="{5E7D53DD-9C60-4E7B-90F8-0ED9863126CA}"/>
    <cellStyle name="Totalt 2 2 4" xfId="11767" xr:uid="{BF08B434-D6F8-442A-B948-4457CC8FBF07}"/>
    <cellStyle name="Totalt 2 2 5" xfId="11768" xr:uid="{1346FD42-8D92-4B35-917D-980ABCD48DFF}"/>
    <cellStyle name="Totalt 2 2 6" xfId="11769" xr:uid="{61BFF3BD-F72A-499A-8A32-3FB44BE8C410}"/>
    <cellStyle name="Totalt 2 2 7" xfId="11770" xr:uid="{A9007295-097E-4DAB-81C0-B861F2611808}"/>
    <cellStyle name="Totalt 2 2 8" xfId="11771" xr:uid="{D7E5CB6E-A545-47F3-B729-233370BDD773}"/>
    <cellStyle name="Totalt 2 2 9" xfId="11772" xr:uid="{F4B4AE82-CFCA-4B7B-A67A-A0505CCD6E5C}"/>
    <cellStyle name="Totalt 2 2_AVA DVA EL" xfId="35202" xr:uid="{3692DC80-B958-4670-829C-5EA32F4960C0}"/>
    <cellStyle name="Totalt 2 3" xfId="11773" xr:uid="{FE0153FA-84EB-4780-AF99-E16EDD9B55AB}"/>
    <cellStyle name="Totalt 2 3 10" xfId="11774" xr:uid="{823C8BCA-41C2-4E76-A9E1-ABA4B7202F3B}"/>
    <cellStyle name="Totalt 2 3 11" xfId="11775" xr:uid="{C6E833DF-7682-4CCF-A16C-0A700EBEAC43}"/>
    <cellStyle name="Totalt 2 3 12" xfId="36513" xr:uid="{FDAB53AA-CC44-4ABB-8DC7-BA2D993AA6C7}"/>
    <cellStyle name="Totalt 2 3 13" xfId="36740" xr:uid="{46A2453E-80F6-48D0-A279-3D749A453B12}"/>
    <cellStyle name="Totalt 2 3 14" xfId="40145" xr:uid="{AFD4CE69-17AE-4569-A38B-F611FC579001}"/>
    <cellStyle name="Totalt 2 3 2" xfId="11776" xr:uid="{53A0B106-9045-4D58-BA5C-243D16C48562}"/>
    <cellStyle name="Totalt 2 3 3" xfId="11777" xr:uid="{452E1067-CFD9-44E2-B7C3-C18DA70D424E}"/>
    <cellStyle name="Totalt 2 3 4" xfId="11778" xr:uid="{C986EE8E-0F2A-491A-B825-8ADBF9A51AE2}"/>
    <cellStyle name="Totalt 2 3 5" xfId="11779" xr:uid="{E28B594E-0751-4B4A-BE27-E80769E77F16}"/>
    <cellStyle name="Totalt 2 3 6" xfId="11780" xr:uid="{85BC559C-73FA-4C17-AFCC-A18547D15649}"/>
    <cellStyle name="Totalt 2 3 7" xfId="11781" xr:uid="{EEED60D5-FD76-46B4-8643-1B78202DC883}"/>
    <cellStyle name="Totalt 2 3 8" xfId="11782" xr:uid="{DA7E355B-2656-41F8-A758-7DDE2C720039}"/>
    <cellStyle name="Totalt 2 3 9" xfId="11783" xr:uid="{5EFA4EB8-472B-44E2-87A3-8EA753BA8480}"/>
    <cellStyle name="Totalt 2 3_AVA DVA EL" xfId="35203" xr:uid="{193F6350-999C-4526-A2D6-860476937BFA}"/>
    <cellStyle name="Totalt 2 4" xfId="11784" xr:uid="{F46558BE-EABE-43F4-999F-CBAEE8EDBC42}"/>
    <cellStyle name="Totalt 2 4 10" xfId="11785" xr:uid="{57804FEB-7B76-4B48-AF8C-88A7822515F8}"/>
    <cellStyle name="Totalt 2 4 11" xfId="11786" xr:uid="{B4F34A51-D8A3-4238-8B5B-13A548A20ED0}"/>
    <cellStyle name="Totalt 2 4 2" xfId="11787" xr:uid="{19A6F3BC-A4C7-40E8-A02F-5D10BAA1C27B}"/>
    <cellStyle name="Totalt 2 4 3" xfId="11788" xr:uid="{44EA6B44-8A31-44DF-808A-28637763E4B5}"/>
    <cellStyle name="Totalt 2 4 4" xfId="11789" xr:uid="{FA2B80CB-09E1-4679-9EC0-EB3D9471D2B9}"/>
    <cellStyle name="Totalt 2 4 5" xfId="11790" xr:uid="{E2339807-FAF2-4782-BED3-C5A786D857EE}"/>
    <cellStyle name="Totalt 2 4 6" xfId="11791" xr:uid="{6A6E3636-E8C8-4214-944F-E64ED0F03ADC}"/>
    <cellStyle name="Totalt 2 4 7" xfId="11792" xr:uid="{5DC72F85-AE4C-493D-9027-4BE90704DF31}"/>
    <cellStyle name="Totalt 2 4 8" xfId="11793" xr:uid="{8F8571DB-C396-4D56-A9DF-5F2BBD65FD1B}"/>
    <cellStyle name="Totalt 2 4 9" xfId="11794" xr:uid="{54CC42A6-AFA5-475E-A355-215E53E21B73}"/>
    <cellStyle name="Totalt 2 4_CR4_19" xfId="11795" xr:uid="{0E5811A5-03D9-4242-B1E7-6C4FE00AC1A1}"/>
    <cellStyle name="Totalt 2 5" xfId="11796" xr:uid="{D56618ED-0D80-41A4-8CF9-C5ECE7458055}"/>
    <cellStyle name="Totalt 2 5 10" xfId="11797" xr:uid="{F26E790D-975E-4FBA-AC2F-51FAE48CE553}"/>
    <cellStyle name="Totalt 2 5 11" xfId="11798" xr:uid="{E4E89EAA-E7DF-48BA-A4A4-372DFE9D7FD6}"/>
    <cellStyle name="Totalt 2 5 2" xfId="11799" xr:uid="{4C7CB2CC-E419-44AC-89E8-9E0270A314C1}"/>
    <cellStyle name="Totalt 2 5 3" xfId="11800" xr:uid="{A9A07789-F8B7-4E45-B58B-5A6C78025446}"/>
    <cellStyle name="Totalt 2 5 4" xfId="11801" xr:uid="{E47C3937-3BFB-47DB-A84F-0FB945F6E45E}"/>
    <cellStyle name="Totalt 2 5 5" xfId="11802" xr:uid="{2FE55066-86C7-4A80-A0D5-2BA1CE76B793}"/>
    <cellStyle name="Totalt 2 5 6" xfId="11803" xr:uid="{5032203B-9E83-46CD-BEEB-E4C0AD8C18F7}"/>
    <cellStyle name="Totalt 2 5 7" xfId="11804" xr:uid="{07CC7823-72C8-433F-8039-6B1F31BCFF8C}"/>
    <cellStyle name="Totalt 2 5 8" xfId="11805" xr:uid="{CA25ABE9-6CD3-4AE3-A515-3010B06C26BC}"/>
    <cellStyle name="Totalt 2 5 9" xfId="11806" xr:uid="{DCBCD11C-4763-46D9-B2B6-5C35FD408ED9}"/>
    <cellStyle name="Totalt 2 5_CR4_19" xfId="11807" xr:uid="{CF556CA4-A546-4D94-A635-E915517096E9}"/>
    <cellStyle name="Totalt 2 6" xfId="11808" xr:uid="{C99B601F-DCCC-4D39-B11C-C2E1838A4295}"/>
    <cellStyle name="Totalt 2 6 10" xfId="11809" xr:uid="{A980ED67-8BB7-4AD2-BC51-329B5001C5E8}"/>
    <cellStyle name="Totalt 2 6 11" xfId="11810" xr:uid="{4E1FE978-569F-4951-9939-6A3FBA1FC6A6}"/>
    <cellStyle name="Totalt 2 6 2" xfId="11811" xr:uid="{CD365AC0-0810-4810-BAD3-2692601D832B}"/>
    <cellStyle name="Totalt 2 6 3" xfId="11812" xr:uid="{1E32C3D5-5B43-4773-9790-828B317242C7}"/>
    <cellStyle name="Totalt 2 6 4" xfId="11813" xr:uid="{84665943-789A-4710-876C-9A7B2392F411}"/>
    <cellStyle name="Totalt 2 6 5" xfId="11814" xr:uid="{86B246D4-7F75-4A53-97FC-74F8779BF0E8}"/>
    <cellStyle name="Totalt 2 6 6" xfId="11815" xr:uid="{E3945D8F-AFB5-4891-9148-EEC680B8EAF6}"/>
    <cellStyle name="Totalt 2 6 7" xfId="11816" xr:uid="{2B659D5D-FAF0-4B20-A269-E0B29EB2FAB6}"/>
    <cellStyle name="Totalt 2 6 8" xfId="11817" xr:uid="{F643D086-0CCC-45F6-8D3A-576F49571A14}"/>
    <cellStyle name="Totalt 2 6 9" xfId="11818" xr:uid="{14F88559-1537-4F16-984A-B0BCF2F1FCD0}"/>
    <cellStyle name="Totalt 2 6_CR4_19" xfId="11819" xr:uid="{235E86C3-8B09-4EE4-9795-E303306FC0EA}"/>
    <cellStyle name="Totalt 2 7" xfId="11820" xr:uid="{37E36F4C-1327-46EF-8FE6-A1B47E7008EB}"/>
    <cellStyle name="Totalt 2 7 10" xfId="11821" xr:uid="{83C63218-0D9E-4B0D-A26F-C5AC017981F6}"/>
    <cellStyle name="Totalt 2 7 2" xfId="11822" xr:uid="{E5D8829A-02E8-4B76-A115-81BF8B45C161}"/>
    <cellStyle name="Totalt 2 7 3" xfId="11823" xr:uid="{1895A092-ED7E-438B-A4D2-0696D1608635}"/>
    <cellStyle name="Totalt 2 7 4" xfId="11824" xr:uid="{AE83026B-D648-4CE2-A533-AA5ABFCD8FD3}"/>
    <cellStyle name="Totalt 2 7 5" xfId="11825" xr:uid="{DF10C781-7D40-4E4E-8355-342527004318}"/>
    <cellStyle name="Totalt 2 7 6" xfId="11826" xr:uid="{37B98A88-56EE-440D-9A1A-B789D3A0FE4A}"/>
    <cellStyle name="Totalt 2 7 7" xfId="11827" xr:uid="{9B426D58-60DA-4F8D-B756-1013CA19660E}"/>
    <cellStyle name="Totalt 2 7 8" xfId="11828" xr:uid="{C470EE09-81FD-46AD-9E75-396A7965DF01}"/>
    <cellStyle name="Totalt 2 7 9" xfId="11829" xr:uid="{F1207009-6C94-4600-A3DF-CDDFB7EEBC7C}"/>
    <cellStyle name="Totalt 2 7_CR4_19" xfId="11830" xr:uid="{EC3509B9-8E8B-437A-B026-68B8A206C8A6}"/>
    <cellStyle name="Totalt 2 8" xfId="35998" xr:uid="{66A8AE78-FABA-4422-BA15-440326EB64B5}"/>
    <cellStyle name="Totalt 2 9" xfId="36907" xr:uid="{57472536-9EB8-42C4-8A29-1DDB20524552}"/>
    <cellStyle name="Totalt 2_A02" xfId="55713" xr:uid="{5C83D003-D596-4E98-8798-80DE26B503BD}"/>
    <cellStyle name="Totalt 3" xfId="35204" xr:uid="{2BC8FFBA-362F-4EEB-8AAE-086F1FC613FC}"/>
    <cellStyle name="Totalt 3 2" xfId="35205" xr:uid="{B38B37D6-2FFE-41A3-A8EC-07B544CB7813}"/>
    <cellStyle name="Totalt 3 2 2" xfId="52330" xr:uid="{16F1F5C2-D34A-4C5B-8444-36EE21F52ACB}"/>
    <cellStyle name="Totalt 3 3" xfId="35206" xr:uid="{83E7AF95-033B-40DF-8E8B-61F9BA7D3E01}"/>
    <cellStyle name="Totalt 3 4" xfId="40146" xr:uid="{6A402407-C692-4BD5-B51A-DD5409A5DEB0}"/>
    <cellStyle name="Totalt 3_3. Chng in credit spreads" xfId="52331" xr:uid="{C57FE449-78F9-4258-83AD-044B6B52F592}"/>
    <cellStyle name="Totalt 4" xfId="35207" xr:uid="{BF8A33E5-B138-46ED-A216-E27A6CE06881}"/>
    <cellStyle name="Totalt 4 2" xfId="35208" xr:uid="{55413ECD-F19D-4BA9-A26E-8110DD21A290}"/>
    <cellStyle name="Totalt 4 3" xfId="35209" xr:uid="{4768147E-18B7-4F17-8645-E4567E25C5F5}"/>
    <cellStyle name="Totalt 4 4" xfId="40147" xr:uid="{69DFDD37-8C06-4D8C-AAEF-47C4A2E6604F}"/>
    <cellStyle name="Totalt 4_AVA DVA EL" xfId="35210" xr:uid="{19B58F8B-325F-4706-8E98-9683F2696BB3}"/>
    <cellStyle name="Totalt 5" xfId="35211" xr:uid="{45603D20-C17A-4621-9B1E-FAD44F343DCD}"/>
    <cellStyle name="Totalt 6" xfId="35212" xr:uid="{76B30FC1-B802-4FA4-9AC1-5A869872C75E}"/>
    <cellStyle name="Totalt 7" xfId="35213" xr:uid="{057D84EF-0E22-43BF-AFB8-C30A9B7256E1}"/>
    <cellStyle name="Totalt 8" xfId="52332" xr:uid="{AF2CEE04-0249-4004-95D1-80661E1114E2}"/>
    <cellStyle name="Totalt_4Q16" xfId="52333" xr:uid="{09B11C5E-CA8C-4ED4-B836-5C38E9D9B3C5}"/>
    <cellStyle name="ts" xfId="35214" xr:uid="{99777441-E8AB-4046-9CF7-E2465AD72C12}"/>
    <cellStyle name="ts 2" xfId="35215" xr:uid="{F92DEB59-4F88-4F4A-A5FE-03130E199EEE}"/>
    <cellStyle name="ts 3" xfId="35216" xr:uid="{D5E7F4CD-53BE-4BFB-8170-040FC4D44E01}"/>
    <cellStyle name="ts_AVA DVA EL" xfId="35217" xr:uid="{809F796A-7A97-436A-A23A-501E40518490}"/>
    <cellStyle name="Tusenskille [0] 2" xfId="35218" xr:uid="{1221D9B4-7C1B-4A2B-945D-0C91F5AF0FF2}"/>
    <cellStyle name="Tusenskille [0] 2 2" xfId="35219" xr:uid="{6D293FFC-C82F-4CAF-985A-E9EB4D200D5B}"/>
    <cellStyle name="Tusenskille [0] 2 2 2" xfId="52334" xr:uid="{37C383EA-1C43-4BFA-87B5-660FD26FC853}"/>
    <cellStyle name="Tusenskille [0] 2 2 2 2" xfId="52335" xr:uid="{4CD49739-1193-4F1E-8777-59CBB3CF052D}"/>
    <cellStyle name="Tusenskille [0] 2 2 3" xfId="52336" xr:uid="{7EEF0191-981A-4584-A78B-40A051F835F8}"/>
    <cellStyle name="Tusenskille [0] 2 2_3. Chng in credit spreads" xfId="52337" xr:uid="{D14CD7B2-2306-4A6C-B635-589D24DF8E8D}"/>
    <cellStyle name="Tusenskille [0] 2 3" xfId="35220" xr:uid="{954DB68B-59B3-4EAC-89D9-8D3C2DC7CBAC}"/>
    <cellStyle name="Tusenskille [0] 2 3 2" xfId="52338" xr:uid="{9ACEC92A-CD00-44BF-9F3C-A40DD92629D4}"/>
    <cellStyle name="Tusenskille [0] 2_3. Chng in credit spreads" xfId="52339" xr:uid="{66BE7DE3-159C-4E25-9684-E7620BF4CDB7}"/>
    <cellStyle name="Tusenskille [0] 3" xfId="52340" xr:uid="{6CC96B1D-6908-4E05-8CC5-BB86EBF7D21E}"/>
    <cellStyle name="Tusenskille [0] 3 2" xfId="52341" xr:uid="{30716F1F-DD6E-475C-A1EE-78647AAE1752}"/>
    <cellStyle name="Tusenskille 10" xfId="35221" xr:uid="{DA1759D2-FCDF-4293-891E-AA0A9D2D5AE0}"/>
    <cellStyle name="Tusenskille 10 2" xfId="35222" xr:uid="{484027C0-F6FC-4B3E-95E7-84DCAAFF3ABE}"/>
    <cellStyle name="Tusenskille 10 2 2" xfId="52342" xr:uid="{A5CE2AC5-1CF7-4C83-B33F-6947A341C95E}"/>
    <cellStyle name="Tusenskille 10 2 2 2" xfId="52343" xr:uid="{27F7164C-F0FB-4B20-A584-41D707378A92}"/>
    <cellStyle name="Tusenskille 10 2 3" xfId="52344" xr:uid="{4DFCF8CC-E5F1-4132-9103-52359347A330}"/>
    <cellStyle name="Tusenskille 10 2_3. Chng in credit spreads" xfId="52345" xr:uid="{9ED75775-365E-473C-A96B-863219C46921}"/>
    <cellStyle name="Tusenskille 10 3" xfId="35223" xr:uid="{A611E02B-3D07-4D0B-B343-C06A739F5B0A}"/>
    <cellStyle name="Tusenskille 10 3 2" xfId="52346" xr:uid="{23336368-1076-4402-AB6B-4C50EA37166E}"/>
    <cellStyle name="Tusenskille 10 4" xfId="52347" xr:uid="{62226390-79F9-429F-98CB-D97A92322FD7}"/>
    <cellStyle name="Tusenskille 10 5" xfId="52348" xr:uid="{31BD0F8E-2921-40B3-9B63-6D117D118406}"/>
    <cellStyle name="Tusenskille 10_3. Chng in credit spreads" xfId="52349" xr:uid="{817B311C-555B-47ED-80A8-D9C16DBAAB4D}"/>
    <cellStyle name="Tusenskille 11" xfId="35224" xr:uid="{5FD688AE-2479-4679-8549-FC0B2173054B}"/>
    <cellStyle name="Tusenskille 11 2" xfId="35225" xr:uid="{5F1F589E-0B03-4E45-BA26-66B7F9AFA94C}"/>
    <cellStyle name="Tusenskille 11 2 2" xfId="35226" xr:uid="{844238A5-CC4B-48E4-B1C8-938E3A905267}"/>
    <cellStyle name="Tusenskille 11 2 3" xfId="35227" xr:uid="{A444AB94-316B-4330-88EC-E68B59FAF459}"/>
    <cellStyle name="Tusenskille 11 2 4" xfId="52350" xr:uid="{D790E282-18C8-4125-9D98-B72159720EA7}"/>
    <cellStyle name="Tusenskille 11 2_AVA DVA EL" xfId="35228" xr:uid="{23513870-5F8C-43EB-B66E-1F9DAD6D0587}"/>
    <cellStyle name="Tusenskille 11 3" xfId="35229" xr:uid="{85A9511F-EFB6-49AD-AEAB-4BEFF00AA0F7}"/>
    <cellStyle name="Tusenskille 11 3 2" xfId="52351" xr:uid="{E689E255-5563-40EC-8CA0-8F893B78F41E}"/>
    <cellStyle name="Tusenskille 11 4" xfId="35230" xr:uid="{165F5B27-1A91-402C-9A9C-01D1D01177AF}"/>
    <cellStyle name="Tusenskille 11 5" xfId="52352" xr:uid="{7112AC18-E1A9-427D-A415-A774C3534AE4}"/>
    <cellStyle name="Tusenskille 11_3. Chng in credit spreads" xfId="52353" xr:uid="{6E9E1841-95B2-4F1D-B789-FD1F28D233FA}"/>
    <cellStyle name="Tusenskille 12" xfId="35231" xr:uid="{C65DE627-E04D-4359-9874-FA19F29AF2F8}"/>
    <cellStyle name="Tusenskille 12 2" xfId="35232" xr:uid="{721977BA-F3DD-4BA3-8299-25FD9A155908}"/>
    <cellStyle name="Tusenskille 12 2 2" xfId="52354" xr:uid="{39F0DF34-18DE-4893-AEFC-F71BA74A5DA2}"/>
    <cellStyle name="Tusenskille 12 3" xfId="35233" xr:uid="{5C78AB67-55D1-494D-9274-DB4315E1B22D}"/>
    <cellStyle name="Tusenskille 12 3 2" xfId="52355" xr:uid="{2B0F55FA-F0E4-437F-AF9C-36AD9B1E107B}"/>
    <cellStyle name="Tusenskille 12 4" xfId="52356" xr:uid="{D51C1E93-44D1-408B-A25A-B8C2757793D6}"/>
    <cellStyle name="Tusenskille 12_3. Chng in credit spreads" xfId="52357" xr:uid="{E80D76D5-FE02-40A1-BDD4-702886181B1E}"/>
    <cellStyle name="Tusenskille 13" xfId="35234" xr:uid="{7DBB1AC2-37A4-4E26-92EA-5B68753FA6AF}"/>
    <cellStyle name="Tusenskille 13 2" xfId="35235" xr:uid="{A0A5BCA8-92A0-4FE5-875A-BB29AF730944}"/>
    <cellStyle name="Tusenskille 13 2 2" xfId="52358" xr:uid="{EB5FC68A-AACC-41EE-9E94-6C80ABDD0A63}"/>
    <cellStyle name="Tusenskille 13 3" xfId="35236" xr:uid="{B6973F5B-9706-4ABB-BFB4-16795491668E}"/>
    <cellStyle name="Tusenskille 13 3 2" xfId="52359" xr:uid="{F538B1C2-9F01-4518-AD75-D82EAFB77D64}"/>
    <cellStyle name="Tusenskille 13 4" xfId="52360" xr:uid="{CCE02D65-DA24-4253-98CE-5E35233770EF}"/>
    <cellStyle name="Tusenskille 13_3. Chng in credit spreads" xfId="52361" xr:uid="{F82272CA-98B0-4832-845A-2A69A9904507}"/>
    <cellStyle name="Tusenskille 14" xfId="35237" xr:uid="{684BF64C-92E0-4316-9C40-9964936C50E3}"/>
    <cellStyle name="Tusenskille 14 2" xfId="35238" xr:uid="{369CBF1E-9AF5-4468-BEC9-6268B3309D21}"/>
    <cellStyle name="Tusenskille 14 2 2" xfId="52362" xr:uid="{1E14E932-64E8-4DAC-9A44-EAA02AB5F8EE}"/>
    <cellStyle name="Tusenskille 14 2 2 2" xfId="52363" xr:uid="{7B2EA0A9-0449-43CF-819D-FCCEF719A3FC}"/>
    <cellStyle name="Tusenskille 14 2 2 2 2" xfId="52364" xr:uid="{FC9DF56F-6E66-4517-9219-B74CF6B8677D}"/>
    <cellStyle name="Tusenskille 14 2 2 2 2 2" xfId="52365" xr:uid="{7C4E9429-AD93-4F14-B448-28456F0AF761}"/>
    <cellStyle name="Tusenskille 14 2 2 2 3" xfId="52366" xr:uid="{8EDD0F47-DA55-4B92-AA2A-EEFC37EF05FA}"/>
    <cellStyle name="Tusenskille 14 2 2 2 3 2" xfId="52367" xr:uid="{0925E9A0-FC25-4790-919E-B98782428A6C}"/>
    <cellStyle name="Tusenskille 14 2 2 2 4" xfId="52368" xr:uid="{0EA5A116-DFF4-4789-8B38-6EFD663BA17E}"/>
    <cellStyle name="Tusenskille 14 2 2 2_3. Chng in credit spreads" xfId="52369" xr:uid="{6BC2407A-944E-4DC3-9A30-CB5BA86C00D0}"/>
    <cellStyle name="Tusenskille 14 2 2 3" xfId="52370" xr:uid="{8B632350-F583-4068-A335-021A752083D9}"/>
    <cellStyle name="Tusenskille 14 2 2 3 2" xfId="52371" xr:uid="{6077E34B-2216-4140-B214-721C9AC33746}"/>
    <cellStyle name="Tusenskille 14 2 2 4" xfId="52372" xr:uid="{30EFFF42-D102-4B15-83D8-286DF041A107}"/>
    <cellStyle name="Tusenskille 14 2 2 4 2" xfId="52373" xr:uid="{B3F214C0-C755-4EBD-9EE7-86E0E3425F53}"/>
    <cellStyle name="Tusenskille 14 2 2 5" xfId="52374" xr:uid="{6DFD3349-69AF-4EA0-B5F0-70FAFC6B1794}"/>
    <cellStyle name="Tusenskille 14 2 2_3. Chng in credit spreads" xfId="52375" xr:uid="{DAC07A5D-54FA-410F-A36D-B697BF7D0D3C}"/>
    <cellStyle name="Tusenskille 14 2 3" xfId="52376" xr:uid="{B8A50A06-731B-4DC7-95EB-260305AEE69E}"/>
    <cellStyle name="Tusenskille 14 2 3 2" xfId="52377" xr:uid="{B7F0C721-4A8E-4B42-B018-4179B9318858}"/>
    <cellStyle name="Tusenskille 14 2 3 2 2" xfId="52378" xr:uid="{0488A666-F077-4F97-8C4E-59BDA61FB819}"/>
    <cellStyle name="Tusenskille 14 2 3 2 2 2" xfId="52379" xr:uid="{6BB98C85-22AD-44CF-AA38-F13863961A3E}"/>
    <cellStyle name="Tusenskille 14 2 3 2 3" xfId="52380" xr:uid="{0635238E-117B-48C6-9562-180FCEE17D7F}"/>
    <cellStyle name="Tusenskille 14 2 3 2 3 2" xfId="52381" xr:uid="{EE7CD407-4E3C-45DE-988D-EB1C15FFDE7C}"/>
    <cellStyle name="Tusenskille 14 2 3 2 4" xfId="52382" xr:uid="{AC096B99-13CC-4F5D-A66D-1BA76DE0F6C9}"/>
    <cellStyle name="Tusenskille 14 2 3 2_3. Chng in credit spreads" xfId="52383" xr:uid="{52A33B60-F3A7-4E9F-91CD-48A030F05FAB}"/>
    <cellStyle name="Tusenskille 14 2 3 3" xfId="52384" xr:uid="{C083E1AB-6BB1-416C-8B26-B783E4422ECA}"/>
    <cellStyle name="Tusenskille 14 2 3 3 2" xfId="52385" xr:uid="{2689592B-22C1-4F43-A3C1-213757F577E1}"/>
    <cellStyle name="Tusenskille 14 2 3 4" xfId="52386" xr:uid="{A4541381-FACF-45D7-B6A0-A0E764D32370}"/>
    <cellStyle name="Tusenskille 14 2 3 4 2" xfId="52387" xr:uid="{C7CEF7E8-7BF7-41FD-AC89-112865FACD24}"/>
    <cellStyle name="Tusenskille 14 2 3 5" xfId="52388" xr:uid="{A3851D12-BF28-4A8F-B26F-597FFA0425E5}"/>
    <cellStyle name="Tusenskille 14 2 3_3. Chng in credit spreads" xfId="52389" xr:uid="{B6148A8B-0444-4125-B8AC-F5719AFB4724}"/>
    <cellStyle name="Tusenskille 14 2 4" xfId="52390" xr:uid="{8EEFE338-5386-431E-95B2-DDD9D9BEEB23}"/>
    <cellStyle name="Tusenskille 14 2 4 2" xfId="52391" xr:uid="{54EC394B-4BCF-40F9-8EBC-172B9F7C68BF}"/>
    <cellStyle name="Tusenskille 14 2 4 2 2" xfId="52392" xr:uid="{CA7CD178-8793-4B40-AC5A-A8345453DB56}"/>
    <cellStyle name="Tusenskille 14 2 4 3" xfId="52393" xr:uid="{4A53A25E-C66B-484E-AB14-34D306F1ABD4}"/>
    <cellStyle name="Tusenskille 14 2 4 3 2" xfId="52394" xr:uid="{DAFC2C69-D73C-46F6-889B-8688A9B67906}"/>
    <cellStyle name="Tusenskille 14 2 4 4" xfId="52395" xr:uid="{060EC489-E974-4BBC-9881-B8EB46DC949C}"/>
    <cellStyle name="Tusenskille 14 2 4_3. Chng in credit spreads" xfId="52396" xr:uid="{DD3613B4-1F19-4E32-9DFE-CBF6B9ECF673}"/>
    <cellStyle name="Tusenskille 14 2 5" xfId="52397" xr:uid="{232753A8-5726-4D46-AF28-0AF146C0F516}"/>
    <cellStyle name="Tusenskille 14 2 5 2" xfId="52398" xr:uid="{D3A1AF05-C531-4DFC-9E86-A84DFCC4FAE1}"/>
    <cellStyle name="Tusenskille 14 2 6" xfId="52399" xr:uid="{1C11F7DD-9943-43DE-A960-BDBC49BDAD8E}"/>
    <cellStyle name="Tusenskille 14 2 6 2" xfId="52400" xr:uid="{C46791B9-1E8A-4AE3-A1B9-03632210341C}"/>
    <cellStyle name="Tusenskille 14 2 7" xfId="52401" xr:uid="{95C3596C-EAFD-4F8A-80B2-00026B619571}"/>
    <cellStyle name="Tusenskille 14 2_3. Chng in credit spreads" xfId="52402" xr:uid="{B22356EB-3933-4869-9B13-0B9072455F0B}"/>
    <cellStyle name="Tusenskille 14 3" xfId="35239" xr:uid="{166D567C-FAC5-485A-9D3A-CD2D5BCE16DD}"/>
    <cellStyle name="Tusenskille 14 3 2" xfId="52403" xr:uid="{D89EDC6B-5248-48BC-AA43-0CA1CF1E478B}"/>
    <cellStyle name="Tusenskille 14 3 2 2" xfId="52404" xr:uid="{AA1ACD6E-6D64-4F35-88D9-B691783BCF25}"/>
    <cellStyle name="Tusenskille 14 3 2 2 2" xfId="52405" xr:uid="{D1666205-84B9-4A44-8FFB-10B6B59CCA0B}"/>
    <cellStyle name="Tusenskille 14 3 2 2 2 2" xfId="52406" xr:uid="{EEC59458-B5B2-49A0-AC00-76A5990C50BF}"/>
    <cellStyle name="Tusenskille 14 3 2 2 3" xfId="52407" xr:uid="{33C1646C-C9AA-47E4-96A7-603433B4BF06}"/>
    <cellStyle name="Tusenskille 14 3 2 2 3 2" xfId="52408" xr:uid="{51B81472-3CE4-448C-A7E1-952236E8C525}"/>
    <cellStyle name="Tusenskille 14 3 2 2 4" xfId="52409" xr:uid="{EB1AB033-9BF9-4A44-8FCB-B8C141031E6B}"/>
    <cellStyle name="Tusenskille 14 3 2 2_3. Chng in credit spreads" xfId="52410" xr:uid="{D518A158-0E27-4E8D-8646-81CFE4071654}"/>
    <cellStyle name="Tusenskille 14 3 2 3" xfId="52411" xr:uid="{A35B9B19-2211-42D1-B5E0-17A38E4F04C9}"/>
    <cellStyle name="Tusenskille 14 3 2 3 2" xfId="52412" xr:uid="{AD8534B6-A7AF-4915-8DD7-78CC27403BE0}"/>
    <cellStyle name="Tusenskille 14 3 2 4" xfId="52413" xr:uid="{8B738078-D6CD-4331-997B-934C15DECB57}"/>
    <cellStyle name="Tusenskille 14 3 2 4 2" xfId="52414" xr:uid="{6A87CE4F-5809-4C73-B05D-1E65558626F5}"/>
    <cellStyle name="Tusenskille 14 3 2 5" xfId="52415" xr:uid="{F9DD79E7-3815-4615-8926-8A4202F57A2D}"/>
    <cellStyle name="Tusenskille 14 3 2_3. Chng in credit spreads" xfId="52416" xr:uid="{2B8889FF-8F4F-4E09-9E3A-059D6BDD4EAC}"/>
    <cellStyle name="Tusenskille 14 3 3" xfId="52417" xr:uid="{15927CF9-A31E-47E7-B7D5-A1D314AA4EAA}"/>
    <cellStyle name="Tusenskille 14 3 3 2" xfId="52418" xr:uid="{7714CC1A-9E46-4860-B41D-235804623B78}"/>
    <cellStyle name="Tusenskille 14 3 3 2 2" xfId="52419" xr:uid="{9039A7F6-A955-4E75-B095-774BEF372F49}"/>
    <cellStyle name="Tusenskille 14 3 3 2 2 2" xfId="52420" xr:uid="{729C469D-A02D-4ECC-A0D8-F053D4949CB4}"/>
    <cellStyle name="Tusenskille 14 3 3 2 3" xfId="52421" xr:uid="{F4EB1E52-89C0-4E88-B7E3-3BE998E05A19}"/>
    <cellStyle name="Tusenskille 14 3 3 2 3 2" xfId="52422" xr:uid="{08B30340-B9BC-478D-B348-9326C1ABC467}"/>
    <cellStyle name="Tusenskille 14 3 3 2 4" xfId="52423" xr:uid="{F694D169-5D53-469A-AB12-719E150ECCD0}"/>
    <cellStyle name="Tusenskille 14 3 3 2_3. Chng in credit spreads" xfId="52424" xr:uid="{61A51851-C162-4C8D-B044-AAB6608FEDCB}"/>
    <cellStyle name="Tusenskille 14 3 3 3" xfId="52425" xr:uid="{DF965403-9478-4A66-B703-1E29D3EA738B}"/>
    <cellStyle name="Tusenskille 14 3 3 3 2" xfId="52426" xr:uid="{B2380FBF-1C6B-433F-80B9-5DDBD5721E18}"/>
    <cellStyle name="Tusenskille 14 3 3 4" xfId="52427" xr:uid="{C1A5AFF7-02E7-46A5-A3F3-80F0E43DE448}"/>
    <cellStyle name="Tusenskille 14 3 3 4 2" xfId="52428" xr:uid="{16A7BE3E-B3B5-4AAF-A579-A11F8300E0A4}"/>
    <cellStyle name="Tusenskille 14 3 3 5" xfId="52429" xr:uid="{45035B63-CBF7-4798-8BBA-9BCA77C60FD5}"/>
    <cellStyle name="Tusenskille 14 3 3_3. Chng in credit spreads" xfId="52430" xr:uid="{8AC561E7-B6CE-4B1D-B8BA-629C6EAA5F3E}"/>
    <cellStyle name="Tusenskille 14 3 4" xfId="52431" xr:uid="{9DF259B7-EF1B-46FF-B154-1909A6EF0780}"/>
    <cellStyle name="Tusenskille 14 3 4 2" xfId="52432" xr:uid="{B8C9AFF1-5C5F-47D9-956B-0EC1B63F3D86}"/>
    <cellStyle name="Tusenskille 14 3 4 2 2" xfId="52433" xr:uid="{317D0DB2-A50D-417E-B578-E0791047E261}"/>
    <cellStyle name="Tusenskille 14 3 4 3" xfId="52434" xr:uid="{6AE874FB-370D-4AAA-AC0B-FDB4B0FD25AB}"/>
    <cellStyle name="Tusenskille 14 3 4 3 2" xfId="52435" xr:uid="{2A63F996-5E7C-4F19-910A-14E18B42A42D}"/>
    <cellStyle name="Tusenskille 14 3 4 4" xfId="52436" xr:uid="{87AA8A0F-53F2-4DA8-BF42-EF5DD3BC7B60}"/>
    <cellStyle name="Tusenskille 14 3 4_3. Chng in credit spreads" xfId="52437" xr:uid="{953AA851-5057-479F-8F02-0F05D40D936E}"/>
    <cellStyle name="Tusenskille 14 3 5" xfId="52438" xr:uid="{175EF6A9-DD80-407E-8705-A4F8C9561294}"/>
    <cellStyle name="Tusenskille 14 3 5 2" xfId="52439" xr:uid="{0470002E-D78A-4CE0-8833-C75A5B77208A}"/>
    <cellStyle name="Tusenskille 14 3 6" xfId="52440" xr:uid="{1246CFF9-6415-479F-A24F-1E35CDF7511F}"/>
    <cellStyle name="Tusenskille 14 3 6 2" xfId="52441" xr:uid="{1C0772BC-8E5D-44BD-B975-EA9C1A342B0C}"/>
    <cellStyle name="Tusenskille 14 3 7" xfId="52442" xr:uid="{34AE939A-BE02-4753-9F41-4F6A86863B33}"/>
    <cellStyle name="Tusenskille 14 3_3. Chng in credit spreads" xfId="52443" xr:uid="{00C9B407-B846-4BB0-94A3-CA6DFD311E42}"/>
    <cellStyle name="Tusenskille 14 4" xfId="52444" xr:uid="{32BFFA02-254B-4464-AAFB-462CD8D96F00}"/>
    <cellStyle name="Tusenskille 14 4 2" xfId="52445" xr:uid="{7A24CAC9-FA80-42A7-8288-60065C519E8E}"/>
    <cellStyle name="Tusenskille 14 4 2 2" xfId="52446" xr:uid="{C9C37050-90F7-4FDC-A5F5-581F75B94B6D}"/>
    <cellStyle name="Tusenskille 14 4 2 2 2" xfId="52447" xr:uid="{F7B9404B-9A93-484F-A2AD-90154A30F6FF}"/>
    <cellStyle name="Tusenskille 14 4 2 3" xfId="52448" xr:uid="{012C13A2-68F9-45A5-8981-CAFE7B733BD8}"/>
    <cellStyle name="Tusenskille 14 4 2 3 2" xfId="52449" xr:uid="{6C6E9FD0-9A6E-4613-8234-268A715D15DE}"/>
    <cellStyle name="Tusenskille 14 4 2 4" xfId="52450" xr:uid="{21CEE2BF-F95F-4873-8DD4-DE885668D46A}"/>
    <cellStyle name="Tusenskille 14 4 2_3. Chng in credit spreads" xfId="52451" xr:uid="{5DC443B5-4597-42C1-873F-C29DF176A19D}"/>
    <cellStyle name="Tusenskille 14 4 3" xfId="52452" xr:uid="{1D76BCF4-D9E0-4D65-BBA3-20D933441A1B}"/>
    <cellStyle name="Tusenskille 14 4 3 2" xfId="52453" xr:uid="{6AE6CC53-4310-4C31-B80D-8A043DB917F8}"/>
    <cellStyle name="Tusenskille 14 4 4" xfId="52454" xr:uid="{8F53BBEC-E1D2-4F55-B090-B4EA0BF306AE}"/>
    <cellStyle name="Tusenskille 14 4 4 2" xfId="52455" xr:uid="{FC627E6F-A67D-4B2E-96B4-BBAF554D091E}"/>
    <cellStyle name="Tusenskille 14 4 5" xfId="52456" xr:uid="{BADCA9D7-10E3-4BCC-9D0C-7441F8E973AC}"/>
    <cellStyle name="Tusenskille 14 4_3. Chng in credit spreads" xfId="52457" xr:uid="{29395D97-FB96-4FE9-BE3B-B581EA498A9C}"/>
    <cellStyle name="Tusenskille 14 5" xfId="52458" xr:uid="{ED8D9A31-E2C3-48BF-A3F8-F340443E8F59}"/>
    <cellStyle name="Tusenskille 14 5 2" xfId="52459" xr:uid="{5AC32D83-CFFB-461D-BA0D-1EC6CCF4B18D}"/>
    <cellStyle name="Tusenskille 14 5 2 2" xfId="52460" xr:uid="{6B59B600-A3EA-4576-9882-95D327F5503B}"/>
    <cellStyle name="Tusenskille 14 5 2 2 2" xfId="52461" xr:uid="{0927722D-0C2B-4B4D-8C25-6F080CBC5478}"/>
    <cellStyle name="Tusenskille 14 5 2 3" xfId="52462" xr:uid="{7DC05D4F-74A2-49B5-BCC7-DAF27AE2955D}"/>
    <cellStyle name="Tusenskille 14 5 2 3 2" xfId="52463" xr:uid="{5A078D8A-3D3B-40C8-8912-83C928E10E14}"/>
    <cellStyle name="Tusenskille 14 5 2 4" xfId="52464" xr:uid="{E2E222FC-DCD3-453B-ACBE-FD1BEDC168BA}"/>
    <cellStyle name="Tusenskille 14 5 2_3. Chng in credit spreads" xfId="52465" xr:uid="{FB393988-7A67-4296-ACC6-327523C4364F}"/>
    <cellStyle name="Tusenskille 14 5 3" xfId="52466" xr:uid="{F1F7234D-B68C-49E9-9CA2-372EC4CABAD4}"/>
    <cellStyle name="Tusenskille 14 5 3 2" xfId="52467" xr:uid="{02E883D1-106D-4D88-862A-A9D949F294C8}"/>
    <cellStyle name="Tusenskille 14 5 4" xfId="52468" xr:uid="{9A6783D5-B788-4EB9-A471-1282245AEC18}"/>
    <cellStyle name="Tusenskille 14 5 4 2" xfId="52469" xr:uid="{7EFDBAD8-DD87-4156-BD6C-F6423237FFA2}"/>
    <cellStyle name="Tusenskille 14 5 5" xfId="52470" xr:uid="{450476EA-0CAE-4AF5-AA24-3E929FDADCA4}"/>
    <cellStyle name="Tusenskille 14 5_3. Chng in credit spreads" xfId="52471" xr:uid="{0511F0A4-996D-4110-A319-569DD621F2C6}"/>
    <cellStyle name="Tusenskille 14 6" xfId="52472" xr:uid="{B17D0051-C331-4F85-B044-1853E26C60BA}"/>
    <cellStyle name="Tusenskille 14 6 2" xfId="52473" xr:uid="{5F6CF455-54DF-4D27-93B0-74F03B217C0A}"/>
    <cellStyle name="Tusenskille 14 6 2 2" xfId="52474" xr:uid="{EE43687C-C4F6-408A-A066-7CCC35F24F4E}"/>
    <cellStyle name="Tusenskille 14 6 3" xfId="52475" xr:uid="{170A8357-9B0E-4E53-80F5-E828E83CDCCE}"/>
    <cellStyle name="Tusenskille 14 6 3 2" xfId="52476" xr:uid="{40EC11E1-E755-4BBE-B3A1-435208BBFCD7}"/>
    <cellStyle name="Tusenskille 14 6 4" xfId="52477" xr:uid="{F7A61BC4-238A-4AE3-A285-86AAD6556C2C}"/>
    <cellStyle name="Tusenskille 14 6_3. Chng in credit spreads" xfId="52478" xr:uid="{75B91285-DE2B-44F2-9F73-737DAC3205C1}"/>
    <cellStyle name="Tusenskille 14 7" xfId="52479" xr:uid="{0695DB4F-B1BD-47EB-8D0D-12C59725225E}"/>
    <cellStyle name="Tusenskille 14 7 2" xfId="52480" xr:uid="{8EA7B36B-D3FE-4CA8-92F8-D370B40864F6}"/>
    <cellStyle name="Tusenskille 14 8" xfId="52481" xr:uid="{890BF250-40C5-4C7B-B36C-40E086A25897}"/>
    <cellStyle name="Tusenskille 14 8 2" xfId="52482" xr:uid="{3DCFC592-9942-4A68-80DC-64E8851A82AC}"/>
    <cellStyle name="Tusenskille 14 9" xfId="52483" xr:uid="{04395BDF-8705-4657-A014-D2CF8C56A3BB}"/>
    <cellStyle name="Tusenskille 14_3. Chng in credit spreads" xfId="52484" xr:uid="{456538B9-E8B5-4196-A3C9-3F814C9BFB5E}"/>
    <cellStyle name="Tusenskille 15" xfId="35240" xr:uid="{1F6EB480-5FA0-4676-ADD9-F4CA38938252}"/>
    <cellStyle name="Tusenskille 15 2" xfId="35241" xr:uid="{3278D0A4-4CDC-4976-8617-A803D21BEE62}"/>
    <cellStyle name="Tusenskille 15 2 2" xfId="52485" xr:uid="{8ED38BD7-F200-4404-A297-EDD648F2A0B9}"/>
    <cellStyle name="Tusenskille 15 3" xfId="35242" xr:uid="{5712C050-0088-4BE2-ADAF-B441B4A8200E}"/>
    <cellStyle name="Tusenskille 15 3 2" xfId="52486" xr:uid="{24468DA7-DB32-4D8F-BAFD-297205DD578A}"/>
    <cellStyle name="Tusenskille 15 4" xfId="52487" xr:uid="{EC2937F1-47CA-45F3-B7B6-D84E0A1AAA41}"/>
    <cellStyle name="Tusenskille 15_3. Chng in credit spreads" xfId="52488" xr:uid="{63AF7D38-8AB8-4EEB-A27C-EB576B6EE214}"/>
    <cellStyle name="Tusenskille 16" xfId="35243" xr:uid="{A88C0E11-8CC1-40C2-9259-3B1D03F64449}"/>
    <cellStyle name="Tusenskille 16 2" xfId="35244" xr:uid="{9B4BC868-7711-4353-9966-AEC6C4AFDCB0}"/>
    <cellStyle name="Tusenskille 16 2 2" xfId="52489" xr:uid="{79C256D9-8116-45A8-9B03-A4EE60DCFA80}"/>
    <cellStyle name="Tusenskille 16 2 2 2" xfId="52490" xr:uid="{C47C4F49-2399-4245-B4AF-15D67F3A9532}"/>
    <cellStyle name="Tusenskille 16 2 2 2 2" xfId="52491" xr:uid="{14B42320-2109-46D4-B4B6-782684578B85}"/>
    <cellStyle name="Tusenskille 16 2 2 2 2 2" xfId="52492" xr:uid="{D6C0F4FC-ACC6-4FAE-BA29-8022404F9A3C}"/>
    <cellStyle name="Tusenskille 16 2 2 2 3" xfId="52493" xr:uid="{EE391845-81C3-49A0-89A6-CB8A2CDB9D7F}"/>
    <cellStyle name="Tusenskille 16 2 2 2 3 2" xfId="52494" xr:uid="{C1C97370-58C4-4ADD-98EF-6CEA855D07E7}"/>
    <cellStyle name="Tusenskille 16 2 2 2 4" xfId="52495" xr:uid="{34585964-3E3E-4A8F-98E7-EF308ACF8856}"/>
    <cellStyle name="Tusenskille 16 2 2 2_3. Chng in credit spreads" xfId="52496" xr:uid="{72191B1A-89F4-4644-A85E-1647D029802C}"/>
    <cellStyle name="Tusenskille 16 2 2 3" xfId="52497" xr:uid="{FBC30F58-C2B6-4FB8-B482-56F2D185FA4D}"/>
    <cellStyle name="Tusenskille 16 2 2 3 2" xfId="52498" xr:uid="{52B81875-02B6-4F07-A951-ABD981E8CCC8}"/>
    <cellStyle name="Tusenskille 16 2 2 4" xfId="52499" xr:uid="{BBD1251D-5C12-46E4-9ECB-16FFA8FB1B56}"/>
    <cellStyle name="Tusenskille 16 2 2 4 2" xfId="52500" xr:uid="{C9CFF323-FFFB-4BFF-913D-A21771DA7B86}"/>
    <cellStyle name="Tusenskille 16 2 2 5" xfId="52501" xr:uid="{24D8F9AB-5D3C-4D44-81EE-368918CD5782}"/>
    <cellStyle name="Tusenskille 16 2 2_3. Chng in credit spreads" xfId="52502" xr:uid="{371C6B76-D21E-4E55-A992-577DA73EE18E}"/>
    <cellStyle name="Tusenskille 16 2 3" xfId="52503" xr:uid="{D0CA6AFB-FA50-4076-83F1-3CCAD4BA6EB8}"/>
    <cellStyle name="Tusenskille 16 2 3 2" xfId="52504" xr:uid="{4DEB2BD0-EB34-4489-AE32-54F00AFA0E75}"/>
    <cellStyle name="Tusenskille 16 2 3 2 2" xfId="52505" xr:uid="{7B7B1FF8-FB03-49B9-B1DB-28C9CB80F2AE}"/>
    <cellStyle name="Tusenskille 16 2 3 2 2 2" xfId="52506" xr:uid="{71EEA22E-B8E6-42CE-80E3-362157473E9A}"/>
    <cellStyle name="Tusenskille 16 2 3 2 3" xfId="52507" xr:uid="{621012A2-B33A-40B8-AD77-A839BFEB0B1E}"/>
    <cellStyle name="Tusenskille 16 2 3 2 3 2" xfId="52508" xr:uid="{C12593EA-8026-4296-A493-9CAE0B07EAF4}"/>
    <cellStyle name="Tusenskille 16 2 3 2 4" xfId="52509" xr:uid="{DF7C8A57-E6DE-4D71-9615-0F455E930A25}"/>
    <cellStyle name="Tusenskille 16 2 3 2_3. Chng in credit spreads" xfId="52510" xr:uid="{360CFFE1-829E-4E9D-BDA6-3F222325F1DE}"/>
    <cellStyle name="Tusenskille 16 2 3 3" xfId="52511" xr:uid="{550C8D98-0329-4626-B921-34776E4E489D}"/>
    <cellStyle name="Tusenskille 16 2 3 3 2" xfId="52512" xr:uid="{F54207E6-C9C6-462E-A8E6-82D4690F3FC2}"/>
    <cellStyle name="Tusenskille 16 2 3 4" xfId="52513" xr:uid="{888A5ABE-B8CF-43BF-86C2-204DC01C8482}"/>
    <cellStyle name="Tusenskille 16 2 3 4 2" xfId="52514" xr:uid="{14D398EA-393C-496F-A355-604F6680F254}"/>
    <cellStyle name="Tusenskille 16 2 3 5" xfId="52515" xr:uid="{E9A19D92-7207-48DC-B32E-8B24838E4053}"/>
    <cellStyle name="Tusenskille 16 2 3_3. Chng in credit spreads" xfId="52516" xr:uid="{3A4C2B4C-4620-4797-B47A-985822EEB3B5}"/>
    <cellStyle name="Tusenskille 16 2 4" xfId="52517" xr:uid="{C4B2126F-BCDF-4B11-8282-116043798F25}"/>
    <cellStyle name="Tusenskille 16 2 4 2" xfId="52518" xr:uid="{861FDF40-2503-4510-8454-9172616EF03F}"/>
    <cellStyle name="Tusenskille 16 2 4 2 2" xfId="52519" xr:uid="{6C118CE2-0473-474C-9369-3946105A9392}"/>
    <cellStyle name="Tusenskille 16 2 4 3" xfId="52520" xr:uid="{0E9334DE-57BD-46E8-A5E6-564B7DC194D9}"/>
    <cellStyle name="Tusenskille 16 2 4 3 2" xfId="52521" xr:uid="{03215ABB-2B2E-4101-A37A-AFD438B7EF91}"/>
    <cellStyle name="Tusenskille 16 2 4 4" xfId="52522" xr:uid="{45AD0227-6764-4DF0-B469-19DC97621F63}"/>
    <cellStyle name="Tusenskille 16 2 4_3. Chng in credit spreads" xfId="52523" xr:uid="{06533499-3740-4A34-9D7E-995BBADFDBFA}"/>
    <cellStyle name="Tusenskille 16 2 5" xfId="52524" xr:uid="{77ED5C29-B6BB-40A6-BE98-F093F7EFAFDD}"/>
    <cellStyle name="Tusenskille 16 2 5 2" xfId="52525" xr:uid="{1FD6E125-76C6-41B2-9284-ECD151CF222A}"/>
    <cellStyle name="Tusenskille 16 2 6" xfId="52526" xr:uid="{940BF60D-2CFA-4E9E-BFC8-6A19D29F047F}"/>
    <cellStyle name="Tusenskille 16 2 6 2" xfId="52527" xr:uid="{ED1C3220-DAE6-4467-B9B2-AF6953485062}"/>
    <cellStyle name="Tusenskille 16 2 7" xfId="52528" xr:uid="{3CC62494-65E6-485C-988C-561B38FBC23A}"/>
    <cellStyle name="Tusenskille 16 2_3. Chng in credit spreads" xfId="52529" xr:uid="{1FD8494B-4F43-4405-B57C-749362EE8DE4}"/>
    <cellStyle name="Tusenskille 16 3" xfId="35245" xr:uid="{5AEECEEF-2177-4FE7-80C3-6A6304892E3E}"/>
    <cellStyle name="Tusenskille 16 3 2" xfId="52530" xr:uid="{09B2A21B-B2D2-4CD9-8B6C-54D35CFB06E7}"/>
    <cellStyle name="Tusenskille 16 3 2 2" xfId="52531" xr:uid="{C0EC85F7-80AE-4487-931B-026B340B60B6}"/>
    <cellStyle name="Tusenskille 16 3 2 2 2" xfId="52532" xr:uid="{B3E0EBC8-4B07-48C2-8BFE-B152398FC67C}"/>
    <cellStyle name="Tusenskille 16 3 2 3" xfId="52533" xr:uid="{F0CCDC8A-A26F-4788-9F5B-ABEF974EC1BE}"/>
    <cellStyle name="Tusenskille 16 3 2 3 2" xfId="52534" xr:uid="{7DF96A2D-2236-4D4B-9DB1-8AB9BCC5826A}"/>
    <cellStyle name="Tusenskille 16 3 2 4" xfId="52535" xr:uid="{1BE7BAD0-803D-40E4-8EB1-8C1466586B8D}"/>
    <cellStyle name="Tusenskille 16 3 2_3. Chng in credit spreads" xfId="52536" xr:uid="{60FE10EB-E7F4-4D93-A523-81DF069B8E57}"/>
    <cellStyle name="Tusenskille 16 3 3" xfId="52537" xr:uid="{C209984D-934D-4AE8-9557-20D423271F87}"/>
    <cellStyle name="Tusenskille 16 3 3 2" xfId="52538" xr:uid="{EB3F10D5-8539-4709-95F8-98FC142C859D}"/>
    <cellStyle name="Tusenskille 16 3 4" xfId="52539" xr:uid="{728CCDEB-757D-4091-BCA1-7855EB7A68F4}"/>
    <cellStyle name="Tusenskille 16 3 4 2" xfId="52540" xr:uid="{1B021846-F0CB-40E0-A0D9-BD9E186B170D}"/>
    <cellStyle name="Tusenskille 16 3 5" xfId="52541" xr:uid="{565AA098-EBCA-479A-BB3C-DFA4D5016D60}"/>
    <cellStyle name="Tusenskille 16 3_3. Chng in credit spreads" xfId="52542" xr:uid="{0C0A0ECC-9190-45A5-848F-C8E320B309C2}"/>
    <cellStyle name="Tusenskille 16 4" xfId="52543" xr:uid="{1515DD89-7A35-4C6F-BC0A-3CFF71177642}"/>
    <cellStyle name="Tusenskille 16 4 2" xfId="52544" xr:uid="{7CFA5EFB-7185-4AB9-BAD0-1FB40C754224}"/>
    <cellStyle name="Tusenskille 16 4 2 2" xfId="52545" xr:uid="{9B4C8DD0-10D3-49FA-9652-7AB4652F1985}"/>
    <cellStyle name="Tusenskille 16 4 2 2 2" xfId="52546" xr:uid="{8A49463F-2658-4EC6-A332-D52CE1962B37}"/>
    <cellStyle name="Tusenskille 16 4 2 3" xfId="52547" xr:uid="{86BC0755-6436-4B43-8391-3A23853E5C9E}"/>
    <cellStyle name="Tusenskille 16 4 2 3 2" xfId="52548" xr:uid="{1A4C6D67-7B74-412F-92FF-BD4992BB29CC}"/>
    <cellStyle name="Tusenskille 16 4 2 4" xfId="52549" xr:uid="{CD0F194B-92E6-468E-B133-29A888B8A2DA}"/>
    <cellStyle name="Tusenskille 16 4 2_3. Chng in credit spreads" xfId="52550" xr:uid="{17CE1C75-85A3-4220-AE74-EABC6DBE1A7A}"/>
    <cellStyle name="Tusenskille 16 4 3" xfId="52551" xr:uid="{2951FD41-CEAD-48CC-928B-38AC001194BC}"/>
    <cellStyle name="Tusenskille 16 4 3 2" xfId="52552" xr:uid="{08DDCB82-910A-43A9-91AA-36FEC0122900}"/>
    <cellStyle name="Tusenskille 16 4 4" xfId="52553" xr:uid="{CDCB34C4-9BD5-4A24-B4E9-0E3AC6BAF3B8}"/>
    <cellStyle name="Tusenskille 16 4 4 2" xfId="52554" xr:uid="{217756BA-F26A-4F69-AC60-CE83A898B0F7}"/>
    <cellStyle name="Tusenskille 16 4 5" xfId="52555" xr:uid="{AE4312EB-2D25-4778-B3D3-E220E9A1FD61}"/>
    <cellStyle name="Tusenskille 16 4_3. Chng in credit spreads" xfId="52556" xr:uid="{9D95616E-4A43-44F3-A42A-87A3495ADB28}"/>
    <cellStyle name="Tusenskille 16 5" xfId="52557" xr:uid="{83F37589-11BF-40EF-801B-D5BF1380D6B7}"/>
    <cellStyle name="Tusenskille 16 5 2" xfId="52558" xr:uid="{595060CE-D332-4634-AB49-824727A430DD}"/>
    <cellStyle name="Tusenskille 16 5 2 2" xfId="52559" xr:uid="{219AC98C-89C2-4AF3-908B-7D545CD66F99}"/>
    <cellStyle name="Tusenskille 16 5 3" xfId="52560" xr:uid="{2A935E0A-9BFE-49EA-8D74-B9362AB55708}"/>
    <cellStyle name="Tusenskille 16 5 3 2" xfId="52561" xr:uid="{B7E7FB3C-FA5E-4968-B46D-27C1E90FE9E2}"/>
    <cellStyle name="Tusenskille 16 5 4" xfId="52562" xr:uid="{99DDAF35-64B7-4213-AD6D-6D1A020A4A6B}"/>
    <cellStyle name="Tusenskille 16 5_3. Chng in credit spreads" xfId="52563" xr:uid="{9A78CB5B-1FEC-43C7-B8C6-F1D61CA02472}"/>
    <cellStyle name="Tusenskille 16 6" xfId="52564" xr:uid="{E0EBDBB7-913A-47C2-8CD6-B68E623CF75A}"/>
    <cellStyle name="Tusenskille 16 6 2" xfId="52565" xr:uid="{9736D06F-4A4E-4263-92FA-F5844A05BE26}"/>
    <cellStyle name="Tusenskille 16 7" xfId="52566" xr:uid="{D636B48D-F91B-498F-BEF8-FDA6B72F2A49}"/>
    <cellStyle name="Tusenskille 16 7 2" xfId="52567" xr:uid="{4311CAFC-1AD8-4F40-AF70-DC699D34F06F}"/>
    <cellStyle name="Tusenskille 16 8" xfId="52568" xr:uid="{47E2A021-9144-4E9C-9A9E-C1C626FA52BD}"/>
    <cellStyle name="Tusenskille 16_3. Chng in credit spreads" xfId="52569" xr:uid="{F2B630E4-2962-4504-A4E1-0093F9062CA7}"/>
    <cellStyle name="Tusenskille 17" xfId="35246" xr:uid="{296877D3-0511-43E4-BE0D-C7300185BABD}"/>
    <cellStyle name="Tusenskille 17 2" xfId="35247" xr:uid="{7E828F50-335A-4B3E-BA2F-FFAB812B49F1}"/>
    <cellStyle name="Tusenskille 17 2 2" xfId="52570" xr:uid="{4FEF5C8F-5796-469F-B861-1BC5BDAFF908}"/>
    <cellStyle name="Tusenskille 17 2 2 2" xfId="52571" xr:uid="{1CB7452D-EB90-4E95-8A99-55FBE6D39030}"/>
    <cellStyle name="Tusenskille 17 2 2 2 2" xfId="52572" xr:uid="{4F2C9431-3265-4FEF-8311-A7C4E0B4562D}"/>
    <cellStyle name="Tusenskille 17 2 2 2 2 2" xfId="52573" xr:uid="{63C5DC38-6561-46AE-AA2C-B1E46EC8A9ED}"/>
    <cellStyle name="Tusenskille 17 2 2 2 3" xfId="52574" xr:uid="{46E55DFB-01AA-4332-AAD3-BD419CD560BC}"/>
    <cellStyle name="Tusenskille 17 2 2 2 3 2" xfId="52575" xr:uid="{CE816EC9-3E22-4E06-86C8-D29C703D7D36}"/>
    <cellStyle name="Tusenskille 17 2 2 2 4" xfId="52576" xr:uid="{CADBA60C-337F-44C1-A4BE-CCD498F313C1}"/>
    <cellStyle name="Tusenskille 17 2 2 2_3. Chng in credit spreads" xfId="52577" xr:uid="{949C5E24-B334-42E4-8DBE-6682CF2F4099}"/>
    <cellStyle name="Tusenskille 17 2 2 3" xfId="52578" xr:uid="{0AAA2F8A-1599-4379-91CB-7948009E06C4}"/>
    <cellStyle name="Tusenskille 17 2 2 3 2" xfId="52579" xr:uid="{AD26EE3E-FD3C-4ED1-9C33-C84119F5BB8E}"/>
    <cellStyle name="Tusenskille 17 2 2 4" xfId="52580" xr:uid="{1A55F5FE-B897-46A2-B328-7986F48D0217}"/>
    <cellStyle name="Tusenskille 17 2 2 4 2" xfId="52581" xr:uid="{24F2F291-0A69-4A35-BFAD-5000574DF89D}"/>
    <cellStyle name="Tusenskille 17 2 2 5" xfId="52582" xr:uid="{3E535925-58FE-4472-8080-65D23FAA2BA8}"/>
    <cellStyle name="Tusenskille 17 2 2_3. Chng in credit spreads" xfId="52583" xr:uid="{FC1E5096-5825-4D74-8915-8AFC991A1F94}"/>
    <cellStyle name="Tusenskille 17 2 3" xfId="52584" xr:uid="{AC31C7D8-C1A7-444C-968C-D65D7B42F7D1}"/>
    <cellStyle name="Tusenskille 17 2 3 2" xfId="52585" xr:uid="{398454E5-AE80-4FFC-A31B-BAFDF4412AE8}"/>
    <cellStyle name="Tusenskille 17 2 3 2 2" xfId="52586" xr:uid="{22755C1F-8F14-4693-AFC4-804467909F5D}"/>
    <cellStyle name="Tusenskille 17 2 3 2 2 2" xfId="52587" xr:uid="{0683C5FB-DD1C-439F-98DE-E5DFCD6F7EDE}"/>
    <cellStyle name="Tusenskille 17 2 3 2 3" xfId="52588" xr:uid="{BF48EC79-C80E-4388-914F-12307C627C4C}"/>
    <cellStyle name="Tusenskille 17 2 3 2 3 2" xfId="52589" xr:uid="{EB414634-6684-4940-BBD5-8F4A86115091}"/>
    <cellStyle name="Tusenskille 17 2 3 2 4" xfId="52590" xr:uid="{89C3550E-9034-4870-9855-86A0B2DF621D}"/>
    <cellStyle name="Tusenskille 17 2 3 2_3. Chng in credit spreads" xfId="52591" xr:uid="{4D251AAB-337C-42A6-A61F-915B8BE3C490}"/>
    <cellStyle name="Tusenskille 17 2 3 3" xfId="52592" xr:uid="{F48BAC5B-6A09-4450-9D68-AFBA4029A111}"/>
    <cellStyle name="Tusenskille 17 2 3 3 2" xfId="52593" xr:uid="{2D062979-617E-441D-890B-C022F190F464}"/>
    <cellStyle name="Tusenskille 17 2 3 4" xfId="52594" xr:uid="{D11782F7-080E-4CC7-921F-9942C61FDCE6}"/>
    <cellStyle name="Tusenskille 17 2 3 4 2" xfId="52595" xr:uid="{DB027BEC-94B9-458E-A145-1CFA815DD937}"/>
    <cellStyle name="Tusenskille 17 2 3 5" xfId="52596" xr:uid="{E98ED142-5352-4792-A0EB-A7333C2C99A5}"/>
    <cellStyle name="Tusenskille 17 2 3_3. Chng in credit spreads" xfId="52597" xr:uid="{5A54DEDD-2056-4546-BA5F-933B07122850}"/>
    <cellStyle name="Tusenskille 17 2 4" xfId="52598" xr:uid="{0A7F8691-6AB0-4118-B1DF-712AC79E2712}"/>
    <cellStyle name="Tusenskille 17 2 4 2" xfId="52599" xr:uid="{497CB786-BC71-4CF8-8B02-115B376D5C43}"/>
    <cellStyle name="Tusenskille 17 2 4 2 2" xfId="52600" xr:uid="{0E73F034-BF1E-48E0-B418-EF59418C3CC4}"/>
    <cellStyle name="Tusenskille 17 2 4 3" xfId="52601" xr:uid="{05830A60-1382-44D2-9B27-C6C9A8D4D9DC}"/>
    <cellStyle name="Tusenskille 17 2 4 3 2" xfId="52602" xr:uid="{A4BF7AA8-48F7-4866-A77F-5C606DBCDFB5}"/>
    <cellStyle name="Tusenskille 17 2 4 4" xfId="52603" xr:uid="{53698675-EE63-4B13-B02D-C180EC4E94E9}"/>
    <cellStyle name="Tusenskille 17 2 4_3. Chng in credit spreads" xfId="52604" xr:uid="{143FD9E6-210E-458D-B33C-5E848BE408DC}"/>
    <cellStyle name="Tusenskille 17 2 5" xfId="52605" xr:uid="{E191B65F-0AA9-4F54-8FEE-90D5BF9882A1}"/>
    <cellStyle name="Tusenskille 17 2 5 2" xfId="52606" xr:uid="{149C3F9A-0EDA-403E-B0B3-D5474DE9FA90}"/>
    <cellStyle name="Tusenskille 17 2 6" xfId="52607" xr:uid="{AC0CFE26-C35C-4FBB-A9FF-F0E897C64F92}"/>
    <cellStyle name="Tusenskille 17 2 6 2" xfId="52608" xr:uid="{3D9F9E25-0092-4D69-9B42-C69FFCA36844}"/>
    <cellStyle name="Tusenskille 17 2 7" xfId="52609" xr:uid="{F8B088DB-6D96-444F-9E8E-C8A0F8B6D631}"/>
    <cellStyle name="Tusenskille 17 2_3. Chng in credit spreads" xfId="52610" xr:uid="{D9C5929D-FE9A-420B-949D-E3E5FEFB9F33}"/>
    <cellStyle name="Tusenskille 17 3" xfId="35248" xr:uid="{987F2549-C800-415E-AC7F-94B1844E439B}"/>
    <cellStyle name="Tusenskille 17 3 2" xfId="52611" xr:uid="{48FF7E30-5659-4D11-B651-508758567224}"/>
    <cellStyle name="Tusenskille 17 3 2 2" xfId="52612" xr:uid="{186459ED-4079-4726-840A-586EC6163988}"/>
    <cellStyle name="Tusenskille 17 3 2 2 2" xfId="52613" xr:uid="{CD771FA7-03F7-4B08-95C0-C33514AC584B}"/>
    <cellStyle name="Tusenskille 17 3 2 3" xfId="52614" xr:uid="{52485D1F-56EA-4410-B31D-085E7D671E8E}"/>
    <cellStyle name="Tusenskille 17 3 2 3 2" xfId="52615" xr:uid="{8E614F91-7EB5-4E72-982D-151F471693DA}"/>
    <cellStyle name="Tusenskille 17 3 2 4" xfId="52616" xr:uid="{0328AFD6-14C1-4BA9-984F-BB6B88AB367A}"/>
    <cellStyle name="Tusenskille 17 3 2_3. Chng in credit spreads" xfId="52617" xr:uid="{E2CA5249-764C-4ABC-AFFF-DF0ECF075396}"/>
    <cellStyle name="Tusenskille 17 3 3" xfId="52618" xr:uid="{867AF113-15E3-4D9F-8E54-63155D3FB7F2}"/>
    <cellStyle name="Tusenskille 17 3 3 2" xfId="52619" xr:uid="{AA2A2D56-32D1-4992-A198-35177D58164C}"/>
    <cellStyle name="Tusenskille 17 3 4" xfId="52620" xr:uid="{1C533AC1-F73A-4AFF-9D63-CAAF99585943}"/>
    <cellStyle name="Tusenskille 17 3 4 2" xfId="52621" xr:uid="{857C2B1E-8306-418F-83AA-62920F95E6AA}"/>
    <cellStyle name="Tusenskille 17 3 5" xfId="52622" xr:uid="{EC8D5DF9-2D14-4ACA-9A6B-9928BC6E873F}"/>
    <cellStyle name="Tusenskille 17 3_3. Chng in credit spreads" xfId="52623" xr:uid="{C9F1BC59-68EF-4D20-9477-1C9E518139F9}"/>
    <cellStyle name="Tusenskille 17 4" xfId="52624" xr:uid="{5D97938F-EDC6-42A4-8412-514A1A5A9268}"/>
    <cellStyle name="Tusenskille 17 4 2" xfId="52625" xr:uid="{0436AA2B-C28E-48B6-85E8-BF100A97043D}"/>
    <cellStyle name="Tusenskille 17 4 2 2" xfId="52626" xr:uid="{51C11630-54A1-4DC4-8B95-60CD8649EF9C}"/>
    <cellStyle name="Tusenskille 17 4 2 2 2" xfId="52627" xr:uid="{39F61641-76F7-4693-8D7D-F22E07396168}"/>
    <cellStyle name="Tusenskille 17 4 2 3" xfId="52628" xr:uid="{740188B7-FA61-4A34-8046-BE2A954DF2A8}"/>
    <cellStyle name="Tusenskille 17 4 2 3 2" xfId="52629" xr:uid="{AAE684ED-F213-47CA-AC9E-7F79E33BF077}"/>
    <cellStyle name="Tusenskille 17 4 2 4" xfId="52630" xr:uid="{E991030B-8BA6-40E1-8E65-A7EE30956061}"/>
    <cellStyle name="Tusenskille 17 4 2_3. Chng in credit spreads" xfId="52631" xr:uid="{34984963-D280-47DA-90F1-E34A7EDB3610}"/>
    <cellStyle name="Tusenskille 17 4 3" xfId="52632" xr:uid="{F5515D5C-2D59-42D4-961C-57CF24015027}"/>
    <cellStyle name="Tusenskille 17 4 3 2" xfId="52633" xr:uid="{6705EAA8-AF6E-462F-AEFE-35B12988E6F9}"/>
    <cellStyle name="Tusenskille 17 4 4" xfId="52634" xr:uid="{0C498BFB-F0D4-42AE-96CC-FB938A47FA02}"/>
    <cellStyle name="Tusenskille 17 4 4 2" xfId="52635" xr:uid="{C76763F0-8C61-47D0-87BC-A443815DD795}"/>
    <cellStyle name="Tusenskille 17 4 5" xfId="52636" xr:uid="{9037B3F9-EED0-4956-9F68-1B2E783F9B70}"/>
    <cellStyle name="Tusenskille 17 4_3. Chng in credit spreads" xfId="52637" xr:uid="{66277F9F-AE86-4F7E-A915-09ABBD1C45A9}"/>
    <cellStyle name="Tusenskille 17 5" xfId="52638" xr:uid="{8623B903-9652-4D3A-B20F-0BC80D6E6F59}"/>
    <cellStyle name="Tusenskille 17 5 2" xfId="52639" xr:uid="{806C254C-93D4-429C-AB8F-3EC3B64F17E0}"/>
    <cellStyle name="Tusenskille 17 5 2 2" xfId="52640" xr:uid="{DFD09489-C38D-4D68-8699-AFF0260C9E44}"/>
    <cellStyle name="Tusenskille 17 5 3" xfId="52641" xr:uid="{2D65F17A-F9E1-421E-851B-FCF8072D702C}"/>
    <cellStyle name="Tusenskille 17 5 3 2" xfId="52642" xr:uid="{7F430E56-5AE1-4F8A-AEBF-9CEE0312C69D}"/>
    <cellStyle name="Tusenskille 17 5 4" xfId="52643" xr:uid="{41E0839D-BB1C-449D-A01E-D5F6BB91B9AC}"/>
    <cellStyle name="Tusenskille 17 5_3. Chng in credit spreads" xfId="52644" xr:uid="{A1C0F3A1-003D-40B4-925F-36E988D6D513}"/>
    <cellStyle name="Tusenskille 17 6" xfId="52645" xr:uid="{32CB2F9F-CBC0-4A35-B9AE-253AD8124CAA}"/>
    <cellStyle name="Tusenskille 17 6 2" xfId="52646" xr:uid="{77C3A65D-7503-4BB7-A206-285AF44F3B4E}"/>
    <cellStyle name="Tusenskille 17 7" xfId="52647" xr:uid="{51BC1CC1-7303-4498-9640-2980BF5CD707}"/>
    <cellStyle name="Tusenskille 17 7 2" xfId="52648" xr:uid="{5C4DB363-0774-4A3D-8E97-33488CCBE19F}"/>
    <cellStyle name="Tusenskille 17 8" xfId="52649" xr:uid="{19244048-C426-4647-8609-0F3C3302B6D8}"/>
    <cellStyle name="Tusenskille 17_3. Chng in credit spreads" xfId="52650" xr:uid="{4950A234-9599-4001-B090-E69E8A4734EC}"/>
    <cellStyle name="Tusenskille 18" xfId="35249" xr:uid="{45554AAE-74A7-45D3-9A1D-1BB95438C86F}"/>
    <cellStyle name="Tusenskille 18 2" xfId="35250" xr:uid="{E1AC4F2B-9D4B-4810-A077-D648D89997C2}"/>
    <cellStyle name="Tusenskille 18 2 2" xfId="52651" xr:uid="{C810189B-9BCB-4A61-9042-B79141C22FE4}"/>
    <cellStyle name="Tusenskille 18 2 2 2" xfId="52652" xr:uid="{EB007D40-12F5-490D-97BA-62516E091A6C}"/>
    <cellStyle name="Tusenskille 18 2 2 2 2" xfId="52653" xr:uid="{003EE646-62A0-4259-85F2-902F81B5640C}"/>
    <cellStyle name="Tusenskille 18 2 2 2 2 2" xfId="52654" xr:uid="{A5AF835F-7080-4C4E-90D6-44D749EFCEFE}"/>
    <cellStyle name="Tusenskille 18 2 2 2 3" xfId="52655" xr:uid="{E935B51B-42BD-4131-86D0-4BC336E88B96}"/>
    <cellStyle name="Tusenskille 18 2 2 2 3 2" xfId="52656" xr:uid="{C417962F-CE3F-4702-BB15-285E3EC9C645}"/>
    <cellStyle name="Tusenskille 18 2 2 2 4" xfId="52657" xr:uid="{1607490E-6F87-4D3E-AF57-C1FF6B0CD5A0}"/>
    <cellStyle name="Tusenskille 18 2 2 2_3. Chng in credit spreads" xfId="52658" xr:uid="{98F28F5E-B0BB-4E6A-B0A7-1B57017B5189}"/>
    <cellStyle name="Tusenskille 18 2 2 3" xfId="52659" xr:uid="{25CA4DED-290B-4871-9353-6282C33BCFC6}"/>
    <cellStyle name="Tusenskille 18 2 2 3 2" xfId="52660" xr:uid="{261A65F1-EBE9-4FA5-AC26-3E7974F806D0}"/>
    <cellStyle name="Tusenskille 18 2 2 4" xfId="52661" xr:uid="{C61DD29D-BBDF-4CCB-BFEB-4D498EBC176C}"/>
    <cellStyle name="Tusenskille 18 2 2 4 2" xfId="52662" xr:uid="{DAEA6662-AEFA-4DDB-8439-26C7F7343678}"/>
    <cellStyle name="Tusenskille 18 2 2 5" xfId="52663" xr:uid="{0756E15E-CDA0-403F-B51F-E0CD7D3B3BDE}"/>
    <cellStyle name="Tusenskille 18 2 2_3. Chng in credit spreads" xfId="52664" xr:uid="{F93AC2E2-4DC8-46A6-94AB-2AF29D5E4205}"/>
    <cellStyle name="Tusenskille 18 2 3" xfId="52665" xr:uid="{A4BCB403-3B4A-40C2-B2D1-608A39916296}"/>
    <cellStyle name="Tusenskille 18 2 3 2" xfId="52666" xr:uid="{1B3E0571-7214-4834-8869-4FB9F466E5BD}"/>
    <cellStyle name="Tusenskille 18 2 3 2 2" xfId="52667" xr:uid="{879EB1A1-12FC-4FA2-9DD4-3E8867B2691D}"/>
    <cellStyle name="Tusenskille 18 2 3 2 2 2" xfId="52668" xr:uid="{8022DC43-3921-4702-A205-AB4A880E9748}"/>
    <cellStyle name="Tusenskille 18 2 3 2 3" xfId="52669" xr:uid="{57EE81D6-8675-419A-9EAB-C68686D91F44}"/>
    <cellStyle name="Tusenskille 18 2 3 2 3 2" xfId="52670" xr:uid="{A63D9638-8584-418A-921B-525F46438E9A}"/>
    <cellStyle name="Tusenskille 18 2 3 2 4" xfId="52671" xr:uid="{B4E67A62-F754-431D-BCE1-3D5F831142B9}"/>
    <cellStyle name="Tusenskille 18 2 3 2_3. Chng in credit spreads" xfId="52672" xr:uid="{87953BA2-5A9F-4923-9B09-20C683BDFDFA}"/>
    <cellStyle name="Tusenskille 18 2 3 3" xfId="52673" xr:uid="{5290F2C7-49D5-480A-BBAD-7E4078FA868A}"/>
    <cellStyle name="Tusenskille 18 2 3 3 2" xfId="52674" xr:uid="{ECD14594-4875-4BD8-B159-42DC1079EBC8}"/>
    <cellStyle name="Tusenskille 18 2 3 4" xfId="52675" xr:uid="{517648CF-9B48-4736-9D9E-2C04A9A0B303}"/>
    <cellStyle name="Tusenskille 18 2 3 4 2" xfId="52676" xr:uid="{12D9DC1C-5882-4563-B27C-E2FF51468620}"/>
    <cellStyle name="Tusenskille 18 2 3 5" xfId="52677" xr:uid="{AA0000B6-9963-4F42-867A-45006B3D1F8A}"/>
    <cellStyle name="Tusenskille 18 2 3_3. Chng in credit spreads" xfId="52678" xr:uid="{842C75A7-22B9-4E03-831C-5A26D8ACFDCE}"/>
    <cellStyle name="Tusenskille 18 2 4" xfId="52679" xr:uid="{2A0FE8E5-E3C2-4971-BB33-5278C21A1B05}"/>
    <cellStyle name="Tusenskille 18 2 4 2" xfId="52680" xr:uid="{FB23138A-191B-441B-99E4-F7AE77769578}"/>
    <cellStyle name="Tusenskille 18 2 4 2 2" xfId="52681" xr:uid="{FA104AA0-71A7-49E4-A3C3-507EB681A660}"/>
    <cellStyle name="Tusenskille 18 2 4 3" xfId="52682" xr:uid="{ED1D1DCE-C035-4BA7-9B12-61795A83D701}"/>
    <cellStyle name="Tusenskille 18 2 4 3 2" xfId="52683" xr:uid="{0AD3FC78-5D3D-4309-8636-2B9AE27D1FE9}"/>
    <cellStyle name="Tusenskille 18 2 4 4" xfId="52684" xr:uid="{C225DC22-DD1B-45E1-8152-9FC46A5741A8}"/>
    <cellStyle name="Tusenskille 18 2 4_3. Chng in credit spreads" xfId="52685" xr:uid="{D1BCA110-C572-478B-806B-1E13C6D7870C}"/>
    <cellStyle name="Tusenskille 18 2 5" xfId="52686" xr:uid="{A98C7CFF-BF79-47E9-88EC-A70372677B88}"/>
    <cellStyle name="Tusenskille 18 2 5 2" xfId="52687" xr:uid="{ADA78F02-DC74-4949-ABBD-CA8AD9321193}"/>
    <cellStyle name="Tusenskille 18 2 6" xfId="52688" xr:uid="{8B1ABB07-9C58-44F8-B12A-957A4D489E48}"/>
    <cellStyle name="Tusenskille 18 2 6 2" xfId="52689" xr:uid="{5DA5DAE2-0B95-4A58-957C-FB24B3D169BF}"/>
    <cellStyle name="Tusenskille 18 2 7" xfId="52690" xr:uid="{83AD898B-D8BF-4FE6-A6EA-B4BD7D8B25D3}"/>
    <cellStyle name="Tusenskille 18 2_3. Chng in credit spreads" xfId="52691" xr:uid="{FFE092A8-4FF3-4621-97A7-A895AA8CAA0D}"/>
    <cellStyle name="Tusenskille 18 3" xfId="35251" xr:uid="{22B527F3-5906-4475-88DF-EA69732C0F38}"/>
    <cellStyle name="Tusenskille 18 3 2" xfId="52692" xr:uid="{3C24505A-366C-4384-BF7D-A27C69DC5658}"/>
    <cellStyle name="Tusenskille 18 3 2 2" xfId="52693" xr:uid="{89530D8C-E1AB-41DA-8478-5C55AFB02B1F}"/>
    <cellStyle name="Tusenskille 18 3 2 2 2" xfId="52694" xr:uid="{47E88504-103F-4647-B3D0-E75C55E3D4C9}"/>
    <cellStyle name="Tusenskille 18 3 2 3" xfId="52695" xr:uid="{4B461C46-EBB0-4A99-9E88-138FB8162A20}"/>
    <cellStyle name="Tusenskille 18 3 2 3 2" xfId="52696" xr:uid="{DE815186-A52F-4C32-8CFE-3C63566D91FC}"/>
    <cellStyle name="Tusenskille 18 3 2 4" xfId="52697" xr:uid="{D89362F1-E2E9-4E6E-B73F-22AE78A2A295}"/>
    <cellStyle name="Tusenskille 18 3 2_3. Chng in credit spreads" xfId="52698" xr:uid="{0447813C-483B-4FF8-B8F4-ABDFA183F96C}"/>
    <cellStyle name="Tusenskille 18 3 3" xfId="52699" xr:uid="{2241B63F-1B02-4E38-AE8F-8DC6096C9557}"/>
    <cellStyle name="Tusenskille 18 3 3 2" xfId="52700" xr:uid="{269688A2-283A-4665-8011-B1A85005A351}"/>
    <cellStyle name="Tusenskille 18 3 4" xfId="52701" xr:uid="{48B3819A-323C-4BEE-BBD4-C5818D0911DE}"/>
    <cellStyle name="Tusenskille 18 3 4 2" xfId="52702" xr:uid="{11C3BECD-7878-489A-BEEF-1286DE59A6AF}"/>
    <cellStyle name="Tusenskille 18 3 5" xfId="52703" xr:uid="{8565F0FF-DC07-4569-B6EA-6A6154EE2DF6}"/>
    <cellStyle name="Tusenskille 18 3_3. Chng in credit spreads" xfId="52704" xr:uid="{BC058638-4938-4828-B790-5563893BBB84}"/>
    <cellStyle name="Tusenskille 18 4" xfId="52705" xr:uid="{A9DDE68F-1402-4F90-B2AE-B88B67EEE99E}"/>
    <cellStyle name="Tusenskille 18 4 2" xfId="52706" xr:uid="{A4D415D9-DB86-4806-87AD-6EF1C1F68070}"/>
    <cellStyle name="Tusenskille 18 4 2 2" xfId="52707" xr:uid="{0E72410A-4C7E-4207-8563-21C6F6216618}"/>
    <cellStyle name="Tusenskille 18 4 2 2 2" xfId="52708" xr:uid="{E55399F1-8DA8-4AF5-B76C-5371FC16B121}"/>
    <cellStyle name="Tusenskille 18 4 2 3" xfId="52709" xr:uid="{0F753D14-CAAB-4E43-BA0F-A5FED61141E8}"/>
    <cellStyle name="Tusenskille 18 4 2 3 2" xfId="52710" xr:uid="{E04CCFAA-DD9D-4A27-8437-F7DAEBC3CB04}"/>
    <cellStyle name="Tusenskille 18 4 2 4" xfId="52711" xr:uid="{AB78955C-7BAC-404C-9E0E-044FD2C2FAE7}"/>
    <cellStyle name="Tusenskille 18 4 2_3. Chng in credit spreads" xfId="52712" xr:uid="{F8527A8D-3F59-4950-9195-AE1BCBE16CEC}"/>
    <cellStyle name="Tusenskille 18 4 3" xfId="52713" xr:uid="{8D3C3B8A-23FB-4081-A936-DD9F23262BD8}"/>
    <cellStyle name="Tusenskille 18 4 3 2" xfId="52714" xr:uid="{8EB76296-9717-4200-9405-19D3E74298E9}"/>
    <cellStyle name="Tusenskille 18 4 4" xfId="52715" xr:uid="{B2FC40A7-CA23-42D1-9EC5-B9DA1AD2B055}"/>
    <cellStyle name="Tusenskille 18 4 4 2" xfId="52716" xr:uid="{6F8FD2E2-ECD3-4DAA-AFB3-FB82E6C76B08}"/>
    <cellStyle name="Tusenskille 18 4 5" xfId="52717" xr:uid="{01CCA4FF-4E69-4E9E-9FDA-38743D264031}"/>
    <cellStyle name="Tusenskille 18 4_3. Chng in credit spreads" xfId="52718" xr:uid="{7CACE9DE-ED05-45C7-AA1C-8DE98418834E}"/>
    <cellStyle name="Tusenskille 18 5" xfId="52719" xr:uid="{39BD6D0D-D6FA-4C23-A544-DF86B82AA4A1}"/>
    <cellStyle name="Tusenskille 18 5 2" xfId="52720" xr:uid="{84CD01AC-A29A-49DC-BB4B-8F8E8B6F2EE7}"/>
    <cellStyle name="Tusenskille 18 5 2 2" xfId="52721" xr:uid="{597A4F3F-10F7-4969-AFD4-4958CDBB6C7A}"/>
    <cellStyle name="Tusenskille 18 5 3" xfId="52722" xr:uid="{149C6981-3E83-45DC-B438-7B784448C68A}"/>
    <cellStyle name="Tusenskille 18 5 3 2" xfId="52723" xr:uid="{F10EDA9C-7C5F-455E-B3C1-03F1F93C4CD0}"/>
    <cellStyle name="Tusenskille 18 5 4" xfId="52724" xr:uid="{44372B0E-6D92-403F-9795-E23EF6B08847}"/>
    <cellStyle name="Tusenskille 18 5_3. Chng in credit spreads" xfId="52725" xr:uid="{46BCC793-237C-4C89-8D60-3E26731AF929}"/>
    <cellStyle name="Tusenskille 18 6" xfId="52726" xr:uid="{A4272CE2-C3AF-43F9-A19F-0ED1F1058843}"/>
    <cellStyle name="Tusenskille 18 6 2" xfId="52727" xr:uid="{A6E43E26-FD69-4AE9-AB79-76BDB71922BA}"/>
    <cellStyle name="Tusenskille 18 7" xfId="52728" xr:uid="{0B2C5D5C-60DD-4458-9B34-1EE508CA40F7}"/>
    <cellStyle name="Tusenskille 18 7 2" xfId="52729" xr:uid="{453EB443-D0B9-4A54-A505-E8F9E9569FC9}"/>
    <cellStyle name="Tusenskille 18 8" xfId="52730" xr:uid="{81BE2CBC-7062-40DD-90F5-C5D1DA9D3C01}"/>
    <cellStyle name="Tusenskille 18_3. Chng in credit spreads" xfId="52731" xr:uid="{A57ED918-078E-49C5-A7FF-976D75A0923D}"/>
    <cellStyle name="Tusenskille 19" xfId="35252" xr:uid="{7860EB57-E3EA-450E-B01E-2FECBEEF70FA}"/>
    <cellStyle name="Tusenskille 19 2" xfId="35253" xr:uid="{7126F03B-C1D7-4333-81AC-C64E973BB6C3}"/>
    <cellStyle name="Tusenskille 19 3" xfId="35254" xr:uid="{0F58BE5C-3F5F-4D41-9EBC-541040730E6E}"/>
    <cellStyle name="Tusenskille 19 4" xfId="52732" xr:uid="{8F7C1FDD-35D2-49B2-9F29-76ECAC9AC52C}"/>
    <cellStyle name="Tusenskille 19_AVA DVA EL" xfId="35255" xr:uid="{24892E74-7836-4DA0-B942-2DEC1E342CA7}"/>
    <cellStyle name="Tusenskille 2" xfId="11831" xr:uid="{C57329CB-0D9B-47C2-9F02-DBD4B116A202}"/>
    <cellStyle name="Tusenskille 2 2" xfId="11832" xr:uid="{463711BB-5F8C-489F-910C-6BACC0139F9C}"/>
    <cellStyle name="Tusenskille 2 2 2" xfId="40148" xr:uid="{8CFB945C-F056-4705-BEF9-CA4DB3B5875F}"/>
    <cellStyle name="Tusenskille 2 2 2 2" xfId="52733" xr:uid="{D7A9031D-E137-4FA5-A4C2-86CFF2F7D9FB}"/>
    <cellStyle name="Tusenskille 2 2_3. Chng in credit spreads" xfId="52734" xr:uid="{2638ED4E-D222-4494-A032-F412013250E7}"/>
    <cellStyle name="Tusenskille 2 3" xfId="11833" xr:uid="{B1FDB1AD-FB08-4568-8AF7-41E67C1EB429}"/>
    <cellStyle name="Tusenskille 2 3 2" xfId="35256" xr:uid="{81DD3BA1-D645-4171-AC55-6A0E5BFF7309}"/>
    <cellStyle name="Tusenskille 2 3 2 2" xfId="35257" xr:uid="{8A467C44-D867-43D1-B34E-D56D1F51DA9A}"/>
    <cellStyle name="Tusenskille 2 3 2 3" xfId="35258" xr:uid="{0AF08F21-1A6A-43AF-B2CB-4424900BAAC8}"/>
    <cellStyle name="Tusenskille 2 3 2 4" xfId="40149" xr:uid="{34FC9C48-D8B8-4ED2-9F19-43A4BA046873}"/>
    <cellStyle name="Tusenskille 2 3 2_AVA DVA EL" xfId="35259" xr:uid="{0F4BE3AF-F405-448B-87B6-A03532E9B54C}"/>
    <cellStyle name="Tusenskille 2 3 3" xfId="35260" xr:uid="{530BE08C-0DA5-456B-B1ED-2D793CB5DE0F}"/>
    <cellStyle name="Tusenskille 2 3 4" xfId="36909" xr:uid="{2DBA14F7-BD13-4950-8165-0D784BC4AE7A}"/>
    <cellStyle name="Tusenskille 2 3_AVA DVA EL" xfId="35261" xr:uid="{14170965-0B56-4B21-961F-DF837D14E342}"/>
    <cellStyle name="Tusenskille 2 4" xfId="36051" xr:uid="{BB82F94E-341C-45FA-842A-67E44EBCF43B}"/>
    <cellStyle name="Tusenskille 2 4 2" xfId="40151" xr:uid="{78F110C0-B85C-43C5-8A3E-6C24113E87FB}"/>
    <cellStyle name="Tusenskille 2 4 3" xfId="40150" xr:uid="{E3BD90F5-8D9B-48A1-AD8B-D362F99E2F11}"/>
    <cellStyle name="Tusenskille 2 5" xfId="35963" xr:uid="{5636C5C3-C831-42C8-89ED-7ADF307271DD}"/>
    <cellStyle name="Tusenskille 2 5 2" xfId="40152" xr:uid="{9AFCDBE0-BFDE-4963-B7FA-A0714ED6DA98}"/>
    <cellStyle name="Tusenskille 2 6" xfId="36060" xr:uid="{E252D08B-1782-408E-AD09-DF5577FEF152}"/>
    <cellStyle name="Tusenskille 2 6 2" xfId="40153" xr:uid="{4D1E4F82-4194-46FA-A89C-31472D1369B3}"/>
    <cellStyle name="Tusenskille 2 7" xfId="36908" xr:uid="{6667A437-0D04-463A-A681-A986B611BC4C}"/>
    <cellStyle name="Tusenskille 2_3. Chng in credit spreads" xfId="52735" xr:uid="{92FD5521-B8F4-4F4F-AEC8-C71640520E10}"/>
    <cellStyle name="Tusenskille 20" xfId="35262" xr:uid="{2B2C180A-AD91-4CD6-ABF0-8C196DE219B7}"/>
    <cellStyle name="Tusenskille 20 2" xfId="35263" xr:uid="{EA1CFE6E-3156-468A-8512-F1BAD0C6196F}"/>
    <cellStyle name="Tusenskille 20 3" xfId="35264" xr:uid="{1347BA4E-3650-4BB2-B7F0-7BED5F06E8A5}"/>
    <cellStyle name="Tusenskille 20 4" xfId="52736" xr:uid="{C3EC8832-77DD-4B7A-B39E-2A3B870DB115}"/>
    <cellStyle name="Tusenskille 20_AVA DVA EL" xfId="35265" xr:uid="{90AD81D5-A55F-4BCC-B444-D73623811D47}"/>
    <cellStyle name="Tusenskille 21" xfId="35266" xr:uid="{8B1DD103-EDBC-48B5-9BE2-589E64F6CCF2}"/>
    <cellStyle name="Tusenskille 21 2" xfId="35267" xr:uid="{CF3BF953-66B8-4738-BCED-21358EBF5982}"/>
    <cellStyle name="Tusenskille 21 3" xfId="35268" xr:uid="{283E292E-AF10-48A7-BF1A-0B353F0C319D}"/>
    <cellStyle name="Tusenskille 21 4" xfId="52737" xr:uid="{0683B601-9B04-4E32-89D2-2BB8200930E3}"/>
    <cellStyle name="Tusenskille 21_AVA DVA EL" xfId="35269" xr:uid="{5C33C38D-A530-42F1-966F-EEC32C03DC6B}"/>
    <cellStyle name="Tusenskille 22" xfId="35270" xr:uid="{C0907DF2-2B2F-4CA3-A70E-9FBF73BFFFAC}"/>
    <cellStyle name="Tusenskille 22 2" xfId="35271" xr:uid="{0B2AE7F4-4053-472D-98FE-977379DB531E}"/>
    <cellStyle name="Tusenskille 22 2 2" xfId="52738" xr:uid="{2C492C97-DC6A-4A1F-8BF3-2085D81D0D1A}"/>
    <cellStyle name="Tusenskille 22 3" xfId="35272" xr:uid="{BF557819-7F6F-4C98-9B91-8F36ABACDF06}"/>
    <cellStyle name="Tusenskille 22 3 2" xfId="52739" xr:uid="{99B16649-AD62-4E73-BA3F-2B2B020321E3}"/>
    <cellStyle name="Tusenskille 22 4" xfId="52740" xr:uid="{9780A90F-185B-4858-A930-A6FE54FA96A4}"/>
    <cellStyle name="Tusenskille 22_3. Chng in credit spreads" xfId="52741" xr:uid="{EEA81837-3C4A-4ADF-AF53-AF1DE312B25C}"/>
    <cellStyle name="Tusenskille 23" xfId="35273" xr:uid="{86642F32-C09E-4E54-B289-DB146C95B81B}"/>
    <cellStyle name="Tusenskille 23 2" xfId="35274" xr:uid="{20DB82DE-60C6-4AA8-9020-87CC58F938A9}"/>
    <cellStyle name="Tusenskille 23 2 2" xfId="52742" xr:uid="{16E39AAD-EF20-4CFD-9C7A-2D86614B71C5}"/>
    <cellStyle name="Tusenskille 23 3" xfId="35275" xr:uid="{F4FADB13-DC83-4174-B6E7-38C1D81E1E7E}"/>
    <cellStyle name="Tusenskille 23 3 2" xfId="52743" xr:uid="{B684679E-751E-4A0B-9240-D6415D8DC039}"/>
    <cellStyle name="Tusenskille 23 4" xfId="52744" xr:uid="{CF3DC0FA-C7E1-4E95-88FF-EA2386326800}"/>
    <cellStyle name="Tusenskille 23_3. Chng in credit spreads" xfId="52745" xr:uid="{10E42DE1-8D2F-4BDC-B230-159499B5ED63}"/>
    <cellStyle name="Tusenskille 24" xfId="35276" xr:uid="{FC86B8C4-1431-4FAF-8B81-7D95CBB93DE3}"/>
    <cellStyle name="Tusenskille 24 2" xfId="35277" xr:uid="{E1F23C88-C0A5-4292-B8FA-1845F66BA52F}"/>
    <cellStyle name="Tusenskille 24 2 2" xfId="52746" xr:uid="{CA79BA36-C005-4E13-A787-AC416B78727E}"/>
    <cellStyle name="Tusenskille 24 3" xfId="35278" xr:uid="{8089597D-28FB-4BF9-BEBB-CE53326636E4}"/>
    <cellStyle name="Tusenskille 24 3 2" xfId="52747" xr:uid="{3B8255A6-BA41-4D86-ADFF-1DC082AE64A1}"/>
    <cellStyle name="Tusenskille 24 4" xfId="52748" xr:uid="{7533746F-3130-4302-8697-2A3CFBA82BC0}"/>
    <cellStyle name="Tusenskille 24_3. Chng in credit spreads" xfId="52749" xr:uid="{0BAC61B2-9DBE-4A3F-95B7-5415796A3D8C}"/>
    <cellStyle name="Tusenskille 25" xfId="35279" xr:uid="{4C6F0FFA-85EF-4D02-8D18-81038DF40374}"/>
    <cellStyle name="Tusenskille 25 2" xfId="35280" xr:uid="{7C6E4E69-7185-4401-A0F3-E908561578A7}"/>
    <cellStyle name="Tusenskille 25 2 2" xfId="52750" xr:uid="{55B94252-5A84-43E4-B45C-D2A204E10B72}"/>
    <cellStyle name="Tusenskille 25 3" xfId="35281" xr:uid="{02DAEC2A-8196-40D2-8B57-6C44804AFB3B}"/>
    <cellStyle name="Tusenskille 25 3 2" xfId="52751" xr:uid="{363DE433-1584-4192-8C45-8B01456D883E}"/>
    <cellStyle name="Tusenskille 25 4" xfId="52752" xr:uid="{50FB89C3-2ADD-49E9-828C-A23A0984724D}"/>
    <cellStyle name="Tusenskille 25_3. Chng in credit spreads" xfId="52753" xr:uid="{1140640B-A12C-4AA2-A473-0885703D90ED}"/>
    <cellStyle name="Tusenskille 26" xfId="52754" xr:uid="{558DE3F5-CFB7-4903-B841-FCC4A42E0333}"/>
    <cellStyle name="Tusenskille 26 2" xfId="52755" xr:uid="{23FEF48F-2204-4330-B42F-A9F649CF292A}"/>
    <cellStyle name="Tusenskille 26 2 2" xfId="52756" xr:uid="{9A1C1E94-4A41-4E35-8101-76886CC3AED4}"/>
    <cellStyle name="Tusenskille 26 3" xfId="52757" xr:uid="{7B333664-3C5A-40BC-A4DC-936C87244497}"/>
    <cellStyle name="Tusenskille 26 3 2" xfId="52758" xr:uid="{BBE2A33D-E06B-46EF-BA6E-DE4F87E5C671}"/>
    <cellStyle name="Tusenskille 26 4" xfId="52759" xr:uid="{A227E90C-C161-4E32-B84F-62B7480A64A9}"/>
    <cellStyle name="Tusenskille 26_3. Chng in credit spreads" xfId="52760" xr:uid="{77892675-C520-4BF7-A11F-848F9CE0AD8B}"/>
    <cellStyle name="Tusenskille 27" xfId="52761" xr:uid="{7A46326B-A145-4F26-A697-EB7654CF983B}"/>
    <cellStyle name="Tusenskille 27 2" xfId="52762" xr:uid="{DE1BFD10-2F35-4594-A88A-759D586DB7EB}"/>
    <cellStyle name="Tusenskille 27 2 2" xfId="52763" xr:uid="{1EF660D4-6BAB-4D4F-922E-3D091FB9EDF2}"/>
    <cellStyle name="Tusenskille 27 3" xfId="52764" xr:uid="{410F31BD-14F0-482D-8F12-CFE5CD2169D7}"/>
    <cellStyle name="Tusenskille 27 3 2" xfId="52765" xr:uid="{DF7168D7-FEDF-4EC0-B403-15C1D35C9053}"/>
    <cellStyle name="Tusenskille 27 4" xfId="52766" xr:uid="{93807041-9A76-46C2-AF6E-292079D03B62}"/>
    <cellStyle name="Tusenskille 27_3. Chng in credit spreads" xfId="52767" xr:uid="{E7ADE42C-5CFE-4315-A83A-37DFD97EA91D}"/>
    <cellStyle name="Tusenskille 28" xfId="52768" xr:uid="{9A6A6B3F-7026-4E5F-9E6F-023A25110694}"/>
    <cellStyle name="Tusenskille 28 2" xfId="52769" xr:uid="{7A3AE3F6-A039-4815-82A2-F5D7DA139A58}"/>
    <cellStyle name="Tusenskille 28 2 2" xfId="52770" xr:uid="{329E2B1A-4C92-44AB-B893-F9D97B748186}"/>
    <cellStyle name="Tusenskille 28 3" xfId="52771" xr:uid="{599CEDBE-BA2D-477C-A66B-8820B3A31849}"/>
    <cellStyle name="Tusenskille 28 3 2" xfId="52772" xr:uid="{56D521B8-F93C-4394-B94C-372569DE732B}"/>
    <cellStyle name="Tusenskille 28 4" xfId="52773" xr:uid="{C5851CF3-B7C0-41F4-82C1-E593F050A06B}"/>
    <cellStyle name="Tusenskille 28_3. Chng in credit spreads" xfId="52774" xr:uid="{2E3280A3-1BBA-4244-98F8-0BD33BC9EC45}"/>
    <cellStyle name="Tusenskille 29" xfId="52775" xr:uid="{84541B7E-2CCE-4293-906A-FA296A67599F}"/>
    <cellStyle name="Tusenskille 29 2" xfId="52776" xr:uid="{B3CA76FB-ECF8-4982-835C-45E19842443F}"/>
    <cellStyle name="Tusenskille 29 2 2" xfId="52777" xr:uid="{89EC13C8-6C10-4E91-A82E-AC4A197920D4}"/>
    <cellStyle name="Tusenskille 29 3" xfId="52778" xr:uid="{F43E3151-FD3A-49DA-94DB-07E46FFA4385}"/>
    <cellStyle name="Tusenskille 29 3 2" xfId="52779" xr:uid="{5B37F68F-9A9F-4900-9383-9AC06A044A13}"/>
    <cellStyle name="Tusenskille 29 4" xfId="52780" xr:uid="{7612D765-EA30-494F-A81D-88DB88C8AFFB}"/>
    <cellStyle name="Tusenskille 29_3. Chng in credit spreads" xfId="52781" xr:uid="{87CE3216-A204-456C-8E1A-29D3D68D3BEA}"/>
    <cellStyle name="Tusenskille 3" xfId="11834" xr:uid="{52CB236E-33AB-4E28-8378-408FF4D6F912}"/>
    <cellStyle name="Tusenskille 3 2" xfId="11835" xr:uid="{A82D128E-B835-42C9-8067-7610A4D6CE3E}"/>
    <cellStyle name="Tusenskille 3 2 2" xfId="35282" xr:uid="{DE129677-333B-4A89-ACF1-B1313903EBC9}"/>
    <cellStyle name="Tusenskille 3 2 2 2" xfId="35283" xr:uid="{D21E8E5D-A566-4A65-988D-46371E8C8048}"/>
    <cellStyle name="Tusenskille 3 2 2 3" xfId="35284" xr:uid="{BBEC125E-775B-4CF8-9AB5-2225C10F3C17}"/>
    <cellStyle name="Tusenskille 3 2 2 4" xfId="40155" xr:uid="{1AD1ACCF-E311-4D15-B8BC-A9018820B37C}"/>
    <cellStyle name="Tusenskille 3 2 2_AVA DVA EL" xfId="35285" xr:uid="{719C7CA3-B78F-4078-B84A-BF5532E5C378}"/>
    <cellStyle name="Tusenskille 3 2 3" xfId="35286" xr:uid="{0C4254E5-E4DE-43E6-A460-3BE3EE19FCFB}"/>
    <cellStyle name="Tusenskille 3 2 3 2" xfId="35287" xr:uid="{764DD155-8416-47D9-A026-D843D967A520}"/>
    <cellStyle name="Tusenskille 3 2 3_AVA DVA EL" xfId="35288" xr:uid="{1E2256A4-9C25-4040-A7C6-1867A4D947E3}"/>
    <cellStyle name="Tusenskille 3 2 4" xfId="40154" xr:uid="{B90BD78B-609A-43D4-BF42-1C1EB56D7598}"/>
    <cellStyle name="Tusenskille 3 2_3. Chng in credit spreads" xfId="52782" xr:uid="{3AA242BD-2D4D-483A-A402-A4F198AB158E}"/>
    <cellStyle name="Tusenskille 3 3" xfId="36052" xr:uid="{7FE7C217-B4F5-41DE-A805-AAA3640A53B5}"/>
    <cellStyle name="Tusenskille 3 3 2" xfId="40156" xr:uid="{15E9D007-DD04-4B9A-A517-DEC0DF320DC3}"/>
    <cellStyle name="Tusenskille 3 4" xfId="35964" xr:uid="{FFDC1332-4927-4F11-83DE-0E2CE4ADD110}"/>
    <cellStyle name="Tusenskille 3 4 2" xfId="40157" xr:uid="{F8775A05-4328-4F65-9195-DDA6FB087D63}"/>
    <cellStyle name="Tusenskille 3 5" xfId="36059" xr:uid="{AE2983C9-D613-4555-87FE-E8494A9F3E28}"/>
    <cellStyle name="Tusenskille 3 6" xfId="36910" xr:uid="{5D0C0B28-3B5C-4471-97EA-6024D91760DC}"/>
    <cellStyle name="Tusenskille 3_3. Chng in credit spreads" xfId="52783" xr:uid="{C93D5569-1B59-46B8-9B49-B1663D0942DC}"/>
    <cellStyle name="Tusenskille 30" xfId="52784" xr:uid="{38C9241F-2A9B-4CC7-8283-49CAD354E6F5}"/>
    <cellStyle name="Tusenskille 30 2" xfId="52785" xr:uid="{CAECE5A8-EE24-4BE1-BAC5-77840EACE579}"/>
    <cellStyle name="Tusenskille 30 2 2" xfId="52786" xr:uid="{C790C68B-B70A-4E3C-9340-78631F7F42DA}"/>
    <cellStyle name="Tusenskille 30 3" xfId="52787" xr:uid="{0FD24534-F093-496B-8876-01CCAF389F10}"/>
    <cellStyle name="Tusenskille 30 3 2" xfId="52788" xr:uid="{4D4F3A97-F8DE-4136-B08B-FAA305A2ECAB}"/>
    <cellStyle name="Tusenskille 30 4" xfId="52789" xr:uid="{7BFEA726-9028-4879-99D3-287302810B22}"/>
    <cellStyle name="Tusenskille 30_3. Chng in credit spreads" xfId="52790" xr:uid="{C2C87D84-41E3-4281-80F1-287ACBB6007A}"/>
    <cellStyle name="Tusenskille 31" xfId="52791" xr:uid="{8FCBAE76-33FA-4091-96C1-B25A0052200A}"/>
    <cellStyle name="Tusenskille 31 2" xfId="52792" xr:uid="{65709FC1-AB19-4665-866F-C3E8F4F64EA3}"/>
    <cellStyle name="Tusenskille 31 2 2" xfId="52793" xr:uid="{D7DC4E3F-9D4E-4DB1-B33A-CC7333BBC51F}"/>
    <cellStyle name="Tusenskille 31 3" xfId="52794" xr:uid="{BF7AF34B-5C1D-4034-B87E-80A1AEC9A693}"/>
    <cellStyle name="Tusenskille 31 3 2" xfId="52795" xr:uid="{845F8EDB-9B06-479F-B35A-A7DB07365232}"/>
    <cellStyle name="Tusenskille 31 4" xfId="52796" xr:uid="{E6CEA47A-CE39-4EFD-9382-7518296D274D}"/>
    <cellStyle name="Tusenskille 31_3. Chng in credit spreads" xfId="52797" xr:uid="{71479F29-03C4-4C69-B44A-C8470BFCC834}"/>
    <cellStyle name="Tusenskille 32" xfId="52798" xr:uid="{3CE38D49-C999-4C73-82B5-C38FDF22F0F0}"/>
    <cellStyle name="Tusenskille 32 2" xfId="52799" xr:uid="{1CBC0030-A95F-4E8A-884F-C0D91664E744}"/>
    <cellStyle name="Tusenskille 32 2 2" xfId="52800" xr:uid="{15FAF712-BF35-448C-88F7-C35A4C946830}"/>
    <cellStyle name="Tusenskille 32 3" xfId="52801" xr:uid="{08F04D57-AA05-488E-B66B-DFC7D5F8642B}"/>
    <cellStyle name="Tusenskille 32 3 2" xfId="52802" xr:uid="{4496885E-A4BE-44F8-8B5A-474FE9E98BC3}"/>
    <cellStyle name="Tusenskille 32 4" xfId="52803" xr:uid="{C54DB484-F604-4ACA-8D0E-0AEBD0AE9544}"/>
    <cellStyle name="Tusenskille 32_3. Chng in credit spreads" xfId="52804" xr:uid="{B60A63CB-357F-423C-8708-7114629EE19E}"/>
    <cellStyle name="Tusenskille 33" xfId="52805" xr:uid="{6682491A-EF93-4C9B-9071-C1586F43C30D}"/>
    <cellStyle name="Tusenskille 33 2" xfId="52806" xr:uid="{468B0BE0-7332-4243-B25D-2DC89E4C7E22}"/>
    <cellStyle name="Tusenskille 33 2 2" xfId="52807" xr:uid="{C0A8ED48-3EFF-4002-AE41-38AEE3A0FDD1}"/>
    <cellStyle name="Tusenskille 33 3" xfId="52808" xr:uid="{2510159C-4FBF-48C6-B878-3EFFB7DBE8C7}"/>
    <cellStyle name="Tusenskille 33 3 2" xfId="52809" xr:uid="{FEA773CD-CD39-49B2-936E-BF282F809008}"/>
    <cellStyle name="Tusenskille 33 4" xfId="52810" xr:uid="{C7D551CD-54A1-4221-92B8-9AC8509952B5}"/>
    <cellStyle name="Tusenskille 33_3. Chng in credit spreads" xfId="52811" xr:uid="{C29CB68A-D23E-42AB-95D2-2C081D151BF0}"/>
    <cellStyle name="Tusenskille 34" xfId="52812" xr:uid="{203013DF-28C4-4222-B60C-E05381887ECF}"/>
    <cellStyle name="Tusenskille 34 2" xfId="52813" xr:uid="{9A881883-153A-453E-AF9B-25B1A8167590}"/>
    <cellStyle name="Tusenskille 34 2 2" xfId="52814" xr:uid="{EA4C4235-2DB7-4D68-898E-88596FCE2E5E}"/>
    <cellStyle name="Tusenskille 34 3" xfId="52815" xr:uid="{D639BCA9-7CEB-4CC4-8DD0-1535D594EAC5}"/>
    <cellStyle name="Tusenskille 34 3 2" xfId="52816" xr:uid="{618BCD2D-9A84-4F66-AC25-30ECF3DF160D}"/>
    <cellStyle name="Tusenskille 34 4" xfId="52817" xr:uid="{B016DD4D-ED9E-4103-B9FE-24F9E8A6DF2A}"/>
    <cellStyle name="Tusenskille 34_3. Chng in credit spreads" xfId="52818" xr:uid="{305D1555-89E1-4BA2-A5C9-6B76E07EF4BD}"/>
    <cellStyle name="Tusenskille 35" xfId="52819" xr:uid="{64337EED-3268-4AF3-BEAC-0A1522A5208A}"/>
    <cellStyle name="Tusenskille 35 2" xfId="52820" xr:uid="{6374E016-7276-42C1-9B8A-C41AAE42215D}"/>
    <cellStyle name="Tusenskille 35 2 2" xfId="52821" xr:uid="{017AD0ED-125C-45CD-99EC-459D62F15339}"/>
    <cellStyle name="Tusenskille 35 3" xfId="52822" xr:uid="{CEB6E7F3-6C38-47A6-B7E1-3D3F2175164B}"/>
    <cellStyle name="Tusenskille 35 3 2" xfId="52823" xr:uid="{01156852-455C-4EFF-A868-7CE08D631010}"/>
    <cellStyle name="Tusenskille 35 4" xfId="52824" xr:uid="{B37E0691-DB01-4F97-B3F7-821BBF9EB26B}"/>
    <cellStyle name="Tusenskille 35_3. Chng in credit spreads" xfId="52825" xr:uid="{168C283F-7906-460C-9778-B35AD8FF543B}"/>
    <cellStyle name="Tusenskille 36" xfId="52826" xr:uid="{21E26DFC-4C57-4B2C-8BEC-52820C0646F5}"/>
    <cellStyle name="Tusenskille 36 2" xfId="52827" xr:uid="{9731AFCC-C7E5-4ECF-8A21-B9EA084F2BA2}"/>
    <cellStyle name="Tusenskille 36 2 2" xfId="52828" xr:uid="{748E7A84-A28F-42B8-8317-F48FAA58B72B}"/>
    <cellStyle name="Tusenskille 36 3" xfId="52829" xr:uid="{41D72DD3-45CA-45ED-9F50-49303F139B78}"/>
    <cellStyle name="Tusenskille 36 3 2" xfId="52830" xr:uid="{EC128E6E-93AF-43C0-9F38-9F57109CB0A3}"/>
    <cellStyle name="Tusenskille 36 4" xfId="52831" xr:uid="{81217978-9B26-4456-BA99-D9AC1EE83C75}"/>
    <cellStyle name="Tusenskille 36_3. Chng in credit spreads" xfId="52832" xr:uid="{C7F86320-08B2-4199-803C-C95A5861B165}"/>
    <cellStyle name="Tusenskille 37" xfId="52833" xr:uid="{DFCBAFC4-FC8C-4DE9-BDBC-F5A693165712}"/>
    <cellStyle name="Tusenskille 37 2" xfId="52834" xr:uid="{A18D0922-A0D7-4DF1-9129-8CC97B7D72AF}"/>
    <cellStyle name="Tusenskille 37 2 2" xfId="52835" xr:uid="{D200C62C-2386-4CF1-874A-A796E32B1614}"/>
    <cellStyle name="Tusenskille 37 3" xfId="52836" xr:uid="{56E9BF71-BCFA-4296-BB98-3B085733F421}"/>
    <cellStyle name="Tusenskille 37 3 2" xfId="52837" xr:uid="{A6BDBFA3-0351-4D4F-B42E-5E96060C72E2}"/>
    <cellStyle name="Tusenskille 37 4" xfId="52838" xr:uid="{F73FE35B-810A-4492-90BA-42DDEB378B23}"/>
    <cellStyle name="Tusenskille 37_3. Chng in credit spreads" xfId="52839" xr:uid="{D472CEDF-6CEF-4350-8E9D-3895E19E1309}"/>
    <cellStyle name="Tusenskille 38" xfId="52840" xr:uid="{9461EF7B-D449-4ED0-AAE1-15DC45AE2379}"/>
    <cellStyle name="Tusenskille 38 2" xfId="52841" xr:uid="{9BE37DBE-B1F2-40D3-A2F1-52389CCC2B66}"/>
    <cellStyle name="Tusenskille 38 2 2" xfId="52842" xr:uid="{CC2D07D2-7A20-46FA-9EFF-EC61EF472A2E}"/>
    <cellStyle name="Tusenskille 38 3" xfId="52843" xr:uid="{D5665E78-36D5-460F-9A50-9D82A55C63E2}"/>
    <cellStyle name="Tusenskille 38 3 2" xfId="52844" xr:uid="{F655C6DD-FD38-4A69-B4C0-4B9CBAEC6A5D}"/>
    <cellStyle name="Tusenskille 38 4" xfId="52845" xr:uid="{46480B7B-3238-4751-8FD7-B39B4442A205}"/>
    <cellStyle name="Tusenskille 38_3. Chng in credit spreads" xfId="52846" xr:uid="{B3908DD8-5167-4A3F-A17D-72D7C674D99C}"/>
    <cellStyle name="Tusenskille 39" xfId="52847" xr:uid="{97F5BF2D-F0CC-4F79-9E25-5DD25C3DE56C}"/>
    <cellStyle name="Tusenskille 39 2" xfId="52848" xr:uid="{F521C20D-805D-4737-84A2-A685E5C60F57}"/>
    <cellStyle name="Tusenskille 39 2 2" xfId="52849" xr:uid="{FE7136CE-40BA-4DB2-864F-E6AF9DDDBD3A}"/>
    <cellStyle name="Tusenskille 39 3" xfId="52850" xr:uid="{33E9D493-9A12-4E51-8461-92DD66E6F38A}"/>
    <cellStyle name="Tusenskille 39 3 2" xfId="52851" xr:uid="{88A0C82C-1007-4DB5-B48C-56F9B586006C}"/>
    <cellStyle name="Tusenskille 39 4" xfId="52852" xr:uid="{9F85D166-7EEF-432A-83EE-95E2A6E0D473}"/>
    <cellStyle name="Tusenskille 39_3. Chng in credit spreads" xfId="52853" xr:uid="{E7189099-1E8A-4524-8828-D4ABC6C47736}"/>
    <cellStyle name="Tusenskille 4" xfId="11836" xr:uid="{5B7BF50E-4EE2-4583-9E78-A1676CB10969}"/>
    <cellStyle name="Tusenskille 4 2" xfId="11837" xr:uid="{C23CEA44-0B50-46E0-A99C-E82EF1D2CAE4}"/>
    <cellStyle name="Tusenskille 4 2 2" xfId="11838" xr:uid="{7FA6EF17-ABD3-43C0-AD18-E1D2912E0CC6}"/>
    <cellStyle name="Tusenskille 4 2 2 2" xfId="11839" xr:uid="{F9845B7A-5149-4ED2-86EA-4EECE9FD8341}"/>
    <cellStyle name="Tusenskille 4 2 2 3" xfId="40158" xr:uid="{562F1E82-56B2-463C-9873-44065AEFC554}"/>
    <cellStyle name="Tusenskille 4 2 2_A02" xfId="55714" xr:uid="{E062DEBF-C86D-423E-B983-140B41F1B8E6}"/>
    <cellStyle name="Tusenskille 4 2 3" xfId="11840" xr:uid="{87651F65-A6B9-419E-BAB2-D7D711B83729}"/>
    <cellStyle name="Tusenskille 4 2 3 2" xfId="35289" xr:uid="{3B56893C-27C3-4833-8AA6-B9A63D259F5A}"/>
    <cellStyle name="Tusenskille 4 2 3 3" xfId="35290" xr:uid="{200B7D25-7D89-48EB-8305-B6773DFC04FF}"/>
    <cellStyle name="Tusenskille 4 2 3_AVA DVA EL" xfId="35291" xr:uid="{8916D11C-7C63-43DD-A9B0-6D5D2F1B73BE}"/>
    <cellStyle name="Tusenskille 4 2 4" xfId="35292" xr:uid="{408A7AA7-10F5-4811-BB8D-2430D46916A5}"/>
    <cellStyle name="Tusenskille 4 2 5" xfId="36912" xr:uid="{A6864435-715B-4B27-9672-E00AD5429829}"/>
    <cellStyle name="Tusenskille 4 2 6" xfId="52854" xr:uid="{1CB8BB96-8812-49DD-A781-F1B6B09EC0DA}"/>
    <cellStyle name="Tusenskille 4 2 7" xfId="52855" xr:uid="{11F92B7F-92E0-4458-A6A2-7AE2EF105EAA}"/>
    <cellStyle name="Tusenskille 4 2_3. Chng in credit spreads" xfId="52856" xr:uid="{7E43A750-BFDD-4304-86BD-93F0D735F2BD}"/>
    <cellStyle name="Tusenskille 4 3" xfId="11841" xr:uid="{F1CAB67E-F3B5-4D46-B1D4-C4B6FC0AF47B}"/>
    <cellStyle name="Tusenskille 4 3 2" xfId="11842" xr:uid="{D9023D6A-8F6E-4774-AFED-15215E8E7CA7}"/>
    <cellStyle name="Tusenskille 4 3 2 2" xfId="40160" xr:uid="{253C40E0-D125-47EB-960E-35A4C21661BE}"/>
    <cellStyle name="Tusenskille 4 3 3" xfId="40159" xr:uid="{EC919545-6271-4937-BBDA-36EDE33EC119}"/>
    <cellStyle name="Tusenskille 4 3_A02" xfId="55715" xr:uid="{B384A3C7-6F65-4F23-8532-DD11E481BD71}"/>
    <cellStyle name="Tusenskille 4 4" xfId="11843" xr:uid="{509E8D47-CF9E-4583-8427-6FEE26913E81}"/>
    <cellStyle name="Tusenskille 4 4 2" xfId="11844" xr:uid="{C42ECD08-C844-467F-A641-FD6BBBE817E7}"/>
    <cellStyle name="Tusenskille 4 4 2 2" xfId="52857" xr:uid="{279A4F62-FAE4-4373-8C85-F4530A7699FF}"/>
    <cellStyle name="Tusenskille 4 4 2 2 2" xfId="52858" xr:uid="{BFBA7DD7-BE72-4250-AAA4-418D2AD236DF}"/>
    <cellStyle name="Tusenskille 4 4 2 3" xfId="52859" xr:uid="{6EBEFC5F-7967-4C5D-BB6F-425D9F007125}"/>
    <cellStyle name="Tusenskille 4 4 2 4" xfId="52860" xr:uid="{20C37CB2-41A5-4AA6-80D5-AD826FCA5FA6}"/>
    <cellStyle name="Tusenskille 4 4 2_3. Chng in credit spreads" xfId="52861" xr:uid="{1D445167-6135-4B05-A514-D871B713B084}"/>
    <cellStyle name="Tusenskille 4 4 3" xfId="40161" xr:uid="{CD68A290-BA94-4888-A3D9-1157C505F440}"/>
    <cellStyle name="Tusenskille 4 4 3 2" xfId="52862" xr:uid="{407ECDB5-FEC5-4938-8F79-F062AA54D259}"/>
    <cellStyle name="Tusenskille 4 4 4" xfId="52863" xr:uid="{8AB5AC63-DE07-4A53-8F7E-DDA92E776C6E}"/>
    <cellStyle name="Tusenskille 4 4 5" xfId="52864" xr:uid="{1185A00A-7337-41BC-8B5C-600B88F9FB74}"/>
    <cellStyle name="Tusenskille 4 4_3. Chng in credit spreads" xfId="52865" xr:uid="{57654C3F-9309-401B-A14A-66C7FCF8F27F}"/>
    <cellStyle name="Tusenskille 4 5" xfId="35293" xr:uid="{1ADE1D68-1A80-44B0-9713-759D4C57955F}"/>
    <cellStyle name="Tusenskille 4 5 2" xfId="35294" xr:uid="{BB12E634-4EAF-4F9E-B6E4-ECB8712B299B}"/>
    <cellStyle name="Tusenskille 4 5 3" xfId="35295" xr:uid="{C9C834B8-8B7B-4CC5-936D-E4AD8BABE7A3}"/>
    <cellStyle name="Tusenskille 4 5 4" xfId="52866" xr:uid="{00B9386A-2287-4063-9E08-400FEB83B672}"/>
    <cellStyle name="Tusenskille 4 5_AVA DVA EL" xfId="35296" xr:uid="{9B5B138C-4652-4A95-BD19-F5C94F1C2331}"/>
    <cellStyle name="Tusenskille 4 6" xfId="35297" xr:uid="{A9251A40-601A-4115-982B-68F318DF60B9}"/>
    <cellStyle name="Tusenskille 4 7" xfId="36911" xr:uid="{4A4C898C-C5CC-4275-8F25-584E8593429D}"/>
    <cellStyle name="Tusenskille 4 8" xfId="52867" xr:uid="{A3864A4C-7F88-4CB9-918B-06FCF7422570}"/>
    <cellStyle name="Tusenskille 4 9" xfId="52868" xr:uid="{F46A29FB-1A09-4477-BABD-E1B936120AA8}"/>
    <cellStyle name="Tusenskille 4_11" xfId="11845" xr:uid="{0A4529A1-B502-4CCF-8C10-FFD26C362059}"/>
    <cellStyle name="Tusenskille 40" xfId="52869" xr:uid="{87A47282-EB0A-4B9E-AE44-1433C45677F2}"/>
    <cellStyle name="Tusenskille 40 2" xfId="52870" xr:uid="{A03AB641-E868-4288-89B4-0215523078DB}"/>
    <cellStyle name="Tusenskille 40 2 2" xfId="52871" xr:uid="{1E559605-1DB1-4C9F-870A-AC1F37A7A008}"/>
    <cellStyle name="Tusenskille 40 3" xfId="52872" xr:uid="{3DA251A1-14D0-466B-8D35-78EF37B9C681}"/>
    <cellStyle name="Tusenskille 40 3 2" xfId="52873" xr:uid="{581496CC-1211-41D3-AE9C-93B5B0EE0C23}"/>
    <cellStyle name="Tusenskille 40 4" xfId="52874" xr:uid="{35008923-46E0-4619-8802-DD8C9EE5460C}"/>
    <cellStyle name="Tusenskille 40_3. Chng in credit spreads" xfId="52875" xr:uid="{CA29F2AB-6F57-40C2-94D0-47703B241B29}"/>
    <cellStyle name="Tusenskille 41" xfId="52876" xr:uid="{8DB5A10F-412D-4739-BE9D-D1A21372E020}"/>
    <cellStyle name="Tusenskille 41 2" xfId="52877" xr:uid="{0B20712E-3B72-42C0-99F4-AECF0CB5B934}"/>
    <cellStyle name="Tusenskille 41 2 2" xfId="52878" xr:uid="{3BA57C3F-E6A1-49CD-B676-8D582B210114}"/>
    <cellStyle name="Tusenskille 41 3" xfId="52879" xr:uid="{15CA7824-1017-41C1-85B5-03BE196257D1}"/>
    <cellStyle name="Tusenskille 41 3 2" xfId="52880" xr:uid="{DF54AA9E-007D-496B-9B51-979695F780F5}"/>
    <cellStyle name="Tusenskille 41 4" xfId="52881" xr:uid="{BF738DDA-A887-4A54-9FEB-A560DF4467B5}"/>
    <cellStyle name="Tusenskille 41_3. Chng in credit spreads" xfId="52882" xr:uid="{A6EC35A0-5EB6-4294-93F7-0928310BAE7D}"/>
    <cellStyle name="Tusenskille 42" xfId="52883" xr:uid="{9569A58B-0BD5-461E-B531-9B9E71868866}"/>
    <cellStyle name="Tusenskille 42 2" xfId="52884" xr:uid="{1B587A14-282F-4C6B-98F5-A143872C9649}"/>
    <cellStyle name="Tusenskille 42 2 2" xfId="52885" xr:uid="{822387AD-1B3B-4C9F-8737-3DE48A5A3F42}"/>
    <cellStyle name="Tusenskille 42 3" xfId="52886" xr:uid="{10128382-1914-4738-8A5E-D05CA81B1573}"/>
    <cellStyle name="Tusenskille 42 3 2" xfId="52887" xr:uid="{338B0FD0-991D-43AC-BFE7-C5C972DDEBE3}"/>
    <cellStyle name="Tusenskille 42 4" xfId="52888" xr:uid="{83200E08-A1A3-427C-BE77-043411BB8C0A}"/>
    <cellStyle name="Tusenskille 42_3. Chng in credit spreads" xfId="52889" xr:uid="{17709E67-12FC-4647-A508-93BF569592F9}"/>
    <cellStyle name="Tusenskille 43" xfId="52890" xr:uid="{CB9BB20C-E2DE-4025-A89B-7756996932C7}"/>
    <cellStyle name="Tusenskille 43 2" xfId="52891" xr:uid="{E9632EA3-663A-4F32-8F8E-C7F9A4C8C8E0}"/>
    <cellStyle name="Tusenskille 43 2 2" xfId="52892" xr:uid="{501A4092-A252-45D4-9C5E-2C94B3F4994A}"/>
    <cellStyle name="Tusenskille 43 3" xfId="52893" xr:uid="{D112DFE8-9D65-45D9-BAF0-3FD58867045F}"/>
    <cellStyle name="Tusenskille 43 3 2" xfId="52894" xr:uid="{604C012C-1FF6-42A8-A5C2-EB649D6000EB}"/>
    <cellStyle name="Tusenskille 43 4" xfId="52895" xr:uid="{990500E3-9B4B-4A7D-A977-95B0697FC309}"/>
    <cellStyle name="Tusenskille 43_3. Chng in credit spreads" xfId="52896" xr:uid="{A0F3EC35-A127-421C-BA8D-B39F26AFDEE2}"/>
    <cellStyle name="Tusenskille 44" xfId="52897" xr:uid="{B922E346-F943-4032-A4E5-44498EBC1179}"/>
    <cellStyle name="Tusenskille 44 2" xfId="52898" xr:uid="{E20B8B46-A5F8-438D-B488-6831A84E2A55}"/>
    <cellStyle name="Tusenskille 44 2 2" xfId="52899" xr:uid="{BCB8DA1A-A9AA-46AC-A3C3-90146F8403BA}"/>
    <cellStyle name="Tusenskille 44 3" xfId="52900" xr:uid="{E806EB87-7482-48E4-9545-D4F4F64508DA}"/>
    <cellStyle name="Tusenskille 44 3 2" xfId="52901" xr:uid="{065A4E9A-86D3-4372-A342-FAB81BD055A4}"/>
    <cellStyle name="Tusenskille 44 4" xfId="52902" xr:uid="{10352224-FB73-48AB-A1A5-62D8380A85D3}"/>
    <cellStyle name="Tusenskille 44_3. Chng in credit spreads" xfId="52903" xr:uid="{569952F1-C97D-4646-A9B8-3A32C1FF6DAB}"/>
    <cellStyle name="Tusenskille 45" xfId="52904" xr:uid="{73B25800-F00B-4A20-B95F-18624561360B}"/>
    <cellStyle name="Tusenskille 45 2" xfId="52905" xr:uid="{6D1C31A7-7FAE-46A0-9B2B-75F26D4E3F27}"/>
    <cellStyle name="Tusenskille 45 2 2" xfId="52906" xr:uid="{68ABD9DB-37E5-476A-9650-FE02CB3D7789}"/>
    <cellStyle name="Tusenskille 45 3" xfId="52907" xr:uid="{B91E9050-9FFE-477A-8A74-00A69DA7521A}"/>
    <cellStyle name="Tusenskille 45 3 2" xfId="52908" xr:uid="{BDCAA53A-3F00-4411-B905-FDB6493B3F31}"/>
    <cellStyle name="Tusenskille 45 4" xfId="52909" xr:uid="{83792D6E-FC97-442D-A5A4-03AEC16FABD4}"/>
    <cellStyle name="Tusenskille 45_3. Chng in credit spreads" xfId="52910" xr:uid="{9EF0CD72-310E-4EA5-A8C8-52F98E515922}"/>
    <cellStyle name="Tusenskille 46" xfId="52911" xr:uid="{CA553065-7148-4CA8-9A8F-D21A60EFFFEB}"/>
    <cellStyle name="Tusenskille 46 2" xfId="52912" xr:uid="{D0857898-C38E-46FA-8F6F-87B09079463A}"/>
    <cellStyle name="Tusenskille 46 2 2" xfId="52913" xr:uid="{552185F1-2C54-43C1-A367-64CDE5875755}"/>
    <cellStyle name="Tusenskille 46 3" xfId="52914" xr:uid="{2CD3736E-4245-4866-A72B-899EA1F8A1B7}"/>
    <cellStyle name="Tusenskille 46 3 2" xfId="52915" xr:uid="{45EEB617-3C27-4AE3-9773-9026B87C0933}"/>
    <cellStyle name="Tusenskille 46 4" xfId="52916" xr:uid="{CB748BB4-41CF-42BC-B401-1E3E56567AA0}"/>
    <cellStyle name="Tusenskille 46_3. Chng in credit spreads" xfId="52917" xr:uid="{B0E6D9D8-3AA5-4B3E-BDBE-F13A3907A379}"/>
    <cellStyle name="Tusenskille 47" xfId="52918" xr:uid="{4468EDD8-393F-4C71-8F92-C6456F3BB828}"/>
    <cellStyle name="Tusenskille 47 2" xfId="52919" xr:uid="{D1ED3302-0E7E-425A-99CD-AC22E7B08898}"/>
    <cellStyle name="Tusenskille 47 2 2" xfId="52920" xr:uid="{494D7008-93E9-4FDA-A485-6CE1089624F9}"/>
    <cellStyle name="Tusenskille 47 3" xfId="52921" xr:uid="{38626636-A297-4C9C-9F3C-02E5D8853704}"/>
    <cellStyle name="Tusenskille 47 3 2" xfId="52922" xr:uid="{546670C2-D86F-4228-AA70-0A09EB9117EA}"/>
    <cellStyle name="Tusenskille 47 4" xfId="52923" xr:uid="{6452FC0D-F8F3-4ECF-B723-909508DEA660}"/>
    <cellStyle name="Tusenskille 47_3. Chng in credit spreads" xfId="52924" xr:uid="{11FF40B1-B5FF-47FB-8BAD-E219F2781390}"/>
    <cellStyle name="Tusenskille 48" xfId="52925" xr:uid="{9849CBD2-E978-4F06-ADDA-EABA8623077A}"/>
    <cellStyle name="Tusenskille 48 2" xfId="52926" xr:uid="{0421EE18-1882-4BCC-B22C-2BC0BB3B72CE}"/>
    <cellStyle name="Tusenskille 48 2 2" xfId="52927" xr:uid="{0EADB379-C478-4D11-9E10-5F8BF23557C0}"/>
    <cellStyle name="Tusenskille 48 3" xfId="52928" xr:uid="{A272401D-8CA9-4F0B-B9AC-B159AEA32831}"/>
    <cellStyle name="Tusenskille 48 3 2" xfId="52929" xr:uid="{B0032E9C-26CE-4F77-923F-06DD2230BB91}"/>
    <cellStyle name="Tusenskille 48 4" xfId="52930" xr:uid="{F3CF06EB-B7FA-4851-BC0C-78902E817A71}"/>
    <cellStyle name="Tusenskille 48_3. Chng in credit spreads" xfId="52931" xr:uid="{670375DD-281A-4CE1-8106-87007F986E3D}"/>
    <cellStyle name="Tusenskille 49" xfId="52932" xr:uid="{28BE6F74-52CA-47AC-B77A-ABD328C81907}"/>
    <cellStyle name="Tusenskille 49 2" xfId="52933" xr:uid="{DC88D907-4104-491E-99E8-29C7B5D64655}"/>
    <cellStyle name="Tusenskille 49 2 2" xfId="52934" xr:uid="{532ADF59-DFAF-433B-B112-30DE064DD320}"/>
    <cellStyle name="Tusenskille 49 3" xfId="52935" xr:uid="{CAC0C3EA-1CC5-4D4F-80D9-E8A916F0D18D}"/>
    <cellStyle name="Tusenskille 49 3 2" xfId="52936" xr:uid="{307FA104-B01F-4C20-A0A3-7DAF8644DF69}"/>
    <cellStyle name="Tusenskille 49 4" xfId="52937" xr:uid="{CF6AD84F-2D6C-4227-AF05-569F73AE3548}"/>
    <cellStyle name="Tusenskille 49_3. Chng in credit spreads" xfId="52938" xr:uid="{A2CB92A8-9ADA-4E23-BAC6-D147845FBDF0}"/>
    <cellStyle name="Tusenskille 5" xfId="11846" xr:uid="{7E608E1E-2282-4073-BE51-4C4B8E96B900}"/>
    <cellStyle name="Tusenskille 5 2" xfId="35298" xr:uid="{D92DF50E-99D8-4DAB-8ACF-7C3AA896D649}"/>
    <cellStyle name="Tusenskille 5 2 2" xfId="35299" xr:uid="{98CDA994-4793-4C5D-ADA0-0C118064EEF1}"/>
    <cellStyle name="Tusenskille 5 2 2 2" xfId="52939" xr:uid="{A7B2891E-C328-4AE4-A7BE-4F31AE3BC224}"/>
    <cellStyle name="Tusenskille 5 2 3" xfId="35300" xr:uid="{5C6F0145-2BC3-4A57-A1A2-1BC1D01CCB85}"/>
    <cellStyle name="Tusenskille 5 2 4" xfId="40162" xr:uid="{8E4500E7-29F5-4822-9EB1-8888AA0F0D77}"/>
    <cellStyle name="Tusenskille 5 2_3. Chng in credit spreads" xfId="52940" xr:uid="{5FEB80D9-7A5B-4D57-A2D4-BA3645651F2D}"/>
    <cellStyle name="Tusenskille 5 3" xfId="35301" xr:uid="{1D32D560-8A3E-4616-9A36-4020D762D984}"/>
    <cellStyle name="Tusenskille 5 3 2" xfId="40163" xr:uid="{539417B2-79EB-4E6C-A3B2-8E354C65244B}"/>
    <cellStyle name="Tusenskille 5 4" xfId="36913" xr:uid="{9986AB4B-FA66-44CA-831A-F33F9FA9219F}"/>
    <cellStyle name="Tusenskille 5_3. Chng in credit spreads" xfId="52941" xr:uid="{1284DC72-3F45-47EF-854F-2CC8FAD93A26}"/>
    <cellStyle name="Tusenskille 50" xfId="52942" xr:uid="{7E037225-4663-41C7-A1F9-21C93EB7EEAB}"/>
    <cellStyle name="Tusenskille 50 2" xfId="52943" xr:uid="{A390E3E1-9E8B-4484-AEB5-923705D3A82A}"/>
    <cellStyle name="Tusenskille 50 2 2" xfId="52944" xr:uid="{DFBE53CE-D6D7-423A-BB4D-DD25E57761D1}"/>
    <cellStyle name="Tusenskille 50 3" xfId="52945" xr:uid="{62CB52AD-1503-4905-BBE8-C2FC456D85C6}"/>
    <cellStyle name="Tusenskille 50 3 2" xfId="52946" xr:uid="{C72A26BD-0EA0-4361-86CB-46A3FE18301E}"/>
    <cellStyle name="Tusenskille 50 4" xfId="52947" xr:uid="{E10C31A6-9BCD-4D4F-9320-8CF97C96B1E9}"/>
    <cellStyle name="Tusenskille 50_3. Chng in credit spreads" xfId="52948" xr:uid="{E302BE2B-5B70-408E-957D-121BE8CF28C2}"/>
    <cellStyle name="Tusenskille 51" xfId="52949" xr:uid="{3227D96D-97BE-40E9-BBE3-692E04109BBA}"/>
    <cellStyle name="Tusenskille 51 2" xfId="52950" xr:uid="{1BE9A3D8-1B26-4E08-A7C4-7F1DC7B954D2}"/>
    <cellStyle name="Tusenskille 51 2 2" xfId="52951" xr:uid="{730B1D6C-1500-4DBC-AE1D-E85C4F45700B}"/>
    <cellStyle name="Tusenskille 51 3" xfId="52952" xr:uid="{EFA2C269-5FB2-4864-82E7-1E22A85EFE83}"/>
    <cellStyle name="Tusenskille 51 3 2" xfId="52953" xr:uid="{BA60DDC1-9650-47CE-BF36-CAB79E3F4BD2}"/>
    <cellStyle name="Tusenskille 51 4" xfId="52954" xr:uid="{F13C04C3-0A57-4F2E-A4D0-482AF8912D78}"/>
    <cellStyle name="Tusenskille 51_3. Chng in credit spreads" xfId="52955" xr:uid="{578BB4CE-C050-4021-9B3C-2FEF52F5BD9B}"/>
    <cellStyle name="Tusenskille 52" xfId="52956" xr:uid="{02634DA9-B220-41EB-B445-AC93187F47B3}"/>
    <cellStyle name="Tusenskille 52 2" xfId="52957" xr:uid="{964DC7AB-0F13-4349-AF14-5BEF883FEE17}"/>
    <cellStyle name="Tusenskille 52 2 2" xfId="52958" xr:uid="{7EEFDDDE-6D83-4C8D-972D-D10F6BF09653}"/>
    <cellStyle name="Tusenskille 52 3" xfId="52959" xr:uid="{6F9FC460-EB92-417F-9C78-A45DD7C9DBF3}"/>
    <cellStyle name="Tusenskille 52 3 2" xfId="52960" xr:uid="{8918A0C9-7F12-4023-91F0-10F3E0233365}"/>
    <cellStyle name="Tusenskille 52 4" xfId="52961" xr:uid="{EB6D06A4-E2A0-4A9B-9A67-A8603B2E3AC2}"/>
    <cellStyle name="Tusenskille 52_3. Chng in credit spreads" xfId="52962" xr:uid="{DAB627CE-D46B-4681-93BD-B717962E0EDC}"/>
    <cellStyle name="Tusenskille 53" xfId="52963" xr:uid="{0186048C-FF0A-461D-8123-3A8E2C22FA14}"/>
    <cellStyle name="Tusenskille 53 2" xfId="52964" xr:uid="{28808C21-A682-4EB0-BF04-2CFDE996FE1B}"/>
    <cellStyle name="Tusenskille 53 2 2" xfId="52965" xr:uid="{C6DCECB0-C9EB-40C9-A537-80395E3D81CA}"/>
    <cellStyle name="Tusenskille 53 3" xfId="52966" xr:uid="{3DA38809-B36C-4210-8403-21DC84290E3A}"/>
    <cellStyle name="Tusenskille 53 3 2" xfId="52967" xr:uid="{FAB97F7B-DD32-4874-8B3D-62EC17EE0726}"/>
    <cellStyle name="Tusenskille 53 4" xfId="52968" xr:uid="{63AB56B8-09ED-42B9-87E3-A69007C48FBA}"/>
    <cellStyle name="Tusenskille 53_3. Chng in credit spreads" xfId="52969" xr:uid="{CA378A63-9947-4689-A496-97BD8AFBC226}"/>
    <cellStyle name="Tusenskille 54" xfId="52970" xr:uid="{036E49E9-0FF9-4A2B-AF9E-491E2E1697D6}"/>
    <cellStyle name="Tusenskille 54 2" xfId="52971" xr:uid="{E5E8D6B4-749A-417C-ADE1-AC6DE51D6D9E}"/>
    <cellStyle name="Tusenskille 54 2 2" xfId="52972" xr:uid="{065F92F4-7E46-4B31-B28E-DFB4828B136B}"/>
    <cellStyle name="Tusenskille 54 3" xfId="52973" xr:uid="{9853A082-833E-42CB-AFB5-23F2CB981505}"/>
    <cellStyle name="Tusenskille 54 3 2" xfId="52974" xr:uid="{A446BE9D-3C53-4958-929C-7A569E2A855B}"/>
    <cellStyle name="Tusenskille 54 4" xfId="52975" xr:uid="{DB0A90A4-C556-4403-84F7-04967431D14A}"/>
    <cellStyle name="Tusenskille 54_3. Chng in credit spreads" xfId="52976" xr:uid="{7A61383A-3A11-4005-B62C-CB034CE025B3}"/>
    <cellStyle name="Tusenskille 55" xfId="52977" xr:uid="{BA1A5119-0A8C-4FB9-94FD-3A2C07CDAAF8}"/>
    <cellStyle name="Tusenskille 55 2" xfId="52978" xr:uid="{CF7CA6B8-9EED-422C-BA87-75CF171F35F4}"/>
    <cellStyle name="Tusenskille 55 2 2" xfId="52979" xr:uid="{8685A373-B3E4-4476-BA3C-285C0E7F7BDA}"/>
    <cellStyle name="Tusenskille 55 3" xfId="52980" xr:uid="{8D713834-F265-4D28-A5C7-A6BDB6E0DF75}"/>
    <cellStyle name="Tusenskille 55 3 2" xfId="52981" xr:uid="{6EA32F44-98CB-4875-B310-D67053A97409}"/>
    <cellStyle name="Tusenskille 55 4" xfId="52982" xr:uid="{C60896E3-8E7A-46A3-8F67-0E3148158E8D}"/>
    <cellStyle name="Tusenskille 55_3. Chng in credit spreads" xfId="52983" xr:uid="{B68540A0-F46B-4D6D-AEAF-EB95A64EB256}"/>
    <cellStyle name="Tusenskille 56" xfId="52984" xr:uid="{E639120C-1E5E-4DB1-BE7A-3C39B0043453}"/>
    <cellStyle name="Tusenskille 56 2" xfId="52985" xr:uid="{FD2A4EE8-0EDD-4612-B571-4582DF9DE388}"/>
    <cellStyle name="Tusenskille 56 2 2" xfId="52986" xr:uid="{270B7DD5-EB68-417B-9189-16D9F1E672A4}"/>
    <cellStyle name="Tusenskille 56 3" xfId="52987" xr:uid="{19BFBFC9-4A2D-4413-8F12-17C98994D988}"/>
    <cellStyle name="Tusenskille 56 3 2" xfId="52988" xr:uid="{159972D5-1E8C-4E6E-A6D8-A25441C7709A}"/>
    <cellStyle name="Tusenskille 56 4" xfId="52989" xr:uid="{64E1FF13-70EA-4632-9C3D-360F59562AC6}"/>
    <cellStyle name="Tusenskille 56_3. Chng in credit spreads" xfId="52990" xr:uid="{8516777A-CF15-4823-8BBC-4394598AC9DB}"/>
    <cellStyle name="Tusenskille 57" xfId="52991" xr:uid="{22ACD919-DEFE-4416-99C5-EDCE806D02E0}"/>
    <cellStyle name="Tusenskille 57 2" xfId="52992" xr:uid="{1E12BEF3-AD8E-4EA9-9FEE-B4C4459BC0E3}"/>
    <cellStyle name="Tusenskille 57 2 2" xfId="52993" xr:uid="{0618DB0E-2D1C-45FD-B830-3E7091CA17C8}"/>
    <cellStyle name="Tusenskille 57 3" xfId="52994" xr:uid="{D9711AFD-6358-4B74-8B89-B3C3F5DA4CE4}"/>
    <cellStyle name="Tusenskille 57 3 2" xfId="52995" xr:uid="{709D61D8-D8EF-4875-BB91-1E630AE5CE9F}"/>
    <cellStyle name="Tusenskille 57 4" xfId="52996" xr:uid="{6CC58CF4-4BDC-42A9-9BFE-21E8ACBD5E90}"/>
    <cellStyle name="Tusenskille 57_3. Chng in credit spreads" xfId="52997" xr:uid="{12CA178F-55E1-4C92-B5EB-AEE3F365B33B}"/>
    <cellStyle name="Tusenskille 58" xfId="52998" xr:uid="{C85B746A-088D-44EE-9D5F-9C2F5F8E450F}"/>
    <cellStyle name="Tusenskille 58 2" xfId="52999" xr:uid="{3ABCCFAF-D715-4CB1-8782-BF8CE664E531}"/>
    <cellStyle name="Tusenskille 58 2 2" xfId="53000" xr:uid="{56D30031-C33D-478A-A59F-DC50D64C2E57}"/>
    <cellStyle name="Tusenskille 58 3" xfId="53001" xr:uid="{A322C680-4922-45CE-99F8-FBBC00EAF5CA}"/>
    <cellStyle name="Tusenskille 58 3 2" xfId="53002" xr:uid="{60F32CC7-727D-4C51-81B7-A7989464E0C5}"/>
    <cellStyle name="Tusenskille 58 4" xfId="53003" xr:uid="{D88596AF-572F-455F-A635-F37DFB50D1A0}"/>
    <cellStyle name="Tusenskille 58_3. Chng in credit spreads" xfId="53004" xr:uid="{7DB585A1-3B13-4AFF-8D86-55C6C3183F0C}"/>
    <cellStyle name="Tusenskille 59" xfId="53005" xr:uid="{B1DD4B6F-4A8E-4094-B537-A51B5C62AEC9}"/>
    <cellStyle name="Tusenskille 59 2" xfId="53006" xr:uid="{448FE9A0-B879-4016-93F8-099BA42AE1ED}"/>
    <cellStyle name="Tusenskille 6" xfId="11847" xr:uid="{6236CA7D-070A-41E1-8886-DE7112C4C667}"/>
    <cellStyle name="Tusenskille 6 2" xfId="35302" xr:uid="{388B2A93-9B48-4E7E-B55D-42ADF0DABF2D}"/>
    <cellStyle name="Tusenskille 6 2 2" xfId="35303" xr:uid="{79AC8483-0354-45DE-B082-3A0967E44EC6}"/>
    <cellStyle name="Tusenskille 6 2 2 2" xfId="40166" xr:uid="{63D4782D-8AA6-467D-87D8-F7CEAAC5C829}"/>
    <cellStyle name="Tusenskille 6 2 3" xfId="35304" xr:uid="{8EFE3728-0A19-485C-BCAB-5F1BAF0F050C}"/>
    <cellStyle name="Tusenskille 6 2 4" xfId="40165" xr:uid="{6AF761F4-D883-43E8-9B32-3A1A90577107}"/>
    <cellStyle name="Tusenskille 6 2_AVA DVA EL" xfId="35305" xr:uid="{34E19DB9-8C33-4643-A8BD-405A5770DF17}"/>
    <cellStyle name="Tusenskille 6 3" xfId="35306" xr:uid="{2657DF67-8A82-4BCA-9082-3907FF31D8BE}"/>
    <cellStyle name="Tusenskille 6 3 2" xfId="40168" xr:uid="{A6DB9233-CA84-4744-8182-5AD14CDA03FD}"/>
    <cellStyle name="Tusenskille 6 3 3" xfId="40167" xr:uid="{75EBFC91-663D-4677-BD4B-1E4DFEFA0429}"/>
    <cellStyle name="Tusenskille 6 4" xfId="40169" xr:uid="{1D450504-8073-4108-90F1-C73400C9D2F3}"/>
    <cellStyle name="Tusenskille 6 5" xfId="40170" xr:uid="{A8F04E22-4A77-47C5-AC2F-650699C19C58}"/>
    <cellStyle name="Tusenskille 6 6" xfId="40164" xr:uid="{D017B48D-1F86-4E82-A8F9-62DB6E8E343B}"/>
    <cellStyle name="Tusenskille 6_3. Chng in credit spreads" xfId="53007" xr:uid="{ED661F19-37EC-409A-893F-A10AF9996D49}"/>
    <cellStyle name="Tusenskille 60" xfId="53008" xr:uid="{BFBD1636-2152-484D-BA92-8B0AEBB72AA9}"/>
    <cellStyle name="Tusenskille 60 2" xfId="53009" xr:uid="{3714B6F9-8647-4B9A-9412-9831B4AAB555}"/>
    <cellStyle name="Tusenskille 60 2 2" xfId="53010" xr:uid="{ABBBC5EF-386C-43C6-9509-7D2502A79C10}"/>
    <cellStyle name="Tusenskille 60 3" xfId="53011" xr:uid="{BF2BBD06-A539-47B1-9742-1842AFFE6435}"/>
    <cellStyle name="Tusenskille 60 3 2" xfId="53012" xr:uid="{4E3AB4AB-4891-472C-943B-48FA29D5DB64}"/>
    <cellStyle name="Tusenskille 60 4" xfId="53013" xr:uid="{01451B91-528F-4381-8EC5-9B2F3FC52282}"/>
    <cellStyle name="Tusenskille 60_3. Chng in credit spreads" xfId="53014" xr:uid="{27A0C928-0333-4067-B06E-74F19E3BC4FA}"/>
    <cellStyle name="Tusenskille 61" xfId="53015" xr:uid="{FF36D625-4677-45D2-A822-DF459664EAAA}"/>
    <cellStyle name="Tusenskille 61 2" xfId="53016" xr:uid="{BACB6451-FEF6-45DB-91AF-963BBF47C65B}"/>
    <cellStyle name="Tusenskille 62" xfId="53017" xr:uid="{98E0778A-3F8F-4EB7-803E-993F64BD95ED}"/>
    <cellStyle name="Tusenskille 62 2" xfId="53018" xr:uid="{ED36AEB1-B584-451A-A1F5-FDEF338F4D4D}"/>
    <cellStyle name="Tusenskille 62 2 2" xfId="53019" xr:uid="{4BAA41B8-6493-4E75-87AA-08CB1F832CC9}"/>
    <cellStyle name="Tusenskille 62 3" xfId="53020" xr:uid="{BD5F0122-E9E5-4DE2-9997-7290FDC5510F}"/>
    <cellStyle name="Tusenskille 62_3. Chng in credit spreads" xfId="53021" xr:uid="{30F77CDB-C3DE-4A85-8FE1-10F155036448}"/>
    <cellStyle name="Tusenskille 63" xfId="53022" xr:uid="{6B1F6612-4D3F-415E-A6E6-4558CB207CCC}"/>
    <cellStyle name="Tusenskille 63 2" xfId="53023" xr:uid="{DF601F21-4E3F-4C22-A27C-271FCAF1DCC8}"/>
    <cellStyle name="Tusenskille 63 2 2" xfId="53024" xr:uid="{7CC2F287-D7BE-40F7-83CD-4FC6EA5C1F85}"/>
    <cellStyle name="Tusenskille 63 2 2 2" xfId="53025" xr:uid="{272180B6-33AA-4F04-9CB1-5F6F1C24C357}"/>
    <cellStyle name="Tusenskille 63 2 3" xfId="53026" xr:uid="{5349A774-1CF4-4F61-82B1-ECE0464E5406}"/>
    <cellStyle name="Tusenskille 63 2 3 2" xfId="53027" xr:uid="{DB9550C6-2CAA-4523-B378-5A7BB6C00727}"/>
    <cellStyle name="Tusenskille 63 2 4" xfId="53028" xr:uid="{3F0690F9-F5DF-4294-BCB0-9F523E3B0F44}"/>
    <cellStyle name="Tusenskille 63 2_3. Chng in credit spreads" xfId="53029" xr:uid="{83038B3E-31DE-4298-89C3-0AB749BACCB2}"/>
    <cellStyle name="Tusenskille 63 3" xfId="53030" xr:uid="{CB3419E3-8A7D-42A4-BB2C-DFBAA9187281}"/>
    <cellStyle name="Tusenskille 63 3 2" xfId="53031" xr:uid="{C883F980-39E1-493F-9D6E-13E01C6E493D}"/>
    <cellStyle name="Tusenskille 63 4" xfId="53032" xr:uid="{44266E20-352F-4731-B783-7A59B857F41A}"/>
    <cellStyle name="Tusenskille 63 4 2" xfId="53033" xr:uid="{0A8F0724-48D8-4141-8487-0753DF722FE3}"/>
    <cellStyle name="Tusenskille 63 5" xfId="53034" xr:uid="{E06FB2D8-4677-4C51-9A7D-2744927C809C}"/>
    <cellStyle name="Tusenskille 63_3. Chng in credit spreads" xfId="53035" xr:uid="{C580864A-F893-4075-9FF8-3C1BC9F7C6FB}"/>
    <cellStyle name="Tusenskille 64" xfId="53036" xr:uid="{935D4828-901C-4998-9374-21BFC485C95D}"/>
    <cellStyle name="Tusenskille 64 2" xfId="53037" xr:uid="{7EDB0D88-FE2E-4FFD-9AF2-E3C4897FE018}"/>
    <cellStyle name="Tusenskille 65" xfId="53038" xr:uid="{6B576EC6-8AE6-4963-883F-32069C894B4D}"/>
    <cellStyle name="Tusenskille 65 2" xfId="53039" xr:uid="{E9E1EDE5-332D-48AF-AB90-47E7B5C221AE}"/>
    <cellStyle name="Tusenskille 66" xfId="53040" xr:uid="{A9CDF9FA-147D-41A8-9171-622D3A45664B}"/>
    <cellStyle name="Tusenskille 66 2" xfId="53041" xr:uid="{B28C95B7-4413-4C01-B5EE-20321E4EB4AB}"/>
    <cellStyle name="Tusenskille 67" xfId="53042" xr:uid="{20A28308-352C-4046-8759-C3B23470F394}"/>
    <cellStyle name="Tusenskille 67 2" xfId="53043" xr:uid="{99FC0730-9A64-4786-B8A9-384979D25B56}"/>
    <cellStyle name="Tusenskille 68" xfId="53044" xr:uid="{E02A52A9-8F1F-4F81-84A1-F81F65BD29C9}"/>
    <cellStyle name="Tusenskille 68 2" xfId="53045" xr:uid="{94280D21-8720-418A-B5C1-39C2E3C2584E}"/>
    <cellStyle name="Tusenskille 69" xfId="53046" xr:uid="{1168AB0E-78D0-4952-9851-0135480E4265}"/>
    <cellStyle name="Tusenskille 69 2" xfId="53047" xr:uid="{905FCFBC-DF8F-4DE9-95CD-A121F4A789F9}"/>
    <cellStyle name="Tusenskille 7" xfId="11848" xr:uid="{470AFD89-DFB8-4976-8B68-6C5212CB97D7}"/>
    <cellStyle name="Tusenskille 7 2" xfId="35307" xr:uid="{FB92AC42-7E81-4F83-B9F6-328360A5BBA4}"/>
    <cellStyle name="Tusenskille 7 2 2" xfId="35308" xr:uid="{4E12C605-DDEF-49F4-AE03-FEEBE655173B}"/>
    <cellStyle name="Tusenskille 7 2 2 2" xfId="53048" xr:uid="{0B20D2C6-99A1-4B90-B6D9-E6AEF560C027}"/>
    <cellStyle name="Tusenskille 7 2 3" xfId="35309" xr:uid="{2AE718FD-3AD3-41EF-8F61-6DE504A5C9AF}"/>
    <cellStyle name="Tusenskille 7 2 4" xfId="40172" xr:uid="{CB5D4B1F-74A9-40A4-A033-90BAB589E8DF}"/>
    <cellStyle name="Tusenskille 7 2_3. Chng in credit spreads" xfId="53049" xr:uid="{DAFE0F29-E362-4436-AAA1-E7385166B895}"/>
    <cellStyle name="Tusenskille 7 3" xfId="35310" xr:uid="{5EE7D6F4-32E5-4E82-8CA5-0760C015FDEF}"/>
    <cellStyle name="Tusenskille 7 3 2" xfId="35311" xr:uid="{F32B2D8D-7F7C-463E-BC14-CA0425FA9855}"/>
    <cellStyle name="Tusenskille 7 3 3" xfId="35312" xr:uid="{6FC27317-B834-4765-8EAD-8A51E98CEE1D}"/>
    <cellStyle name="Tusenskille 7 3 4" xfId="40173" xr:uid="{57120A7A-0B42-48EE-AAB6-3BF08E5F66D5}"/>
    <cellStyle name="Tusenskille 7 3_AVA DVA EL" xfId="35313" xr:uid="{5757C7AF-7DCB-49AE-8CBD-58AD51F559FA}"/>
    <cellStyle name="Tusenskille 7 4" xfId="35314" xr:uid="{F039341D-025D-4557-A7BA-DBEDB3A414C1}"/>
    <cellStyle name="Tusenskille 7 5" xfId="40171" xr:uid="{48DF4911-8BEC-4B89-B85A-4C1B0DABB1F7}"/>
    <cellStyle name="Tusenskille 7 6" xfId="53050" xr:uid="{E8557AF6-11B3-4DA3-B60E-2BD1F54B18F0}"/>
    <cellStyle name="Tusenskille 7_3. Chng in credit spreads" xfId="53051" xr:uid="{285A186A-7AC4-45D8-9AA7-39E03003F22A}"/>
    <cellStyle name="Tusenskille 70" xfId="53052" xr:uid="{6609E5B8-D7E3-4A92-8B62-022259CE3490}"/>
    <cellStyle name="Tusenskille 70 2" xfId="53053" xr:uid="{BD313FF0-8708-4C69-90A0-70ADE2320DFC}"/>
    <cellStyle name="Tusenskille 71" xfId="53054" xr:uid="{207DD067-D37C-437A-84D3-C01B6563BF7D}"/>
    <cellStyle name="Tusenskille 71 2" xfId="53055" xr:uid="{75308F45-67FA-4DB0-A2BD-1B6BEC4D71E6}"/>
    <cellStyle name="Tusenskille 72" xfId="53056" xr:uid="{9C76D8AE-F41D-42CE-A2C2-FD59F22B84DA}"/>
    <cellStyle name="Tusenskille 72 2" xfId="53057" xr:uid="{9602C24D-BB04-4FDF-AAE9-75DC2025C309}"/>
    <cellStyle name="Tusenskille 73" xfId="53058" xr:uid="{E3F1DC98-8296-486C-8079-9C439EEDF6A7}"/>
    <cellStyle name="Tusenskille 73 2" xfId="53059" xr:uid="{71DD7174-E766-4540-B3D1-10CE5A4D9950}"/>
    <cellStyle name="Tusenskille 8" xfId="35315" xr:uid="{6D98AAC8-6EC2-4A55-948D-D1DD45364783}"/>
    <cellStyle name="Tusenskille 8 2" xfId="35316" xr:uid="{BB21AAAD-8A5C-4EB3-B375-636B21767754}"/>
    <cellStyle name="Tusenskille 8 2 2" xfId="53060" xr:uid="{CAE4826B-70BB-469C-989E-29D868AA24C1}"/>
    <cellStyle name="Tusenskille 8 2 2 2" xfId="53061" xr:uid="{78F06F5B-3073-45BC-8105-627DC3123688}"/>
    <cellStyle name="Tusenskille 8 2 3" xfId="53062" xr:uid="{BAA8D5CC-F09A-470A-822F-5928AEC55B08}"/>
    <cellStyle name="Tusenskille 8 2_3. Chng in credit spreads" xfId="53063" xr:uid="{8D90AC97-902E-4D04-8AFE-6A8DB0304F84}"/>
    <cellStyle name="Tusenskille 8 3" xfId="35317" xr:uid="{0C35B2BC-030E-4FC2-9989-1EB751FFA9DA}"/>
    <cellStyle name="Tusenskille 8 3 2" xfId="53064" xr:uid="{74A13AA8-7476-424F-9656-423C76F4D8A2}"/>
    <cellStyle name="Tusenskille 8 4" xfId="40174" xr:uid="{146813C5-21EE-48EB-AE68-6862064A9146}"/>
    <cellStyle name="Tusenskille 8 5" xfId="53065" xr:uid="{8503B842-F66C-4FE0-9446-FEC35D6D7ABD}"/>
    <cellStyle name="Tusenskille 8 6" xfId="53066" xr:uid="{46C46B7E-0492-439E-8A1A-4DC0FFD111B4}"/>
    <cellStyle name="Tusenskille 8_3. Chng in credit spreads" xfId="53067" xr:uid="{30F89612-B6D1-4A1B-B88E-C261DB1696B8}"/>
    <cellStyle name="Tusenskille 9" xfId="35318" xr:uid="{A3E783A9-EF27-4FBA-B5BD-2C70B9FACE59}"/>
    <cellStyle name="Tusenskille 9 2" xfId="35319" xr:uid="{12D7E968-A2F7-4256-A3A5-F794E5549C26}"/>
    <cellStyle name="Tusenskille 9 2 2" xfId="35320" xr:uid="{8C62DB3D-90DD-4ED7-85AA-5E84D859CABF}"/>
    <cellStyle name="Tusenskille 9 2 3" xfId="35321" xr:uid="{2857D6F5-5FCB-489E-9247-28C6432DFE3E}"/>
    <cellStyle name="Tusenskille 9 2 4" xfId="53068" xr:uid="{D45B10C1-5019-48AA-A4F6-84A6460B1549}"/>
    <cellStyle name="Tusenskille 9 2_AVA DVA EL" xfId="35322" xr:uid="{3BC5F18C-5816-4437-915C-FE7CC92AA412}"/>
    <cellStyle name="Tusenskille 9 3" xfId="35323" xr:uid="{4F533371-33DB-4987-9E11-C13F8B130B89}"/>
    <cellStyle name="Tusenskille 9 3 2" xfId="53069" xr:uid="{A8D4CAFD-A309-469A-9E0E-A06B00DE5F5A}"/>
    <cellStyle name="Tusenskille 9 4" xfId="35324" xr:uid="{BCBF4945-55A2-41CA-86C6-BD224364A17B}"/>
    <cellStyle name="Tusenskille 9 5" xfId="53070" xr:uid="{82D96242-1F03-48FB-84A1-C1FF8589D828}"/>
    <cellStyle name="Tusenskille 9 6" xfId="53071" xr:uid="{B3B01B49-D331-47B4-BD46-E17470E78484}"/>
    <cellStyle name="Tusenskille 9 7" xfId="53072" xr:uid="{28500A0A-839A-42F0-AFEC-CDAA279F61A3}"/>
    <cellStyle name="Tusenskille 9_3. Chng in credit spreads" xfId="53073" xr:uid="{77C15005-3CC9-4A98-B5F9-C9823FC937A5}"/>
    <cellStyle name="Tytuł" xfId="35325" xr:uid="{B241DB71-65D8-4721-9695-79549A9E9848}"/>
    <cellStyle name="Tytuł 2" xfId="35326" xr:uid="{8E275134-22A8-4AC9-8E24-EF3584AD8643}"/>
    <cellStyle name="Tytuł 3" xfId="35327" xr:uid="{2233B173-3CDE-4991-AB72-9B477E8767BC}"/>
    <cellStyle name="Tytuł_AVA DVA EL" xfId="35328" xr:uid="{C1D0323D-7214-46EB-BC6B-9A5A721F74E6}"/>
    <cellStyle name="Ugyldig" xfId="35329" xr:uid="{C08D1A9C-846A-4F1B-BD84-27EF9F84CA6C}"/>
    <cellStyle name="Ugyldig 2" xfId="35330" xr:uid="{DA405899-2A12-452B-9697-51F7E52C074A}"/>
    <cellStyle name="Ugyldig 3" xfId="35331" xr:uid="{4A19F7BE-882B-4D17-B2AF-826F2CA3A934}"/>
    <cellStyle name="Ugyldig_AVA DVA EL" xfId="35332" xr:uid="{EFCC8BD1-9E05-4041-A7E0-28ECFA57FB17}"/>
    <cellStyle name="Underline_Single" xfId="35333" xr:uid="{F791CF5D-F59C-400F-A93D-3643DB69440D}"/>
    <cellStyle name="Utdata" xfId="36247" xr:uid="{0C1B57BC-3B56-4B70-BFF3-D189E7AB82D6}"/>
    <cellStyle name="Utdata 2" xfId="11849" xr:uid="{405172F6-3E71-4357-ADF7-BBC630755988}"/>
    <cellStyle name="Utdata 2 2" xfId="11850" xr:uid="{E41D236B-82BB-4387-A213-5F3BA012C50D}"/>
    <cellStyle name="Utdata 2 2 10" xfId="11851" xr:uid="{EBC6617E-249D-4B76-84BD-9165F25B8255}"/>
    <cellStyle name="Utdata 2 2 11" xfId="11852" xr:uid="{20F0E0D8-D4AB-42A7-B80F-770BE763B2F8}"/>
    <cellStyle name="Utdata 2 2 12" xfId="36762" xr:uid="{2D23A20F-30CF-4496-B747-D88E0153E474}"/>
    <cellStyle name="Utdata 2 2 13" xfId="40175" xr:uid="{3D69DEAB-CCBE-4D1E-8918-0CCD58D00335}"/>
    <cellStyle name="Utdata 2 2 2" xfId="11853" xr:uid="{D7BCA648-0103-4883-A4E6-5723A4E32D03}"/>
    <cellStyle name="Utdata 2 2 3" xfId="11854" xr:uid="{CAF24CDA-14CC-4D1E-856A-978F79BB56E3}"/>
    <cellStyle name="Utdata 2 2 4" xfId="11855" xr:uid="{0D1FA395-D66A-40DB-BFE1-06888727DB20}"/>
    <cellStyle name="Utdata 2 2 5" xfId="11856" xr:uid="{A57F4069-1D29-4D7E-BF12-58DB60CE136E}"/>
    <cellStyle name="Utdata 2 2 6" xfId="11857" xr:uid="{ACF5BEAA-5E1A-4E7C-A629-E6145B2BFB88}"/>
    <cellStyle name="Utdata 2 2 7" xfId="11858" xr:uid="{B7C4A503-A165-4241-8116-F6D536426DA7}"/>
    <cellStyle name="Utdata 2 2 8" xfId="11859" xr:uid="{236037E2-5718-4452-9B6E-2DECB2D038AF}"/>
    <cellStyle name="Utdata 2 2 9" xfId="11860" xr:uid="{4F329669-162D-472B-8506-C0AF484E4F4D}"/>
    <cellStyle name="Utdata 2 2_AVA DVA EL" xfId="35334" xr:uid="{2DA6CE3D-2B47-48FB-BC0E-79840F609B40}"/>
    <cellStyle name="Utdata 2 3" xfId="11861" xr:uid="{181EF917-B0D8-4FDE-88A5-7167F88DCF1A}"/>
    <cellStyle name="Utdata 2 3 10" xfId="11862" xr:uid="{EC3274BB-F471-4276-894E-4117BBD46C34}"/>
    <cellStyle name="Utdata 2 3 11" xfId="11863" xr:uid="{5E3853EA-2B43-45C8-BFF6-41831C7D30B6}"/>
    <cellStyle name="Utdata 2 3 12" xfId="36515" xr:uid="{E46CF010-C5D3-42E6-8B39-E03B628A3A50}"/>
    <cellStyle name="Utdata 2 3 13" xfId="36744" xr:uid="{3A957223-9B12-4E23-B8CF-AA1407453455}"/>
    <cellStyle name="Utdata 2 3 14" xfId="40176" xr:uid="{F1D0425D-BE32-433F-8134-E9EEDB990068}"/>
    <cellStyle name="Utdata 2 3 2" xfId="11864" xr:uid="{A49644B2-BE5F-40BC-9B31-807AA5CD2306}"/>
    <cellStyle name="Utdata 2 3 3" xfId="11865" xr:uid="{6986AA67-3A2F-4837-BC09-301224809EEB}"/>
    <cellStyle name="Utdata 2 3 4" xfId="11866" xr:uid="{5669DC62-A05B-412B-846B-553CF73CE60C}"/>
    <cellStyle name="Utdata 2 3 5" xfId="11867" xr:uid="{954E5C40-FAA5-4BCE-AD06-ACE1FB18A3F3}"/>
    <cellStyle name="Utdata 2 3 6" xfId="11868" xr:uid="{814C5932-AF99-4EBF-A76B-962962286246}"/>
    <cellStyle name="Utdata 2 3 7" xfId="11869" xr:uid="{AEB7C01A-0132-4433-A8CF-E61E990F96CA}"/>
    <cellStyle name="Utdata 2 3 8" xfId="11870" xr:uid="{00D165A8-E384-4182-944A-BE82C323454C}"/>
    <cellStyle name="Utdata 2 3 9" xfId="11871" xr:uid="{3033AE4C-4387-45E8-AC10-224216EF4973}"/>
    <cellStyle name="Utdata 2 3_AVA DVA EL" xfId="35335" xr:uid="{B9D248C8-C6FA-4510-9525-AF46659029E8}"/>
    <cellStyle name="Utdata 2 4" xfId="11872" xr:uid="{023644F1-6632-4434-9410-31D108EB637E}"/>
    <cellStyle name="Utdata 2 4 10" xfId="11873" xr:uid="{AD03C6BA-753C-4B09-9BEC-20408255AAC6}"/>
    <cellStyle name="Utdata 2 4 11" xfId="11874" xr:uid="{6ED0789C-4503-4FFA-B6B4-CE69DA9A1D28}"/>
    <cellStyle name="Utdata 2 4 2" xfId="11875" xr:uid="{EA849569-D2B5-48AB-8B7E-0FC2B68E2E3A}"/>
    <cellStyle name="Utdata 2 4 3" xfId="11876" xr:uid="{C4145020-D300-4B10-83D8-C921C339854B}"/>
    <cellStyle name="Utdata 2 4 4" xfId="11877" xr:uid="{89CF7A19-4EF3-439B-932B-5A04C01DCED4}"/>
    <cellStyle name="Utdata 2 4 5" xfId="11878" xr:uid="{0BBE481C-87E4-4005-A387-BC368AE763B2}"/>
    <cellStyle name="Utdata 2 4 6" xfId="11879" xr:uid="{1E449B66-A003-4748-BF3F-290811A28E7A}"/>
    <cellStyle name="Utdata 2 4 7" xfId="11880" xr:uid="{07C058F0-7DDC-49C0-A9AB-E88EAB8882E7}"/>
    <cellStyle name="Utdata 2 4 8" xfId="11881" xr:uid="{24635E4B-0952-47F0-9371-3EF17C4470B6}"/>
    <cellStyle name="Utdata 2 4 9" xfId="11882" xr:uid="{EAAF54E2-A9F1-4512-8A17-D3BB0E5F71F6}"/>
    <cellStyle name="Utdata 2 4_CR4_19" xfId="11883" xr:uid="{E7A7FC67-E334-4344-B712-6EC87F5A16B1}"/>
    <cellStyle name="Utdata 2 5" xfId="11884" xr:uid="{D40943A3-1FEA-41A5-9327-91E5C75F8A16}"/>
    <cellStyle name="Utdata 2 5 10" xfId="11885" xr:uid="{281DC1E2-67B7-4937-ADE7-F1F63DE8827C}"/>
    <cellStyle name="Utdata 2 5 11" xfId="11886" xr:uid="{29E03CAF-1AEE-484C-8DB2-78572A9573AB}"/>
    <cellStyle name="Utdata 2 5 2" xfId="11887" xr:uid="{1F482325-0F4E-47D8-8BB1-A0EC95D07430}"/>
    <cellStyle name="Utdata 2 5 3" xfId="11888" xr:uid="{503C6140-170C-44A3-B862-058206001B4C}"/>
    <cellStyle name="Utdata 2 5 4" xfId="11889" xr:uid="{06350C84-0A16-47D6-9602-793DAC2DB63A}"/>
    <cellStyle name="Utdata 2 5 5" xfId="11890" xr:uid="{C25E23B8-BE0D-407C-AF37-BCCD8653FB6B}"/>
    <cellStyle name="Utdata 2 5 6" xfId="11891" xr:uid="{77053C39-2880-4030-9369-730EB128AEDF}"/>
    <cellStyle name="Utdata 2 5 7" xfId="11892" xr:uid="{E26273D7-3468-43AD-AC43-014315C4745D}"/>
    <cellStyle name="Utdata 2 5 8" xfId="11893" xr:uid="{FDFD1926-3703-4036-834F-7393502A49DA}"/>
    <cellStyle name="Utdata 2 5 9" xfId="11894" xr:uid="{1E9EF165-5F04-4F70-8E11-76ED1C43C68B}"/>
    <cellStyle name="Utdata 2 5_CR4_19" xfId="11895" xr:uid="{3E1DCE40-099C-466D-A110-3B53689BF9D4}"/>
    <cellStyle name="Utdata 2 6" xfId="11896" xr:uid="{10112912-8F2B-4ADB-A9A9-10F95853A6AE}"/>
    <cellStyle name="Utdata 2 6 10" xfId="11897" xr:uid="{980EB608-6A72-4E38-839A-E918CEE3125F}"/>
    <cellStyle name="Utdata 2 6 11" xfId="11898" xr:uid="{76F1482D-6329-4B5C-A258-BF9188E451D7}"/>
    <cellStyle name="Utdata 2 6 2" xfId="11899" xr:uid="{2640829C-24D9-417A-8C3A-86D456845757}"/>
    <cellStyle name="Utdata 2 6 3" xfId="11900" xr:uid="{00E55C75-781B-4854-AA8D-CB9D470FF737}"/>
    <cellStyle name="Utdata 2 6 4" xfId="11901" xr:uid="{B8A7FEB1-BE4B-484B-8502-85626DE569D9}"/>
    <cellStyle name="Utdata 2 6 5" xfId="11902" xr:uid="{07D6A842-B76E-448D-8075-645F40907ACB}"/>
    <cellStyle name="Utdata 2 6 6" xfId="11903" xr:uid="{1AF84862-5C3D-451A-9B82-F8583D308A92}"/>
    <cellStyle name="Utdata 2 6 7" xfId="11904" xr:uid="{87B751FB-0C7E-41AF-B986-99F6677AEBDB}"/>
    <cellStyle name="Utdata 2 6 8" xfId="11905" xr:uid="{9DD93181-7B93-4FBD-A9F8-6D8A1FFA0009}"/>
    <cellStyle name="Utdata 2 6 9" xfId="11906" xr:uid="{CD5AB1D4-8ED7-4807-A3F0-2FCA80E075E1}"/>
    <cellStyle name="Utdata 2 6_CR4_19" xfId="11907" xr:uid="{88461F9F-2741-4DB8-A876-09751171C3AD}"/>
    <cellStyle name="Utdata 2 7" xfId="11908" xr:uid="{8B421D28-BF7E-4FBE-AE39-6E3AE965618D}"/>
    <cellStyle name="Utdata 2 7 10" xfId="11909" xr:uid="{1C6333DF-74A8-4792-8FFD-98594958E4AA}"/>
    <cellStyle name="Utdata 2 7 2" xfId="11910" xr:uid="{61741E13-B3E8-4D52-A4CF-1386DE8E622B}"/>
    <cellStyle name="Utdata 2 7 3" xfId="11911" xr:uid="{FF5238DD-FD8E-4DDC-BECD-4FBAA86D85DB}"/>
    <cellStyle name="Utdata 2 7 4" xfId="11912" xr:uid="{7D9422D8-5EF6-4B36-80AE-73DF87733CFC}"/>
    <cellStyle name="Utdata 2 7 5" xfId="11913" xr:uid="{193F23AD-0DD7-4755-A07B-30FE737BEA49}"/>
    <cellStyle name="Utdata 2 7 6" xfId="11914" xr:uid="{7CF6924A-4753-48A0-8F80-F26B39AABDD1}"/>
    <cellStyle name="Utdata 2 7 7" xfId="11915" xr:uid="{D2A62281-DB1B-467C-A3B4-0941195204D3}"/>
    <cellStyle name="Utdata 2 7 8" xfId="11916" xr:uid="{2B2F0722-FE8E-44E8-B815-E9C9AE93942C}"/>
    <cellStyle name="Utdata 2 7 9" xfId="11917" xr:uid="{C318E0BA-D3F0-4F9F-89AB-105A41138214}"/>
    <cellStyle name="Utdata 2 7_CR4_19" xfId="11918" xr:uid="{80ADF4F8-00AF-4647-9C90-1F15062FF92C}"/>
    <cellStyle name="Utdata 2 8" xfId="36417" xr:uid="{05D0C072-E78D-496C-B5B8-7DDCB4811161}"/>
    <cellStyle name="Utdata 2 9" xfId="36914" xr:uid="{F708F477-1481-45EF-BA1C-0327912A3CF8}"/>
    <cellStyle name="Utdata 2_A02" xfId="55716" xr:uid="{F3A0DE69-5C4C-4CA6-93AC-B1C596B62E1B}"/>
    <cellStyle name="Utdata 3" xfId="35336" xr:uid="{ED288D91-F9F1-4A57-A424-4BD0AA2A118D}"/>
    <cellStyle name="Utdata 3 2" xfId="35337" xr:uid="{B1626516-A024-4AE6-8056-1498E0F44400}"/>
    <cellStyle name="Utdata 3 2 2" xfId="53074" xr:uid="{F5ABD8F1-212D-4A5C-BCCB-B79733DA90D2}"/>
    <cellStyle name="Utdata 3 3" xfId="35338" xr:uid="{74112E47-B0CB-4DD6-AF4C-F3A648B887AE}"/>
    <cellStyle name="Utdata 3 4" xfId="40177" xr:uid="{9F6420DC-D15D-4723-9F8D-41C108EC3B7D}"/>
    <cellStyle name="Utdata 3_3. Chng in credit spreads" xfId="53075" xr:uid="{78857498-FCA7-445F-8A55-B805A3231A64}"/>
    <cellStyle name="Utdata 4" xfId="35339" xr:uid="{453039F4-FAFD-4BDF-BB13-FA6CFBC5EA04}"/>
    <cellStyle name="Utdata 4 2" xfId="35340" xr:uid="{EDCFB189-4568-42D9-88B5-2749108D94AD}"/>
    <cellStyle name="Utdata 4 3" xfId="35341" xr:uid="{1ECAE461-9BA8-4E9D-8DBB-5FD5CFC08933}"/>
    <cellStyle name="Utdata 4 4" xfId="40178" xr:uid="{5DD90E0F-B60F-46EA-8D27-6E787E7FA180}"/>
    <cellStyle name="Utdata 4_AVA DVA EL" xfId="35342" xr:uid="{9AF1605F-4068-43A8-B668-3183617B30B6}"/>
    <cellStyle name="Utdata 5" xfId="35343" xr:uid="{38885C6B-EA9B-4752-B0EF-DEA831D9CEC7}"/>
    <cellStyle name="Utdata 6" xfId="35344" xr:uid="{05203186-5224-4DB7-84BF-6C63E3351428}"/>
    <cellStyle name="Utdata 7" xfId="35345" xr:uid="{31C33510-21A4-449C-838B-83FC923CA690}"/>
    <cellStyle name="Utdata 8" xfId="53076" xr:uid="{8352CFD6-2FAE-45FE-9E17-53C55F480F3F}"/>
    <cellStyle name="Utdata_4Q16" xfId="53077" xr:uid="{9FD4ED03-576F-45E8-A7F8-5265770499EF}"/>
    <cellStyle name="Uthevingsfarge1" xfId="36248" xr:uid="{F489C2C5-588A-42EA-A67A-8E5658D9065C}"/>
    <cellStyle name="Uthevingsfarge1 2" xfId="11919" xr:uid="{74C39D3C-E37D-4F12-B82D-7D617BEBE796}"/>
    <cellStyle name="Uthevingsfarge1 2 2" xfId="35346" xr:uid="{B6262501-D937-4BD0-9268-8252231283E0}"/>
    <cellStyle name="Uthevingsfarge1 2 2 2" xfId="35347" xr:uid="{AFD4F5FB-CD63-4CEB-930F-8153B28CA26B}"/>
    <cellStyle name="Uthevingsfarge1 2 2 3" xfId="35348" xr:uid="{B99B320D-C6C8-4022-AA7C-A76A96F67EEA}"/>
    <cellStyle name="Uthevingsfarge1 2 2 4" xfId="40179" xr:uid="{6BB9158A-E7FD-4774-AAE7-9C486E7E9D38}"/>
    <cellStyle name="Uthevingsfarge1 2 2_AVA DVA EL" xfId="35349" xr:uid="{82ED0C85-C7BC-46D2-AA3A-8459AD055678}"/>
    <cellStyle name="Uthevingsfarge1 2 3" xfId="35350" xr:uid="{A8FBB7BE-B23A-41AE-AA82-F5573226F1F0}"/>
    <cellStyle name="Uthevingsfarge1 2 3 2" xfId="40180" xr:uid="{51D4C717-9B2D-41D8-B822-431F727924D7}"/>
    <cellStyle name="Uthevingsfarge1 2 4" xfId="53078" xr:uid="{4170B1E5-C028-4717-9ADA-AB9F23B2D161}"/>
    <cellStyle name="Uthevingsfarge1 2 5" xfId="53079" xr:uid="{3F5D3643-C97D-4637-8A75-E530773712A6}"/>
    <cellStyle name="Uthevingsfarge1 2 6" xfId="53080" xr:uid="{25B197FD-2DFF-4717-A686-B65E11A0006C}"/>
    <cellStyle name="Uthevingsfarge1 2_A02" xfId="55717" xr:uid="{BF1455F0-7E02-42DA-A59A-A65811BF4703}"/>
    <cellStyle name="Uthevingsfarge1 3" xfId="35351" xr:uid="{D6967682-056F-47B7-A318-28E5A0F997F6}"/>
    <cellStyle name="Uthevingsfarge1 3 2" xfId="35352" xr:uid="{BCFA57E6-3077-4EC8-AB8F-3ADACCE37476}"/>
    <cellStyle name="Uthevingsfarge1 3 3" xfId="35353" xr:uid="{A704536B-A238-4F3F-95FA-D3BAC60F6F2D}"/>
    <cellStyle name="Uthevingsfarge1 3 4" xfId="40181" xr:uid="{AF6ED821-38A4-4F32-A146-D0A5546AFAC4}"/>
    <cellStyle name="Uthevingsfarge1 3_AVA DVA EL" xfId="35354" xr:uid="{52A2AEAD-D08E-4623-B726-AA86C9448186}"/>
    <cellStyle name="Uthevingsfarge1 4" xfId="35355" xr:uid="{151CA1B3-DF09-44A9-B055-5EEF814564DB}"/>
    <cellStyle name="Uthevingsfarge1 4 2" xfId="35356" xr:uid="{4214987B-ED48-4C35-AF07-7FE58F7BFC9E}"/>
    <cellStyle name="Uthevingsfarge1 4 3" xfId="35357" xr:uid="{326CD333-476C-4230-AD59-34BA5669B8AB}"/>
    <cellStyle name="Uthevingsfarge1 4 4" xfId="40182" xr:uid="{E34F5852-4EC4-41A4-979F-2B6838B46F03}"/>
    <cellStyle name="Uthevingsfarge1 4_AVA DVA EL" xfId="35358" xr:uid="{A9CA7384-7530-44E8-9345-D4D8329D4641}"/>
    <cellStyle name="Uthevingsfarge1 5" xfId="35359" xr:uid="{1DD2FB60-C01E-4973-B6E3-09C7EE9B8839}"/>
    <cellStyle name="Uthevingsfarge1 6" xfId="35360" xr:uid="{EB1DB628-780B-4A0A-8664-589411604CA8}"/>
    <cellStyle name="Uthevingsfarge1 7" xfId="35361" xr:uid="{3C437E9C-054B-4E7B-9E0B-92BD55CD5940}"/>
    <cellStyle name="Uthevingsfarge1 8" xfId="53081" xr:uid="{179601A0-C03C-448A-B14D-67D933A24F5E}"/>
    <cellStyle name="Uthevingsfarge1_4Q16" xfId="53082" xr:uid="{86442774-1423-418D-B69A-2DACA4A0E7E9}"/>
    <cellStyle name="Uthevingsfarge2" xfId="36249" xr:uid="{D22995ED-E833-42A9-BF5D-A67808968018}"/>
    <cellStyle name="Uthevingsfarge2 2" xfId="11920" xr:uid="{8B376768-AA7E-4E12-8964-EE8919ADCA84}"/>
    <cellStyle name="Uthevingsfarge2 2 2" xfId="35362" xr:uid="{CBDA51A3-55A6-431A-8381-C848206068BC}"/>
    <cellStyle name="Uthevingsfarge2 2 2 2" xfId="35363" xr:uid="{B2F78660-98AB-4B04-8F20-6337B418147E}"/>
    <cellStyle name="Uthevingsfarge2 2 2 3" xfId="35364" xr:uid="{2B711D1B-E71C-439A-9F50-B51CD2C75C66}"/>
    <cellStyle name="Uthevingsfarge2 2 2 4" xfId="40183" xr:uid="{9ED8515B-1387-42C1-9925-EE84867BF452}"/>
    <cellStyle name="Uthevingsfarge2 2 2_AVA DVA EL" xfId="35365" xr:uid="{36D4B2A5-B2D2-48C8-B7A8-993AD2D67A3C}"/>
    <cellStyle name="Uthevingsfarge2 2 3" xfId="35366" xr:uid="{539ECB5B-31E1-4EE2-B3FD-FC9B0A30F3E9}"/>
    <cellStyle name="Uthevingsfarge2 2 3 2" xfId="40184" xr:uid="{2182A294-1633-47B7-9720-4AED8EA8131F}"/>
    <cellStyle name="Uthevingsfarge2 2 4" xfId="53083" xr:uid="{394F7E58-6BAB-42B2-A532-D87BEBF5D871}"/>
    <cellStyle name="Uthevingsfarge2 2 5" xfId="53084" xr:uid="{DC3DD219-4289-4AAD-8B6E-A037385EC179}"/>
    <cellStyle name="Uthevingsfarge2 2 6" xfId="53085" xr:uid="{F8D5C1AA-703A-4D55-93BB-310F6DCF3301}"/>
    <cellStyle name="Uthevingsfarge2 2_A02" xfId="55718" xr:uid="{8F30F07F-2424-4618-8651-E052BAD2160C}"/>
    <cellStyle name="Uthevingsfarge2 3" xfId="35367" xr:uid="{790C83F2-E4FD-498C-9B7F-2F33E239AA36}"/>
    <cellStyle name="Uthevingsfarge2 3 2" xfId="35368" xr:uid="{96BF8F22-DAFB-41A6-9CC8-FFD6860F6342}"/>
    <cellStyle name="Uthevingsfarge2 3 3" xfId="35369" xr:uid="{EB2CB216-AAF1-4033-BD28-B89326FBA9ED}"/>
    <cellStyle name="Uthevingsfarge2 3 4" xfId="40185" xr:uid="{C7F0F2C2-B5D1-473B-9D6F-923771809CEA}"/>
    <cellStyle name="Uthevingsfarge2 3_AVA DVA EL" xfId="35370" xr:uid="{88F91B76-696B-46EC-A3CC-ACEEFADDD92D}"/>
    <cellStyle name="Uthevingsfarge2 4" xfId="35371" xr:uid="{1DB5BB32-AFAF-4830-BD64-9DC0BC4BE4F5}"/>
    <cellStyle name="Uthevingsfarge2 4 2" xfId="35372" xr:uid="{CE5747B5-08C6-42F9-96AD-6AE2D0041078}"/>
    <cellStyle name="Uthevingsfarge2 4 3" xfId="35373" xr:uid="{0B36C9CB-39F9-4130-94D2-96909E1C6A32}"/>
    <cellStyle name="Uthevingsfarge2 4 4" xfId="40186" xr:uid="{F6F91831-0A4C-4ED4-8B41-71A7AB1AB2DA}"/>
    <cellStyle name="Uthevingsfarge2 4_AVA DVA EL" xfId="35374" xr:uid="{9968F680-452E-40ED-8C0F-0BFDAC1C0D06}"/>
    <cellStyle name="Uthevingsfarge2 5" xfId="35375" xr:uid="{5A13AF13-592A-41DB-B065-5D95F30D9EC8}"/>
    <cellStyle name="Uthevingsfarge2 6" xfId="35376" xr:uid="{C77DD769-7EB3-451A-925A-5936B48AFEE0}"/>
    <cellStyle name="Uthevingsfarge2 7" xfId="35377" xr:uid="{F4995740-F175-4A60-9C12-7C75363F0799}"/>
    <cellStyle name="Uthevingsfarge2 8" xfId="53086" xr:uid="{1C7EF46A-34FB-4988-9C99-C29F6EB5B3EF}"/>
    <cellStyle name="Uthevingsfarge2_4Q16" xfId="53087" xr:uid="{84C9BC6E-48FB-4EDC-B974-E486FEC2D40F}"/>
    <cellStyle name="Uthevingsfarge3" xfId="36250" xr:uid="{C2914BF1-857B-48F0-A269-BFD5BFB633D3}"/>
    <cellStyle name="Uthevingsfarge3 2" xfId="11921" xr:uid="{3AD3C92D-D062-4CDE-B208-889F138AAEEA}"/>
    <cellStyle name="Uthevingsfarge3 2 2" xfId="35378" xr:uid="{B7F54A97-EC86-4C23-91D2-E4E857BABBEF}"/>
    <cellStyle name="Uthevingsfarge3 2 2 2" xfId="35379" xr:uid="{B166F892-F032-4573-BF1F-57D053615391}"/>
    <cellStyle name="Uthevingsfarge3 2 2 3" xfId="35380" xr:uid="{3576FBF4-827F-4BA4-BCBB-AD97654A0120}"/>
    <cellStyle name="Uthevingsfarge3 2 2 4" xfId="40187" xr:uid="{56562989-6C5B-46F4-BC3E-AA4BE18BD372}"/>
    <cellStyle name="Uthevingsfarge3 2 2_AVA DVA EL" xfId="35381" xr:uid="{D47CF5C2-6328-469A-A7A6-850FB3F75213}"/>
    <cellStyle name="Uthevingsfarge3 2 3" xfId="35382" xr:uid="{53176050-B365-4410-A991-8A9AD95C71ED}"/>
    <cellStyle name="Uthevingsfarge3 2 3 2" xfId="40188" xr:uid="{CBB71AA2-0D17-4558-AB29-5A1BC7CAA8D6}"/>
    <cellStyle name="Uthevingsfarge3 2 4" xfId="53088" xr:uid="{040B37A0-798C-4D3B-9618-134C2DB4B4A1}"/>
    <cellStyle name="Uthevingsfarge3 2 5" xfId="53089" xr:uid="{B3647B64-60C5-478D-9B6B-773A342B50AC}"/>
    <cellStyle name="Uthevingsfarge3 2 6" xfId="53090" xr:uid="{22795030-5EAD-4A6B-B53B-39E657AAC2CA}"/>
    <cellStyle name="Uthevingsfarge3 2_A02" xfId="55719" xr:uid="{ECBB39AD-A10C-4261-BC91-1557635E261A}"/>
    <cellStyle name="Uthevingsfarge3 3" xfId="35383" xr:uid="{52BDD2D7-ED00-4B07-8B41-729118422B55}"/>
    <cellStyle name="Uthevingsfarge3 3 2" xfId="35384" xr:uid="{91236BAB-E25B-409B-8CC8-EE14CAA3ADED}"/>
    <cellStyle name="Uthevingsfarge3 3 3" xfId="35385" xr:uid="{BDF45D8A-F157-454B-A27E-6488F06AEF90}"/>
    <cellStyle name="Uthevingsfarge3 3 4" xfId="40189" xr:uid="{53E8A32F-A903-4527-99A9-B8FA47BC31BF}"/>
    <cellStyle name="Uthevingsfarge3 3_AVA DVA EL" xfId="35386" xr:uid="{48654B8E-55E7-421B-97E4-D33F93313E54}"/>
    <cellStyle name="Uthevingsfarge3 4" xfId="35387" xr:uid="{056BBA38-F6C0-4A9F-8AE3-2F49A268BB17}"/>
    <cellStyle name="Uthevingsfarge3 4 2" xfId="35388" xr:uid="{57DA0672-0DEA-48E0-9FE2-9F31D8BFEEE4}"/>
    <cellStyle name="Uthevingsfarge3 4 3" xfId="35389" xr:uid="{B99CDF75-42AC-4455-9154-56DB644632C5}"/>
    <cellStyle name="Uthevingsfarge3 4 4" xfId="40190" xr:uid="{C38C8E3C-22B6-4013-8029-1B560836D141}"/>
    <cellStyle name="Uthevingsfarge3 4_AVA DVA EL" xfId="35390" xr:uid="{1391FD9B-76C9-4C37-8928-173C83D8014C}"/>
    <cellStyle name="Uthevingsfarge3 5" xfId="35391" xr:uid="{AE58573A-A2C0-4569-8936-9C7D36794FFA}"/>
    <cellStyle name="Uthevingsfarge3 6" xfId="35392" xr:uid="{71878254-5400-4CA8-A03F-F7722C721E2E}"/>
    <cellStyle name="Uthevingsfarge3 7" xfId="35393" xr:uid="{C2BB1E90-9948-44E0-9F7E-992FCF8E4110}"/>
    <cellStyle name="Uthevingsfarge3 8" xfId="53091" xr:uid="{D2B21A2E-8312-4123-9363-EDA412AEEBDB}"/>
    <cellStyle name="Uthevingsfarge3_4Q16" xfId="53092" xr:uid="{DA76DEB1-C807-460E-9405-8945D46EB15F}"/>
    <cellStyle name="Uthevingsfarge4" xfId="36251" xr:uid="{5853A147-0756-4475-9C6F-5157D6ECDF49}"/>
    <cellStyle name="Uthevingsfarge4 2" xfId="11922" xr:uid="{1503C10B-DEB3-4011-BD86-F8C4021E0CEB}"/>
    <cellStyle name="Uthevingsfarge4 2 2" xfId="35394" xr:uid="{6ED967B2-0A43-44BA-BA92-4BC69C876C16}"/>
    <cellStyle name="Uthevingsfarge4 2 2 2" xfId="35395" xr:uid="{81EF4A6F-B0A5-44FD-8011-D28629C44EC0}"/>
    <cellStyle name="Uthevingsfarge4 2 2 3" xfId="35396" xr:uid="{F7708AC1-2490-4975-B30B-463CBEA49C9F}"/>
    <cellStyle name="Uthevingsfarge4 2 2 4" xfId="40191" xr:uid="{15F6FE3D-F090-4DD3-85D5-95DB9D076B01}"/>
    <cellStyle name="Uthevingsfarge4 2 2_AVA DVA EL" xfId="35397" xr:uid="{F57860F9-F9F2-4B10-A05D-BC51D9C34FD5}"/>
    <cellStyle name="Uthevingsfarge4 2 3" xfId="35398" xr:uid="{CAAB733C-4897-4682-8DAF-DE05B7B8C621}"/>
    <cellStyle name="Uthevingsfarge4 2 3 2" xfId="40192" xr:uid="{1CE589F2-156A-44B3-BCCB-1C3FF7E025DC}"/>
    <cellStyle name="Uthevingsfarge4 2 4" xfId="53093" xr:uid="{61B35692-726B-4629-96C2-6E9D4DCCC671}"/>
    <cellStyle name="Uthevingsfarge4 2 5" xfId="53094" xr:uid="{BFBDDC97-1368-4A6B-8EEF-0D4A059764B3}"/>
    <cellStyle name="Uthevingsfarge4 2 6" xfId="53095" xr:uid="{EF9ED1B5-020F-45A2-A74A-85301C35C2F8}"/>
    <cellStyle name="Uthevingsfarge4 2_A02" xfId="55720" xr:uid="{8DD8D881-D162-4150-9C5C-3F0D35DD445A}"/>
    <cellStyle name="Uthevingsfarge4 3" xfId="35399" xr:uid="{C5892F82-A4BC-4444-88A1-A191F04647A6}"/>
    <cellStyle name="Uthevingsfarge4 3 2" xfId="35400" xr:uid="{2344C529-1710-4A5C-8EF5-553EFDE6336A}"/>
    <cellStyle name="Uthevingsfarge4 3 3" xfId="35401" xr:uid="{B84E4603-C6DC-4FA8-B0A7-8085E99970DD}"/>
    <cellStyle name="Uthevingsfarge4 3 4" xfId="40193" xr:uid="{72A453ED-2265-4ED5-8EC3-2BA45B2AA826}"/>
    <cellStyle name="Uthevingsfarge4 3_AVA DVA EL" xfId="35402" xr:uid="{AE28DA98-BCF1-462C-9647-98ED31C3B209}"/>
    <cellStyle name="Uthevingsfarge4 4" xfId="35403" xr:uid="{B5047CC1-B97A-4840-B092-00AFDA8CCE6C}"/>
    <cellStyle name="Uthevingsfarge4 4 2" xfId="35404" xr:uid="{53C80F0D-CB46-419E-8EA8-69F16767B324}"/>
    <cellStyle name="Uthevingsfarge4 4 3" xfId="35405" xr:uid="{2060DD82-777D-4B5A-B8C8-19E215D1CDD0}"/>
    <cellStyle name="Uthevingsfarge4 4 4" xfId="40194" xr:uid="{438F9208-5B92-4A0F-AE5D-D5542FE1336C}"/>
    <cellStyle name="Uthevingsfarge4 4_AVA DVA EL" xfId="35406" xr:uid="{430B44AA-75FA-4128-A754-A14195A2F4E7}"/>
    <cellStyle name="Uthevingsfarge4 5" xfId="35407" xr:uid="{D8AE5065-370C-470E-A301-FFEB85CB03BA}"/>
    <cellStyle name="Uthevingsfarge4 6" xfId="35408" xr:uid="{B9DDC967-689F-4A42-80C9-632D4EB9A25F}"/>
    <cellStyle name="Uthevingsfarge4 7" xfId="35409" xr:uid="{DAB81882-F7D1-4189-BC33-2C4CDBEEB767}"/>
    <cellStyle name="Uthevingsfarge4 8" xfId="53096" xr:uid="{22BC272E-45A8-43EB-A245-8423ACE0C74E}"/>
    <cellStyle name="Uthevingsfarge4_4Q16" xfId="53097" xr:uid="{3F0E69A0-7240-4BCF-911C-A7E100E771B2}"/>
    <cellStyle name="Uthevingsfarge5" xfId="36252" xr:uid="{592CED51-6C87-4280-8366-A4B00C3CADC1}"/>
    <cellStyle name="Uthevingsfarge5 2" xfId="11923" xr:uid="{0C210836-5B97-45F2-ACE7-51219B01D3B4}"/>
    <cellStyle name="Uthevingsfarge5 2 2" xfId="35410" xr:uid="{FB85AF42-DB85-49D2-8AF0-91D3B4FFA0C7}"/>
    <cellStyle name="Uthevingsfarge5 2 2 2" xfId="35411" xr:uid="{EEB54467-4603-49DF-8D4F-34F22807CC73}"/>
    <cellStyle name="Uthevingsfarge5 2 2 3" xfId="35412" xr:uid="{DB99E70C-FA56-44B5-8F4B-6171EC9FA9D3}"/>
    <cellStyle name="Uthevingsfarge5 2 2 4" xfId="40195" xr:uid="{08DCF857-83C2-49CE-931C-AE02C3B0B6F9}"/>
    <cellStyle name="Uthevingsfarge5 2 2_AVA DVA EL" xfId="35413" xr:uid="{21EB29E9-DB13-406C-B7B1-864B8DC1382A}"/>
    <cellStyle name="Uthevingsfarge5 2 3" xfId="35414" xr:uid="{316FFB89-1963-420E-AA6C-F5CA612C27A4}"/>
    <cellStyle name="Uthevingsfarge5 2 3 2" xfId="40196" xr:uid="{4F4884E8-E0EF-43C1-B8D7-79AC65DCC6D4}"/>
    <cellStyle name="Uthevingsfarge5 2 4" xfId="53098" xr:uid="{357AE01C-7F01-4702-8BD1-BFE2805EF9D6}"/>
    <cellStyle name="Uthevingsfarge5 2 5" xfId="53099" xr:uid="{3AF4AF8E-120C-47CB-8DF7-1D3EECE53610}"/>
    <cellStyle name="Uthevingsfarge5 2 6" xfId="53100" xr:uid="{08E66965-612A-449C-AF8D-67606410FB60}"/>
    <cellStyle name="Uthevingsfarge5 2_A02" xfId="55721" xr:uid="{FDE43301-28D7-4975-8C2B-3A9861CB004F}"/>
    <cellStyle name="Uthevingsfarge5 3" xfId="35415" xr:uid="{00E65766-800A-4948-A1F1-A97A56ABC359}"/>
    <cellStyle name="Uthevingsfarge5 3 2" xfId="35416" xr:uid="{5D688210-AAE3-490A-B98C-4F06A4F6B39E}"/>
    <cellStyle name="Uthevingsfarge5 3 3" xfId="35417" xr:uid="{FAD5430F-97C2-49B5-A63B-0B2DFB76D24B}"/>
    <cellStyle name="Uthevingsfarge5 3 4" xfId="40197" xr:uid="{0E9B499E-1839-4FAE-9E0F-03569329FF68}"/>
    <cellStyle name="Uthevingsfarge5 3_AVA DVA EL" xfId="35418" xr:uid="{0DEFF112-CD25-4824-8C44-CB0B5840F9E1}"/>
    <cellStyle name="Uthevingsfarge5 4" xfId="35419" xr:uid="{8192E8AE-64A3-40DC-814B-C53133567AEB}"/>
    <cellStyle name="Uthevingsfarge5 4 2" xfId="35420" xr:uid="{94518081-9783-457B-A4AB-55484A72DB48}"/>
    <cellStyle name="Uthevingsfarge5 4 3" xfId="35421" xr:uid="{B28320A3-8507-48C1-9E9C-63F1D181DB24}"/>
    <cellStyle name="Uthevingsfarge5 4 4" xfId="40198" xr:uid="{8D398247-4764-429B-8E25-3F05B243EF6B}"/>
    <cellStyle name="Uthevingsfarge5 4_AVA DVA EL" xfId="35422" xr:uid="{AEBD68CA-E47F-4313-8444-F782CCF3D82B}"/>
    <cellStyle name="Uthevingsfarge5 5" xfId="35423" xr:uid="{D5B8A396-4680-4F2B-A12B-393C587CE90A}"/>
    <cellStyle name="Uthevingsfarge5 6" xfId="35424" xr:uid="{7EBE6200-CF82-452E-B35E-97E0B38F0773}"/>
    <cellStyle name="Uthevingsfarge5 7" xfId="35425" xr:uid="{91BC0D18-D1FF-4590-A87E-D0528FB3C38E}"/>
    <cellStyle name="Uthevingsfarge5 8" xfId="53101" xr:uid="{45D9890D-A58A-481A-8D6F-5F6CC771968C}"/>
    <cellStyle name="Uthevingsfarge5_4Q16" xfId="53102" xr:uid="{80343461-96D5-49D1-A964-104A045B260E}"/>
    <cellStyle name="Uthevingsfarge6" xfId="36253" xr:uid="{01181EE2-066F-4C7E-B5C4-BD21EF06D5EC}"/>
    <cellStyle name="Uthevingsfarge6 2" xfId="11924" xr:uid="{D7A4F358-8E94-4C77-8B12-DAFE5C38C965}"/>
    <cellStyle name="Uthevingsfarge6 2 2" xfId="35426" xr:uid="{740C48F1-58B2-49D7-9375-D9E2C7E7396A}"/>
    <cellStyle name="Uthevingsfarge6 2 2 2" xfId="35427" xr:uid="{4C6CD802-113E-4AE6-AA97-BCFCA23EFF4E}"/>
    <cellStyle name="Uthevingsfarge6 2 2 3" xfId="35428" xr:uid="{C3E05859-7059-4FAE-A847-BBFA6F939077}"/>
    <cellStyle name="Uthevingsfarge6 2 2 4" xfId="40199" xr:uid="{2A55C76E-9625-401A-B759-F04B45A61334}"/>
    <cellStyle name="Uthevingsfarge6 2 2_AVA DVA EL" xfId="35429" xr:uid="{41089C47-BAE1-4F00-A43C-573BC6121CFB}"/>
    <cellStyle name="Uthevingsfarge6 2 3" xfId="35430" xr:uid="{44815D04-D09A-4B53-B69A-073C350B197D}"/>
    <cellStyle name="Uthevingsfarge6 2 3 2" xfId="40200" xr:uid="{58529242-ECB2-4323-9EC5-B2D050890DC8}"/>
    <cellStyle name="Uthevingsfarge6 2 4" xfId="53103" xr:uid="{62D46E6C-95BF-4980-B629-E83984AC439D}"/>
    <cellStyle name="Uthevingsfarge6 2 5" xfId="53104" xr:uid="{ADB8CE8E-9021-4EB1-8D2D-C91DE6847F49}"/>
    <cellStyle name="Uthevingsfarge6 2 6" xfId="53105" xr:uid="{6A0D2660-BF49-4085-AC41-545E7C31CE23}"/>
    <cellStyle name="Uthevingsfarge6 2_A02" xfId="55722" xr:uid="{F3143A65-2F03-4C4A-93DE-CA1AFF913A9E}"/>
    <cellStyle name="Uthevingsfarge6 3" xfId="35431" xr:uid="{5C58251C-A282-4924-8895-FCC2E4B59EBD}"/>
    <cellStyle name="Uthevingsfarge6 3 2" xfId="35432" xr:uid="{9C7A9738-B0AD-4685-A9DD-A568A6A49C5C}"/>
    <cellStyle name="Uthevingsfarge6 3 3" xfId="35433" xr:uid="{B7D6E9A6-54AF-4D4F-9FBD-037E10A94310}"/>
    <cellStyle name="Uthevingsfarge6 3 4" xfId="40201" xr:uid="{03F0E6DA-ED5B-4D39-B667-4B0CC2298E08}"/>
    <cellStyle name="Uthevingsfarge6 3_AVA DVA EL" xfId="35434" xr:uid="{AC409E8D-F09A-4692-AE4F-863C106A4F1E}"/>
    <cellStyle name="Uthevingsfarge6 4" xfId="35435" xr:uid="{017D6FE4-A618-4948-BFC4-B04E6B3FC0D3}"/>
    <cellStyle name="Uthevingsfarge6 4 2" xfId="35436" xr:uid="{04A91623-63E1-4758-99E7-26C1289C3260}"/>
    <cellStyle name="Uthevingsfarge6 4 3" xfId="35437" xr:uid="{5D044B4E-6401-4287-98E6-CF7AB959B527}"/>
    <cellStyle name="Uthevingsfarge6 4 4" xfId="40202" xr:uid="{BD1C6898-0085-4084-9922-0C6D2B4A8A27}"/>
    <cellStyle name="Uthevingsfarge6 4_AVA DVA EL" xfId="35438" xr:uid="{4B717F75-9323-42E9-948A-B609E8543B46}"/>
    <cellStyle name="Uthevingsfarge6 5" xfId="35439" xr:uid="{E3F7B600-DC03-43C3-9411-D98EE878DC41}"/>
    <cellStyle name="Uthevingsfarge6 6" xfId="35440" xr:uid="{B251048B-D3C8-4E41-9880-B77394533168}"/>
    <cellStyle name="Uthevingsfarge6 7" xfId="35441" xr:uid="{6341258D-B0A9-4357-9BD8-1B8426FCDBDA}"/>
    <cellStyle name="Uthevingsfarge6 8" xfId="53106" xr:uid="{2BE60C82-EE53-41AF-857D-B80E5306AAF0}"/>
    <cellStyle name="Uthevingsfarge6_4Q16" xfId="53107" xr:uid="{FC6E4484-E9F5-41B1-B65B-D8607AE30480}"/>
    <cellStyle name="Uwaga" xfId="35442" xr:uid="{FDFE8BDD-F1DA-47D9-852E-1D7C1F36C308}"/>
    <cellStyle name="Uwaga 2" xfId="35443" xr:uid="{9C3A90A6-AD3F-43F7-B072-A7CF332DCB73}"/>
    <cellStyle name="Uwaga 3" xfId="35444" xr:uid="{F24ED4DC-AD02-4B80-B6D8-17A0B4E6B0ED}"/>
    <cellStyle name="Uwaga_AVA DVA EL" xfId="35445" xr:uid="{8EBBB3EB-798B-48CE-8E47-9D5444086194}"/>
    <cellStyle name="Valuta (0)_Costi" xfId="35446" xr:uid="{240C7DA4-5CE1-4156-8A83-0005F5D8C35E}"/>
    <cellStyle name="Valuta 2" xfId="11925" xr:uid="{E1565688-7CB5-4722-B3F1-C3A8985F8B00}"/>
    <cellStyle name="Valuta 2 2" xfId="35447" xr:uid="{D8DE5A14-079E-4D51-84FC-4C745202A5A2}"/>
    <cellStyle name="Valuta 2 2 2" xfId="35448" xr:uid="{D2EEB44B-BAB0-4239-A247-3E118D96E9D3}"/>
    <cellStyle name="Valuta 2 2 3" xfId="35449" xr:uid="{876A23FF-50A3-4455-B410-7F3A91AAD43C}"/>
    <cellStyle name="Valuta 2 2_AVA DVA EL" xfId="35450" xr:uid="{7E067548-BDD8-425C-A0EA-C97E376A2F30}"/>
    <cellStyle name="Valuta 2 3" xfId="35451" xr:uid="{0060AEBD-66F8-4110-A14D-26B346644051}"/>
    <cellStyle name="Valuta 2 4" xfId="53108" xr:uid="{96FF9AA4-E8D1-4680-8317-E259D7161C56}"/>
    <cellStyle name="Valuta 2_AVA DVA EL" xfId="35452" xr:uid="{A38CA327-7CDC-4970-8085-BAC87B83C366}"/>
    <cellStyle name="Valuta 3" xfId="11926" xr:uid="{1018F248-5FA8-4394-85BC-838651C170EC}"/>
    <cellStyle name="Valuta 3 2" xfId="35453" xr:uid="{E0B6A2A0-D0B2-46BA-811D-0BCA821C6653}"/>
    <cellStyle name="Valuta 3 2 2" xfId="35454" xr:uid="{A1BDD53B-E79D-43FD-AF7A-9C21A313A47B}"/>
    <cellStyle name="Valuta 3 2 3" xfId="35455" xr:uid="{A0839AA1-2815-49D3-8BFF-6108D0CA4413}"/>
    <cellStyle name="Valuta 3 2_AVA DVA EL" xfId="35456" xr:uid="{9874A61F-EA27-4A63-BD80-2D7E659167F2}"/>
    <cellStyle name="Valuta 3 3" xfId="35457" xr:uid="{EE7EEB67-B62D-41E3-A3EC-8BCE0D802EC0}"/>
    <cellStyle name="Valuta 3 4" xfId="53109" xr:uid="{FEF616CA-EDAF-4BB8-938F-9C204EDF10EC}"/>
    <cellStyle name="Valuta 3_AVA DVA EL" xfId="35458" xr:uid="{BDAECB94-4955-450E-9530-77964248556F}"/>
    <cellStyle name="Valuta 4" xfId="35459" xr:uid="{60F9F435-B429-4000-9FD0-7082EFB330E9}"/>
    <cellStyle name="Valuta 4 2" xfId="35460" xr:uid="{9AD39A64-534A-4960-AB52-485B9C8C64B7}"/>
    <cellStyle name="Valuta 4 3" xfId="35461" xr:uid="{10B5EE4C-8B4A-42E2-91A5-B5B737D67CC1}"/>
    <cellStyle name="Valuta 4 4" xfId="53110" xr:uid="{15AB3266-3BBC-4CA2-B860-0E35C799AB96}"/>
    <cellStyle name="Valuta 4_AVA DVA EL" xfId="35462" xr:uid="{4FB820B2-D990-4F96-8D9E-6219711E9156}"/>
    <cellStyle name="Varseltekst" xfId="36254" xr:uid="{0B283B39-DE36-4252-9F20-FFDDD69A203E}"/>
    <cellStyle name="Varseltekst 2" xfId="11927" xr:uid="{F13F2273-9B53-4657-8C9A-5033B42E8033}"/>
    <cellStyle name="Varseltekst 2 2" xfId="35463" xr:uid="{DFD357A7-6183-4EB3-AAA9-C4B445792F54}"/>
    <cellStyle name="Varseltekst 2 2 2" xfId="35464" xr:uid="{84F0B6A3-A5CD-4899-99D6-17EAC9D62076}"/>
    <cellStyle name="Varseltekst 2 2 3" xfId="35465" xr:uid="{DE5EAD90-9F57-45B6-A154-84A98305C4C8}"/>
    <cellStyle name="Varseltekst 2 2 4" xfId="40203" xr:uid="{9362EAA1-A1AE-49D4-B182-A5D95558BD18}"/>
    <cellStyle name="Varseltekst 2 2_AVA DVA EL" xfId="35466" xr:uid="{C1EE98FB-4AA4-4736-AA8D-52D0855713B8}"/>
    <cellStyle name="Varseltekst 2 3" xfId="40204" xr:uid="{E42BE3F2-E376-4F6B-BCC8-39A7904BB424}"/>
    <cellStyle name="Varseltekst 2 4" xfId="53111" xr:uid="{15EECC2D-06A6-4E0F-B442-A150BB475DB3}"/>
    <cellStyle name="Varseltekst 2 5" xfId="53112" xr:uid="{76CB30F2-31AE-4EB3-B1E9-A0D00D6CCCBB}"/>
    <cellStyle name="Varseltekst 2_A02" xfId="55723" xr:uid="{F60A6BF6-C073-480B-AD68-05F82B237B83}"/>
    <cellStyle name="Varseltekst 3" xfId="35467" xr:uid="{0D436AD8-8B6B-4DB3-ADFD-BA1A45A4C3EB}"/>
    <cellStyle name="Varseltekst 3 2" xfId="35468" xr:uid="{DD1199EA-772F-438F-9C1B-B3FDAFBF11D8}"/>
    <cellStyle name="Varseltekst 3 3" xfId="40205" xr:uid="{DF058698-4E08-4AD3-B8A4-8E4E3D0AA8AA}"/>
    <cellStyle name="Varseltekst 3_A02" xfId="55724" xr:uid="{E8807F27-3884-4474-BC16-B03FE3595572}"/>
    <cellStyle name="Varseltekst 4" xfId="35469" xr:uid="{717F3654-C03F-4B86-8C34-505A0D923082}"/>
    <cellStyle name="Varseltekst 4 2" xfId="35470" xr:uid="{4BDE49CF-ED44-4883-823A-5DF7B2C733C6}"/>
    <cellStyle name="Varseltekst 4 3" xfId="35471" xr:uid="{47A9FF93-1015-4644-8082-D6754AC00A35}"/>
    <cellStyle name="Varseltekst 4 4" xfId="40206" xr:uid="{9F47BAE3-0DAA-4C5C-AC4C-AD3578963999}"/>
    <cellStyle name="Varseltekst 4_AVA DVA EL" xfId="35472" xr:uid="{5040C6D7-D6CC-4554-B171-66894E92339D}"/>
    <cellStyle name="Varseltekst 5" xfId="35473" xr:uid="{D2BBE836-76DA-40FF-87AB-BBCB68DA60F4}"/>
    <cellStyle name="Varseltekst 6" xfId="35474" xr:uid="{BCACCC0A-7C99-4CC1-B88E-2FE8D82FB03C}"/>
    <cellStyle name="Varseltekst 7" xfId="53113" xr:uid="{C5500E69-D20F-4B3A-83C6-DB85387F4A3C}"/>
    <cellStyle name="Varseltekst_4Q16" xfId="53114" xr:uid="{00327FAC-B9D7-4765-9516-E8B94CC15BDB}"/>
    <cellStyle name="w" xfId="35475" xr:uid="{9CFA8192-2737-464F-8266-1417A9D11B7E}"/>
    <cellStyle name="w 2" xfId="35476" xr:uid="{F2176028-6ECA-4CA6-9A7A-3A264AEFB4F1}"/>
    <cellStyle name="w 3" xfId="35477" xr:uid="{97394DF9-6F73-4AD1-9095-CB3685B365D6}"/>
    <cellStyle name="w_3. Chng in credit spreads" xfId="53115" xr:uid="{C475B3FB-4F28-412E-878C-541663C6312E}"/>
    <cellStyle name="w_3. Chng in credit spreads 2" xfId="53116" xr:uid="{9DF7CD54-B4D2-4DB6-95A3-A2B5731009A9}"/>
    <cellStyle name="w_3. Chng in credit spreads_Månedsanalyse" xfId="53117" xr:uid="{B570396B-089E-4D7A-AC53-9317AF9DE5E8}"/>
    <cellStyle name="w_7. Other MTM adjustments" xfId="53118" xr:uid="{89345EDD-C9C8-4271-8265-3DA4E880EABE}"/>
    <cellStyle name="w_7. Other MTM adjustments 2" xfId="53119" xr:uid="{2C924293-2679-43D7-A5F9-16F2CCE04912}"/>
    <cellStyle name="w_7. Other MTM adjustments_Månedsanalyse" xfId="53120" xr:uid="{872338DF-0EE0-4BD9-93F2-3CA42BFD34FB}"/>
    <cellStyle name="w_AVA DVA EL" xfId="35478" xr:uid="{4EF1E334-D504-4F55-A061-C5D7D6FC7406}"/>
    <cellStyle name="w_Avkortning" xfId="53121" xr:uid="{E14440D0-A43E-40FB-A6A1-D7654AF5EB07}"/>
    <cellStyle name="w_Balanse bankkonsern" xfId="35479" xr:uid="{2FD3FC09-39F2-4A25-AA83-B1DDA648251A}"/>
    <cellStyle name="w_Balanse bankkonsern_Avkortning" xfId="53122" xr:uid="{C4EFE352-88BE-4DD2-8A76-47A54F290900}"/>
    <cellStyle name="w_Balanse bankkonsern_Desember 2017" xfId="53123" xr:uid="{9A84786B-8349-49E1-B16D-BD4549200432}"/>
    <cellStyle name="w_Balanse bankkonsern_Note Bank" xfId="53124" xr:uid="{D6FF7F93-AA29-42C8-9E15-D8150A5E148C}"/>
    <cellStyle name="w_Balanse bankkonsern_Note Bankkonsern" xfId="53125" xr:uid="{46D0D81A-7190-4678-A0F9-E0D1A5EC5A18}"/>
    <cellStyle name="w_Balanse bankkonsern_September 2017" xfId="53126" xr:uid="{FA0519C1-18F9-4BA2-B84B-F5FA463464D7}"/>
    <cellStyle name="w_Desember 2017" xfId="53127" xr:uid="{929E1890-D97C-4A00-8875-AF80BCDCF9D5}"/>
    <cellStyle name="w_Juni 2017" xfId="35480" xr:uid="{C3F7984E-2BF3-4412-A526-CC42E200A379}"/>
    <cellStyle name="w_Juni 2017_Avkortning" xfId="53128" xr:uid="{87C8974E-09A3-482D-8F4C-BCD7E8E8EAC6}"/>
    <cellStyle name="w_Juni 2017_Desember 2017" xfId="53129" xr:uid="{63922C3A-F58A-4186-8E54-7A3E42C8D324}"/>
    <cellStyle name="w_Månedsanalyse" xfId="53132" xr:uid="{90E15ECF-78F3-4047-BD08-553EC9087E4C}"/>
    <cellStyle name="w_Manuell input" xfId="53130" xr:uid="{C06D69DE-9D8F-425B-82AB-1C44649D4FB3}"/>
    <cellStyle name="w_Manuell input_Månedsanalyse" xfId="53131" xr:uid="{ED7624DD-4EDB-490A-9684-D2C50463B9A0}"/>
    <cellStyle name="w_Note Bank" xfId="53133" xr:uid="{01AEC325-BFE1-43F0-8D19-C4AA4C8AD9BA}"/>
    <cellStyle name="w_Note Bankkonsern" xfId="53134" xr:uid="{19549FD0-B53A-43C3-873D-5692D5F712C7}"/>
    <cellStyle name="w_Results &amp; key fig." xfId="53135" xr:uid="{9355D7A9-A455-4F7A-B025-4F43BCA9DDA4}"/>
    <cellStyle name="w_SAP data_link" xfId="53136" xr:uid="{7798A54C-82F7-4843-BDF3-886240E5807E}"/>
    <cellStyle name="w_SAP data_link 2" xfId="53137" xr:uid="{35BB1173-FAC2-407D-B10E-8ABB0C81C990}"/>
    <cellStyle name="w_SAP data_link_Månedsanalyse" xfId="53138" xr:uid="{DE551F46-03BC-456A-B0AD-4A4E1A0167E8}"/>
    <cellStyle name="w_September 2017" xfId="53139" xr:uid="{F2BC88D6-D0FA-41B7-A578-C72CDAA9C595}"/>
    <cellStyle name="w_September 2017_1" xfId="53140" xr:uid="{81A22353-6F55-4A04-B326-C7FE91EF340B}"/>
    <cellStyle name="Währung [0]_050526 Ratios Denmark without banks" xfId="11939" xr:uid="{EA80A09C-1A92-4F7B-A009-163A6EE11E8A}"/>
    <cellStyle name="Währung_050526 Ratios Denmark without banks" xfId="11940" xr:uid="{9235C19D-68D5-4B6F-98F7-BA04907B9CE5}"/>
    <cellStyle name="Warburg" xfId="35481" xr:uid="{FCD0704C-8D09-4C45-B92C-6AF68F6DDF38}"/>
    <cellStyle name="Warburg 2" xfId="35482" xr:uid="{DDDD51CA-1E0E-4671-86A2-FF7D4441CC99}"/>
    <cellStyle name="Warburg 3" xfId="35483" xr:uid="{D0BF2884-9591-4D3E-8794-11CAFEA8D02C}"/>
    <cellStyle name="Warburg_AVA DVA EL" xfId="35484" xr:uid="{0368DFBD-F9A5-4645-878F-3E4346D54831}"/>
    <cellStyle name="Warning Text 10" xfId="11929" xr:uid="{EBE68A01-2D64-4DC1-B7FB-D741AEE4C74A}"/>
    <cellStyle name="Warning Text 11" xfId="11928" xr:uid="{9A8A5437-D33A-4757-B0B0-079240C2B52C}"/>
    <cellStyle name="Warning Text 2" xfId="11930" xr:uid="{FA3613FD-4863-4B5C-8FF3-6F1A3A2A5A1B}"/>
    <cellStyle name="Warning Text 2 2" xfId="11931" xr:uid="{9ED1B59C-8C57-4912-9B81-9B6AABCBF501}"/>
    <cellStyle name="Warning Text 2 2 2" xfId="35485" xr:uid="{AAE25EFE-92D1-47EB-93D8-4A4E23156055}"/>
    <cellStyle name="Warning Text 2 2 2 2" xfId="35486" xr:uid="{D4756521-9537-40C5-B00C-CAC9FCC5D0AA}"/>
    <cellStyle name="Warning Text 2 2 2 3" xfId="35487" xr:uid="{75CE91E0-F918-41BC-B591-3B11728DE366}"/>
    <cellStyle name="Warning Text 2 2 2_AVA DVA EL" xfId="35488" xr:uid="{993D5800-1E2E-4F81-BC33-931D93344403}"/>
    <cellStyle name="Warning Text 2 2 3" xfId="35489" xr:uid="{34E57340-6189-4241-B9D8-3B42BC371434}"/>
    <cellStyle name="Warning Text 2 2 3 2" xfId="35490" xr:uid="{A5A05E6F-B123-43DE-9403-9B3CB0924AB4}"/>
    <cellStyle name="Warning Text 2 2 3 3" xfId="35491" xr:uid="{86676CF6-F494-498E-9B37-7F179DE82358}"/>
    <cellStyle name="Warning Text 2 2 3_AVA DVA EL" xfId="35492" xr:uid="{8BC8E673-F66D-4911-AEBF-8B93BB9A69B6}"/>
    <cellStyle name="Warning Text 2 2 4" xfId="35493" xr:uid="{2D5F5DBD-DFCD-4D05-9973-7976ECEE1FDA}"/>
    <cellStyle name="Warning Text 2 2 4 2" xfId="35494" xr:uid="{E8C24F54-3C48-43C3-99DC-D3BD3D47E017}"/>
    <cellStyle name="Warning Text 2 2 4 3" xfId="35495" xr:uid="{B7198E31-9307-4F42-B5B0-8EC215D88BBA}"/>
    <cellStyle name="Warning Text 2 2 4_AVA DVA EL" xfId="35496" xr:uid="{40E2B45C-DBAA-4AC4-A9FF-EC37B47FB3B8}"/>
    <cellStyle name="Warning Text 2 2 5" xfId="35497" xr:uid="{410AA31C-4E63-44EA-8EEF-BFDDE5DE1DD6}"/>
    <cellStyle name="Warning Text 2 2 5 2" xfId="35498" xr:uid="{F81DBD27-C1B0-471A-B3F5-FFF10E7D2C4D}"/>
    <cellStyle name="Warning Text 2 2 5 3" xfId="35499" xr:uid="{12FFE9AC-99AF-42BF-9E92-9A82FAB9FDE5}"/>
    <cellStyle name="Warning Text 2 2 5_AVA DVA EL" xfId="35500" xr:uid="{4E5F100A-F389-4685-9F66-6AC1CA038BB2}"/>
    <cellStyle name="Warning Text 2 2 6" xfId="35501" xr:uid="{3F1674ED-E063-432D-8E68-D0BE80CD427C}"/>
    <cellStyle name="Warning Text 2 2 6 2" xfId="35502" xr:uid="{4B9730C3-5BB3-4AFC-9AFA-E146704ACBE9}"/>
    <cellStyle name="Warning Text 2 2 6 3" xfId="35503" xr:uid="{9B8E612C-5E78-4396-81DE-D2E4A58998E6}"/>
    <cellStyle name="Warning Text 2 2 6_AVA DVA EL" xfId="35504" xr:uid="{BF9DC2AA-BA37-4BE6-8984-24B5CE59A37D}"/>
    <cellStyle name="Warning Text 2 2 7" xfId="35505" xr:uid="{677AEE3A-ADD2-49BC-A676-22BD6CAE08BE}"/>
    <cellStyle name="Warning Text 2 2_AVA DVA EL" xfId="35506" xr:uid="{3CBF1149-B8F1-4E57-AD72-C6EF8FD6B850}"/>
    <cellStyle name="Warning Text 2 3" xfId="35507" xr:uid="{97F742CF-0662-4296-A14F-A68FDA0E13F3}"/>
    <cellStyle name="Warning Text 2 3 2" xfId="35508" xr:uid="{2A328CD8-D642-455C-AA55-55371FE3D2A6}"/>
    <cellStyle name="Warning Text 2 3 3" xfId="35509" xr:uid="{0F67011F-793B-42E7-AB83-3848719C5D16}"/>
    <cellStyle name="Warning Text 2 3_AVA DVA EL" xfId="35510" xr:uid="{42C5A2AE-932B-4381-BCB8-E7DAC09AEE81}"/>
    <cellStyle name="Warning Text 2 4" xfId="35511" xr:uid="{2F6040AE-249F-4498-84D1-DFB3BC045F4C}"/>
    <cellStyle name="Warning Text 2 4 2" xfId="35512" xr:uid="{FBBD40B9-FE98-4B9C-8A0D-0F5288AB2B95}"/>
    <cellStyle name="Warning Text 2 4 3" xfId="35513" xr:uid="{03F19AD4-BB23-4D4B-AC02-C57E31606DDF}"/>
    <cellStyle name="Warning Text 2 4_AVA DVA EL" xfId="35514" xr:uid="{DD4B57B6-545E-41AF-AAC5-113B4879E2A5}"/>
    <cellStyle name="Warning Text 2 5" xfId="35515" xr:uid="{F0BB5ED9-2635-437D-B70A-8C38D7326C07}"/>
    <cellStyle name="Warning Text 2 6" xfId="53141" xr:uid="{B02AD10E-F7E3-4F6C-A9EB-94D452BE7BC2}"/>
    <cellStyle name="Warning Text 2_4Q16" xfId="35516" xr:uid="{10D8D046-F2C8-4256-910B-13B7DF04456D}"/>
    <cellStyle name="Warning Text 3" xfId="11932" xr:uid="{48562D14-8B58-4935-AB4F-C7E5865872C9}"/>
    <cellStyle name="Warning Text 3 2" xfId="35517" xr:uid="{AE09A5BB-B6AD-49EC-AB1E-48A4E1762699}"/>
    <cellStyle name="Warning Text 3 3" xfId="35518" xr:uid="{98F6D2E9-1ED6-43A3-B9AF-334F413EEC09}"/>
    <cellStyle name="Warning Text 3_AVA DVA EL" xfId="35519" xr:uid="{8C8F018A-8629-421F-985B-270BF771E6D7}"/>
    <cellStyle name="Warning Text 4" xfId="11933" xr:uid="{9D4E2A7E-0DD9-477D-8863-8B5629AEC33F}"/>
    <cellStyle name="Warning Text 4 2" xfId="35520" xr:uid="{8B4D3FE7-DC32-4AFE-99A3-E7C37DF294E2}"/>
    <cellStyle name="Warning Text 4 2 2" xfId="35521" xr:uid="{3914D0F2-E029-4667-B47E-87BC9C685CA6}"/>
    <cellStyle name="Warning Text 4 2 3" xfId="35522" xr:uid="{DAA6C17F-A7F5-4BA0-96FB-E853DAB756CB}"/>
    <cellStyle name="Warning Text 4 2_AVA DVA EL" xfId="35523" xr:uid="{D554A127-5F04-499E-B8D7-DB921738BB8D}"/>
    <cellStyle name="Warning Text 4 3" xfId="35524" xr:uid="{9E33E4FB-6B45-4936-A0C1-5F2B30338C9B}"/>
    <cellStyle name="Warning Text 4 3 2" xfId="35525" xr:uid="{084C0E2F-353E-4998-BE29-AA5D34C0C466}"/>
    <cellStyle name="Warning Text 4 3 3" xfId="35526" xr:uid="{E2C5BE35-63CF-4F58-9937-543BB560D342}"/>
    <cellStyle name="Warning Text 4 3_AVA DVA EL" xfId="35527" xr:uid="{456324A1-8EFA-49E6-8C77-4DB24661D8DA}"/>
    <cellStyle name="Warning Text 4 4" xfId="35528" xr:uid="{C57C65AC-F5BF-47CC-A9F9-5DA0E1FCB36A}"/>
    <cellStyle name="Warning Text 4 5" xfId="35529" xr:uid="{2526644F-1F62-4FDA-9D7D-3332AC3F853C}"/>
    <cellStyle name="Warning Text 4_AVA DVA EL" xfId="35530" xr:uid="{033DDEB8-A264-48BC-BE14-9D4DE8729E34}"/>
    <cellStyle name="Warning Text 5" xfId="11934" xr:uid="{2D7280A6-F7E6-41F9-BECC-F51DE4A78B12}"/>
    <cellStyle name="Warning Text 5 2" xfId="35531" xr:uid="{3C465C99-C0E6-4ED3-ACDF-4D4FE3069E64}"/>
    <cellStyle name="Warning Text 5 3" xfId="35532" xr:uid="{8D245536-5316-4228-ACAE-B2AF462A6555}"/>
    <cellStyle name="Warning Text 5_AVA DVA EL" xfId="35533" xr:uid="{A9FBCAEC-9426-4B36-8AF1-C4869FB23A08}"/>
    <cellStyle name="Warning Text 6" xfId="11935" xr:uid="{B0E15038-C0B4-4BB5-986A-DC2972946AFD}"/>
    <cellStyle name="Warning Text 6 2" xfId="35534" xr:uid="{9B2BF5EE-03B0-4497-8001-FA0F51190C1B}"/>
    <cellStyle name="Warning Text 6 3" xfId="35535" xr:uid="{A5D10095-90E2-4CDB-8CC5-95BAC8F179E5}"/>
    <cellStyle name="Warning Text 6_AVA DVA EL" xfId="35536" xr:uid="{E5BA2423-D2F6-41A3-B584-C4829E37B50B}"/>
    <cellStyle name="Warning Text 7" xfId="11936" xr:uid="{9A183F62-97FC-45F3-BBF1-6A651E565C99}"/>
    <cellStyle name="Warning Text 8" xfId="11937" xr:uid="{6547353B-C89E-4521-9E40-56B37B9F54ED}"/>
    <cellStyle name="Warning Text 9" xfId="11938" xr:uid="{69B67F1D-D4A4-4A05-935D-9B5A55D9FEC8}"/>
    <cellStyle name="Year" xfId="11941" xr:uid="{84B91104-584D-455E-9252-00F40712512A}"/>
    <cellStyle name="Year 10" xfId="36915" xr:uid="{18B44A50-E8E2-4A74-BD7D-DCCFB4ACB1F5}"/>
    <cellStyle name="Year 2" xfId="11942" xr:uid="{F5D33A11-35B5-4AAE-A65B-2652275311DC}"/>
    <cellStyle name="Year 2 2" xfId="11943" xr:uid="{1E180E06-D02D-4424-ADDA-5ED3D2ED733F}"/>
    <cellStyle name="Year 2 2 2" xfId="11944" xr:uid="{1C0A7E22-8095-45F2-BD5A-88B56CDFE596}"/>
    <cellStyle name="Year 2 2 2 2" xfId="53142" xr:uid="{F2D33C9D-E0ED-40E7-AACC-731FDBBD1398}"/>
    <cellStyle name="Year 2 2 3" xfId="11945" xr:uid="{F4CD9009-8257-4A9E-A542-F9AE93676715}"/>
    <cellStyle name="Year 2 2 4" xfId="11946" xr:uid="{C3BE6F81-E5A9-4725-903D-B2ABD6CFF319}"/>
    <cellStyle name="Year 2 2 5" xfId="11947" xr:uid="{A4D02164-B606-4A8A-9F18-0D1F2EE7A568}"/>
    <cellStyle name="Year 2 2 6" xfId="11948" xr:uid="{9734437D-9F11-45B1-91A6-871BC2FD06D0}"/>
    <cellStyle name="Year 2 2 7" xfId="11949" xr:uid="{30F7D6DE-FFFF-4DCE-A5D3-F75A75D39195}"/>
    <cellStyle name="Year 2 2 8" xfId="36764" xr:uid="{2C384CCD-412D-4F8D-88F7-144A3676EB37}"/>
    <cellStyle name="Year 2 2_3. Chng in credit spreads" xfId="53143" xr:uid="{37F52BE6-FD62-4A7C-8C32-C46910005825}"/>
    <cellStyle name="Year 2 3" xfId="11950" xr:uid="{A282F6BB-8133-49C4-AE62-9C0E42389328}"/>
    <cellStyle name="Year 2 3 2" xfId="11951" xr:uid="{CF371714-31C4-4BF8-9349-2078C6E9E86A}"/>
    <cellStyle name="Year 2 3 2 2" xfId="53144" xr:uid="{27551E60-C271-4047-A657-2938AB58A998}"/>
    <cellStyle name="Year 2 3 3" xfId="11952" xr:uid="{2572F86E-7F01-4E4A-B1DD-58B1F6A5E76F}"/>
    <cellStyle name="Year 2 3 4" xfId="11953" xr:uid="{160750F1-7E4C-4EB4-8138-6A4EE0C1082D}"/>
    <cellStyle name="Year 2 3 5" xfId="11954" xr:uid="{4BA9E09C-EDA3-4F74-8530-969D673DD311}"/>
    <cellStyle name="Year 2 3 6" xfId="11955" xr:uid="{6F1AC1E9-1A67-45E1-AD92-8BF93CA1785D}"/>
    <cellStyle name="Year 2 3 7" xfId="11956" xr:uid="{23371DD6-D046-4DA4-9DDB-773072942513}"/>
    <cellStyle name="Year 2 3 8" xfId="36518" xr:uid="{D338B039-25A2-478D-BD39-C4E5898D9172}"/>
    <cellStyle name="Year 2 3 9" xfId="36746" xr:uid="{DEBCA863-7742-476B-9214-CEF1EB46A095}"/>
    <cellStyle name="Year 2 3_3. Chng in credit spreads" xfId="53145" xr:uid="{0B3B2C7B-8082-4D8D-A769-97451D7A1608}"/>
    <cellStyle name="Year 2 4" xfId="11957" xr:uid="{372FCD04-2C56-46B4-ABA6-5E1221122C7C}"/>
    <cellStyle name="Year 2 4 2" xfId="11958" xr:uid="{03207FBC-BA75-4B5E-B28A-86AC4F6AE7D4}"/>
    <cellStyle name="Year 2 4 3" xfId="11959" xr:uid="{6C5E7EEE-DB39-4387-95D1-41B0416BB912}"/>
    <cellStyle name="Year 2 4 4" xfId="11960" xr:uid="{E023F1D9-CF6D-427D-A740-3D81ACB6278A}"/>
    <cellStyle name="Year 2 4 5" xfId="11961" xr:uid="{3BF2CE45-9425-4CB8-947B-C63884C97591}"/>
    <cellStyle name="Year 2 4 6" xfId="11962" xr:uid="{983FA3AB-4208-4EAB-8184-BAB2E1CABBE3}"/>
    <cellStyle name="Year 2 4 7" xfId="11963" xr:uid="{E8CD4FB4-9930-4704-B099-0B7847D27675}"/>
    <cellStyle name="Year 2 4_CR4_19" xfId="11964" xr:uid="{3AEAA1A5-4D44-4B2B-9E15-449270229544}"/>
    <cellStyle name="Year 2 5" xfId="11965" xr:uid="{5CEAF1C8-C19C-49FA-8E00-65472D6A3F9C}"/>
    <cellStyle name="Year 2 5 2" xfId="11966" xr:uid="{0353C496-210C-4046-A408-F80035D2D74C}"/>
    <cellStyle name="Year 2 5 3" xfId="11967" xr:uid="{3B2F8EFA-4E06-47C6-BB2F-C7ECC3C5211B}"/>
    <cellStyle name="Year 2 5 4" xfId="11968" xr:uid="{3588C346-16E5-4F10-95D8-F7C08FFD7E8F}"/>
    <cellStyle name="Year 2 5 5" xfId="11969" xr:uid="{263FC76B-2394-4D1C-9308-0A7AFE3582A8}"/>
    <cellStyle name="Year 2 5 6" xfId="11970" xr:uid="{2FBAACF3-182D-4C67-AD95-56CC8DD9C3AA}"/>
    <cellStyle name="Year 2 5 7" xfId="11971" xr:uid="{259A66B0-F559-41C0-ABAD-C2A812E5DFCA}"/>
    <cellStyle name="Year 2 5_CR4_19" xfId="11972" xr:uid="{6B103E0C-9DC3-4977-A15C-4484A865C459}"/>
    <cellStyle name="Year 2 6" xfId="11973" xr:uid="{7AD46B50-6176-457F-BDC0-9419CD55B185}"/>
    <cellStyle name="Year 2 6 2" xfId="11974" xr:uid="{34C5D976-BB06-4B32-B11A-2CA8621D27E6}"/>
    <cellStyle name="Year 2 6 3" xfId="11975" xr:uid="{8EDA0A49-3D3D-4432-80A0-DC434B3811C8}"/>
    <cellStyle name="Year 2 6 4" xfId="11976" xr:uid="{36F5405D-A1A7-49E5-916F-5D216052110E}"/>
    <cellStyle name="Year 2 6 5" xfId="11977" xr:uid="{91BE4BC5-E954-4918-91CB-3CD25CDCC053}"/>
    <cellStyle name="Year 2 6 6" xfId="11978" xr:uid="{4121F786-AD0E-4C1D-974D-7BB7EA1F0679}"/>
    <cellStyle name="Year 2 6 7" xfId="11979" xr:uid="{F4D944D4-7C0A-4404-85DB-3E2AE4C1AE05}"/>
    <cellStyle name="Year 2 6_CR4_19" xfId="11980" xr:uid="{D54F6385-FBF9-466E-B37A-7533E8E92C84}"/>
    <cellStyle name="Year 2 7" xfId="11981" xr:uid="{780782C3-4083-49E2-8806-957F8DA370C3}"/>
    <cellStyle name="Year 2 7 2" xfId="11982" xr:uid="{3041C045-0E27-4D01-83CF-BAE845CD271F}"/>
    <cellStyle name="Year 2 7 3" xfId="11983" xr:uid="{13D42D16-A589-47AE-8CBB-87439A6BE4A8}"/>
    <cellStyle name="Year 2 7 4" xfId="11984" xr:uid="{ED7EE5B6-25A6-43C9-B652-FF00194E867C}"/>
    <cellStyle name="Year 2 7 5" xfId="11985" xr:uid="{C5A1D894-83F5-498F-BD77-13BF09398E1F}"/>
    <cellStyle name="Year 2 7 6" xfId="11986" xr:uid="{7B52BFFB-4C7A-4BD8-BE45-B3D94E0223BE}"/>
    <cellStyle name="Year 2 7_CR4_19" xfId="11987" xr:uid="{5DD3D8D7-1943-49E2-B535-4B1E9C1F7699}"/>
    <cellStyle name="Year 2 8" xfId="35996" xr:uid="{18E8295A-D5DE-4F1A-ABA3-CEE689EBDA6B}"/>
    <cellStyle name="Year 2 9" xfId="36916" xr:uid="{2F022018-A97A-49DF-95EC-10070E80D35D}"/>
    <cellStyle name="Year 2_3. Chng in credit spreads" xfId="53146" xr:uid="{D35BDB5A-B421-4C75-9D3C-D880C54DCBDB}"/>
    <cellStyle name="Year 3" xfId="11988" xr:uid="{D32159FC-5AB6-4777-950F-2573A2DAF444}"/>
    <cellStyle name="Year 3 2" xfId="11989" xr:uid="{4EDF6446-0830-4384-BC19-6F693D787C2E}"/>
    <cellStyle name="Year 3 2 2" xfId="35537" xr:uid="{9D66F0B7-EA59-42F3-A287-3D3732C95098}"/>
    <cellStyle name="Year 3 2 2 2" xfId="53147" xr:uid="{05E92BAE-18EA-4F9E-B974-6F30251BB6B5}"/>
    <cellStyle name="Year 3 2 3" xfId="35538" xr:uid="{91987BF7-0F9B-48A6-88B3-82F56F158790}"/>
    <cellStyle name="Year 3 2_3. Chng in credit spreads" xfId="53148" xr:uid="{8BAFD930-F49A-46B9-8146-6BA3D7AE51AC}"/>
    <cellStyle name="Year 3 3" xfId="11990" xr:uid="{4E38E667-9EC5-4FD8-B846-994C1681518E}"/>
    <cellStyle name="Year 3 3 2" xfId="53149" xr:uid="{8F08D9C7-8D96-426E-92CD-DE4972BC0D32}"/>
    <cellStyle name="Year 3 4" xfId="11991" xr:uid="{16B86FD7-0593-49E0-8D43-8376B400D195}"/>
    <cellStyle name="Year 3 5" xfId="11992" xr:uid="{3A89771B-AA43-45FC-976A-8649C8E65778}"/>
    <cellStyle name="Year 3 6" xfId="11993" xr:uid="{53FD46E2-3047-4D43-B161-B9169E50B58C}"/>
    <cellStyle name="Year 3 7" xfId="11994" xr:uid="{C279E5B9-1BD8-49E2-85AD-D8E5B7782697}"/>
    <cellStyle name="Year 3 8" xfId="36763" xr:uid="{29917120-34AE-44B0-A6CD-ED1506907350}"/>
    <cellStyle name="Year 3_3. Chng in credit spreads" xfId="53150" xr:uid="{27A8C0E3-13B5-4406-AF1E-EC7687D5D5F5}"/>
    <cellStyle name="Year 4" xfId="11995" xr:uid="{99F037EA-CCD4-4140-8AAA-7F344A01FADE}"/>
    <cellStyle name="Year 4 2" xfId="11996" xr:uid="{7A8DABE7-9C55-410A-B16D-C90A7ADD2FEC}"/>
    <cellStyle name="Year 4 2 2" xfId="53151" xr:uid="{9CC5DFC2-AC06-4CC9-B30F-B0CE2FE504F0}"/>
    <cellStyle name="Year 4 3" xfId="11997" xr:uid="{AAA7280F-BA13-43AC-BBDD-DD84F802BE82}"/>
    <cellStyle name="Year 4 4" xfId="11998" xr:uid="{5909262F-2ECD-421A-8811-CC2ADCCD1EE0}"/>
    <cellStyle name="Year 4 5" xfId="11999" xr:uid="{0AB1A1B1-074A-4E09-92A7-5D68D3538B05}"/>
    <cellStyle name="Year 4 6" xfId="12000" xr:uid="{BE796EF1-AB63-49E1-8A99-64CBEB32F590}"/>
    <cellStyle name="Year 4 7" xfId="12001" xr:uid="{8BBCC6BA-1971-42D6-92E9-362C89CC869A}"/>
    <cellStyle name="Year 4 8" xfId="36517" xr:uid="{E6B3F093-9FF5-4007-A585-924B8F4A240B}"/>
    <cellStyle name="Year 4 9" xfId="36745" xr:uid="{80194AC9-983A-4776-A00E-468AF3D8303F}"/>
    <cellStyle name="Year 4_3. Chng in credit spreads" xfId="53152" xr:uid="{428EB317-FDE2-4E2C-8CE7-F9E34620B780}"/>
    <cellStyle name="Year 5" xfId="12002" xr:uid="{9ECF1538-0DA4-4873-8956-7D62941352DA}"/>
    <cellStyle name="Year 5 2" xfId="12003" xr:uid="{182B8FE4-EF58-438A-BAB1-ACFFFBC7A277}"/>
    <cellStyle name="Year 5 3" xfId="12004" xr:uid="{25BC121C-8E84-416E-919C-505C987BE1B6}"/>
    <cellStyle name="Year 5 4" xfId="12005" xr:uid="{FC5C385F-43AC-4043-A2E6-F94496D2CC32}"/>
    <cellStyle name="Year 5 5" xfId="12006" xr:uid="{A3963B1F-B36C-40C1-8455-02752B5F82ED}"/>
    <cellStyle name="Year 5 6" xfId="12007" xr:uid="{93D1C704-03D7-467C-9098-7DA594A5F762}"/>
    <cellStyle name="Year 5 7" xfId="12008" xr:uid="{2F9D3A14-03AF-4650-81E3-6DC8E2A007C7}"/>
    <cellStyle name="Year 5_CR4_19" xfId="12009" xr:uid="{D5ED8BFB-D85C-4516-A00F-7CA80859796A}"/>
    <cellStyle name="Year 6" xfId="12010" xr:uid="{0D06AAC9-A1DD-4245-BC79-3B6E14D45AD8}"/>
    <cellStyle name="Year 6 2" xfId="12011" xr:uid="{EE8D7E4D-ED61-4213-BB99-BD7B1613C65D}"/>
    <cellStyle name="Year 6 3" xfId="12012" xr:uid="{173A13F3-761E-4210-AFDB-6C480A1F79B6}"/>
    <cellStyle name="Year 6 4" xfId="12013" xr:uid="{BE01B738-D3B5-40E0-8B72-839A3744BE18}"/>
    <cellStyle name="Year 6 5" xfId="12014" xr:uid="{7433FF36-15E2-4643-AD18-88BF5E990A2E}"/>
    <cellStyle name="Year 6 6" xfId="12015" xr:uid="{DA8E28DC-519F-4B7F-9A20-C2760442B0DE}"/>
    <cellStyle name="Year 6 7" xfId="12016" xr:uid="{D3C67453-501C-4241-864C-F03C794452C9}"/>
    <cellStyle name="Year 6_CR4_19" xfId="12017" xr:uid="{3C3E8D8B-CA5A-4CF2-BDD8-3268A9CE75C7}"/>
    <cellStyle name="Year 7" xfId="12018" xr:uid="{19C443F5-252A-479E-8919-F9A322BFFE04}"/>
    <cellStyle name="Year 7 2" xfId="12019" xr:uid="{B3B33483-9A25-4E40-8BE4-710CFA937B4E}"/>
    <cellStyle name="Year 7 3" xfId="12020" xr:uid="{93487FDC-1F33-4E9D-B79D-D563F32B50F6}"/>
    <cellStyle name="Year 7 4" xfId="12021" xr:uid="{7A86E8A4-4359-4100-82F6-1FAE23DB1DBD}"/>
    <cellStyle name="Year 7 5" xfId="12022" xr:uid="{E96AFE29-49FC-4302-94E2-281112F4FD80}"/>
    <cellStyle name="Year 7 6" xfId="12023" xr:uid="{42983C1F-A7FD-49CD-9462-A38EB1FB8CFB}"/>
    <cellStyle name="Year 7 7" xfId="12024" xr:uid="{E8383993-387A-476B-B108-125FD31D957A}"/>
    <cellStyle name="Year 7_CR4_19" xfId="12025" xr:uid="{C48F53FA-57A4-4B15-A95C-B726890EEC6E}"/>
    <cellStyle name="Year 8" xfId="12026" xr:uid="{74F4387B-C8F1-417A-9218-55840CEDD991}"/>
    <cellStyle name="Year 8 2" xfId="12027" xr:uid="{577FB9F0-67F6-44DF-9443-FFDEBDD84DF2}"/>
    <cellStyle name="Year 8 3" xfId="12028" xr:uid="{4D72C39E-F4C6-43F5-A283-FE3303D2B1F4}"/>
    <cellStyle name="Year 8 4" xfId="12029" xr:uid="{C02FB060-A660-4C58-8F45-3DAE8C50AAEB}"/>
    <cellStyle name="Year 8 5" xfId="12030" xr:uid="{C8ED79DC-DD7C-48FE-8679-65595434CEF0}"/>
    <cellStyle name="Year 8 6" xfId="12031" xr:uid="{AFF89226-A763-4E22-B2B4-172E586B8EAD}"/>
    <cellStyle name="Year 8_CR4_19" xfId="12032" xr:uid="{6C29CD0C-EEA8-4B32-8658-89B59DBC32A3}"/>
    <cellStyle name="Year 9" xfId="35997" xr:uid="{E72CBA7A-AF3F-4BD4-8DD7-5BFE83ADB63C}"/>
    <cellStyle name="Year_1" xfId="53153" xr:uid="{D38153CD-1FC0-46E1-B43A-CD09C5218212}"/>
    <cellStyle name="YearFormat" xfId="35539" xr:uid="{C5072A5A-355A-481E-9679-BD1808351EA6}"/>
    <cellStyle name="YearFormat 2" xfId="35540" xr:uid="{EE05BDAF-2FE2-4F5C-9622-43C19361EE20}"/>
    <cellStyle name="YearFormat 3" xfId="35541" xr:uid="{3206DBFB-6B37-4810-87BA-9D3FC78B1720}"/>
    <cellStyle name="YearFormat 4" xfId="40207" xr:uid="{0410B9D8-5E3E-4F0E-AEF1-B9761164353E}"/>
    <cellStyle name="YearFormat_AVA DVA EL" xfId="35542" xr:uid="{5E8BFA8F-2696-4330-ACD4-AA775E46CEEB}"/>
    <cellStyle name="Yen" xfId="35543" xr:uid="{610F5077-F134-4612-A4EC-05889339A53D}"/>
    <cellStyle name="Yen 2" xfId="35544" xr:uid="{5DCD1CB0-3E28-468A-A10A-00610FC81ABC}"/>
    <cellStyle name="Yen 3" xfId="35545" xr:uid="{DDAA1E42-F79C-4389-BCD9-4A3DA2AA355E}"/>
    <cellStyle name="Yen_AVA DVA EL" xfId="35546" xr:uid="{AB28CFD2-B10F-4246-8525-507841ACF925}"/>
    <cellStyle name="Złe" xfId="35547" xr:uid="{72D2C63D-7623-4FDD-A3F5-257BFB18F5BE}"/>
    <cellStyle name="Złe 2" xfId="35548" xr:uid="{A1A858BF-E622-43DD-8DD9-5EC0BF2A9809}"/>
    <cellStyle name="Złe 3" xfId="35549" xr:uid="{928AA964-3BC7-4C70-B0DB-A98260AFCFD3}"/>
    <cellStyle name="Złe_AVA DVA EL" xfId="35550" xr:uid="{F0290892-9D8E-4A3A-BDB2-CD2084655133}"/>
    <cellStyle name="Акцент1" xfId="35551" xr:uid="{BA19B481-9F6E-4E80-8ADD-D8263F5CE413}"/>
    <cellStyle name="Акцент1 2" xfId="35552" xr:uid="{F4CC4226-51BB-4DDB-BB27-AAC8A7B1F51A}"/>
    <cellStyle name="Акцент1 3" xfId="35553" xr:uid="{5BD6FAF1-577C-437A-AF14-D8484DE6B7E1}"/>
    <cellStyle name="Акцент1_AVA DVA EL" xfId="35554" xr:uid="{5DF1FE00-F26D-4BD0-A25C-EF2BB0E214FA}"/>
    <cellStyle name="Акцент2" xfId="35555" xr:uid="{EAA226C8-EA16-49FC-BD3D-A6A4C9301096}"/>
    <cellStyle name="Акцент2 2" xfId="35556" xr:uid="{D1D7AE18-0AAF-437F-83CC-CBC469EF792E}"/>
    <cellStyle name="Акцент2 3" xfId="35557" xr:uid="{9992E1E8-A0C4-4D44-8897-F7417CCCFEC3}"/>
    <cellStyle name="Акцент2_AVA DVA EL" xfId="35558" xr:uid="{02D786B7-A8D0-4F34-9923-C61D59428F2D}"/>
    <cellStyle name="Акцент3" xfId="35559" xr:uid="{F873587D-AAB2-40D1-8371-CF62808534C3}"/>
    <cellStyle name="Акцент3 2" xfId="35560" xr:uid="{0E52B0F0-18D3-4E4F-A6F2-EB22CE546C82}"/>
    <cellStyle name="Акцент3 3" xfId="35561" xr:uid="{000FB7FA-F65E-4301-A127-E0A0A26FDC18}"/>
    <cellStyle name="Акцент3_AVA DVA EL" xfId="35562" xr:uid="{C6E3B49F-AD31-4A4E-9DBD-708DF6DA6D27}"/>
    <cellStyle name="Акцент4" xfId="35563" xr:uid="{008CCA7B-417F-4888-8881-722074B66315}"/>
    <cellStyle name="Акцент4 2" xfId="35564" xr:uid="{C6FCD273-3744-49C3-A5BA-A9C73B1C15EA}"/>
    <cellStyle name="Акцент4 3" xfId="35565" xr:uid="{D3734868-BE41-498B-8B01-1EC7F6E997FA}"/>
    <cellStyle name="Акцент4_AVA DVA EL" xfId="35566" xr:uid="{5062CF13-4527-4098-8A1C-0874BB2E48D2}"/>
    <cellStyle name="Акцент5" xfId="35567" xr:uid="{22B60B2A-DDBD-4F36-9564-75F913229164}"/>
    <cellStyle name="Акцент5 2" xfId="35568" xr:uid="{518AB51F-4A75-45D9-94F7-04BE4C5FCE32}"/>
    <cellStyle name="Акцент5 3" xfId="35569" xr:uid="{6350F709-5D69-4969-88B4-924284A36246}"/>
    <cellStyle name="Акцент5_AVA DVA EL" xfId="35570" xr:uid="{72473F07-EBCA-443A-918E-4852ADD8C71F}"/>
    <cellStyle name="Акцент6" xfId="35571" xr:uid="{029540E3-2A70-4C41-B4F5-F64AB0630A82}"/>
    <cellStyle name="Акцент6 2" xfId="35572" xr:uid="{3065FB65-5196-4042-9572-C1B55CED2AC1}"/>
    <cellStyle name="Акцент6 3" xfId="35573" xr:uid="{D67F98B2-1395-4E47-BEE9-E26087AC317E}"/>
    <cellStyle name="Акцент6_AVA DVA EL" xfId="35574" xr:uid="{572279B3-7601-49DA-AB7C-ABB4C91F9901}"/>
    <cellStyle name="Ввод " xfId="35575" xr:uid="{E19416E5-C507-4419-92CC-1BA9330135C1}"/>
    <cellStyle name="Ввод  2" xfId="35576" xr:uid="{26FEA390-B506-4DD1-9244-FF6FBE268E32}"/>
    <cellStyle name="Ввод  3" xfId="35577" xr:uid="{72E3BACE-EA24-4105-8C7F-1E168CE94DC9}"/>
    <cellStyle name="Ввод  4" xfId="40208" xr:uid="{938003DE-870E-49FE-B1B9-D978DD80B722}"/>
    <cellStyle name="Ввод _AVA DVA EL" xfId="35578" xr:uid="{9A6EE57F-A7B5-487D-AE32-FE3D48D2DAA0}"/>
    <cellStyle name="Вывод" xfId="35579" xr:uid="{00C1152E-251D-44F5-9FF5-BAB7C6A323D7}"/>
    <cellStyle name="Вывод 2" xfId="35580" xr:uid="{FADDF9A9-950B-41F3-9677-D38080E2C79A}"/>
    <cellStyle name="Вывод 3" xfId="35581" xr:uid="{7BAF7C44-6E66-450D-B395-630CE93508EA}"/>
    <cellStyle name="Вывод_AVA DVA EL" xfId="35582" xr:uid="{15C1D227-7D90-4D9B-AA81-C04031C0F24D}"/>
    <cellStyle name="Вычисление" xfId="35583" xr:uid="{E6E4F14B-F2EA-4E83-B195-5D47FE2CABE9}"/>
    <cellStyle name="Вычисление 2" xfId="35584" xr:uid="{E3A395A7-667D-4C2E-A438-49BF424AA206}"/>
    <cellStyle name="Вычисление 3" xfId="35585" xr:uid="{D4C7D4A6-8CF8-4C62-9B0A-143F51210EC3}"/>
    <cellStyle name="Вычисление_AVA DVA EL" xfId="35586" xr:uid="{8964F1A2-C4BF-4075-AE67-6B6D95F77B55}"/>
    <cellStyle name="Гиперссылка 2" xfId="35587" xr:uid="{1131665F-B6CD-4438-BE97-9ED83CF09385}"/>
    <cellStyle name="Гиперссылка 2 2" xfId="35588" xr:uid="{B5FF37A3-D479-45EE-B02F-AA2E4B3916D3}"/>
    <cellStyle name="Гиперссылка 2 3" xfId="35589" xr:uid="{79D14909-4318-4594-84FE-1E56732BA01B}"/>
    <cellStyle name="Гиперссылка 2_AVA DVA EL" xfId="35590" xr:uid="{94D407D5-5339-4FE6-9D74-DBC550232A03}"/>
    <cellStyle name="Заголовок 1" xfId="35591" xr:uid="{EADBFB5A-E349-4977-BC48-8FDCB18B8E26}"/>
    <cellStyle name="Заголовок 1 2" xfId="35592" xr:uid="{073A9B0F-436E-4EE8-A5C5-FD4CF079792D}"/>
    <cellStyle name="Заголовок 1 3" xfId="35593" xr:uid="{A0E2A6E9-339C-45D3-892D-BF8D7EA37F08}"/>
    <cellStyle name="Заголовок 1_AVA DVA EL" xfId="35594" xr:uid="{96981ECA-32A2-4F78-AC42-D36ED52CB650}"/>
    <cellStyle name="Заголовок 2" xfId="35595" xr:uid="{85E56966-6C67-48E4-A41C-E47A69660573}"/>
    <cellStyle name="Заголовок 2 2" xfId="35596" xr:uid="{709C1E10-6A54-4DCE-8402-FB6A4A80C41A}"/>
    <cellStyle name="Заголовок 2 3" xfId="35597" xr:uid="{16EE3917-0F74-40D4-8CEE-1DC54F4C3132}"/>
    <cellStyle name="Заголовок 2_AVA DVA EL" xfId="35598" xr:uid="{124BE2A5-AA93-4875-87F9-2F28D45D4956}"/>
    <cellStyle name="Заголовок 3" xfId="35599" xr:uid="{E1B79FD1-B6EE-4678-B0E8-7B15C874D4E2}"/>
    <cellStyle name="Заголовок 3 2" xfId="35600" xr:uid="{38E3C58E-9F80-4C9A-805C-883D31350A34}"/>
    <cellStyle name="Заголовок 3 3" xfId="35601" xr:uid="{FEDCDB97-9135-4C3D-A46C-D5A57C66D873}"/>
    <cellStyle name="Заголовок 3_AVA DVA EL" xfId="35602" xr:uid="{83F7E10D-D65B-4C2A-841B-F929B5DD7219}"/>
    <cellStyle name="Заголовок 4" xfId="35603" xr:uid="{0557B5C8-D723-4A29-B826-84959A431B56}"/>
    <cellStyle name="Заголовок 4 2" xfId="35604" xr:uid="{D5D5691B-2710-4E70-A6AD-DEFE63398B51}"/>
    <cellStyle name="Заголовок 4 3" xfId="35605" xr:uid="{295E4C49-34E9-435B-967E-23A18A1A462B}"/>
    <cellStyle name="Заголовок 4_AVA DVA EL" xfId="35606" xr:uid="{DF653DA9-C9E1-45B7-89C6-3E6BF3BA8E93}"/>
    <cellStyle name="Итог" xfId="35607" xr:uid="{3551E114-31CE-4085-B9EE-AEA1A93A0EA6}"/>
    <cellStyle name="Итог 2" xfId="35608" xr:uid="{6F7F6A1B-53E5-432D-A84C-0B0C6C418D32}"/>
    <cellStyle name="Итог 3" xfId="35609" xr:uid="{D5CD3C29-6F03-4349-B130-25B39CB178CF}"/>
    <cellStyle name="Итог_AVA DVA EL" xfId="35610" xr:uid="{F30F1A08-A5C1-40D4-B8DD-DBEA0F5D763B}"/>
    <cellStyle name="Контрольная ячейка" xfId="35611" xr:uid="{BC835EC7-E631-4C37-B8F7-F627BA30DDE6}"/>
    <cellStyle name="Контрольная ячейка 2" xfId="35612" xr:uid="{8F2C8193-2639-4E6E-9891-CC617D6C2E2D}"/>
    <cellStyle name="Контрольная ячейка 3" xfId="35613" xr:uid="{EEBC6750-1DA9-4638-9E75-0556CFA698AC}"/>
    <cellStyle name="Контрольная ячейка_AVA DVA EL" xfId="35614" xr:uid="{38EDEC09-7628-4AFF-9D8E-D0977C1415BE}"/>
    <cellStyle name="Название" xfId="35615" xr:uid="{25CF6E27-2D5A-42F8-BF03-F63A1F499DBD}"/>
    <cellStyle name="Название 2" xfId="35616" xr:uid="{60D4FB59-E5F8-4B61-B7B5-C8C302144779}"/>
    <cellStyle name="Название 3" xfId="35617" xr:uid="{5A227C7A-AAB0-44BC-A486-0F8AC20AF8DF}"/>
    <cellStyle name="Название_AVA DVA EL" xfId="35618" xr:uid="{06AE98F8-F0DE-4AEC-9FAB-2E3FD54609FB}"/>
    <cellStyle name="Нейтральный" xfId="35619" xr:uid="{B5AED6AE-6D4D-495A-813F-A9EAC01CB4B2}"/>
    <cellStyle name="Нейтральный 2" xfId="35620" xr:uid="{08E1E6C3-97DE-46C8-8047-C9AEDB9B6007}"/>
    <cellStyle name="Нейтральный 3" xfId="35621" xr:uid="{9EA25DBE-5EA9-4164-8431-DDD46F102052}"/>
    <cellStyle name="Нейтральный_AVA DVA EL" xfId="35622" xr:uid="{45124D59-3E4B-4C7B-B738-1B878F4870E5}"/>
    <cellStyle name="Обычный 2" xfId="40209" xr:uid="{599AD227-562F-43B9-9C2B-C2930CC3187D}"/>
    <cellStyle name="Обычный_Книга2" xfId="35623" xr:uid="{C5921C18-8BE9-47A1-8158-D96D1FF11E94}"/>
    <cellStyle name="Плохой" xfId="35624" xr:uid="{8D116062-CBD3-4183-8FB7-C3AD2218388A}"/>
    <cellStyle name="Плохой 2" xfId="35625" xr:uid="{AA0101DC-E553-4211-8D92-80FAA7435111}"/>
    <cellStyle name="Плохой 3" xfId="35626" xr:uid="{738B6D8F-77BB-4162-A1A0-165E9EAE46E3}"/>
    <cellStyle name="Плохой_AVA DVA EL" xfId="35627" xr:uid="{1ECE6461-8906-4CDB-B14C-2530FAFD5B86}"/>
    <cellStyle name="Пояснение" xfId="35628" xr:uid="{0585B358-43E5-4F96-A37A-FDDC146FB022}"/>
    <cellStyle name="Пояснение 2" xfId="35629" xr:uid="{7A38863F-7240-4198-A7D6-3875DCBB7997}"/>
    <cellStyle name="Пояснение 3" xfId="35630" xr:uid="{EB8ED359-8BB1-4492-83E0-18D6836360EE}"/>
    <cellStyle name="Пояснение_AVA DVA EL" xfId="35631" xr:uid="{7CCFAC63-A644-494E-A845-78C1ADF3A85D}"/>
    <cellStyle name="Примечание" xfId="35632" xr:uid="{706BA15F-EB4A-4E95-8D54-66B06F94F103}"/>
    <cellStyle name="Примечание 2" xfId="35633" xr:uid="{93A94161-E57E-4CFB-9FE4-2C9B3652C7DA}"/>
    <cellStyle name="Примечание 3" xfId="35634" xr:uid="{A086737D-5375-4487-85D7-0EB369CE99D8}"/>
    <cellStyle name="Примечание 4" xfId="53154" xr:uid="{E51BBD35-4B4C-4251-BB91-134CF9ECBC7D}"/>
    <cellStyle name="Примечание_AVA DVA EL" xfId="35635" xr:uid="{6695935C-C040-4F85-91F0-3C009B6767D9}"/>
    <cellStyle name="Связанная ячейка" xfId="35636" xr:uid="{F6D693F5-46F3-4330-A7A7-01A95C02789E}"/>
    <cellStyle name="Связанная ячейка 2" xfId="35637" xr:uid="{3F617012-2F55-4981-AF83-9EBDE5AC0AF4}"/>
    <cellStyle name="Связанная ячейка 3" xfId="35638" xr:uid="{E7B652E3-E3C8-42AF-BFCF-B1B821794DDC}"/>
    <cellStyle name="Связанная ячейка_AVA DVA EL" xfId="35639" xr:uid="{328B263E-9C89-465B-B746-A9C904D96636}"/>
    <cellStyle name="Текст предупреждения" xfId="35640" xr:uid="{F4AA0E89-3F76-48F1-B88B-90E73B7D493E}"/>
    <cellStyle name="Текст предупреждения 2" xfId="35641" xr:uid="{8767A132-FE92-4D44-BEB1-F3FADA03AB2F}"/>
    <cellStyle name="Текст предупреждения 3" xfId="35642" xr:uid="{E9A80CBA-B709-4013-9828-830109F46FDA}"/>
    <cellStyle name="Текст предупреждения_AVA DVA EL" xfId="35643" xr:uid="{162A838C-A8E1-44C7-963D-1C22C46BAB5D}"/>
    <cellStyle name="Финансовый 2" xfId="40210" xr:uid="{F965AA8A-E348-4F3A-B999-9D769444394C}"/>
    <cellStyle name="Финансовый_Книга2" xfId="35644" xr:uid="{E2441C3B-B174-49FB-A840-93F022EA3A6D}"/>
    <cellStyle name="Хороший" xfId="35645" xr:uid="{88B3E4E9-B12E-4FB6-BBE6-9B0095CABCAF}"/>
    <cellStyle name="Хороший 2" xfId="35646" xr:uid="{1B18CBC2-5754-4392-B482-24265637BABA}"/>
    <cellStyle name="Хороший 3" xfId="35647" xr:uid="{70EE7628-AE29-4748-B444-46C92A8536D2}"/>
    <cellStyle name="Хороший_AVA DVA EL" xfId="35648" xr:uid="{D8E808FE-8562-46F1-92A1-2B1C423A225B}"/>
  </cellStyles>
  <dxfs count="11">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s>
  <tableStyles count="2" defaultTableStyle="TableStyleMedium2" defaultPivotStyle="PivotStyleLight16">
    <tableStyle name="Table Style 1" pivot="0" count="0" xr9:uid="{0A9FFB33-03E0-4264-8929-9D2C63BDF299}"/>
    <tableStyle name="PivotTable Style 1" table="0" count="0" xr9:uid="{008FD0A9-ADF6-469E-9F5F-47A27066A9F6}"/>
  </tableStyles>
  <colors>
    <mruColors>
      <color rgb="FFB20000"/>
      <color rgb="FFFDF4E6"/>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externalLink" Target="externalLinks/externalLink2.xml"/><Relationship Id="rId50" Type="http://schemas.openxmlformats.org/officeDocument/2006/relationships/externalLink" Target="externalLinks/externalLink5.xml"/><Relationship Id="rId55" Type="http://schemas.microsoft.com/office/2017/10/relationships/person" Target="persons/perso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tyles" Target="styles.xml"/><Relationship Id="rId58" Type="http://schemas.openxmlformats.org/officeDocument/2006/relationships/customXml" Target="../customXml/item2.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externalLink" Target="externalLinks/externalLink3.xml"/><Relationship Id="rId56"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externalLink" Target="externalLinks/externalLink6.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externalLink" Target="externalLinks/externalLink1.xml"/><Relationship Id="rId59" Type="http://schemas.openxmlformats.org/officeDocument/2006/relationships/customXml" Target="../customXml/item3.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externalLink" Target="externalLinks/externalLink4.xml"/><Relationship Id="rId57" Type="http://schemas.openxmlformats.org/officeDocument/2006/relationships/customXml" Target="../customXml/item1.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4" Type="http://schemas.openxmlformats.org/officeDocument/2006/relationships/image" Target="../media/image4.svg"/></Relationships>
</file>

<file path=xl/drawings/_rels/drawing2.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xdr:from>
      <xdr:col>0</xdr:col>
      <xdr:colOff>0</xdr:colOff>
      <xdr:row>5</xdr:row>
      <xdr:rowOff>0</xdr:rowOff>
    </xdr:from>
    <xdr:to>
      <xdr:col>13</xdr:col>
      <xdr:colOff>0</xdr:colOff>
      <xdr:row>49</xdr:row>
      <xdr:rowOff>174625</xdr:rowOff>
    </xdr:to>
    <xdr:sp macro="" textlink="">
      <xdr:nvSpPr>
        <xdr:cNvPr id="21" name="Rectangle 20">
          <a:extLst>
            <a:ext uri="{FF2B5EF4-FFF2-40B4-BE49-F238E27FC236}">
              <a16:creationId xmlns:a16="http://schemas.microsoft.com/office/drawing/2014/main" id="{AE079BD8-D5D3-62AC-E764-922A33B84727}"/>
            </a:ext>
          </a:extLst>
        </xdr:cNvPr>
        <xdr:cNvSpPr/>
      </xdr:nvSpPr>
      <xdr:spPr>
        <a:xfrm>
          <a:off x="0" y="952500"/>
          <a:ext cx="7540625" cy="8556625"/>
        </a:xfrm>
        <a:prstGeom prst="rect">
          <a:avLst/>
        </a:prstGeom>
        <a:solidFill>
          <a:srgbClr val="560000"/>
        </a:solidFill>
        <a:ln w="12700" cap="flat" cmpd="sng" algn="ctr">
          <a:no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nb-NO"/>
        </a:p>
      </xdr:txBody>
    </xdr:sp>
    <xdr:clientData/>
  </xdr:twoCellAnchor>
  <xdr:twoCellAnchor>
    <xdr:from>
      <xdr:col>0</xdr:col>
      <xdr:colOff>276225</xdr:colOff>
      <xdr:row>1</xdr:row>
      <xdr:rowOff>165100</xdr:rowOff>
    </xdr:from>
    <xdr:to>
      <xdr:col>3</xdr:col>
      <xdr:colOff>259715</xdr:colOff>
      <xdr:row>3</xdr:row>
      <xdr:rowOff>13335</xdr:rowOff>
    </xdr:to>
    <xdr:pic>
      <xdr:nvPicPr>
        <xdr:cNvPr id="13" name="Graphic 28">
          <a:extLst>
            <a:ext uri="{FF2B5EF4-FFF2-40B4-BE49-F238E27FC236}">
              <a16:creationId xmlns:a16="http://schemas.microsoft.com/office/drawing/2014/main" id="{CB8A35E5-E844-5BB0-0F45-66AD4E61D51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76225" y="355600"/>
          <a:ext cx="1793240" cy="229235"/>
        </a:xfrm>
        <a:prstGeom prst="rect">
          <a:avLst/>
        </a:prstGeom>
      </xdr:spPr>
    </xdr:pic>
    <xdr:clientData/>
  </xdr:twoCellAnchor>
  <xdr:twoCellAnchor>
    <xdr:from>
      <xdr:col>2</xdr:col>
      <xdr:colOff>224790</xdr:colOff>
      <xdr:row>12</xdr:row>
      <xdr:rowOff>142875</xdr:rowOff>
    </xdr:from>
    <xdr:to>
      <xdr:col>10</xdr:col>
      <xdr:colOff>123190</xdr:colOff>
      <xdr:row>22</xdr:row>
      <xdr:rowOff>36195</xdr:rowOff>
    </xdr:to>
    <xdr:sp macro="" textlink="">
      <xdr:nvSpPr>
        <xdr:cNvPr id="25" name="Text Box 5">
          <a:extLst>
            <a:ext uri="{FF2B5EF4-FFF2-40B4-BE49-F238E27FC236}">
              <a16:creationId xmlns:a16="http://schemas.microsoft.com/office/drawing/2014/main" id="{96F4C4C2-2DA6-DFA1-B4DC-9541D072B3AF}"/>
            </a:ext>
          </a:extLst>
        </xdr:cNvPr>
        <xdr:cNvSpPr txBox="1"/>
      </xdr:nvSpPr>
      <xdr:spPr>
        <a:xfrm>
          <a:off x="1431290" y="2428875"/>
          <a:ext cx="4724400" cy="1798320"/>
        </a:xfrm>
        <a:prstGeom prst="rect">
          <a:avLst/>
        </a:prstGeom>
        <a:noFill/>
        <a:ln w="6350">
          <a:noFill/>
        </a:ln>
      </xdr:spPr>
      <xdr:txBody>
        <a:bodyPr rot="0" spcFirstLastPara="0" vert="horz" wrap="square" lIns="0" tIns="0" rIns="0" bIns="0" numCol="1" spcCol="0" rtlCol="0" fromWordArt="0" anchor="t" anchorCtr="0" forceAA="0" compatLnSpc="1">
          <a:prstTxWarp prst="textNoShape">
            <a:avLst/>
          </a:prstTxWarp>
          <a:noAutofit/>
        </a:bodyPr>
        <a:lstStyle/>
        <a:p>
          <a:pPr>
            <a:lnSpc>
              <a:spcPct val="120000"/>
            </a:lnSpc>
            <a:spcBef>
              <a:spcPts val="1200"/>
            </a:spcBef>
            <a:spcAft>
              <a:spcPts val="2400"/>
            </a:spcAft>
            <a:tabLst>
              <a:tab pos="540385" algn="l"/>
              <a:tab pos="1620520" algn="l"/>
              <a:tab pos="2700655" algn="l"/>
              <a:tab pos="3780790" algn="l"/>
              <a:tab pos="4860925" algn="l"/>
            </a:tabLst>
          </a:pPr>
          <a:r>
            <a:rPr lang="en-US" sz="4800" kern="1400">
              <a:solidFill>
                <a:srgbClr val="FFDFDF"/>
              </a:solidFill>
              <a:effectLst/>
              <a:latin typeface="Storebrand Text DemiBold" pitchFamily="2" charset="0"/>
              <a:ea typeface="Storebrand Text" pitchFamily="2" charset="0"/>
              <a:cs typeface="Arial (Overskrifter)"/>
            </a:rPr>
            <a:t>Pillar 3 report</a:t>
          </a:r>
          <a:br>
            <a:rPr lang="en-US" sz="3600" kern="1400">
              <a:solidFill>
                <a:srgbClr val="FFDFDF"/>
              </a:solidFill>
              <a:effectLst/>
              <a:latin typeface="Storebrand Text DemiBold" pitchFamily="2" charset="0"/>
              <a:ea typeface="Times New Roman" panose="02020603050405020304" pitchFamily="18" charset="0"/>
              <a:cs typeface="Arial (Overskrifter)"/>
            </a:rPr>
          </a:br>
          <a:r>
            <a:rPr lang="en-US" sz="1600">
              <a:solidFill>
                <a:srgbClr val="FFF0F0"/>
              </a:solidFill>
              <a:effectLst/>
              <a:latin typeface="Storebrand Text" pitchFamily="2" charset="0"/>
              <a:ea typeface="Storebrand Text" pitchFamily="2" charset="0"/>
              <a:cs typeface="Times New Roman" panose="02020603050405020304" pitchFamily="18" charset="0"/>
            </a:rPr>
            <a:t>Storebrand Bank Group (unaudited)</a:t>
          </a:r>
          <a:endParaRPr lang="nb-NO" sz="1200">
            <a:solidFill>
              <a:srgbClr val="FFF0F0"/>
            </a:solidFill>
            <a:effectLst/>
            <a:latin typeface="Storebrand Text" pitchFamily="2" charset="0"/>
            <a:ea typeface="Storebrand Text" pitchFamily="2" charset="0"/>
            <a:cs typeface="Times New Roman" panose="02020603050405020304" pitchFamily="18" charset="0"/>
          </a:endParaRPr>
        </a:p>
      </xdr:txBody>
    </xdr:sp>
    <xdr:clientData/>
  </xdr:twoCellAnchor>
  <xdr:twoCellAnchor>
    <xdr:from>
      <xdr:col>0</xdr:col>
      <xdr:colOff>0</xdr:colOff>
      <xdr:row>14</xdr:row>
      <xdr:rowOff>13970</xdr:rowOff>
    </xdr:from>
    <xdr:to>
      <xdr:col>1</xdr:col>
      <xdr:colOff>570230</xdr:colOff>
      <xdr:row>18</xdr:row>
      <xdr:rowOff>121119</xdr:rowOff>
    </xdr:to>
    <xdr:sp macro="" textlink="">
      <xdr:nvSpPr>
        <xdr:cNvPr id="26" name="Tekstboks 2">
          <a:extLst>
            <a:ext uri="{FF2B5EF4-FFF2-40B4-BE49-F238E27FC236}">
              <a16:creationId xmlns:a16="http://schemas.microsoft.com/office/drawing/2014/main" id="{3655D380-5164-3AE4-2095-154942367B74}"/>
            </a:ext>
          </a:extLst>
        </xdr:cNvPr>
        <xdr:cNvSpPr txBox="1">
          <a:spLocks noChangeArrowheads="1"/>
        </xdr:cNvSpPr>
      </xdr:nvSpPr>
      <xdr:spPr bwMode="auto">
        <a:xfrm>
          <a:off x="0" y="2680970"/>
          <a:ext cx="1179830" cy="869149"/>
        </a:xfrm>
        <a:prstGeom prst="rect">
          <a:avLst/>
        </a:prstGeom>
        <a:noFill/>
        <a:ln w="9525">
          <a:noFill/>
          <a:miter lim="800000"/>
          <a:headEnd/>
          <a:tailEnd/>
        </a:ln>
      </xdr:spPr>
      <xdr:txBody>
        <a:bodyPr rot="0" vert="horz" wrap="square" lIns="91440" tIns="45720" rIns="91440" bIns="45720" anchor="t" anchorCtr="0">
          <a:spAutoFit/>
        </a:bodyPr>
        <a:lstStyle/>
        <a:p>
          <a:pPr>
            <a:lnSpc>
              <a:spcPct val="120000"/>
            </a:lnSpc>
            <a:spcAft>
              <a:spcPts val="1600"/>
            </a:spcAft>
            <a:tabLst>
              <a:tab pos="540385" algn="l"/>
              <a:tab pos="1620520" algn="l"/>
              <a:tab pos="2700655" algn="l"/>
              <a:tab pos="3780790" algn="l"/>
              <a:tab pos="4860925" algn="l"/>
            </a:tabLst>
          </a:pPr>
          <a:r>
            <a:rPr lang="nb-NO" sz="2400">
              <a:solidFill>
                <a:srgbClr val="FFF0F0"/>
              </a:solidFill>
              <a:effectLst/>
              <a:latin typeface="Storebrand Text DemiBold" pitchFamily="2" charset="0"/>
              <a:ea typeface="Storebrand Text" pitchFamily="2" charset="0"/>
              <a:cs typeface="Times New Roman" panose="02020603050405020304" pitchFamily="18" charset="0"/>
            </a:rPr>
            <a:t>2026</a:t>
          </a:r>
          <a:br>
            <a:rPr lang="nb-NO" sz="2400">
              <a:solidFill>
                <a:srgbClr val="FFF0F0"/>
              </a:solidFill>
              <a:effectLst/>
              <a:latin typeface="Storebrand Text DemiBold" pitchFamily="2" charset="0"/>
              <a:ea typeface="Storebrand Text" pitchFamily="2" charset="0"/>
              <a:cs typeface="Times New Roman" panose="02020603050405020304" pitchFamily="18" charset="0"/>
            </a:rPr>
          </a:br>
          <a:r>
            <a:rPr lang="nb-NO" sz="1400">
              <a:solidFill>
                <a:srgbClr val="FFF0F0"/>
              </a:solidFill>
              <a:effectLst/>
              <a:latin typeface="Storebrand Text" pitchFamily="2" charset="0"/>
              <a:ea typeface="Storebrand Text" pitchFamily="2" charset="0"/>
              <a:cs typeface="Times New Roman" panose="02020603050405020304" pitchFamily="18" charset="0"/>
            </a:rPr>
            <a:t>2nd quarter</a:t>
          </a:r>
          <a:endParaRPr lang="nb-NO" sz="1000">
            <a:solidFill>
              <a:srgbClr val="560000"/>
            </a:solidFill>
            <a:effectLst/>
            <a:latin typeface="Storebrand Text" pitchFamily="2" charset="0"/>
            <a:ea typeface="Storebrand Text" pitchFamily="2" charset="0"/>
            <a:cs typeface="Times New Roman" panose="02020603050405020304" pitchFamily="18" charset="0"/>
          </a:endParaRPr>
        </a:p>
      </xdr:txBody>
    </xdr:sp>
    <xdr:clientData/>
  </xdr:twoCellAnchor>
  <xdr:twoCellAnchor editAs="oneCell">
    <xdr:from>
      <xdr:col>0</xdr:col>
      <xdr:colOff>15874</xdr:colOff>
      <xdr:row>26</xdr:row>
      <xdr:rowOff>15875</xdr:rowOff>
    </xdr:from>
    <xdr:to>
      <xdr:col>11</xdr:col>
      <xdr:colOff>346709</xdr:colOff>
      <xdr:row>43</xdr:row>
      <xdr:rowOff>180340</xdr:rowOff>
    </xdr:to>
    <xdr:pic>
      <xdr:nvPicPr>
        <xdr:cNvPr id="27" name="Grafikk 1928643048">
          <a:extLst>
            <a:ext uri="{FF2B5EF4-FFF2-40B4-BE49-F238E27FC236}">
              <a16:creationId xmlns:a16="http://schemas.microsoft.com/office/drawing/2014/main" id="{741D9D78-09BD-7C0D-F4AE-DEDF1D7A7C02}"/>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rcRect l="9300"/>
        <a:stretch/>
      </xdr:blipFill>
      <xdr:spPr>
        <a:xfrm>
          <a:off x="15874" y="4968875"/>
          <a:ext cx="6966585" cy="34029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10595</xdr:colOff>
      <xdr:row>1</xdr:row>
      <xdr:rowOff>2</xdr:rowOff>
    </xdr:from>
    <xdr:to>
      <xdr:col>2</xdr:col>
      <xdr:colOff>1078242</xdr:colOff>
      <xdr:row>2</xdr:row>
      <xdr:rowOff>64137</xdr:rowOff>
    </xdr:to>
    <xdr:pic>
      <xdr:nvPicPr>
        <xdr:cNvPr id="2" name="Picture 1">
          <a:extLst>
            <a:ext uri="{FF2B5EF4-FFF2-40B4-BE49-F238E27FC236}">
              <a16:creationId xmlns:a16="http://schemas.microsoft.com/office/drawing/2014/main" id="{0A7B88C7-3D3C-4B1D-93D1-4B6594C2898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9670" y="180977"/>
          <a:ext cx="2058247" cy="24511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1866900</xdr:colOff>
      <xdr:row>12</xdr:row>
      <xdr:rowOff>152400</xdr:rowOff>
    </xdr:from>
    <xdr:to>
      <xdr:col>10</xdr:col>
      <xdr:colOff>967022</xdr:colOff>
      <xdr:row>23</xdr:row>
      <xdr:rowOff>161925</xdr:rowOff>
    </xdr:to>
    <xdr:sp macro="" textlink="">
      <xdr:nvSpPr>
        <xdr:cNvPr id="2" name="AutoShape 1">
          <a:extLst>
            <a:ext uri="{FF2B5EF4-FFF2-40B4-BE49-F238E27FC236}">
              <a16:creationId xmlns:a16="http://schemas.microsoft.com/office/drawing/2014/main" id="{D55FE5BD-A92E-410B-ABBC-E1DEDA87AC7F}"/>
            </a:ext>
          </a:extLst>
        </xdr:cNvPr>
        <xdr:cNvSpPr>
          <a:spLocks noChangeAspect="1" noChangeArrowheads="1"/>
        </xdr:cNvSpPr>
      </xdr:nvSpPr>
      <xdr:spPr bwMode="auto">
        <a:xfrm>
          <a:off x="3648075" y="3505200"/>
          <a:ext cx="8672747" cy="20002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B_Storebrand_Bank/B_Finans_Okonomi/2_Risikostyring/7_Interne%20leveranser/Diverse/LCR%20NSFR/Tall_til_LCR_fom_mai2016.xlsx" TargetMode="External"/><Relationship Id="rId2" Type="http://schemas.openxmlformats.org/officeDocument/2006/relationships/externalLinkPath" Target="file:///J:\B_Storebrand_Bank\B_Finans_Okonomi\2_Risikostyring\7_Interne%20leveranser\Diverse\LCR%20NSFR\Tall_til_LCR_fom_mai2016.xlsx" TargetMode="External"/><Relationship Id="rId1" Type="http://schemas.openxmlformats.org/officeDocument/2006/relationships/externalLinkPath" Target="/B_Storebrand_Bank/B_Finans_Okonomi/2_Risikostyring/7_Interne%20leveranser/Diverse/LCR%20NSFR/Tall_til_LCR_fom_mai2016.xlsx"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GRC_risikostyring-bank/Shared%20Documents/2_Risikostyring/8_Eksterne%20leveranser/Finanstilsynet/Kapitaldekningsrapport/2025/4.kvartal/NOK_Kapital_Konsern_Q4_2025.xlsx" TargetMode="External"/><Relationship Id="rId2" Type="http://schemas.openxmlformats.org/officeDocument/2006/relationships/externalLinkPath" Target="https://storebrand.sharepoint.com/sites/GRC_risikostyring-bank/Shared%20Documents/2_Risikostyring/8_Eksterne%20leveranser/Finanstilsynet/Kapitaldekningsrapport/2025/4.kvartal/NOK_Kapital_Konsern_Q4_2025.xlsx" TargetMode="External"/><Relationship Id="rId1" Type="http://schemas.openxmlformats.org/officeDocument/2006/relationships/externalLinkPath" Target="/sites/GRC_risikostyring-bank/Shared%20Documents/2_Risikostyring/8_Eksterne%20leveranser/Finanstilsynet/Kapitaldekningsrapport/2025/4.kvartal/NOK_Kapital_Konsern_Q4_2025.xlsx" TargetMode="External"/></Relationships>
</file>

<file path=xl/externalLinks/_rels/externalLink3.xml.rels><?xml version="1.0" encoding="UTF-8" standalone="yes"?>
<Relationships xmlns="http://schemas.openxmlformats.org/package/2006/relationships"><Relationship Id="rId3" Type="http://schemas.openxmlformats.org/officeDocument/2006/relationships/externalLinkPath" Target="../../../../GRC_risikostyring-bank/Shared%20Documents/2_Risikostyring/3_Middle%20Office/3.0%20CRD%20IV%20-%20rapporteringskrav/LCR_NSFR/2025/202512_LCR_og_NSFR_Ny%20versjon2.xlsm" TargetMode="External"/><Relationship Id="rId2" Type="http://schemas.openxmlformats.org/officeDocument/2006/relationships/externalLinkPath" Target="https://storebrand.sharepoint.com/sites/GRC_risikostyring-bank/Shared%20Documents/2_Risikostyring/3_Middle%20Office/3.0%20CRD%20IV%20-%20rapporteringskrav/LCR_NSFR/2025/202512_LCR_og_NSFR_Ny%20versjon2.xlsm" TargetMode="External"/><Relationship Id="rId1" Type="http://schemas.openxmlformats.org/officeDocument/2006/relationships/externalLinkPath" Target="/sites/GRC_risikostyring-bank/Shared%20Documents/2_Risikostyring/3_Middle%20Office/3.0%20CRD%20IV%20-%20rapporteringskrav/LCR_NSFR/2025/202512_LCR_og_NSFR_Ny%20versjon2.xlsm" TargetMode="External"/></Relationships>
</file>

<file path=xl/externalLinks/_rels/externalLink4.xml.rels><?xml version="1.0" encoding="UTF-8" standalone="yes"?>
<Relationships xmlns="http://schemas.openxmlformats.org/package/2006/relationships"><Relationship Id="rId3" Type="http://schemas.openxmlformats.org/officeDocument/2006/relationships/externalLinkPath" Target="../../../../GRC_risikostyring-bank/Shared%20Documents/2_Risikostyring/3_Middle%20Office/3.0%20CRD%20IV%20-%20rapporteringskrav/LCR_NSFR/2025/202509_LCR_og_NSFR_3.xlsm" TargetMode="External"/><Relationship Id="rId2" Type="http://schemas.openxmlformats.org/officeDocument/2006/relationships/externalLinkPath" Target="https://storebrand.sharepoint.com/sites/GRC_risikostyring-bank/Shared%20Documents/2_Risikostyring/3_Middle%20Office/3.0%20CRD%20IV%20-%20rapporteringskrav/LCR_NSFR/2025/202509_LCR_og_NSFR_3.xlsm" TargetMode="External"/><Relationship Id="rId1" Type="http://schemas.openxmlformats.org/officeDocument/2006/relationships/externalLinkPath" Target="/sites/GRC_risikostyring-bank/Shared%20Documents/2_Risikostyring/3_Middle%20Office/3.0%20CRD%20IV%20-%20rapporteringskrav/LCR_NSFR/2025/202509_LCR_og_NSFR_3.xlsm" TargetMode="External"/></Relationships>
</file>

<file path=xl/externalLinks/_rels/externalLink5.xml.rels><?xml version="1.0" encoding="UTF-8" standalone="yes"?>
<Relationships xmlns="http://schemas.openxmlformats.org/package/2006/relationships"><Relationship Id="rId3" Type="http://schemas.openxmlformats.org/officeDocument/2006/relationships/externalLinkPath" Target="../../../../GRC_risikostyring-bank/Shared%20Documents/2_Risikostyring/3_Middle%20Office/3.0%20CRD%20IV%20-%20rapporteringskrav/LCR_NSFR/2025/202506_LCR_og_NSFR.xlsm" TargetMode="External"/><Relationship Id="rId2" Type="http://schemas.openxmlformats.org/officeDocument/2006/relationships/externalLinkPath" Target="https://storebrand.sharepoint.com/sites/GRC_risikostyring-bank/Shared%20Documents/2_Risikostyring/3_Middle%20Office/3.0%20CRD%20IV%20-%20rapporteringskrav/LCR_NSFR/2025/202506_LCR_og_NSFR.xlsm" TargetMode="External"/><Relationship Id="rId1" Type="http://schemas.openxmlformats.org/officeDocument/2006/relationships/externalLinkPath" Target="/sites/GRC_risikostyring-bank/Shared%20Documents/2_Risikostyring/3_Middle%20Office/3.0%20CRD%20IV%20-%20rapporteringskrav/LCR_NSFR/2025/202506_LCR_og_NSFR.xlsm" TargetMode="External"/></Relationships>
</file>

<file path=xl/externalLinks/_rels/externalLink6.xml.rels><?xml version="1.0" encoding="UTF-8" standalone="yes"?>
<Relationships xmlns="http://schemas.openxmlformats.org/package/2006/relationships"><Relationship Id="rId3" Type="http://schemas.openxmlformats.org/officeDocument/2006/relationships/externalLinkPath" Target="../../../../GRC_risikostyring-bank/Shared%20Documents/2_Risikostyring/8_Eksterne%20leveranser/Finanstilsynet/FINREP/2025_12/xbrl/third%20try/202512_FINREP_alle_skjemaer.xlsx" TargetMode="External"/><Relationship Id="rId2" Type="http://schemas.openxmlformats.org/officeDocument/2006/relationships/externalLinkPath" Target="https://storebrand.sharepoint.com/sites/GRC_risikostyring-bank/Shared%20Documents/2_Risikostyring/8_Eksterne%20leveranser/Finanstilsynet/FINREP/2025_12/xbrl/third%20try/202512_FINREP_alle_skjemaer.xlsx" TargetMode="External"/><Relationship Id="rId1" Type="http://schemas.openxmlformats.org/officeDocument/2006/relationships/externalLinkPath" Target="/sites/GRC_risikostyring-bank/Shared%20Documents/2_Risikostyring/8_Eksterne%20leveranser/Finanstilsynet/FINREP/2025_12/xbrl/third%20try/202512_FINREP_alle_skjemae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Resultat"/>
      <sheetName val="Grunnlag"/>
      <sheetName val="hjelpeinnput"/>
      <sheetName val="Tall_til_LCR_fom_mai2016"/>
    </sheetNames>
    <sheetDataSet>
      <sheetData sheetId="0" refreshError="1"/>
      <sheetData sheetId="1" refreshError="1"/>
      <sheetData sheetId="2"/>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Data Andre kilder"/>
      <sheetName val="Balanse Konsern"/>
      <sheetName val="Beh_rapp"/>
      <sheetName val="Forside"/>
      <sheetName val="Beh_rapp (2)"/>
      <sheetName val="C 01.00"/>
      <sheetName val="C 02.00"/>
      <sheetName val="C 03.00"/>
      <sheetName val="C 04.00"/>
      <sheetName val="INPUT C06.02"/>
      <sheetName val="C 06.01"/>
      <sheetName val="C 06.02"/>
      <sheetName val="C 07.00 (001)"/>
      <sheetName val="C 07.00 (002)"/>
      <sheetName val="C 07.00 (003)"/>
      <sheetName val="C 07.00 (004)"/>
      <sheetName val="C 07.00 (005)"/>
      <sheetName val="C 07.00 (006)"/>
      <sheetName val="C 07.00 (007)"/>
      <sheetName val="C 07.00 (008 corp. other)"/>
      <sheetName val="C 07.00 (009)"/>
      <sheetName val="C 07.00 (010 non-IPRE res.)"/>
      <sheetName val="C 07.00 (011)"/>
      <sheetName val="C 07.00 (013)"/>
      <sheetName val="C 07.00 (017)"/>
      <sheetName val="C 09.01"/>
      <sheetName val="C 09.04"/>
      <sheetName val="C 09.04.NO"/>
      <sheetName val="C 09.04.SE"/>
      <sheetName val="C 09.04.DK"/>
      <sheetName val="C 11.00"/>
      <sheetName val="C 12.00"/>
      <sheetName val="C 14.00"/>
      <sheetName val="C 15.00"/>
      <sheetName val="C 16.00"/>
      <sheetName val="C 16.01"/>
      <sheetName val="C 17.00"/>
      <sheetName val="C 18.00 (001)"/>
      <sheetName val="C 19.00"/>
      <sheetName val="C 20.00"/>
      <sheetName val="C 21.00 (001)"/>
      <sheetName val="C 22.00"/>
      <sheetName val="C 23.00"/>
      <sheetName val="C 24.00"/>
      <sheetName val="C 25.00"/>
      <sheetName val="C 25.01"/>
      <sheetName val="C 32.01"/>
      <sheetName val="INPUT 33"/>
      <sheetName val="C 33.NO"/>
      <sheetName val="C 33.SE"/>
      <sheetName val="C 33.DK"/>
      <sheetName val="C 33.DE"/>
      <sheetName val="C 33.LU"/>
      <sheetName val="C 33.FI"/>
      <sheetName val="34.01"/>
      <sheetName val="34.02"/>
      <sheetName val="34.03"/>
      <sheetName val="34.06"/>
      <sheetName val="34.08"/>
      <sheetName val="35.1"/>
      <sheetName val="35.2"/>
      <sheetName val="35.3"/>
      <sheetName val="C 36.00"/>
      <sheetName val="C 40.00"/>
      <sheetName val="C 40.00 forklaringer"/>
      <sheetName val="C 41.00"/>
      <sheetName val="C 42.00"/>
      <sheetName val="C 43.00.a"/>
      <sheetName val="C 43.00.bc"/>
      <sheetName val="C 44.00"/>
      <sheetName val="C 47.00"/>
      <sheetName val="EU OV1"/>
      <sheetName val="EU OV1 formel"/>
      <sheetName val="EU KM1"/>
      <sheetName val="EU KM1 formel"/>
      <sheetName val="EU OVA"/>
      <sheetName val="EU CMS1"/>
      <sheetName val="EU CMS1 formel"/>
      <sheetName val="EU CMS2"/>
      <sheetName val="EU CMS2 formel"/>
      <sheetName val="EU PV1"/>
      <sheetName val="EU PV1 formel"/>
      <sheetName val="EU CC1"/>
      <sheetName val="EU CC1 formel"/>
      <sheetName val="EU CC2 "/>
      <sheetName val="EU CCA  "/>
      <sheetName val="EU CCyB1"/>
      <sheetName val="EU CCyB1 - formel"/>
      <sheetName val="EU CCyB2"/>
      <sheetName val="EU CCyB2 - formel"/>
      <sheetName val="EU LR1"/>
      <sheetName val="EU LR1 - formel"/>
      <sheetName val="EU LR2"/>
      <sheetName val="EU LR2 - formel"/>
      <sheetName val="EU LR3"/>
      <sheetName val="EU LR3 - formel"/>
      <sheetName val="Offentliggjøring"/>
      <sheetName val="Pilar 3 - ansvarlig kapital"/>
      <sheetName val="Pilar 3 - motsyklisk buffer"/>
      <sheetName val="Pilar 3 - LR - LRSum"/>
      <sheetName val="Pilar 3 - LR - LRCom"/>
      <sheetName val="Pilar 3 - LR - LRSpl"/>
      <sheetName val="Pilar 3 - CR4"/>
      <sheetName val="Pilar 3 - CR5"/>
      <sheetName val="Spørs og svar"/>
    </sheetNames>
    <sheetDataSet>
      <sheetData sheetId="0"/>
      <sheetData sheetId="1"/>
      <sheetData sheetId="2"/>
      <sheetData sheetId="3"/>
      <sheetData sheetId="4"/>
      <sheetData sheetId="5"/>
      <sheetData sheetId="6">
        <row r="6">
          <cell r="E6">
            <v>28591844826.725105</v>
          </cell>
        </row>
        <row r="14">
          <cell r="E14">
            <v>26581177461.545105</v>
          </cell>
        </row>
        <row r="96">
          <cell r="E96">
            <v>1943377185.5</v>
          </cell>
        </row>
        <row r="99">
          <cell r="E99">
            <v>67290179.680000007</v>
          </cell>
        </row>
      </sheetData>
      <sheetData sheetId="7"/>
      <sheetData sheetId="8"/>
      <sheetData sheetId="9"/>
      <sheetData sheetId="10"/>
      <sheetData sheetId="11"/>
      <sheetData sheetId="12">
        <row r="11">
          <cell r="AF11">
            <v>0</v>
          </cell>
        </row>
        <row r="28">
          <cell r="AF28">
            <v>13820340.480444733</v>
          </cell>
        </row>
        <row r="30">
          <cell r="AF30">
            <v>0</v>
          </cell>
        </row>
      </sheetData>
      <sheetData sheetId="13"/>
      <sheetData sheetId="14">
        <row r="10">
          <cell r="AF10">
            <v>38279093.100000001</v>
          </cell>
        </row>
      </sheetData>
      <sheetData sheetId="15">
        <row r="10">
          <cell r="AF10">
            <v>0</v>
          </cell>
        </row>
      </sheetData>
      <sheetData sheetId="16">
        <row r="10">
          <cell r="AF10">
            <v>0</v>
          </cell>
        </row>
      </sheetData>
      <sheetData sheetId="17">
        <row r="10">
          <cell r="AF10">
            <v>0</v>
          </cell>
        </row>
      </sheetData>
      <sheetData sheetId="18">
        <row r="10">
          <cell r="AF10">
            <v>294494301.15285516</v>
          </cell>
        </row>
      </sheetData>
      <sheetData sheetId="19">
        <row r="10">
          <cell r="AF10">
            <v>7724.52</v>
          </cell>
        </row>
      </sheetData>
      <sheetData sheetId="20">
        <row r="10">
          <cell r="AF10">
            <v>11686918036.700457</v>
          </cell>
        </row>
        <row r="40">
          <cell r="AF40">
            <v>118281303.35639995</v>
          </cell>
        </row>
      </sheetData>
      <sheetData sheetId="21">
        <row r="10">
          <cell r="AF10">
            <v>13267626691.771698</v>
          </cell>
        </row>
      </sheetData>
      <sheetData sheetId="22">
        <row r="10">
          <cell r="AF10">
            <v>758487499.55344462</v>
          </cell>
        </row>
      </sheetData>
      <sheetData sheetId="23">
        <row r="10">
          <cell r="AF10">
            <v>381283852.13805509</v>
          </cell>
        </row>
      </sheetData>
      <sheetData sheetId="24">
        <row r="10">
          <cell r="AF10">
            <v>154080262.60859591</v>
          </cell>
        </row>
      </sheetData>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row r="44">
          <cell r="D44">
            <v>28591844826.725105</v>
          </cell>
        </row>
      </sheetData>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Manuell innput"/>
      <sheetName val="Nye tabeller"/>
      <sheetName val="Oppst - Res - Bank"/>
      <sheetName val="Oppst - BAL - Bank"/>
      <sheetName val="Oppst - Res - Bolig"/>
      <sheetName val="Oppst - BAL - Bolig"/>
      <sheetName val="Input Beholdn Bank"/>
      <sheetName val="Input Beholdn Bolig"/>
      <sheetName val="Fastrente innskudd"/>
      <sheetName val="Lånetilbud"/>
      <sheetName val="Innskudd"/>
      <sheetName val="Avtalt pansatt mot fyllinsikker"/>
      <sheetName val="Betalte Avdrag,renter og lån"/>
      <sheetName val="forfall neste mnd"/>
      <sheetName val="Oppgjør neste mnd"/>
      <sheetName val="Sum oppgjør og pantsattepapirer"/>
      <sheetName val="Manuell innput av pant"/>
      <sheetName val="Invest port og renter på deriva"/>
      <sheetName val="Pilar 3 - LCR"/>
      <sheetName val="C 72 Likvider"/>
      <sheetName val="C 73 Utbetalinger"/>
      <sheetName val="C74 Innbetaling"/>
      <sheetName val="C 75 Bytte"/>
      <sheetName val="C 77"/>
      <sheetName val="EU LIQ1"/>
      <sheetName val="LCR Beregning"/>
      <sheetName val="Historikken"/>
      <sheetName val="Forklaringsnøkler"/>
      <sheetName val="Input Beh markedspread (NSFR)"/>
      <sheetName val="Utlån"/>
      <sheetName val=" Kapdekn kons"/>
      <sheetName val="Kapdekn bank"/>
      <sheetName val="Kapdekn BK"/>
      <sheetName val="Andre poster"/>
      <sheetName val="BABA"/>
      <sheetName val="NSFR - BK+Bank PW"/>
      <sheetName val="C 80.00"/>
      <sheetName val="C 81.00"/>
      <sheetName val="C 84.00 NSFR"/>
      <sheetName val="EU LIQ2"/>
      <sheetName val="EU LIQ2 formler"/>
      <sheetName val="Forklaring NSF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ow r="5">
          <cell r="H5">
            <v>11168852484.2003</v>
          </cell>
        </row>
      </sheetData>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Manuell innput"/>
      <sheetName val="Nye tabeller"/>
      <sheetName val="Oppst - Res - Bank"/>
      <sheetName val="Oppst - BAL - Bank"/>
      <sheetName val="Oppst - Res - Bolig"/>
      <sheetName val="Oppst - BAL - Bolig"/>
      <sheetName val="Input Beholdn Bank"/>
      <sheetName val="Input Beholdn Bolig"/>
      <sheetName val="Fastrente innskudd"/>
      <sheetName val="Lånetilbud"/>
      <sheetName val="Innskudd"/>
      <sheetName val="Avtalt pansatt mot fyllinsikker"/>
      <sheetName val="Betalte Avdrag,renter og lån"/>
      <sheetName val="forfall neste mnd"/>
      <sheetName val="Oppgjør neste mnd"/>
      <sheetName val="Sum oppgjør og pantsattepapirer"/>
      <sheetName val="Invest port og renter på deriva"/>
      <sheetName val="Pilar 3 - LCR"/>
      <sheetName val="NSFR - BK+Bank PW"/>
      <sheetName val="C 72 Likvider"/>
      <sheetName val="C 73 Utbetalinger"/>
      <sheetName val="C74 Innbetaling"/>
      <sheetName val="C 75 Bytte"/>
      <sheetName val="C 77"/>
      <sheetName val="EU LIQ1"/>
      <sheetName val="LCR Beregning"/>
      <sheetName val="Historikken"/>
      <sheetName val="Forklaringsnøkler"/>
      <sheetName val="Input Beh markedspread (NSFR)"/>
      <sheetName val="Utlån"/>
      <sheetName val=" Kapdekn kons"/>
      <sheetName val="Kapdekn bank"/>
      <sheetName val="Kapdekn BK"/>
      <sheetName val="Andre poster"/>
      <sheetName val="BABA"/>
      <sheetName val="C 80.00"/>
      <sheetName val="C 81.00"/>
      <sheetName val="C 84.00 NSFR"/>
      <sheetName val="Forklaring NSF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ow r="31">
          <cell r="AG31">
            <v>0</v>
          </cell>
          <cell r="AH31">
            <v>0</v>
          </cell>
          <cell r="AI31">
            <v>0</v>
          </cell>
        </row>
      </sheetData>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Manuell innput"/>
      <sheetName val="Nye tabeller"/>
      <sheetName val="Oppst - Res - Bank"/>
      <sheetName val="Oppst - BAL - Bank"/>
      <sheetName val="Oppst - Res - Bolig"/>
      <sheetName val="Oppst - BAL - Bolig"/>
      <sheetName val="Input Beholdn Bank"/>
      <sheetName val="Input Beholdn Bolig"/>
      <sheetName val="Fastrente innskudd"/>
      <sheetName val="Lånetilbud"/>
      <sheetName val="Innskudd"/>
      <sheetName val="Avtalt pansatt mot fyllinsikker"/>
      <sheetName val="Betalte Avdrag,renter og lån"/>
      <sheetName val="forfall neste mnd"/>
      <sheetName val="Oppgjør neste mnd"/>
      <sheetName val="Sum oppgjør og pantsattepapirer"/>
      <sheetName val="Invest port og renter på deriva"/>
      <sheetName val="Pilar 3 - LCR"/>
      <sheetName val="NSFR - BK+Bank PW"/>
      <sheetName val="C 72 Likvider"/>
      <sheetName val="C 73 Utbetalinger"/>
      <sheetName val="C74 Innbetaling"/>
      <sheetName val="C 75 Bytte"/>
      <sheetName val="C 77"/>
      <sheetName val="EU LIQ1"/>
      <sheetName val="LCR Beregning"/>
      <sheetName val="Historikken"/>
      <sheetName val="Forklaringsnøkler"/>
      <sheetName val="Input Beh markedspread (NSFR)"/>
      <sheetName val="Utlån"/>
      <sheetName val=" Kapdekn kons"/>
      <sheetName val="Kapdekn bank"/>
      <sheetName val="Kapdekn BK"/>
      <sheetName val="Andre poster"/>
      <sheetName val="BABA"/>
      <sheetName val="C 80.00"/>
      <sheetName val="C 81.00"/>
      <sheetName val="C 84.00 NSFR"/>
      <sheetName val="Forklaring NSF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ow r="31">
          <cell r="AH31">
            <v>0</v>
          </cell>
          <cell r="AI31">
            <v>0</v>
          </cell>
          <cell r="AJ31">
            <v>0</v>
          </cell>
        </row>
      </sheetData>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F00.01"/>
      <sheetName val="F01.01 NOK"/>
      <sheetName val="F01.02 NOK"/>
      <sheetName val="F01.03 NOK"/>
      <sheetName val="F02.00 NOK"/>
      <sheetName val="F03.00 NOK"/>
      <sheetName val="F04.01 NOK"/>
      <sheetName val="F04.02.1"/>
      <sheetName val="F04.02.2 NOK"/>
      <sheetName val="F04.03.1 NOK"/>
      <sheetName val="F04.04.1 NOK"/>
      <sheetName val="F04.05"/>
      <sheetName val="F05.01 NOK"/>
      <sheetName val="F06.01 NOK"/>
      <sheetName val="F07.01 NOK"/>
      <sheetName val="F08.01.a NOK"/>
      <sheetName val="F08.01.b NOK"/>
      <sheetName val="F08.02 NOK"/>
      <sheetName val="F09.01.1 NOK"/>
      <sheetName val="F09.02 NOK"/>
      <sheetName val="F10.00 NOK"/>
      <sheetName val="F11.01 NOK"/>
      <sheetName val="F11.03"/>
      <sheetName val="F11.04 NOK"/>
      <sheetName val="F12.01.a NOK"/>
      <sheetName val="F12.01.b NOK"/>
      <sheetName val="F12.02 NOK"/>
      <sheetName val="F13.01 NOK"/>
      <sheetName val="F13.02.1.a"/>
      <sheetName val="F13.02.1.b"/>
      <sheetName val="F13.03.1.a"/>
      <sheetName val="F13.03.1.b"/>
      <sheetName val="F14.00 NOK"/>
      <sheetName val="F15.00.a"/>
      <sheetName val="F15.00.b"/>
      <sheetName val="F16.01 NOK"/>
      <sheetName val="F16.02 NOK"/>
      <sheetName val="F16.03 NOK"/>
      <sheetName val="F16.04 NOK"/>
      <sheetName val="F16.04.1"/>
      <sheetName val="F16.05 NOK"/>
      <sheetName val="F16.06 NOK"/>
      <sheetName val="F16.07.a"/>
      <sheetName val="F16.07.b"/>
      <sheetName val="F16.08 NOK"/>
      <sheetName val="F17.01 NOK"/>
      <sheetName val="F17.02 NOK"/>
      <sheetName val="F17.03 NOK"/>
      <sheetName val="F18.00.a NOK"/>
      <sheetName val="F18.00.b NOK"/>
      <sheetName val="F18.00.c NOK"/>
      <sheetName val="F18.00.d NOK"/>
      <sheetName val="F18.00.e NOK"/>
      <sheetName val="F18.01 NOK"/>
      <sheetName val="F18.02.a NOK"/>
      <sheetName val="F18.02.b NOK"/>
      <sheetName val="F18.02.c NOK"/>
      <sheetName val="F19.00.a NOK"/>
      <sheetName val="F19.00.b NOK"/>
      <sheetName val="F19.00.c NOK"/>
      <sheetName val="F19.00.d NOK"/>
      <sheetName val="F19.00.e NOK"/>
      <sheetName val="F21.00 NOK"/>
      <sheetName val="F22.01 NOK"/>
      <sheetName val="F22.02"/>
      <sheetName val="F23.01"/>
      <sheetName val="F23.02 NOK"/>
      <sheetName val="F23.03 NOK"/>
      <sheetName val="F23.04 NOK"/>
      <sheetName val="F23.05 NOK"/>
      <sheetName val="F23.06 NOK"/>
      <sheetName val="F24.01 NOK"/>
      <sheetName val="F24.02 NOK"/>
      <sheetName val="F24.03 NOK"/>
      <sheetName val="F26.00.a NOK"/>
      <sheetName val="F26.00.b NOK"/>
      <sheetName val="F30.01"/>
      <sheetName val="F30.02"/>
      <sheetName val="F31.01 NOK"/>
      <sheetName val="F31.02 NOK"/>
      <sheetName val="F40.01 NOK"/>
      <sheetName val="F40.02"/>
      <sheetName val="F41.01 NOK"/>
      <sheetName val="F41.02"/>
      <sheetName val="F42.00 NOK"/>
      <sheetName val="F43.00 NOK"/>
      <sheetName val="F44.01 NOK"/>
      <sheetName val="F44.02 NOK"/>
      <sheetName val="F44.03 NOK"/>
      <sheetName val="F44.04 NOK"/>
      <sheetName val="F45.01 NOK"/>
      <sheetName val="F45.02"/>
      <sheetName val="F45.03 NOK"/>
      <sheetName val="F46.00 NOK"/>
      <sheetName val="F47.00"/>
    </sheetNames>
    <sheetDataSet>
      <sheetData sheetId="0"/>
      <sheetData sheetId="1"/>
      <sheetData sheetId="2"/>
      <sheetData sheetId="3"/>
      <sheetData sheetId="4"/>
      <sheetData sheetId="5"/>
      <sheetData sheetId="6"/>
      <sheetData sheetId="7"/>
      <sheetData sheetId="8"/>
      <sheetData sheetId="9">
        <row r="13">
          <cell r="O13">
            <v>0</v>
          </cell>
        </row>
        <row r="14">
          <cell r="O14">
            <v>0</v>
          </cell>
        </row>
        <row r="15">
          <cell r="O15">
            <v>0</v>
          </cell>
        </row>
        <row r="16">
          <cell r="O16">
            <v>0</v>
          </cell>
        </row>
        <row r="17">
          <cell r="O17">
            <v>0</v>
          </cell>
        </row>
        <row r="18">
          <cell r="O18">
            <v>0</v>
          </cell>
        </row>
        <row r="19">
          <cell r="O19">
            <v>0</v>
          </cell>
        </row>
        <row r="20">
          <cell r="O20">
            <v>0</v>
          </cell>
        </row>
        <row r="21">
          <cell r="O21">
            <v>0</v>
          </cell>
        </row>
        <row r="22">
          <cell r="O22">
            <v>0</v>
          </cell>
        </row>
        <row r="23">
          <cell r="O23">
            <v>0</v>
          </cell>
        </row>
        <row r="24">
          <cell r="O24">
            <v>0</v>
          </cell>
        </row>
        <row r="25">
          <cell r="O25">
            <v>0</v>
          </cell>
        </row>
        <row r="26">
          <cell r="O26">
            <v>0</v>
          </cell>
        </row>
      </sheetData>
      <sheetData sheetId="10">
        <row r="9">
          <cell r="O9">
            <v>0</v>
          </cell>
        </row>
        <row r="10">
          <cell r="O10"/>
        </row>
        <row r="11">
          <cell r="O11"/>
        </row>
        <row r="12">
          <cell r="O12"/>
        </row>
        <row r="13">
          <cell r="O13"/>
        </row>
        <row r="14">
          <cell r="O14"/>
        </row>
        <row r="15">
          <cell r="O15">
            <v>0</v>
          </cell>
        </row>
        <row r="16">
          <cell r="O16"/>
        </row>
        <row r="17">
          <cell r="O17">
            <v>0</v>
          </cell>
        </row>
        <row r="18">
          <cell r="O18">
            <v>0</v>
          </cell>
        </row>
        <row r="19">
          <cell r="O19">
            <v>0</v>
          </cell>
        </row>
        <row r="20">
          <cell r="O20">
            <v>0</v>
          </cell>
        </row>
        <row r="21">
          <cell r="O21">
            <v>0</v>
          </cell>
        </row>
        <row r="22">
          <cell r="O22">
            <v>0</v>
          </cell>
        </row>
      </sheetData>
      <sheetData sheetId="11"/>
      <sheetData sheetId="12">
        <row r="16">
          <cell r="F16">
            <v>22692092</v>
          </cell>
          <cell r="G16">
            <v>0</v>
          </cell>
          <cell r="H16">
            <v>2751706481</v>
          </cell>
          <cell r="I16">
            <v>323.07</v>
          </cell>
          <cell r="J16">
            <v>7401.45</v>
          </cell>
          <cell r="K16">
            <v>79980589232.479996</v>
          </cell>
        </row>
      </sheetData>
      <sheetData sheetId="13">
        <row r="10">
          <cell r="E10">
            <v>0</v>
          </cell>
          <cell r="F10">
            <v>0</v>
          </cell>
          <cell r="G10">
            <v>0</v>
          </cell>
          <cell r="H10">
            <v>0</v>
          </cell>
          <cell r="I10">
            <v>0</v>
          </cell>
          <cell r="J10">
            <v>0</v>
          </cell>
        </row>
        <row r="11">
          <cell r="E11">
            <v>0</v>
          </cell>
          <cell r="F11">
            <v>0</v>
          </cell>
          <cell r="G11">
            <v>0</v>
          </cell>
          <cell r="H11">
            <v>0</v>
          </cell>
          <cell r="I11">
            <v>0</v>
          </cell>
          <cell r="J11">
            <v>0</v>
          </cell>
        </row>
        <row r="12">
          <cell r="E12">
            <v>0.08</v>
          </cell>
          <cell r="F12">
            <v>0.08</v>
          </cell>
          <cell r="G12">
            <v>0</v>
          </cell>
          <cell r="H12">
            <v>0</v>
          </cell>
          <cell r="I12">
            <v>0</v>
          </cell>
          <cell r="J12">
            <v>0</v>
          </cell>
        </row>
        <row r="13">
          <cell r="E13">
            <v>0</v>
          </cell>
          <cell r="F13">
            <v>0</v>
          </cell>
          <cell r="G13">
            <v>0</v>
          </cell>
          <cell r="H13">
            <v>0</v>
          </cell>
          <cell r="I13">
            <v>0</v>
          </cell>
          <cell r="J13">
            <v>0</v>
          </cell>
        </row>
        <row r="14">
          <cell r="E14">
            <v>0</v>
          </cell>
          <cell r="F14">
            <v>0</v>
          </cell>
          <cell r="G14">
            <v>0</v>
          </cell>
          <cell r="H14">
            <v>0</v>
          </cell>
          <cell r="I14">
            <v>0</v>
          </cell>
          <cell r="J14">
            <v>0</v>
          </cell>
        </row>
        <row r="15">
          <cell r="E15">
            <v>935.17</v>
          </cell>
          <cell r="F15">
            <v>935.17</v>
          </cell>
          <cell r="G15">
            <v>0</v>
          </cell>
          <cell r="H15">
            <v>0</v>
          </cell>
          <cell r="I15">
            <v>0</v>
          </cell>
          <cell r="J15">
            <v>0</v>
          </cell>
        </row>
        <row r="16">
          <cell r="E16">
            <v>0.28999999999999998</v>
          </cell>
          <cell r="F16">
            <v>0.28999999999999998</v>
          </cell>
          <cell r="G16">
            <v>0</v>
          </cell>
          <cell r="H16">
            <v>0</v>
          </cell>
          <cell r="I16">
            <v>0</v>
          </cell>
          <cell r="J16">
            <v>0</v>
          </cell>
        </row>
        <row r="17">
          <cell r="E17">
            <v>0</v>
          </cell>
          <cell r="F17">
            <v>0</v>
          </cell>
          <cell r="G17">
            <v>0</v>
          </cell>
          <cell r="H17">
            <v>0</v>
          </cell>
          <cell r="I17">
            <v>0</v>
          </cell>
          <cell r="J17">
            <v>0</v>
          </cell>
        </row>
        <row r="18">
          <cell r="E18">
            <v>0</v>
          </cell>
          <cell r="F18">
            <v>0</v>
          </cell>
          <cell r="G18">
            <v>0</v>
          </cell>
          <cell r="H18">
            <v>0</v>
          </cell>
          <cell r="I18">
            <v>0</v>
          </cell>
          <cell r="J18">
            <v>0</v>
          </cell>
        </row>
        <row r="19">
          <cell r="E19">
            <v>1229.3900000000001</v>
          </cell>
          <cell r="F19">
            <v>1229.3900000000001</v>
          </cell>
          <cell r="G19">
            <v>0</v>
          </cell>
          <cell r="H19">
            <v>0</v>
          </cell>
          <cell r="I19">
            <v>0</v>
          </cell>
          <cell r="J19">
            <v>0</v>
          </cell>
        </row>
        <row r="20">
          <cell r="E20">
            <v>0</v>
          </cell>
          <cell r="F20">
            <v>0</v>
          </cell>
          <cell r="G20">
            <v>0</v>
          </cell>
          <cell r="H20">
            <v>0</v>
          </cell>
          <cell r="I20">
            <v>0</v>
          </cell>
          <cell r="J20">
            <v>0</v>
          </cell>
        </row>
        <row r="21">
          <cell r="E21">
            <v>2530.19</v>
          </cell>
          <cell r="F21">
            <v>2530.19</v>
          </cell>
          <cell r="G21">
            <v>0</v>
          </cell>
          <cell r="H21">
            <v>0</v>
          </cell>
          <cell r="I21">
            <v>0</v>
          </cell>
          <cell r="J21">
            <v>0</v>
          </cell>
        </row>
        <row r="22">
          <cell r="E22">
            <v>821.43</v>
          </cell>
          <cell r="F22">
            <v>821.43</v>
          </cell>
          <cell r="G22">
            <v>0</v>
          </cell>
          <cell r="H22">
            <v>0</v>
          </cell>
          <cell r="I22">
            <v>0</v>
          </cell>
          <cell r="J22">
            <v>0</v>
          </cell>
        </row>
        <row r="23">
          <cell r="E23">
            <v>0</v>
          </cell>
          <cell r="F23">
            <v>0</v>
          </cell>
          <cell r="G23">
            <v>0</v>
          </cell>
          <cell r="H23">
            <v>0</v>
          </cell>
          <cell r="I23">
            <v>0</v>
          </cell>
          <cell r="J23">
            <v>0</v>
          </cell>
        </row>
        <row r="24">
          <cell r="E24">
            <v>0</v>
          </cell>
          <cell r="F24">
            <v>0</v>
          </cell>
          <cell r="G24">
            <v>0</v>
          </cell>
          <cell r="H24">
            <v>0</v>
          </cell>
          <cell r="I24">
            <v>0</v>
          </cell>
          <cell r="J24">
            <v>0</v>
          </cell>
        </row>
        <row r="25">
          <cell r="E25">
            <v>0</v>
          </cell>
          <cell r="F25">
            <v>0</v>
          </cell>
          <cell r="G25">
            <v>0</v>
          </cell>
          <cell r="H25">
            <v>0</v>
          </cell>
          <cell r="I25">
            <v>0</v>
          </cell>
          <cell r="J25">
            <v>0</v>
          </cell>
        </row>
        <row r="26">
          <cell r="E26">
            <v>0</v>
          </cell>
          <cell r="F26">
            <v>0</v>
          </cell>
          <cell r="G26">
            <v>0</v>
          </cell>
          <cell r="H26">
            <v>0</v>
          </cell>
          <cell r="I26">
            <v>0</v>
          </cell>
          <cell r="J26">
            <v>0</v>
          </cell>
        </row>
        <row r="27">
          <cell r="E27">
            <v>0</v>
          </cell>
          <cell r="F27">
            <v>0</v>
          </cell>
          <cell r="G27">
            <v>0</v>
          </cell>
          <cell r="H27">
            <v>0</v>
          </cell>
          <cell r="I27">
            <v>0</v>
          </cell>
          <cell r="J27">
            <v>0</v>
          </cell>
        </row>
        <row r="28">
          <cell r="E28">
            <v>1884.9</v>
          </cell>
          <cell r="F28">
            <v>1884.9</v>
          </cell>
          <cell r="G28">
            <v>0</v>
          </cell>
          <cell r="H28">
            <v>0</v>
          </cell>
          <cell r="I28">
            <v>0</v>
          </cell>
          <cell r="J28">
            <v>0</v>
          </cell>
        </row>
        <row r="29">
          <cell r="E29">
            <v>7401.45</v>
          </cell>
          <cell r="F29">
            <v>7401.45</v>
          </cell>
          <cell r="G29">
            <v>0</v>
          </cell>
          <cell r="H29">
            <v>0</v>
          </cell>
          <cell r="I29">
            <v>0</v>
          </cell>
          <cell r="J29">
            <v>0</v>
          </cell>
        </row>
      </sheetData>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ow r="9">
          <cell r="E9">
            <v>79647115699.730301</v>
          </cell>
          <cell r="F9">
            <v>0</v>
          </cell>
          <cell r="G9">
            <v>0</v>
          </cell>
          <cell r="H9">
            <v>0</v>
          </cell>
          <cell r="I9">
            <v>0</v>
          </cell>
          <cell r="J9">
            <v>0</v>
          </cell>
          <cell r="K9">
            <v>0</v>
          </cell>
          <cell r="L9">
            <v>0</v>
          </cell>
        </row>
        <row r="10">
          <cell r="L10">
            <v>0</v>
          </cell>
        </row>
      </sheetData>
      <sheetData sheetId="28"/>
      <sheetData sheetId="29"/>
      <sheetData sheetId="30">
        <row r="8">
          <cell r="E8"/>
          <cell r="G8"/>
        </row>
        <row r="9">
          <cell r="E9"/>
          <cell r="G9"/>
        </row>
        <row r="10">
          <cell r="E10"/>
          <cell r="G10"/>
        </row>
        <row r="11">
          <cell r="E11"/>
          <cell r="G11"/>
        </row>
        <row r="12">
          <cell r="E12"/>
          <cell r="G12"/>
        </row>
        <row r="13">
          <cell r="E13"/>
          <cell r="G13"/>
        </row>
        <row r="14">
          <cell r="E14"/>
          <cell r="G14"/>
        </row>
        <row r="15">
          <cell r="E15"/>
          <cell r="G15"/>
        </row>
      </sheetData>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row r="9">
          <cell r="F9">
            <v>2774398573</v>
          </cell>
          <cell r="G9">
            <v>2774398573</v>
          </cell>
          <cell r="H9">
            <v>0</v>
          </cell>
          <cell r="I9">
            <v>2774398573</v>
          </cell>
          <cell r="J9">
            <v>0</v>
          </cell>
          <cell r="L9">
            <v>0</v>
          </cell>
          <cell r="M9">
            <v>0</v>
          </cell>
          <cell r="N9">
            <v>0</v>
          </cell>
          <cell r="O9">
            <v>0</v>
          </cell>
          <cell r="P9">
            <v>0</v>
          </cell>
          <cell r="Q9">
            <v>0</v>
          </cell>
          <cell r="R9">
            <v>0</v>
          </cell>
          <cell r="S9">
            <v>0</v>
          </cell>
          <cell r="T9">
            <v>0</v>
          </cell>
          <cell r="U9">
            <v>0</v>
          </cell>
          <cell r="V9">
            <v>0</v>
          </cell>
        </row>
        <row r="10">
          <cell r="E10">
            <v>7510769345.2799997</v>
          </cell>
          <cell r="F10">
            <v>7510769345.2799997</v>
          </cell>
          <cell r="G10">
            <v>7510769345.2799997</v>
          </cell>
          <cell r="H10">
            <v>0</v>
          </cell>
          <cell r="I10">
            <v>7510769345.2799997</v>
          </cell>
          <cell r="L10">
            <v>0</v>
          </cell>
          <cell r="M10">
            <v>0</v>
          </cell>
          <cell r="N10">
            <v>0</v>
          </cell>
          <cell r="O10">
            <v>0</v>
          </cell>
          <cell r="P10">
            <v>0</v>
          </cell>
          <cell r="Q10">
            <v>0</v>
          </cell>
          <cell r="R10">
            <v>0</v>
          </cell>
          <cell r="S10">
            <v>0</v>
          </cell>
          <cell r="T10">
            <v>0</v>
          </cell>
          <cell r="U10">
            <v>0</v>
          </cell>
          <cell r="V10">
            <v>0</v>
          </cell>
        </row>
        <row r="11">
          <cell r="F11">
            <v>0</v>
          </cell>
          <cell r="G11">
            <v>0</v>
          </cell>
          <cell r="H11">
            <v>0</v>
          </cell>
          <cell r="I11">
            <v>0</v>
          </cell>
          <cell r="J11">
            <v>0</v>
          </cell>
          <cell r="L11">
            <v>0</v>
          </cell>
          <cell r="M11">
            <v>0</v>
          </cell>
          <cell r="N11">
            <v>0</v>
          </cell>
          <cell r="O11">
            <v>0</v>
          </cell>
          <cell r="P11">
            <v>0</v>
          </cell>
          <cell r="Q11">
            <v>0</v>
          </cell>
          <cell r="R11">
            <v>0</v>
          </cell>
          <cell r="S11">
            <v>0</v>
          </cell>
          <cell r="T11">
            <v>0</v>
          </cell>
          <cell r="U11">
            <v>0</v>
          </cell>
          <cell r="V11">
            <v>0</v>
          </cell>
        </row>
        <row r="12">
          <cell r="F12">
            <v>0</v>
          </cell>
          <cell r="G12">
            <v>0</v>
          </cell>
          <cell r="H12">
            <v>0</v>
          </cell>
          <cell r="I12">
            <v>0</v>
          </cell>
          <cell r="J12">
            <v>0</v>
          </cell>
          <cell r="L12">
            <v>0</v>
          </cell>
          <cell r="M12">
            <v>0</v>
          </cell>
          <cell r="N12">
            <v>0</v>
          </cell>
          <cell r="O12">
            <v>0</v>
          </cell>
          <cell r="P12">
            <v>0</v>
          </cell>
          <cell r="Q12">
            <v>0</v>
          </cell>
          <cell r="R12">
            <v>0</v>
          </cell>
          <cell r="S12">
            <v>0</v>
          </cell>
          <cell r="T12">
            <v>0</v>
          </cell>
          <cell r="U12">
            <v>0</v>
          </cell>
          <cell r="V12">
            <v>0</v>
          </cell>
        </row>
        <row r="13">
          <cell r="F13">
            <v>7510769345.2799997</v>
          </cell>
          <cell r="G13">
            <v>7510769345.2799997</v>
          </cell>
          <cell r="H13">
            <v>0</v>
          </cell>
          <cell r="I13">
            <v>7510769345.2799997</v>
          </cell>
          <cell r="J13">
            <v>0</v>
          </cell>
          <cell r="L13">
            <v>0</v>
          </cell>
          <cell r="M13">
            <v>0</v>
          </cell>
          <cell r="N13">
            <v>0</v>
          </cell>
          <cell r="O13">
            <v>0</v>
          </cell>
          <cell r="P13">
            <v>0</v>
          </cell>
          <cell r="Q13">
            <v>0</v>
          </cell>
          <cell r="R13">
            <v>0</v>
          </cell>
          <cell r="S13">
            <v>0</v>
          </cell>
          <cell r="T13">
            <v>0</v>
          </cell>
          <cell r="U13">
            <v>0</v>
          </cell>
          <cell r="V13">
            <v>0</v>
          </cell>
        </row>
        <row r="14">
          <cell r="F14">
            <v>0</v>
          </cell>
          <cell r="G14">
            <v>0</v>
          </cell>
          <cell r="H14">
            <v>0</v>
          </cell>
          <cell r="I14">
            <v>0</v>
          </cell>
          <cell r="J14">
            <v>0</v>
          </cell>
          <cell r="L14">
            <v>0</v>
          </cell>
          <cell r="M14">
            <v>0</v>
          </cell>
          <cell r="N14">
            <v>0</v>
          </cell>
          <cell r="O14">
            <v>0</v>
          </cell>
          <cell r="P14">
            <v>0</v>
          </cell>
          <cell r="Q14">
            <v>0</v>
          </cell>
          <cell r="R14">
            <v>0</v>
          </cell>
          <cell r="S14">
            <v>0</v>
          </cell>
          <cell r="T14">
            <v>0</v>
          </cell>
          <cell r="U14">
            <v>0</v>
          </cell>
          <cell r="V14">
            <v>0</v>
          </cell>
        </row>
        <row r="15">
          <cell r="F15">
            <v>0</v>
          </cell>
          <cell r="G15">
            <v>0</v>
          </cell>
          <cell r="H15">
            <v>0</v>
          </cell>
          <cell r="I15">
            <v>0</v>
          </cell>
          <cell r="J15">
            <v>0</v>
          </cell>
          <cell r="L15">
            <v>0</v>
          </cell>
          <cell r="M15">
            <v>0</v>
          </cell>
          <cell r="N15">
            <v>0</v>
          </cell>
          <cell r="O15">
            <v>0</v>
          </cell>
          <cell r="P15">
            <v>0</v>
          </cell>
          <cell r="Q15">
            <v>0</v>
          </cell>
          <cell r="R15">
            <v>0</v>
          </cell>
          <cell r="S15">
            <v>0</v>
          </cell>
          <cell r="T15">
            <v>0</v>
          </cell>
          <cell r="U15">
            <v>0</v>
          </cell>
          <cell r="V15">
            <v>0</v>
          </cell>
        </row>
        <row r="16">
          <cell r="F16">
            <v>335206664.89999998</v>
          </cell>
          <cell r="G16">
            <v>327341021.98000002</v>
          </cell>
          <cell r="H16">
            <v>7865642.9199999999</v>
          </cell>
          <cell r="I16">
            <v>254997076.96000001</v>
          </cell>
          <cell r="J16">
            <v>80209587.939999998</v>
          </cell>
          <cell r="L16">
            <v>69404247.890000001</v>
          </cell>
          <cell r="M16">
            <v>4130993.54</v>
          </cell>
          <cell r="N16">
            <v>6706038.6399999997</v>
          </cell>
          <cell r="O16">
            <v>9386447.3599999994</v>
          </cell>
          <cell r="P16">
            <v>19073018.16</v>
          </cell>
          <cell r="Q16">
            <v>26612865.34</v>
          </cell>
          <cell r="R16">
            <v>3494884.85</v>
          </cell>
          <cell r="S16">
            <v>0</v>
          </cell>
          <cell r="T16">
            <v>0</v>
          </cell>
          <cell r="U16">
            <v>65273254.350000001</v>
          </cell>
          <cell r="V16">
            <v>69404247.890000001</v>
          </cell>
        </row>
        <row r="17">
          <cell r="F17">
            <v>0</v>
          </cell>
          <cell r="G17">
            <v>0</v>
          </cell>
          <cell r="H17">
            <v>0</v>
          </cell>
          <cell r="I17">
            <v>0</v>
          </cell>
          <cell r="J17">
            <v>0</v>
          </cell>
          <cell r="L17">
            <v>0</v>
          </cell>
          <cell r="M17">
            <v>0</v>
          </cell>
          <cell r="N17">
            <v>0</v>
          </cell>
          <cell r="O17">
            <v>0</v>
          </cell>
          <cell r="P17">
            <v>0</v>
          </cell>
          <cell r="Q17">
            <v>0</v>
          </cell>
          <cell r="R17">
            <v>0</v>
          </cell>
          <cell r="S17">
            <v>0</v>
          </cell>
          <cell r="T17">
            <v>0</v>
          </cell>
          <cell r="U17">
            <v>0</v>
          </cell>
          <cell r="V17">
            <v>0</v>
          </cell>
        </row>
        <row r="18">
          <cell r="F18">
            <v>0</v>
          </cell>
          <cell r="G18">
            <v>0</v>
          </cell>
          <cell r="H18">
            <v>0</v>
          </cell>
          <cell r="I18">
            <v>0</v>
          </cell>
          <cell r="J18">
            <v>0</v>
          </cell>
          <cell r="L18">
            <v>0</v>
          </cell>
          <cell r="M18">
            <v>0</v>
          </cell>
          <cell r="N18">
            <v>0</v>
          </cell>
          <cell r="O18">
            <v>0</v>
          </cell>
          <cell r="P18">
            <v>0</v>
          </cell>
          <cell r="Q18">
            <v>0</v>
          </cell>
          <cell r="R18">
            <v>0</v>
          </cell>
          <cell r="S18">
            <v>0</v>
          </cell>
          <cell r="T18">
            <v>0</v>
          </cell>
          <cell r="U18">
            <v>0</v>
          </cell>
          <cell r="V18">
            <v>0</v>
          </cell>
        </row>
        <row r="19">
          <cell r="F19">
            <v>0</v>
          </cell>
          <cell r="G19">
            <v>0</v>
          </cell>
          <cell r="H19">
            <v>0</v>
          </cell>
          <cell r="I19">
            <v>0</v>
          </cell>
          <cell r="J19">
            <v>0</v>
          </cell>
          <cell r="L19">
            <v>0</v>
          </cell>
          <cell r="M19">
            <v>0</v>
          </cell>
          <cell r="N19">
            <v>0</v>
          </cell>
          <cell r="O19">
            <v>0</v>
          </cell>
          <cell r="P19">
            <v>0</v>
          </cell>
          <cell r="Q19">
            <v>0</v>
          </cell>
          <cell r="R19">
            <v>0</v>
          </cell>
          <cell r="S19">
            <v>0</v>
          </cell>
          <cell r="T19">
            <v>0</v>
          </cell>
          <cell r="U19">
            <v>0</v>
          </cell>
          <cell r="V19">
            <v>0</v>
          </cell>
        </row>
        <row r="20">
          <cell r="F20">
            <v>323.07</v>
          </cell>
          <cell r="G20">
            <v>323.07</v>
          </cell>
          <cell r="H20">
            <v>0</v>
          </cell>
          <cell r="I20">
            <v>323.07</v>
          </cell>
          <cell r="J20">
            <v>0</v>
          </cell>
          <cell r="L20">
            <v>0</v>
          </cell>
          <cell r="M20">
            <v>0</v>
          </cell>
          <cell r="N20">
            <v>0</v>
          </cell>
          <cell r="O20">
            <v>0</v>
          </cell>
          <cell r="P20">
            <v>0</v>
          </cell>
          <cell r="Q20">
            <v>0</v>
          </cell>
          <cell r="R20">
            <v>0</v>
          </cell>
          <cell r="S20">
            <v>0</v>
          </cell>
          <cell r="T20">
            <v>0</v>
          </cell>
          <cell r="U20">
            <v>0</v>
          </cell>
          <cell r="V20">
            <v>0</v>
          </cell>
        </row>
        <row r="21">
          <cell r="F21">
            <v>7401.45</v>
          </cell>
          <cell r="G21">
            <v>7401.45</v>
          </cell>
          <cell r="H21">
            <v>0</v>
          </cell>
          <cell r="I21">
            <v>5879.47</v>
          </cell>
          <cell r="J21">
            <v>1521.98</v>
          </cell>
          <cell r="L21">
            <v>0</v>
          </cell>
          <cell r="M21">
            <v>0</v>
          </cell>
          <cell r="N21">
            <v>0</v>
          </cell>
          <cell r="O21">
            <v>0</v>
          </cell>
          <cell r="P21">
            <v>0</v>
          </cell>
          <cell r="Q21">
            <v>0</v>
          </cell>
          <cell r="R21">
            <v>0</v>
          </cell>
          <cell r="S21">
            <v>0</v>
          </cell>
          <cell r="T21">
            <v>0</v>
          </cell>
          <cell r="U21">
            <v>0</v>
          </cell>
          <cell r="V21">
            <v>0</v>
          </cell>
        </row>
        <row r="22">
          <cell r="F22">
            <v>7401.45</v>
          </cell>
          <cell r="G22">
            <v>7401.45</v>
          </cell>
          <cell r="H22">
            <v>0</v>
          </cell>
          <cell r="L22">
            <v>0</v>
          </cell>
          <cell r="M22">
            <v>0</v>
          </cell>
          <cell r="N22">
            <v>0</v>
          </cell>
          <cell r="O22">
            <v>0</v>
          </cell>
          <cell r="P22">
            <v>0</v>
          </cell>
          <cell r="Q22">
            <v>0</v>
          </cell>
          <cell r="R22">
            <v>0</v>
          </cell>
          <cell r="S22">
            <v>0</v>
          </cell>
          <cell r="U22">
            <v>0</v>
          </cell>
        </row>
        <row r="24">
          <cell r="F24">
            <v>335198940.38</v>
          </cell>
          <cell r="G24">
            <v>327333297.45999998</v>
          </cell>
          <cell r="H24">
            <v>7865642.9199999999</v>
          </cell>
          <cell r="I24">
            <v>254990874.41999999</v>
          </cell>
          <cell r="J24">
            <v>80208065.959999993</v>
          </cell>
          <cell r="L24">
            <v>69404247.890000001</v>
          </cell>
          <cell r="M24">
            <v>4130993.54</v>
          </cell>
          <cell r="N24">
            <v>6706038.6399999997</v>
          </cell>
          <cell r="O24">
            <v>9386447.3599999994</v>
          </cell>
          <cell r="P24">
            <v>19073018.16</v>
          </cell>
          <cell r="Q24">
            <v>26612865.34</v>
          </cell>
          <cell r="R24">
            <v>3494884.85</v>
          </cell>
          <cell r="S24">
            <v>0</v>
          </cell>
          <cell r="T24">
            <v>0</v>
          </cell>
          <cell r="U24">
            <v>65273254.350000001</v>
          </cell>
          <cell r="V24">
            <v>69404247.890000001</v>
          </cell>
        </row>
        <row r="28">
          <cell r="E28">
            <v>0</v>
          </cell>
          <cell r="F28">
            <v>0</v>
          </cell>
          <cell r="G28">
            <v>0</v>
          </cell>
          <cell r="H28">
            <v>0</v>
          </cell>
          <cell r="I28">
            <v>0</v>
          </cell>
          <cell r="J28">
            <v>0</v>
          </cell>
          <cell r="L28">
            <v>0</v>
          </cell>
          <cell r="M28">
            <v>0</v>
          </cell>
          <cell r="N28">
            <v>0</v>
          </cell>
          <cell r="O28">
            <v>0</v>
          </cell>
          <cell r="P28">
            <v>0</v>
          </cell>
          <cell r="Q28">
            <v>0</v>
          </cell>
          <cell r="R28">
            <v>0</v>
          </cell>
          <cell r="S28">
            <v>0</v>
          </cell>
          <cell r="T28">
            <v>0</v>
          </cell>
          <cell r="U28">
            <v>0</v>
          </cell>
          <cell r="V28">
            <v>0</v>
          </cell>
        </row>
        <row r="29">
          <cell r="F29">
            <v>0</v>
          </cell>
          <cell r="G29">
            <v>0</v>
          </cell>
          <cell r="H29">
            <v>0</v>
          </cell>
          <cell r="I29">
            <v>0</v>
          </cell>
          <cell r="J29">
            <v>0</v>
          </cell>
          <cell r="L29">
            <v>0</v>
          </cell>
          <cell r="M29">
            <v>0</v>
          </cell>
          <cell r="N29">
            <v>0</v>
          </cell>
          <cell r="O29">
            <v>0</v>
          </cell>
          <cell r="P29">
            <v>0</v>
          </cell>
          <cell r="Q29">
            <v>0</v>
          </cell>
          <cell r="R29">
            <v>0</v>
          </cell>
          <cell r="S29">
            <v>0</v>
          </cell>
          <cell r="T29">
            <v>0</v>
          </cell>
          <cell r="U29">
            <v>0</v>
          </cell>
          <cell r="V29">
            <v>0</v>
          </cell>
        </row>
        <row r="30">
          <cell r="F30">
            <v>0</v>
          </cell>
          <cell r="G30">
            <v>0</v>
          </cell>
          <cell r="H30">
            <v>0</v>
          </cell>
          <cell r="I30">
            <v>0</v>
          </cell>
          <cell r="J30">
            <v>0</v>
          </cell>
          <cell r="L30">
            <v>0</v>
          </cell>
          <cell r="M30">
            <v>0</v>
          </cell>
          <cell r="N30">
            <v>0</v>
          </cell>
          <cell r="O30">
            <v>0</v>
          </cell>
          <cell r="P30">
            <v>0</v>
          </cell>
          <cell r="Q30">
            <v>0</v>
          </cell>
          <cell r="R30">
            <v>0</v>
          </cell>
          <cell r="S30">
            <v>0</v>
          </cell>
          <cell r="T30">
            <v>0</v>
          </cell>
          <cell r="U30">
            <v>0</v>
          </cell>
          <cell r="V30">
            <v>0</v>
          </cell>
        </row>
        <row r="31">
          <cell r="F31">
            <v>0</v>
          </cell>
          <cell r="G31">
            <v>0</v>
          </cell>
          <cell r="H31">
            <v>0</v>
          </cell>
          <cell r="I31">
            <v>0</v>
          </cell>
          <cell r="J31">
            <v>0</v>
          </cell>
          <cell r="L31">
            <v>0</v>
          </cell>
          <cell r="M31">
            <v>0</v>
          </cell>
          <cell r="N31">
            <v>0</v>
          </cell>
          <cell r="O31">
            <v>0</v>
          </cell>
          <cell r="P31">
            <v>0</v>
          </cell>
          <cell r="Q31">
            <v>0</v>
          </cell>
          <cell r="R31">
            <v>0</v>
          </cell>
          <cell r="S31">
            <v>0</v>
          </cell>
          <cell r="T31">
            <v>0</v>
          </cell>
          <cell r="U31">
            <v>0</v>
          </cell>
          <cell r="V31">
            <v>0</v>
          </cell>
        </row>
        <row r="32">
          <cell r="F32">
            <v>0</v>
          </cell>
          <cell r="G32">
            <v>0</v>
          </cell>
          <cell r="H32">
            <v>0</v>
          </cell>
          <cell r="I32">
            <v>0</v>
          </cell>
          <cell r="J32">
            <v>0</v>
          </cell>
          <cell r="L32">
            <v>0</v>
          </cell>
          <cell r="M32">
            <v>0</v>
          </cell>
          <cell r="N32">
            <v>0</v>
          </cell>
          <cell r="O32">
            <v>0</v>
          </cell>
          <cell r="P32">
            <v>0</v>
          </cell>
          <cell r="Q32">
            <v>0</v>
          </cell>
          <cell r="R32">
            <v>0</v>
          </cell>
          <cell r="S32">
            <v>0</v>
          </cell>
          <cell r="T32">
            <v>0</v>
          </cell>
          <cell r="U32">
            <v>0</v>
          </cell>
          <cell r="V32">
            <v>0</v>
          </cell>
        </row>
        <row r="33">
          <cell r="F33">
            <v>0</v>
          </cell>
          <cell r="G33">
            <v>0</v>
          </cell>
          <cell r="H33">
            <v>0</v>
          </cell>
          <cell r="I33">
            <v>0</v>
          </cell>
          <cell r="J33">
            <v>0</v>
          </cell>
          <cell r="L33">
            <v>0</v>
          </cell>
          <cell r="M33">
            <v>0</v>
          </cell>
          <cell r="N33">
            <v>0</v>
          </cell>
          <cell r="O33">
            <v>0</v>
          </cell>
          <cell r="P33">
            <v>0</v>
          </cell>
          <cell r="Q33">
            <v>0</v>
          </cell>
          <cell r="R33">
            <v>0</v>
          </cell>
          <cell r="S33">
            <v>0</v>
          </cell>
          <cell r="T33">
            <v>0</v>
          </cell>
          <cell r="U33">
            <v>0</v>
          </cell>
          <cell r="V33">
            <v>0</v>
          </cell>
        </row>
        <row r="34">
          <cell r="F34">
            <v>78144279622.460007</v>
          </cell>
          <cell r="G34">
            <v>78070157738.75</v>
          </cell>
          <cell r="H34">
            <v>74121883.709999993</v>
          </cell>
          <cell r="I34">
            <v>69980387942.5</v>
          </cell>
          <cell r="J34">
            <v>8163891679.96</v>
          </cell>
          <cell r="L34">
            <v>819207144.97000003</v>
          </cell>
          <cell r="M34">
            <v>339471888.91000003</v>
          </cell>
          <cell r="N34">
            <v>157846638.88</v>
          </cell>
          <cell r="O34">
            <v>114550996.12</v>
          </cell>
          <cell r="P34">
            <v>90532341.879999995</v>
          </cell>
          <cell r="Q34">
            <v>112149949.34999999</v>
          </cell>
          <cell r="R34">
            <v>4655329.83</v>
          </cell>
          <cell r="S34">
            <v>0</v>
          </cell>
          <cell r="T34">
            <v>0</v>
          </cell>
          <cell r="U34">
            <v>479735256.06</v>
          </cell>
          <cell r="V34">
            <v>819207144.97000003</v>
          </cell>
        </row>
        <row r="35">
          <cell r="F35">
            <v>0</v>
          </cell>
          <cell r="G35">
            <v>0</v>
          </cell>
          <cell r="H35">
            <v>0</v>
          </cell>
          <cell r="I35">
            <v>0</v>
          </cell>
          <cell r="J35">
            <v>0</v>
          </cell>
          <cell r="L35">
            <v>0</v>
          </cell>
          <cell r="M35">
            <v>0</v>
          </cell>
          <cell r="N35">
            <v>0</v>
          </cell>
          <cell r="O35">
            <v>0</v>
          </cell>
          <cell r="P35">
            <v>0</v>
          </cell>
          <cell r="Q35">
            <v>0</v>
          </cell>
          <cell r="R35">
            <v>0</v>
          </cell>
          <cell r="S35">
            <v>0</v>
          </cell>
          <cell r="T35">
            <v>0</v>
          </cell>
          <cell r="U35">
            <v>0</v>
          </cell>
          <cell r="V35">
            <v>0</v>
          </cell>
        </row>
        <row r="36">
          <cell r="F36">
            <v>0</v>
          </cell>
          <cell r="G36">
            <v>0</v>
          </cell>
          <cell r="H36">
            <v>0</v>
          </cell>
          <cell r="I36">
            <v>0</v>
          </cell>
          <cell r="J36">
            <v>0</v>
          </cell>
          <cell r="L36">
            <v>0</v>
          </cell>
          <cell r="M36">
            <v>0</v>
          </cell>
          <cell r="N36">
            <v>0</v>
          </cell>
          <cell r="O36">
            <v>0</v>
          </cell>
          <cell r="P36">
            <v>0</v>
          </cell>
          <cell r="Q36">
            <v>0</v>
          </cell>
          <cell r="R36">
            <v>0</v>
          </cell>
          <cell r="S36">
            <v>0</v>
          </cell>
          <cell r="T36">
            <v>0</v>
          </cell>
          <cell r="U36">
            <v>0</v>
          </cell>
          <cell r="V36">
            <v>0</v>
          </cell>
        </row>
        <row r="37">
          <cell r="F37">
            <v>0</v>
          </cell>
          <cell r="G37">
            <v>0</v>
          </cell>
          <cell r="H37">
            <v>0</v>
          </cell>
          <cell r="I37">
            <v>0</v>
          </cell>
          <cell r="J37">
            <v>0</v>
          </cell>
          <cell r="L37">
            <v>0</v>
          </cell>
          <cell r="M37">
            <v>0</v>
          </cell>
          <cell r="N37">
            <v>0</v>
          </cell>
          <cell r="O37">
            <v>0</v>
          </cell>
          <cell r="P37">
            <v>0</v>
          </cell>
          <cell r="Q37">
            <v>0</v>
          </cell>
          <cell r="R37">
            <v>0</v>
          </cell>
          <cell r="S37">
            <v>0</v>
          </cell>
          <cell r="T37">
            <v>0</v>
          </cell>
          <cell r="U37">
            <v>0</v>
          </cell>
          <cell r="V37">
            <v>0</v>
          </cell>
        </row>
        <row r="38">
          <cell r="F38">
            <v>0</v>
          </cell>
          <cell r="G38">
            <v>0</v>
          </cell>
          <cell r="H38">
            <v>0</v>
          </cell>
          <cell r="I38">
            <v>0</v>
          </cell>
          <cell r="J38">
            <v>0</v>
          </cell>
          <cell r="L38">
            <v>0</v>
          </cell>
          <cell r="M38">
            <v>0</v>
          </cell>
          <cell r="N38">
            <v>0</v>
          </cell>
          <cell r="O38">
            <v>0</v>
          </cell>
          <cell r="P38">
            <v>0</v>
          </cell>
          <cell r="Q38">
            <v>0</v>
          </cell>
          <cell r="R38">
            <v>0</v>
          </cell>
          <cell r="S38">
            <v>0</v>
          </cell>
          <cell r="T38">
            <v>0</v>
          </cell>
          <cell r="U38">
            <v>0</v>
          </cell>
          <cell r="V38">
            <v>0</v>
          </cell>
        </row>
        <row r="39">
          <cell r="F39">
            <v>0</v>
          </cell>
          <cell r="G39">
            <v>0</v>
          </cell>
          <cell r="H39">
            <v>0</v>
          </cell>
          <cell r="I39">
            <v>0</v>
          </cell>
          <cell r="J39">
            <v>0</v>
          </cell>
          <cell r="L39">
            <v>0</v>
          </cell>
          <cell r="M39">
            <v>0</v>
          </cell>
          <cell r="N39">
            <v>0</v>
          </cell>
          <cell r="O39">
            <v>0</v>
          </cell>
          <cell r="P39">
            <v>0</v>
          </cell>
          <cell r="Q39">
            <v>0</v>
          </cell>
          <cell r="R39">
            <v>0</v>
          </cell>
          <cell r="S39">
            <v>0</v>
          </cell>
          <cell r="T39">
            <v>0</v>
          </cell>
          <cell r="U39">
            <v>0</v>
          </cell>
          <cell r="V39">
            <v>0</v>
          </cell>
        </row>
        <row r="40">
          <cell r="F40">
            <v>0</v>
          </cell>
          <cell r="G40">
            <v>0</v>
          </cell>
          <cell r="H40">
            <v>0</v>
          </cell>
          <cell r="L40">
            <v>0</v>
          </cell>
          <cell r="M40">
            <v>0</v>
          </cell>
          <cell r="N40">
            <v>0</v>
          </cell>
          <cell r="O40">
            <v>0</v>
          </cell>
          <cell r="P40">
            <v>0</v>
          </cell>
          <cell r="Q40">
            <v>0</v>
          </cell>
          <cell r="R40">
            <v>0</v>
          </cell>
          <cell r="S40">
            <v>0</v>
          </cell>
          <cell r="U40">
            <v>0</v>
          </cell>
        </row>
        <row r="42">
          <cell r="F42">
            <v>78144279622.460007</v>
          </cell>
          <cell r="G42">
            <v>78070157738.75</v>
          </cell>
          <cell r="H42">
            <v>74121883.709999993</v>
          </cell>
          <cell r="I42">
            <v>69980387942.5</v>
          </cell>
          <cell r="J42">
            <v>8163891679.96</v>
          </cell>
          <cell r="L42">
            <v>819207144.97000003</v>
          </cell>
          <cell r="M42">
            <v>339471888.91000003</v>
          </cell>
          <cell r="N42">
            <v>157846638.88</v>
          </cell>
          <cell r="O42">
            <v>114550996.12</v>
          </cell>
          <cell r="P42">
            <v>90532341.879999995</v>
          </cell>
          <cell r="Q42">
            <v>112149949.34999999</v>
          </cell>
          <cell r="R42">
            <v>4655329.83</v>
          </cell>
          <cell r="S42">
            <v>0</v>
          </cell>
          <cell r="T42">
            <v>0</v>
          </cell>
          <cell r="U42">
            <v>479735256.06</v>
          </cell>
          <cell r="V42">
            <v>819207144.97000003</v>
          </cell>
        </row>
        <row r="46">
          <cell r="E46">
            <v>1776440884</v>
          </cell>
          <cell r="F46">
            <v>1776440884</v>
          </cell>
          <cell r="G46">
            <v>1776440884</v>
          </cell>
          <cell r="H46">
            <v>0</v>
          </cell>
          <cell r="L46">
            <v>0</v>
          </cell>
          <cell r="M46">
            <v>0</v>
          </cell>
          <cell r="N46">
            <v>0</v>
          </cell>
          <cell r="O46">
            <v>0</v>
          </cell>
          <cell r="P46">
            <v>0</v>
          </cell>
          <cell r="Q46">
            <v>0</v>
          </cell>
          <cell r="R46">
            <v>0</v>
          </cell>
          <cell r="S46">
            <v>0</v>
          </cell>
          <cell r="U46">
            <v>0</v>
          </cell>
        </row>
        <row r="47">
          <cell r="F47">
            <v>0</v>
          </cell>
          <cell r="G47">
            <v>0</v>
          </cell>
          <cell r="H47">
            <v>0</v>
          </cell>
          <cell r="I47"/>
          <cell r="J47"/>
          <cell r="L47">
            <v>0</v>
          </cell>
          <cell r="M47">
            <v>0</v>
          </cell>
          <cell r="N47">
            <v>0</v>
          </cell>
          <cell r="O47">
            <v>0</v>
          </cell>
          <cell r="P47">
            <v>0</v>
          </cell>
          <cell r="Q47">
            <v>0</v>
          </cell>
          <cell r="R47">
            <v>0</v>
          </cell>
          <cell r="S47">
            <v>0</v>
          </cell>
          <cell r="T47"/>
          <cell r="U47">
            <v>0</v>
          </cell>
          <cell r="V47"/>
        </row>
        <row r="48">
          <cell r="F48">
            <v>191587041</v>
          </cell>
          <cell r="G48">
            <v>191587041</v>
          </cell>
          <cell r="H48">
            <v>0</v>
          </cell>
          <cell r="I48"/>
          <cell r="J48"/>
          <cell r="L48">
            <v>0</v>
          </cell>
          <cell r="M48">
            <v>0</v>
          </cell>
          <cell r="N48">
            <v>0</v>
          </cell>
          <cell r="O48">
            <v>0</v>
          </cell>
          <cell r="P48">
            <v>0</v>
          </cell>
          <cell r="Q48">
            <v>0</v>
          </cell>
          <cell r="R48">
            <v>0</v>
          </cell>
          <cell r="S48">
            <v>0</v>
          </cell>
          <cell r="T48"/>
          <cell r="U48">
            <v>0</v>
          </cell>
          <cell r="V48"/>
        </row>
        <row r="49">
          <cell r="F49">
            <v>1382369343</v>
          </cell>
          <cell r="G49">
            <v>1382369343</v>
          </cell>
          <cell r="H49">
            <v>0</v>
          </cell>
          <cell r="I49"/>
          <cell r="J49"/>
          <cell r="L49">
            <v>0</v>
          </cell>
          <cell r="M49">
            <v>0</v>
          </cell>
          <cell r="N49">
            <v>0</v>
          </cell>
          <cell r="O49">
            <v>0</v>
          </cell>
          <cell r="P49">
            <v>0</v>
          </cell>
          <cell r="Q49">
            <v>0</v>
          </cell>
          <cell r="R49">
            <v>0</v>
          </cell>
          <cell r="S49">
            <v>0</v>
          </cell>
          <cell r="T49"/>
          <cell r="U49">
            <v>0</v>
          </cell>
          <cell r="V49"/>
        </row>
        <row r="50">
          <cell r="F50">
            <v>202484500</v>
          </cell>
          <cell r="G50">
            <v>202484500</v>
          </cell>
          <cell r="H50">
            <v>0</v>
          </cell>
          <cell r="I50"/>
          <cell r="J50"/>
          <cell r="L50">
            <v>0</v>
          </cell>
          <cell r="M50">
            <v>0</v>
          </cell>
          <cell r="N50">
            <v>0</v>
          </cell>
          <cell r="O50">
            <v>0</v>
          </cell>
          <cell r="P50">
            <v>0</v>
          </cell>
          <cell r="Q50">
            <v>0</v>
          </cell>
          <cell r="R50">
            <v>0</v>
          </cell>
          <cell r="S50">
            <v>0</v>
          </cell>
          <cell r="T50"/>
          <cell r="U50">
            <v>0</v>
          </cell>
          <cell r="V50"/>
        </row>
        <row r="51">
          <cell r="F51">
            <v>0</v>
          </cell>
          <cell r="G51">
            <v>0</v>
          </cell>
          <cell r="H51">
            <v>0</v>
          </cell>
          <cell r="I51"/>
          <cell r="J51"/>
          <cell r="L51">
            <v>0</v>
          </cell>
          <cell r="M51">
            <v>0</v>
          </cell>
          <cell r="N51">
            <v>0</v>
          </cell>
          <cell r="O51">
            <v>0</v>
          </cell>
          <cell r="P51">
            <v>0</v>
          </cell>
          <cell r="Q51">
            <v>0</v>
          </cell>
          <cell r="R51">
            <v>0</v>
          </cell>
          <cell r="S51">
            <v>0</v>
          </cell>
          <cell r="T51"/>
          <cell r="U51">
            <v>0</v>
          </cell>
          <cell r="V51"/>
        </row>
        <row r="52">
          <cell r="F52">
            <v>784937941</v>
          </cell>
          <cell r="G52">
            <v>784937941</v>
          </cell>
          <cell r="H52">
            <v>0</v>
          </cell>
          <cell r="L52">
            <v>0</v>
          </cell>
          <cell r="M52">
            <v>0</v>
          </cell>
          <cell r="N52">
            <v>0</v>
          </cell>
          <cell r="O52">
            <v>0</v>
          </cell>
          <cell r="P52">
            <v>0</v>
          </cell>
          <cell r="Q52">
            <v>0</v>
          </cell>
          <cell r="R52">
            <v>0</v>
          </cell>
          <cell r="S52">
            <v>0</v>
          </cell>
          <cell r="U52">
            <v>0</v>
          </cell>
        </row>
        <row r="53">
          <cell r="F53">
            <v>0</v>
          </cell>
          <cell r="G53">
            <v>0</v>
          </cell>
          <cell r="H53">
            <v>0</v>
          </cell>
          <cell r="L53">
            <v>0</v>
          </cell>
          <cell r="M53">
            <v>0</v>
          </cell>
          <cell r="N53">
            <v>0</v>
          </cell>
          <cell r="O53">
            <v>0</v>
          </cell>
          <cell r="P53">
            <v>0</v>
          </cell>
          <cell r="Q53">
            <v>0</v>
          </cell>
          <cell r="R53">
            <v>0</v>
          </cell>
          <cell r="S53">
            <v>0</v>
          </cell>
          <cell r="U53">
            <v>0</v>
          </cell>
        </row>
        <row r="54">
          <cell r="F54">
            <v>0</v>
          </cell>
          <cell r="G54">
            <v>0</v>
          </cell>
          <cell r="H54">
            <v>0</v>
          </cell>
          <cell r="L54">
            <v>0</v>
          </cell>
          <cell r="M54">
            <v>0</v>
          </cell>
          <cell r="N54">
            <v>0</v>
          </cell>
          <cell r="O54">
            <v>0</v>
          </cell>
          <cell r="P54">
            <v>0</v>
          </cell>
          <cell r="Q54">
            <v>0</v>
          </cell>
          <cell r="R54">
            <v>0</v>
          </cell>
          <cell r="S54">
            <v>0</v>
          </cell>
          <cell r="U54">
            <v>0</v>
          </cell>
        </row>
        <row r="55">
          <cell r="F55">
            <v>0</v>
          </cell>
          <cell r="G55">
            <v>0</v>
          </cell>
          <cell r="H55">
            <v>0</v>
          </cell>
          <cell r="L55">
            <v>0</v>
          </cell>
          <cell r="M55">
            <v>0</v>
          </cell>
          <cell r="N55">
            <v>0</v>
          </cell>
          <cell r="O55">
            <v>0</v>
          </cell>
          <cell r="P55">
            <v>0</v>
          </cell>
          <cell r="Q55">
            <v>0</v>
          </cell>
          <cell r="R55">
            <v>0</v>
          </cell>
          <cell r="S55">
            <v>0</v>
          </cell>
          <cell r="U55">
            <v>0</v>
          </cell>
        </row>
        <row r="56">
          <cell r="F56">
            <v>0</v>
          </cell>
          <cell r="G56">
            <v>0</v>
          </cell>
          <cell r="H56">
            <v>0</v>
          </cell>
          <cell r="L56">
            <v>0</v>
          </cell>
          <cell r="M56">
            <v>0</v>
          </cell>
          <cell r="N56">
            <v>0</v>
          </cell>
          <cell r="O56">
            <v>0</v>
          </cell>
          <cell r="P56">
            <v>0</v>
          </cell>
          <cell r="Q56">
            <v>0</v>
          </cell>
          <cell r="R56">
            <v>0</v>
          </cell>
          <cell r="S56">
            <v>0</v>
          </cell>
          <cell r="U56">
            <v>0</v>
          </cell>
        </row>
        <row r="57">
          <cell r="F57">
            <v>0</v>
          </cell>
          <cell r="G57">
            <v>0</v>
          </cell>
          <cell r="H57">
            <v>0</v>
          </cell>
          <cell r="L57">
            <v>0</v>
          </cell>
          <cell r="M57">
            <v>0</v>
          </cell>
          <cell r="N57">
            <v>0</v>
          </cell>
          <cell r="O57">
            <v>0</v>
          </cell>
          <cell r="P57">
            <v>0</v>
          </cell>
          <cell r="Q57">
            <v>0</v>
          </cell>
          <cell r="R57">
            <v>0</v>
          </cell>
          <cell r="S57">
            <v>0</v>
          </cell>
          <cell r="U57">
            <v>0</v>
          </cell>
        </row>
        <row r="58">
          <cell r="F58">
            <v>0</v>
          </cell>
          <cell r="G58">
            <v>0</v>
          </cell>
          <cell r="H58">
            <v>0</v>
          </cell>
          <cell r="L58">
            <v>0</v>
          </cell>
          <cell r="M58">
            <v>0</v>
          </cell>
          <cell r="N58">
            <v>0</v>
          </cell>
          <cell r="O58">
            <v>0</v>
          </cell>
          <cell r="P58">
            <v>0</v>
          </cell>
          <cell r="Q58">
            <v>0</v>
          </cell>
          <cell r="R58">
            <v>0</v>
          </cell>
          <cell r="S58">
            <v>0</v>
          </cell>
          <cell r="U58">
            <v>0</v>
          </cell>
        </row>
        <row r="60">
          <cell r="F60">
            <v>784937941</v>
          </cell>
          <cell r="G60">
            <v>784937941</v>
          </cell>
          <cell r="H60">
            <v>0</v>
          </cell>
          <cell r="L60">
            <v>0</v>
          </cell>
          <cell r="M60">
            <v>0</v>
          </cell>
          <cell r="N60">
            <v>0</v>
          </cell>
          <cell r="O60">
            <v>0</v>
          </cell>
          <cell r="P60">
            <v>0</v>
          </cell>
          <cell r="Q60">
            <v>0</v>
          </cell>
          <cell r="R60">
            <v>0</v>
          </cell>
          <cell r="S60">
            <v>0</v>
          </cell>
          <cell r="U60">
            <v>0</v>
          </cell>
        </row>
      </sheetData>
      <sheetData sheetId="49">
        <row r="9">
          <cell r="F9">
            <v>0</v>
          </cell>
          <cell r="H9">
            <v>0</v>
          </cell>
          <cell r="I9">
            <v>0</v>
          </cell>
          <cell r="K9">
            <v>0</v>
          </cell>
          <cell r="S9">
            <v>0</v>
          </cell>
          <cell r="T9">
            <v>0</v>
          </cell>
        </row>
        <row r="10">
          <cell r="E10">
            <v>-10305.280000000001</v>
          </cell>
          <cell r="F10">
            <v>-10305.280000000001</v>
          </cell>
          <cell r="H10">
            <v>-10305.280000000001</v>
          </cell>
          <cell r="I10">
            <v>0</v>
          </cell>
          <cell r="K10">
            <v>0</v>
          </cell>
          <cell r="S10">
            <v>0</v>
          </cell>
          <cell r="T10">
            <v>0</v>
          </cell>
        </row>
        <row r="11">
          <cell r="F11">
            <v>0</v>
          </cell>
          <cell r="H11">
            <v>0</v>
          </cell>
          <cell r="I11">
            <v>0</v>
          </cell>
          <cell r="K11">
            <v>0</v>
          </cell>
          <cell r="S11">
            <v>0</v>
          </cell>
          <cell r="T11">
            <v>0</v>
          </cell>
        </row>
        <row r="12">
          <cell r="F12">
            <v>0</v>
          </cell>
          <cell r="H12">
            <v>0</v>
          </cell>
          <cell r="I12">
            <v>0</v>
          </cell>
          <cell r="K12">
            <v>0</v>
          </cell>
          <cell r="S12">
            <v>0</v>
          </cell>
          <cell r="T12">
            <v>0</v>
          </cell>
        </row>
        <row r="13">
          <cell r="F13">
            <v>-10305.280000000001</v>
          </cell>
          <cell r="H13">
            <v>-10305.280000000001</v>
          </cell>
          <cell r="I13">
            <v>0</v>
          </cell>
          <cell r="K13">
            <v>0</v>
          </cell>
          <cell r="S13">
            <v>0</v>
          </cell>
          <cell r="T13">
            <v>0</v>
          </cell>
        </row>
        <row r="14">
          <cell r="F14">
            <v>0</v>
          </cell>
          <cell r="H14">
            <v>0</v>
          </cell>
          <cell r="I14">
            <v>0</v>
          </cell>
          <cell r="K14">
            <v>0</v>
          </cell>
          <cell r="S14">
            <v>0</v>
          </cell>
          <cell r="T14">
            <v>0</v>
          </cell>
        </row>
        <row r="15">
          <cell r="F15">
            <v>0</v>
          </cell>
          <cell r="H15">
            <v>0</v>
          </cell>
          <cell r="I15">
            <v>0</v>
          </cell>
          <cell r="K15">
            <v>0</v>
          </cell>
          <cell r="S15">
            <v>0</v>
          </cell>
          <cell r="T15">
            <v>0</v>
          </cell>
        </row>
        <row r="16">
          <cell r="F16">
            <v>-17330201.09</v>
          </cell>
          <cell r="H16">
            <v>-1298729.75</v>
          </cell>
          <cell r="I16">
            <v>-16031471.34</v>
          </cell>
          <cell r="K16">
            <v>-48069465.700000003</v>
          </cell>
          <cell r="S16">
            <v>0</v>
          </cell>
          <cell r="T16">
            <v>-48069465.700000003</v>
          </cell>
        </row>
        <row r="17">
          <cell r="F17">
            <v>0</v>
          </cell>
          <cell r="H17">
            <v>0</v>
          </cell>
          <cell r="I17">
            <v>0</v>
          </cell>
          <cell r="K17">
            <v>0</v>
          </cell>
          <cell r="S17">
            <v>0</v>
          </cell>
          <cell r="T17">
            <v>0</v>
          </cell>
        </row>
        <row r="18">
          <cell r="F18">
            <v>0</v>
          </cell>
          <cell r="H18">
            <v>0</v>
          </cell>
          <cell r="I18">
            <v>0</v>
          </cell>
          <cell r="K18">
            <v>0</v>
          </cell>
          <cell r="S18">
            <v>0</v>
          </cell>
          <cell r="T18">
            <v>0</v>
          </cell>
        </row>
        <row r="19">
          <cell r="F19">
            <v>0</v>
          </cell>
          <cell r="H19">
            <v>0</v>
          </cell>
          <cell r="I19">
            <v>0</v>
          </cell>
          <cell r="K19">
            <v>0</v>
          </cell>
          <cell r="S19">
            <v>0</v>
          </cell>
          <cell r="T19">
            <v>0</v>
          </cell>
        </row>
        <row r="20">
          <cell r="F20">
            <v>0</v>
          </cell>
          <cell r="H20">
            <v>0</v>
          </cell>
          <cell r="I20">
            <v>0</v>
          </cell>
          <cell r="K20">
            <v>0</v>
          </cell>
          <cell r="S20">
            <v>0</v>
          </cell>
          <cell r="T20">
            <v>0</v>
          </cell>
        </row>
        <row r="21">
          <cell r="F21">
            <v>0</v>
          </cell>
          <cell r="H21">
            <v>0</v>
          </cell>
          <cell r="I21">
            <v>0</v>
          </cell>
          <cell r="K21">
            <v>0</v>
          </cell>
          <cell r="S21">
            <v>0</v>
          </cell>
          <cell r="T21">
            <v>0</v>
          </cell>
        </row>
        <row r="24">
          <cell r="F24">
            <v>-17330201.09</v>
          </cell>
          <cell r="H24">
            <v>-1298729.75</v>
          </cell>
          <cell r="I24">
            <v>-16031471.34</v>
          </cell>
          <cell r="K24">
            <v>-48069465.700000003</v>
          </cell>
          <cell r="S24">
            <v>0</v>
          </cell>
          <cell r="T24">
            <v>-48069465.700000003</v>
          </cell>
        </row>
        <row r="28">
          <cell r="E28">
            <v>0</v>
          </cell>
          <cell r="F28">
            <v>0</v>
          </cell>
          <cell r="H28">
            <v>0</v>
          </cell>
          <cell r="I28">
            <v>0</v>
          </cell>
          <cell r="K28">
            <v>0</v>
          </cell>
          <cell r="S28">
            <v>0</v>
          </cell>
          <cell r="T28">
            <v>0</v>
          </cell>
        </row>
        <row r="29">
          <cell r="F29">
            <v>0</v>
          </cell>
          <cell r="H29">
            <v>0</v>
          </cell>
          <cell r="I29">
            <v>0</v>
          </cell>
          <cell r="K29">
            <v>0</v>
          </cell>
          <cell r="S29">
            <v>0</v>
          </cell>
          <cell r="T29">
            <v>0</v>
          </cell>
        </row>
        <row r="30">
          <cell r="F30">
            <v>0</v>
          </cell>
          <cell r="H30">
            <v>0</v>
          </cell>
          <cell r="I30">
            <v>0</v>
          </cell>
          <cell r="K30">
            <v>0</v>
          </cell>
          <cell r="S30">
            <v>0</v>
          </cell>
          <cell r="T30">
            <v>0</v>
          </cell>
        </row>
        <row r="31">
          <cell r="F31">
            <v>0</v>
          </cell>
          <cell r="H31">
            <v>0</v>
          </cell>
          <cell r="I31">
            <v>0</v>
          </cell>
          <cell r="K31">
            <v>0</v>
          </cell>
          <cell r="S31">
            <v>0</v>
          </cell>
          <cell r="T31">
            <v>0</v>
          </cell>
        </row>
        <row r="32">
          <cell r="F32">
            <v>0</v>
          </cell>
          <cell r="H32">
            <v>0</v>
          </cell>
          <cell r="I32">
            <v>0</v>
          </cell>
          <cell r="K32">
            <v>0</v>
          </cell>
          <cell r="S32">
            <v>0</v>
          </cell>
          <cell r="T32">
            <v>0</v>
          </cell>
        </row>
        <row r="33">
          <cell r="F33">
            <v>0</v>
          </cell>
          <cell r="H33">
            <v>0</v>
          </cell>
          <cell r="I33">
            <v>0</v>
          </cell>
          <cell r="K33">
            <v>0</v>
          </cell>
          <cell r="S33">
            <v>0</v>
          </cell>
          <cell r="T33">
            <v>0</v>
          </cell>
        </row>
        <row r="34">
          <cell r="F34">
            <v>-24965785.82</v>
          </cell>
          <cell r="H34">
            <v>-4698378.3199999901</v>
          </cell>
          <cell r="I34">
            <v>-20267407.5</v>
          </cell>
          <cell r="K34">
            <v>-82073211.609999999</v>
          </cell>
          <cell r="S34">
            <v>0</v>
          </cell>
          <cell r="T34">
            <v>-82073211.609999999</v>
          </cell>
        </row>
        <row r="35">
          <cell r="F35">
            <v>0</v>
          </cell>
          <cell r="H35">
            <v>0</v>
          </cell>
          <cell r="I35">
            <v>0</v>
          </cell>
          <cell r="K35">
            <v>0</v>
          </cell>
          <cell r="S35">
            <v>0</v>
          </cell>
          <cell r="T35">
            <v>0</v>
          </cell>
        </row>
        <row r="36">
          <cell r="F36">
            <v>0</v>
          </cell>
          <cell r="H36">
            <v>0</v>
          </cell>
          <cell r="I36">
            <v>0</v>
          </cell>
          <cell r="K36">
            <v>0</v>
          </cell>
          <cell r="S36">
            <v>0</v>
          </cell>
          <cell r="T36">
            <v>0</v>
          </cell>
        </row>
        <row r="37">
          <cell r="F37">
            <v>0</v>
          </cell>
          <cell r="H37">
            <v>0</v>
          </cell>
          <cell r="I37">
            <v>0</v>
          </cell>
          <cell r="K37">
            <v>0</v>
          </cell>
          <cell r="S37">
            <v>0</v>
          </cell>
          <cell r="T37">
            <v>0</v>
          </cell>
        </row>
        <row r="38">
          <cell r="F38">
            <v>0</v>
          </cell>
          <cell r="H38">
            <v>0</v>
          </cell>
          <cell r="I38">
            <v>0</v>
          </cell>
          <cell r="K38">
            <v>0</v>
          </cell>
          <cell r="S38">
            <v>0</v>
          </cell>
          <cell r="T38">
            <v>0</v>
          </cell>
        </row>
        <row r="39">
          <cell r="F39">
            <v>0</v>
          </cell>
          <cell r="H39">
            <v>0</v>
          </cell>
          <cell r="I39">
            <v>0</v>
          </cell>
          <cell r="K39">
            <v>0</v>
          </cell>
          <cell r="S39">
            <v>0</v>
          </cell>
          <cell r="T39">
            <v>0</v>
          </cell>
        </row>
        <row r="42">
          <cell r="F42">
            <v>-24965785.82</v>
          </cell>
          <cell r="H42">
            <v>-4698378.3199999901</v>
          </cell>
          <cell r="I42">
            <v>-20267407.5</v>
          </cell>
          <cell r="K42">
            <v>-82073211.609999999</v>
          </cell>
          <cell r="S42">
            <v>0</v>
          </cell>
          <cell r="T42">
            <v>-82073211.609999999</v>
          </cell>
        </row>
        <row r="46">
          <cell r="E46">
            <v>0</v>
          </cell>
          <cell r="K46">
            <v>0</v>
          </cell>
        </row>
        <row r="47">
          <cell r="F47"/>
          <cell r="H47"/>
          <cell r="I47"/>
          <cell r="K47">
            <v>0</v>
          </cell>
          <cell r="S47"/>
          <cell r="T47"/>
        </row>
        <row r="48">
          <cell r="F48"/>
          <cell r="H48"/>
          <cell r="I48"/>
          <cell r="K48">
            <v>0</v>
          </cell>
          <cell r="S48"/>
          <cell r="T48"/>
        </row>
        <row r="49">
          <cell r="F49"/>
          <cell r="H49"/>
          <cell r="I49"/>
          <cell r="K49">
            <v>0</v>
          </cell>
          <cell r="S49"/>
          <cell r="T49"/>
        </row>
        <row r="50">
          <cell r="F50"/>
          <cell r="H50"/>
          <cell r="I50"/>
          <cell r="K50">
            <v>0</v>
          </cell>
          <cell r="S50"/>
          <cell r="T50"/>
        </row>
        <row r="51">
          <cell r="F51"/>
          <cell r="H51"/>
          <cell r="I51"/>
          <cell r="K51">
            <v>0</v>
          </cell>
          <cell r="S51"/>
          <cell r="T51"/>
        </row>
        <row r="52">
          <cell r="K52">
            <v>0</v>
          </cell>
        </row>
        <row r="54">
          <cell r="K54">
            <v>0</v>
          </cell>
        </row>
        <row r="55">
          <cell r="K55">
            <v>0</v>
          </cell>
        </row>
        <row r="56">
          <cell r="K56">
            <v>0</v>
          </cell>
        </row>
        <row r="57">
          <cell r="K57">
            <v>0</v>
          </cell>
        </row>
        <row r="60">
          <cell r="K60">
            <v>0</v>
          </cell>
        </row>
        <row r="67">
          <cell r="E67">
            <v>0</v>
          </cell>
          <cell r="H67">
            <v>0</v>
          </cell>
          <cell r="I67">
            <v>0</v>
          </cell>
          <cell r="K67">
            <v>0</v>
          </cell>
          <cell r="S67">
            <v>0</v>
          </cell>
          <cell r="T67">
            <v>0</v>
          </cell>
        </row>
        <row r="68">
          <cell r="E68">
            <v>0</v>
          </cell>
          <cell r="H68">
            <v>0</v>
          </cell>
          <cell r="I68">
            <v>0</v>
          </cell>
          <cell r="K68">
            <v>0</v>
          </cell>
          <cell r="S68">
            <v>0</v>
          </cell>
          <cell r="T68">
            <v>0</v>
          </cell>
        </row>
        <row r="69">
          <cell r="E69">
            <v>0</v>
          </cell>
          <cell r="H69">
            <v>0</v>
          </cell>
          <cell r="I69">
            <v>0</v>
          </cell>
          <cell r="K69">
            <v>0</v>
          </cell>
          <cell r="S69">
            <v>0</v>
          </cell>
          <cell r="T69">
            <v>0</v>
          </cell>
        </row>
        <row r="70">
          <cell r="E70">
            <v>0</v>
          </cell>
          <cell r="H70">
            <v>0</v>
          </cell>
          <cell r="I70">
            <v>0</v>
          </cell>
          <cell r="K70">
            <v>0</v>
          </cell>
          <cell r="S70">
            <v>0</v>
          </cell>
          <cell r="T70">
            <v>0</v>
          </cell>
        </row>
        <row r="71">
          <cell r="E71">
            <v>0</v>
          </cell>
          <cell r="H71">
            <v>0</v>
          </cell>
          <cell r="I71">
            <v>0</v>
          </cell>
          <cell r="K71">
            <v>0</v>
          </cell>
          <cell r="S71">
            <v>0</v>
          </cell>
          <cell r="T71">
            <v>0</v>
          </cell>
        </row>
        <row r="72">
          <cell r="E72">
            <v>4507271</v>
          </cell>
          <cell r="H72">
            <v>1185729.95</v>
          </cell>
          <cell r="I72">
            <v>3002745.48</v>
          </cell>
          <cell r="K72">
            <v>318795.57000001002</v>
          </cell>
          <cell r="S72">
            <v>0</v>
          </cell>
          <cell r="T72">
            <v>318795.570000012</v>
          </cell>
        </row>
        <row r="74">
          <cell r="F74">
            <v>0</v>
          </cell>
          <cell r="H74">
            <v>0</v>
          </cell>
          <cell r="I74">
            <v>0</v>
          </cell>
          <cell r="K74">
            <v>0</v>
          </cell>
          <cell r="S74">
            <v>0</v>
          </cell>
          <cell r="T74">
            <v>0</v>
          </cell>
        </row>
        <row r="75">
          <cell r="F75">
            <v>0</v>
          </cell>
          <cell r="H75">
            <v>0</v>
          </cell>
          <cell r="I75">
            <v>0</v>
          </cell>
          <cell r="K75">
            <v>0</v>
          </cell>
          <cell r="S75">
            <v>0</v>
          </cell>
          <cell r="T75">
            <v>0</v>
          </cell>
        </row>
        <row r="76">
          <cell r="F76">
            <v>0</v>
          </cell>
          <cell r="H76">
            <v>0</v>
          </cell>
          <cell r="I76">
            <v>0</v>
          </cell>
          <cell r="K76">
            <v>0</v>
          </cell>
          <cell r="S76">
            <v>0</v>
          </cell>
          <cell r="T76">
            <v>0</v>
          </cell>
        </row>
        <row r="77">
          <cell r="F77">
            <v>0</v>
          </cell>
          <cell r="H77">
            <v>0</v>
          </cell>
          <cell r="I77">
            <v>0</v>
          </cell>
          <cell r="K77">
            <v>0</v>
          </cell>
          <cell r="S77">
            <v>0</v>
          </cell>
          <cell r="T77">
            <v>0</v>
          </cell>
        </row>
        <row r="78">
          <cell r="F78">
            <v>0</v>
          </cell>
          <cell r="H78">
            <v>0</v>
          </cell>
          <cell r="I78">
            <v>0</v>
          </cell>
          <cell r="K78">
            <v>0</v>
          </cell>
          <cell r="S78">
            <v>0</v>
          </cell>
          <cell r="T78">
            <v>0</v>
          </cell>
        </row>
        <row r="79">
          <cell r="F79">
            <v>0</v>
          </cell>
          <cell r="H79">
            <v>0</v>
          </cell>
          <cell r="I79">
            <v>0</v>
          </cell>
          <cell r="K79">
            <v>0</v>
          </cell>
          <cell r="S79">
            <v>0</v>
          </cell>
          <cell r="T79">
            <v>0</v>
          </cell>
        </row>
        <row r="81">
          <cell r="F81">
            <v>0</v>
          </cell>
          <cell r="H81">
            <v>0</v>
          </cell>
          <cell r="I81">
            <v>0</v>
          </cell>
          <cell r="K81">
            <v>0</v>
          </cell>
          <cell r="S81">
            <v>0</v>
          </cell>
          <cell r="T81">
            <v>0</v>
          </cell>
        </row>
        <row r="82">
          <cell r="F82">
            <v>0</v>
          </cell>
          <cell r="H82">
            <v>0</v>
          </cell>
          <cell r="I82">
            <v>0</v>
          </cell>
          <cell r="K82">
            <v>0</v>
          </cell>
          <cell r="S82">
            <v>0</v>
          </cell>
          <cell r="T82">
            <v>0</v>
          </cell>
        </row>
        <row r="83">
          <cell r="F83">
            <v>0</v>
          </cell>
          <cell r="H83">
            <v>0</v>
          </cell>
          <cell r="I83">
            <v>0</v>
          </cell>
          <cell r="K83">
            <v>0</v>
          </cell>
          <cell r="S83">
            <v>0</v>
          </cell>
          <cell r="T83">
            <v>0</v>
          </cell>
        </row>
        <row r="84">
          <cell r="F84">
            <v>0</v>
          </cell>
          <cell r="H84">
            <v>0</v>
          </cell>
          <cell r="I84">
            <v>0</v>
          </cell>
          <cell r="K84">
            <v>0</v>
          </cell>
          <cell r="S84">
            <v>0</v>
          </cell>
          <cell r="T84">
            <v>0</v>
          </cell>
        </row>
        <row r="85">
          <cell r="F85">
            <v>0</v>
          </cell>
          <cell r="H85">
            <v>0</v>
          </cell>
          <cell r="I85">
            <v>0</v>
          </cell>
          <cell r="K85">
            <v>0</v>
          </cell>
          <cell r="S85">
            <v>0</v>
          </cell>
          <cell r="T85">
            <v>0</v>
          </cell>
        </row>
        <row r="86">
          <cell r="F86">
            <v>0</v>
          </cell>
          <cell r="H86">
            <v>0</v>
          </cell>
          <cell r="I86">
            <v>0</v>
          </cell>
          <cell r="K86">
            <v>0</v>
          </cell>
          <cell r="S86">
            <v>0</v>
          </cell>
          <cell r="T86">
            <v>0</v>
          </cell>
        </row>
        <row r="87">
          <cell r="F87">
            <v>4188475.4299999899</v>
          </cell>
          <cell r="H87">
            <v>1185729.95</v>
          </cell>
          <cell r="I87">
            <v>3002745.48</v>
          </cell>
          <cell r="K87">
            <v>318795.57000001002</v>
          </cell>
          <cell r="S87">
            <v>0</v>
          </cell>
          <cell r="T87">
            <v>318795.570000012</v>
          </cell>
        </row>
      </sheetData>
      <sheetData sheetId="50">
        <row r="9">
          <cell r="E9">
            <v>0</v>
          </cell>
          <cell r="F9">
            <v>0</v>
          </cell>
        </row>
        <row r="10">
          <cell r="E10">
            <v>0</v>
          </cell>
          <cell r="F10">
            <v>0</v>
          </cell>
        </row>
        <row r="11">
          <cell r="E11">
            <v>0</v>
          </cell>
          <cell r="F11">
            <v>0</v>
          </cell>
        </row>
        <row r="12">
          <cell r="E12">
            <v>0</v>
          </cell>
          <cell r="F12">
            <v>0</v>
          </cell>
        </row>
        <row r="13">
          <cell r="E13">
            <v>0</v>
          </cell>
          <cell r="F13">
            <v>0</v>
          </cell>
        </row>
        <row r="14">
          <cell r="E14">
            <v>0</v>
          </cell>
          <cell r="F14">
            <v>0</v>
          </cell>
        </row>
        <row r="15">
          <cell r="E15">
            <v>0</v>
          </cell>
          <cell r="F15">
            <v>0</v>
          </cell>
        </row>
        <row r="16">
          <cell r="E16">
            <v>0</v>
          </cell>
          <cell r="F16">
            <v>0</v>
          </cell>
        </row>
        <row r="17">
          <cell r="E17">
            <v>0</v>
          </cell>
          <cell r="F17">
            <v>0</v>
          </cell>
        </row>
        <row r="18">
          <cell r="E18">
            <v>0</v>
          </cell>
          <cell r="F18">
            <v>0</v>
          </cell>
        </row>
        <row r="19">
          <cell r="E19">
            <v>0</v>
          </cell>
          <cell r="F19">
            <v>0</v>
          </cell>
        </row>
        <row r="20">
          <cell r="E20">
            <v>0</v>
          </cell>
          <cell r="F20">
            <v>0</v>
          </cell>
        </row>
        <row r="21">
          <cell r="E21">
            <v>0</v>
          </cell>
          <cell r="F21">
            <v>0</v>
          </cell>
        </row>
        <row r="24">
          <cell r="E24">
            <v>0</v>
          </cell>
          <cell r="F24">
            <v>0</v>
          </cell>
        </row>
        <row r="28">
          <cell r="E28">
            <v>0</v>
          </cell>
          <cell r="F28">
            <v>0</v>
          </cell>
        </row>
        <row r="29">
          <cell r="E29">
            <v>0</v>
          </cell>
          <cell r="F29">
            <v>0</v>
          </cell>
        </row>
        <row r="30">
          <cell r="E30">
            <v>0</v>
          </cell>
          <cell r="F30">
            <v>0</v>
          </cell>
        </row>
        <row r="31">
          <cell r="E31">
            <v>0</v>
          </cell>
          <cell r="F31">
            <v>0</v>
          </cell>
        </row>
        <row r="32">
          <cell r="E32">
            <v>0</v>
          </cell>
          <cell r="F32">
            <v>0</v>
          </cell>
        </row>
        <row r="33">
          <cell r="E33">
            <v>0</v>
          </cell>
          <cell r="F33">
            <v>0</v>
          </cell>
        </row>
        <row r="34">
          <cell r="E34">
            <v>0</v>
          </cell>
          <cell r="F34">
            <v>0</v>
          </cell>
        </row>
        <row r="35">
          <cell r="E35">
            <v>0</v>
          </cell>
          <cell r="F35">
            <v>0</v>
          </cell>
        </row>
        <row r="36">
          <cell r="E36">
            <v>0</v>
          </cell>
          <cell r="F36">
            <v>0</v>
          </cell>
        </row>
        <row r="37">
          <cell r="E37">
            <v>0</v>
          </cell>
          <cell r="F37">
            <v>0</v>
          </cell>
        </row>
        <row r="38">
          <cell r="E38">
            <v>0</v>
          </cell>
          <cell r="F38">
            <v>0</v>
          </cell>
        </row>
        <row r="39">
          <cell r="E39">
            <v>0</v>
          </cell>
          <cell r="F39">
            <v>0</v>
          </cell>
        </row>
        <row r="42">
          <cell r="E42">
            <v>0</v>
          </cell>
          <cell r="F42">
            <v>0</v>
          </cell>
        </row>
        <row r="46">
          <cell r="E46">
            <v>0</v>
          </cell>
          <cell r="F46">
            <v>0</v>
          </cell>
        </row>
        <row r="47">
          <cell r="E47">
            <v>0</v>
          </cell>
          <cell r="F47">
            <v>0</v>
          </cell>
        </row>
        <row r="48">
          <cell r="E48">
            <v>0</v>
          </cell>
          <cell r="F48">
            <v>0</v>
          </cell>
        </row>
        <row r="49">
          <cell r="E49">
            <v>0</v>
          </cell>
          <cell r="F49">
            <v>0</v>
          </cell>
        </row>
        <row r="50">
          <cell r="E50">
            <v>0</v>
          </cell>
          <cell r="F50">
            <v>0</v>
          </cell>
        </row>
        <row r="51">
          <cell r="E51">
            <v>0</v>
          </cell>
          <cell r="F51">
            <v>0</v>
          </cell>
        </row>
        <row r="52">
          <cell r="E52">
            <v>0</v>
          </cell>
          <cell r="F52">
            <v>0</v>
          </cell>
        </row>
        <row r="53">
          <cell r="E53">
            <v>0</v>
          </cell>
          <cell r="F53">
            <v>0</v>
          </cell>
        </row>
        <row r="54">
          <cell r="E54">
            <v>0</v>
          </cell>
          <cell r="F54">
            <v>0</v>
          </cell>
        </row>
        <row r="55">
          <cell r="E55">
            <v>0</v>
          </cell>
          <cell r="F55">
            <v>0</v>
          </cell>
        </row>
        <row r="56">
          <cell r="E56">
            <v>0</v>
          </cell>
          <cell r="F56">
            <v>0</v>
          </cell>
        </row>
        <row r="57">
          <cell r="E57">
            <v>0</v>
          </cell>
          <cell r="F57">
            <v>0</v>
          </cell>
        </row>
        <row r="60">
          <cell r="E60">
            <v>0</v>
          </cell>
          <cell r="F60">
            <v>0</v>
          </cell>
        </row>
        <row r="67">
          <cell r="E67">
            <v>0</v>
          </cell>
          <cell r="F67">
            <v>0</v>
          </cell>
        </row>
        <row r="68">
          <cell r="E68">
            <v>0</v>
          </cell>
          <cell r="F68">
            <v>0</v>
          </cell>
        </row>
        <row r="69">
          <cell r="E69">
            <v>0</v>
          </cell>
          <cell r="F69">
            <v>0</v>
          </cell>
        </row>
        <row r="70">
          <cell r="E70">
            <v>0</v>
          </cell>
          <cell r="F70">
            <v>0</v>
          </cell>
        </row>
        <row r="71">
          <cell r="E71">
            <v>0</v>
          </cell>
          <cell r="F71">
            <v>0</v>
          </cell>
        </row>
        <row r="72">
          <cell r="E72">
            <v>0</v>
          </cell>
          <cell r="F72">
            <v>0</v>
          </cell>
        </row>
        <row r="74">
          <cell r="E74">
            <v>0</v>
          </cell>
          <cell r="F74">
            <v>0</v>
          </cell>
        </row>
        <row r="75">
          <cell r="E75">
            <v>0</v>
          </cell>
          <cell r="F75">
            <v>0</v>
          </cell>
        </row>
        <row r="76">
          <cell r="E76">
            <v>0</v>
          </cell>
          <cell r="F76">
            <v>0</v>
          </cell>
        </row>
        <row r="77">
          <cell r="E77">
            <v>0</v>
          </cell>
          <cell r="F77">
            <v>0</v>
          </cell>
        </row>
        <row r="78">
          <cell r="E78">
            <v>0</v>
          </cell>
          <cell r="F78">
            <v>0</v>
          </cell>
        </row>
        <row r="79">
          <cell r="E79">
            <v>0</v>
          </cell>
          <cell r="F79">
            <v>0</v>
          </cell>
        </row>
        <row r="81">
          <cell r="E81">
            <v>0</v>
          </cell>
          <cell r="F81">
            <v>0</v>
          </cell>
        </row>
        <row r="82">
          <cell r="E82">
            <v>0</v>
          </cell>
          <cell r="F82">
            <v>0</v>
          </cell>
        </row>
        <row r="83">
          <cell r="E83">
            <v>0</v>
          </cell>
          <cell r="F83">
            <v>0</v>
          </cell>
        </row>
        <row r="84">
          <cell r="E84">
            <v>0</v>
          </cell>
          <cell r="F84">
            <v>0</v>
          </cell>
        </row>
        <row r="85">
          <cell r="E85">
            <v>0</v>
          </cell>
          <cell r="F85">
            <v>0</v>
          </cell>
        </row>
        <row r="86">
          <cell r="E86">
            <v>0</v>
          </cell>
          <cell r="F86">
            <v>0</v>
          </cell>
        </row>
        <row r="87">
          <cell r="E87">
            <v>0</v>
          </cell>
          <cell r="F87">
            <v>0</v>
          </cell>
        </row>
      </sheetData>
      <sheetData sheetId="51">
        <row r="9">
          <cell r="E9">
            <v>0</v>
          </cell>
          <cell r="F9">
            <v>0</v>
          </cell>
        </row>
        <row r="10">
          <cell r="E10">
            <v>0</v>
          </cell>
          <cell r="F10">
            <v>0</v>
          </cell>
        </row>
        <row r="11">
          <cell r="E11">
            <v>0</v>
          </cell>
          <cell r="F11">
            <v>0</v>
          </cell>
        </row>
        <row r="12">
          <cell r="E12">
            <v>0</v>
          </cell>
          <cell r="F12">
            <v>0</v>
          </cell>
        </row>
        <row r="13">
          <cell r="E13">
            <v>0</v>
          </cell>
          <cell r="F13">
            <v>0</v>
          </cell>
        </row>
        <row r="14">
          <cell r="E14">
            <v>0</v>
          </cell>
          <cell r="F14">
            <v>0</v>
          </cell>
        </row>
        <row r="15">
          <cell r="E15">
            <v>0</v>
          </cell>
          <cell r="F15">
            <v>0</v>
          </cell>
        </row>
        <row r="16">
          <cell r="E16">
            <v>19613899.030000001</v>
          </cell>
          <cell r="F16">
            <v>0</v>
          </cell>
        </row>
        <row r="17">
          <cell r="E17">
            <v>0</v>
          </cell>
          <cell r="F17">
            <v>0</v>
          </cell>
        </row>
        <row r="18">
          <cell r="E18">
            <v>0</v>
          </cell>
          <cell r="F18">
            <v>0</v>
          </cell>
        </row>
        <row r="19">
          <cell r="E19">
            <v>0</v>
          </cell>
          <cell r="F19">
            <v>0</v>
          </cell>
        </row>
        <row r="20">
          <cell r="E20">
            <v>0</v>
          </cell>
          <cell r="F20">
            <v>0</v>
          </cell>
        </row>
        <row r="21">
          <cell r="E21">
            <v>0</v>
          </cell>
          <cell r="F21">
            <v>0</v>
          </cell>
        </row>
        <row r="24">
          <cell r="E24">
            <v>19613899.030000001</v>
          </cell>
          <cell r="F24">
            <v>0</v>
          </cell>
        </row>
        <row r="28">
          <cell r="E28">
            <v>0</v>
          </cell>
          <cell r="F28">
            <v>0</v>
          </cell>
        </row>
        <row r="29">
          <cell r="E29">
            <v>0</v>
          </cell>
          <cell r="F29">
            <v>0</v>
          </cell>
        </row>
        <row r="30">
          <cell r="E30">
            <v>0</v>
          </cell>
          <cell r="F30">
            <v>0</v>
          </cell>
        </row>
        <row r="31">
          <cell r="E31">
            <v>0</v>
          </cell>
          <cell r="F31">
            <v>0</v>
          </cell>
        </row>
        <row r="32">
          <cell r="E32">
            <v>0</v>
          </cell>
          <cell r="F32">
            <v>0</v>
          </cell>
        </row>
        <row r="33">
          <cell r="E33">
            <v>0</v>
          </cell>
          <cell r="F33">
            <v>0</v>
          </cell>
        </row>
        <row r="34">
          <cell r="E34">
            <v>78105737487.000793</v>
          </cell>
          <cell r="F34">
            <v>736826372.40956795</v>
          </cell>
        </row>
        <row r="35">
          <cell r="E35">
            <v>0</v>
          </cell>
          <cell r="F35">
            <v>0</v>
          </cell>
        </row>
        <row r="36">
          <cell r="E36">
            <v>0</v>
          </cell>
          <cell r="F36">
            <v>0</v>
          </cell>
        </row>
        <row r="37">
          <cell r="E37">
            <v>0</v>
          </cell>
          <cell r="F37">
            <v>0</v>
          </cell>
        </row>
        <row r="38">
          <cell r="E38">
            <v>0</v>
          </cell>
          <cell r="F38">
            <v>0</v>
          </cell>
        </row>
        <row r="39">
          <cell r="E39">
            <v>0</v>
          </cell>
          <cell r="F39">
            <v>0</v>
          </cell>
        </row>
        <row r="42">
          <cell r="E42">
            <v>78105737487.000793</v>
          </cell>
          <cell r="F42">
            <v>736826372.40956795</v>
          </cell>
        </row>
        <row r="46">
          <cell r="E46">
            <v>0</v>
          </cell>
          <cell r="F46">
            <v>0</v>
          </cell>
        </row>
        <row r="47">
          <cell r="E47">
            <v>0</v>
          </cell>
          <cell r="F47">
            <v>0</v>
          </cell>
        </row>
        <row r="48">
          <cell r="E48">
            <v>0</v>
          </cell>
          <cell r="F48">
            <v>0</v>
          </cell>
        </row>
        <row r="49">
          <cell r="E49">
            <v>0</v>
          </cell>
          <cell r="F49">
            <v>0</v>
          </cell>
        </row>
        <row r="50">
          <cell r="E50">
            <v>0</v>
          </cell>
          <cell r="F50">
            <v>0</v>
          </cell>
        </row>
        <row r="51">
          <cell r="E51">
            <v>0</v>
          </cell>
          <cell r="F51">
            <v>0</v>
          </cell>
        </row>
        <row r="52">
          <cell r="E52">
            <v>784937941.28999996</v>
          </cell>
          <cell r="F52">
            <v>0</v>
          </cell>
        </row>
        <row r="53">
          <cell r="E53">
            <v>0</v>
          </cell>
          <cell r="F53">
            <v>0</v>
          </cell>
        </row>
        <row r="54">
          <cell r="E54">
            <v>0</v>
          </cell>
          <cell r="F54">
            <v>0</v>
          </cell>
        </row>
        <row r="55">
          <cell r="E55">
            <v>0</v>
          </cell>
          <cell r="F55">
            <v>0</v>
          </cell>
        </row>
        <row r="56">
          <cell r="E56">
            <v>0</v>
          </cell>
          <cell r="F56">
            <v>0</v>
          </cell>
        </row>
        <row r="57">
          <cell r="E57">
            <v>0</v>
          </cell>
          <cell r="F57">
            <v>0</v>
          </cell>
        </row>
        <row r="60">
          <cell r="E60">
            <v>784937941.28999996</v>
          </cell>
          <cell r="F60">
            <v>0</v>
          </cell>
        </row>
        <row r="67">
          <cell r="E67">
            <v>0</v>
          </cell>
          <cell r="F67">
            <v>0</v>
          </cell>
        </row>
        <row r="68">
          <cell r="E68">
            <v>0</v>
          </cell>
          <cell r="F68">
            <v>0</v>
          </cell>
        </row>
        <row r="69">
          <cell r="E69">
            <v>0</v>
          </cell>
          <cell r="F69">
            <v>0</v>
          </cell>
        </row>
        <row r="70">
          <cell r="E70">
            <v>0</v>
          </cell>
          <cell r="F70">
            <v>0</v>
          </cell>
        </row>
        <row r="71">
          <cell r="E71">
            <v>0</v>
          </cell>
          <cell r="F71">
            <v>0</v>
          </cell>
        </row>
        <row r="72">
          <cell r="E72">
            <v>0</v>
          </cell>
          <cell r="F72">
            <v>0</v>
          </cell>
        </row>
        <row r="74">
          <cell r="E74">
            <v>0</v>
          </cell>
          <cell r="F74">
            <v>0</v>
          </cell>
        </row>
        <row r="75">
          <cell r="E75">
            <v>0</v>
          </cell>
          <cell r="F75">
            <v>0</v>
          </cell>
        </row>
        <row r="76">
          <cell r="E76">
            <v>0</v>
          </cell>
          <cell r="F76">
            <v>0</v>
          </cell>
        </row>
        <row r="77">
          <cell r="E77">
            <v>0</v>
          </cell>
          <cell r="F77">
            <v>0</v>
          </cell>
        </row>
        <row r="78">
          <cell r="E78">
            <v>0</v>
          </cell>
          <cell r="F78">
            <v>0</v>
          </cell>
        </row>
        <row r="79">
          <cell r="E79">
            <v>0</v>
          </cell>
          <cell r="F79">
            <v>0</v>
          </cell>
        </row>
        <row r="81">
          <cell r="E81">
            <v>0</v>
          </cell>
          <cell r="F81">
            <v>0</v>
          </cell>
        </row>
        <row r="82">
          <cell r="E82">
            <v>0</v>
          </cell>
          <cell r="F82">
            <v>0</v>
          </cell>
        </row>
        <row r="83">
          <cell r="E83">
            <v>0</v>
          </cell>
          <cell r="F83">
            <v>0</v>
          </cell>
        </row>
        <row r="84">
          <cell r="E84">
            <v>0</v>
          </cell>
          <cell r="F84">
            <v>0</v>
          </cell>
        </row>
        <row r="85">
          <cell r="E85">
            <v>0</v>
          </cell>
          <cell r="F85">
            <v>0</v>
          </cell>
        </row>
        <row r="86">
          <cell r="E86">
            <v>0</v>
          </cell>
          <cell r="F86">
            <v>0</v>
          </cell>
        </row>
        <row r="87">
          <cell r="E87">
            <v>0</v>
          </cell>
          <cell r="F87">
            <v>0</v>
          </cell>
        </row>
      </sheetData>
      <sheetData sheetId="52">
        <row r="10">
          <cell r="E10">
            <v>0</v>
          </cell>
          <cell r="F10">
            <v>0</v>
          </cell>
          <cell r="G10">
            <v>0</v>
          </cell>
          <cell r="H10">
            <v>0</v>
          </cell>
          <cell r="J10">
            <v>0</v>
          </cell>
          <cell r="K10">
            <v>0</v>
          </cell>
          <cell r="L10">
            <v>0</v>
          </cell>
          <cell r="M10">
            <v>0</v>
          </cell>
        </row>
        <row r="11">
          <cell r="E11">
            <v>0</v>
          </cell>
          <cell r="F11">
            <v>0</v>
          </cell>
          <cell r="G11">
            <v>0</v>
          </cell>
          <cell r="H11">
            <v>0</v>
          </cell>
          <cell r="J11">
            <v>0</v>
          </cell>
          <cell r="K11">
            <v>0</v>
          </cell>
          <cell r="L11">
            <v>0</v>
          </cell>
          <cell r="M11">
            <v>0</v>
          </cell>
        </row>
        <row r="12">
          <cell r="E12">
            <v>0</v>
          </cell>
          <cell r="F12">
            <v>0</v>
          </cell>
          <cell r="G12">
            <v>0</v>
          </cell>
          <cell r="H12">
            <v>0</v>
          </cell>
          <cell r="J12">
            <v>0</v>
          </cell>
          <cell r="K12">
            <v>0</v>
          </cell>
          <cell r="L12">
            <v>0</v>
          </cell>
          <cell r="M12">
            <v>0</v>
          </cell>
        </row>
        <row r="13">
          <cell r="E13">
            <v>0</v>
          </cell>
          <cell r="F13">
            <v>0</v>
          </cell>
          <cell r="G13">
            <v>0</v>
          </cell>
          <cell r="H13">
            <v>0</v>
          </cell>
          <cell r="J13">
            <v>0</v>
          </cell>
          <cell r="K13">
            <v>0</v>
          </cell>
          <cell r="L13">
            <v>0</v>
          </cell>
          <cell r="M13">
            <v>0</v>
          </cell>
        </row>
        <row r="14">
          <cell r="E14">
            <v>0</v>
          </cell>
          <cell r="F14">
            <v>0</v>
          </cell>
          <cell r="G14">
            <v>0</v>
          </cell>
          <cell r="H14">
            <v>0</v>
          </cell>
          <cell r="J14">
            <v>0</v>
          </cell>
          <cell r="K14">
            <v>0</v>
          </cell>
          <cell r="L14">
            <v>0</v>
          </cell>
          <cell r="M14">
            <v>0</v>
          </cell>
        </row>
        <row r="15">
          <cell r="E15">
            <v>8160728259.8400002</v>
          </cell>
          <cell r="F15">
            <v>8160094879.3500004</v>
          </cell>
          <cell r="G15">
            <v>8065991231.4200001</v>
          </cell>
          <cell r="H15">
            <v>94103647.930000007</v>
          </cell>
          <cell r="J15">
            <v>633380.48999849695</v>
          </cell>
          <cell r="K15">
            <v>0</v>
          </cell>
          <cell r="L15">
            <v>633380.48999849695</v>
          </cell>
          <cell r="M15">
            <v>633380.49</v>
          </cell>
        </row>
        <row r="17">
          <cell r="F17">
            <v>0</v>
          </cell>
          <cell r="G17">
            <v>0</v>
          </cell>
          <cell r="H17">
            <v>0</v>
          </cell>
          <cell r="J17">
            <v>0</v>
          </cell>
          <cell r="K17">
            <v>0</v>
          </cell>
          <cell r="L17">
            <v>0</v>
          </cell>
          <cell r="M17">
            <v>0</v>
          </cell>
        </row>
        <row r="18">
          <cell r="F18">
            <v>0</v>
          </cell>
          <cell r="G18">
            <v>0</v>
          </cell>
          <cell r="H18">
            <v>0</v>
          </cell>
          <cell r="J18">
            <v>0</v>
          </cell>
          <cell r="K18">
            <v>0</v>
          </cell>
          <cell r="L18">
            <v>0</v>
          </cell>
          <cell r="M18">
            <v>0</v>
          </cell>
        </row>
        <row r="19">
          <cell r="F19">
            <v>0</v>
          </cell>
          <cell r="G19">
            <v>0</v>
          </cell>
          <cell r="H19">
            <v>0</v>
          </cell>
          <cell r="J19">
            <v>0</v>
          </cell>
          <cell r="K19">
            <v>0</v>
          </cell>
          <cell r="L19">
            <v>0</v>
          </cell>
          <cell r="M19">
            <v>0</v>
          </cell>
        </row>
        <row r="20">
          <cell r="F20">
            <v>0</v>
          </cell>
          <cell r="G20">
            <v>0</v>
          </cell>
          <cell r="H20">
            <v>0</v>
          </cell>
          <cell r="J20">
            <v>0</v>
          </cell>
          <cell r="K20">
            <v>0</v>
          </cell>
          <cell r="L20">
            <v>0</v>
          </cell>
          <cell r="M20">
            <v>0</v>
          </cell>
        </row>
        <row r="21">
          <cell r="F21">
            <v>0</v>
          </cell>
          <cell r="G21">
            <v>0</v>
          </cell>
          <cell r="H21">
            <v>0</v>
          </cell>
          <cell r="J21">
            <v>0</v>
          </cell>
          <cell r="K21">
            <v>0</v>
          </cell>
          <cell r="L21">
            <v>0</v>
          </cell>
          <cell r="M21">
            <v>0</v>
          </cell>
        </row>
        <row r="22">
          <cell r="F22">
            <v>0</v>
          </cell>
          <cell r="G22">
            <v>0</v>
          </cell>
          <cell r="H22">
            <v>0</v>
          </cell>
          <cell r="J22">
            <v>0</v>
          </cell>
          <cell r="K22">
            <v>0</v>
          </cell>
          <cell r="L22">
            <v>0</v>
          </cell>
          <cell r="M22">
            <v>0</v>
          </cell>
        </row>
        <row r="24">
          <cell r="F24">
            <v>0</v>
          </cell>
          <cell r="G24">
            <v>0</v>
          </cell>
          <cell r="H24">
            <v>0</v>
          </cell>
          <cell r="J24">
            <v>0</v>
          </cell>
          <cell r="K24">
            <v>0</v>
          </cell>
          <cell r="L24">
            <v>0</v>
          </cell>
          <cell r="M24">
            <v>0</v>
          </cell>
        </row>
        <row r="25">
          <cell r="F25">
            <v>0</v>
          </cell>
          <cell r="G25">
            <v>0</v>
          </cell>
          <cell r="H25">
            <v>0</v>
          </cell>
          <cell r="J25">
            <v>0</v>
          </cell>
          <cell r="K25">
            <v>0</v>
          </cell>
          <cell r="L25">
            <v>0</v>
          </cell>
          <cell r="M25">
            <v>0</v>
          </cell>
        </row>
        <row r="26">
          <cell r="F26">
            <v>0</v>
          </cell>
          <cell r="G26">
            <v>0</v>
          </cell>
          <cell r="H26">
            <v>0</v>
          </cell>
          <cell r="J26">
            <v>0</v>
          </cell>
          <cell r="K26">
            <v>0</v>
          </cell>
          <cell r="L26">
            <v>0</v>
          </cell>
          <cell r="M26">
            <v>0</v>
          </cell>
        </row>
        <row r="27">
          <cell r="F27">
            <v>0</v>
          </cell>
          <cell r="G27">
            <v>0</v>
          </cell>
          <cell r="H27">
            <v>0</v>
          </cell>
          <cell r="J27">
            <v>0</v>
          </cell>
          <cell r="K27">
            <v>0</v>
          </cell>
          <cell r="L27">
            <v>0</v>
          </cell>
          <cell r="M27">
            <v>0</v>
          </cell>
        </row>
        <row r="28">
          <cell r="F28">
            <v>0</v>
          </cell>
          <cell r="G28">
            <v>0</v>
          </cell>
          <cell r="H28">
            <v>0</v>
          </cell>
          <cell r="J28">
            <v>0</v>
          </cell>
          <cell r="K28">
            <v>0</v>
          </cell>
          <cell r="L28">
            <v>0</v>
          </cell>
          <cell r="M28">
            <v>0</v>
          </cell>
        </row>
        <row r="29">
          <cell r="F29">
            <v>0</v>
          </cell>
          <cell r="G29">
            <v>0</v>
          </cell>
          <cell r="H29">
            <v>0</v>
          </cell>
          <cell r="J29">
            <v>0</v>
          </cell>
          <cell r="K29">
            <v>0</v>
          </cell>
          <cell r="L29">
            <v>0</v>
          </cell>
          <cell r="M29">
            <v>0</v>
          </cell>
        </row>
        <row r="30">
          <cell r="F30">
            <v>8160094879.3500004</v>
          </cell>
          <cell r="G30">
            <v>8065991231.4200001</v>
          </cell>
          <cell r="H30">
            <v>94103647.930000007</v>
          </cell>
          <cell r="J30">
            <v>633380.48999849695</v>
          </cell>
          <cell r="K30">
            <v>0</v>
          </cell>
          <cell r="L30">
            <v>633380.48999849695</v>
          </cell>
          <cell r="M30">
            <v>633380.49</v>
          </cell>
        </row>
      </sheetData>
      <sheetData sheetId="53"/>
      <sheetData sheetId="54"/>
      <sheetData sheetId="55"/>
      <sheetData sheetId="56"/>
      <sheetData sheetId="57">
        <row r="9">
          <cell r="F9">
            <v>0</v>
          </cell>
          <cell r="J9">
            <v>0</v>
          </cell>
          <cell r="M9">
            <v>0</v>
          </cell>
          <cell r="N9">
            <v>0</v>
          </cell>
        </row>
        <row r="10">
          <cell r="F10">
            <v>0</v>
          </cell>
          <cell r="J10">
            <v>0</v>
          </cell>
          <cell r="M10">
            <v>0</v>
          </cell>
          <cell r="N10">
            <v>0</v>
          </cell>
        </row>
        <row r="16">
          <cell r="F16">
            <v>6855984.3700000001</v>
          </cell>
          <cell r="J16">
            <v>5598506.5800000001</v>
          </cell>
          <cell r="M16">
            <v>5598506.5800000001</v>
          </cell>
          <cell r="N16">
            <v>5598506.5800000001</v>
          </cell>
        </row>
        <row r="17">
          <cell r="F17">
            <v>0</v>
          </cell>
          <cell r="J17">
            <v>0</v>
          </cell>
          <cell r="M17">
            <v>0</v>
          </cell>
          <cell r="N17">
            <v>0</v>
          </cell>
        </row>
        <row r="18">
          <cell r="F18">
            <v>0</v>
          </cell>
          <cell r="J18">
            <v>0</v>
          </cell>
          <cell r="M18">
            <v>0</v>
          </cell>
          <cell r="N18">
            <v>0</v>
          </cell>
        </row>
        <row r="19">
          <cell r="F19">
            <v>0</v>
          </cell>
          <cell r="J19">
            <v>0</v>
          </cell>
          <cell r="M19">
            <v>0</v>
          </cell>
          <cell r="N19">
            <v>0</v>
          </cell>
        </row>
        <row r="20">
          <cell r="F20">
            <v>0</v>
          </cell>
          <cell r="J20">
            <v>0</v>
          </cell>
          <cell r="M20">
            <v>0</v>
          </cell>
          <cell r="N20">
            <v>0</v>
          </cell>
        </row>
        <row r="21">
          <cell r="F21">
            <v>0</v>
          </cell>
          <cell r="J21">
            <v>0</v>
          </cell>
          <cell r="M21">
            <v>0</v>
          </cell>
          <cell r="N21">
            <v>0</v>
          </cell>
        </row>
        <row r="24">
          <cell r="F24">
            <v>6855984.3700000001</v>
          </cell>
          <cell r="J24">
            <v>5598506.5800000001</v>
          </cell>
          <cell r="M24">
            <v>5598506.5800000001</v>
          </cell>
          <cell r="N24">
            <v>5598506.5800000001</v>
          </cell>
        </row>
        <row r="28">
          <cell r="F28">
            <v>0</v>
          </cell>
          <cell r="J28">
            <v>0</v>
          </cell>
          <cell r="M28">
            <v>0</v>
          </cell>
          <cell r="N28">
            <v>0</v>
          </cell>
        </row>
        <row r="34">
          <cell r="F34">
            <v>317972424.56999999</v>
          </cell>
          <cell r="J34">
            <v>26612362.420000002</v>
          </cell>
          <cell r="M34">
            <v>8118919.3899999997</v>
          </cell>
          <cell r="N34">
            <v>26612362.420000002</v>
          </cell>
        </row>
        <row r="35">
          <cell r="F35">
            <v>0</v>
          </cell>
          <cell r="J35">
            <v>0</v>
          </cell>
          <cell r="M35">
            <v>0</v>
          </cell>
          <cell r="N35">
            <v>0</v>
          </cell>
        </row>
        <row r="36">
          <cell r="F36">
            <v>0</v>
          </cell>
          <cell r="J36">
            <v>0</v>
          </cell>
          <cell r="M36">
            <v>0</v>
          </cell>
          <cell r="N36">
            <v>0</v>
          </cell>
        </row>
        <row r="37">
          <cell r="F37">
            <v>0</v>
          </cell>
          <cell r="J37">
            <v>0</v>
          </cell>
          <cell r="M37">
            <v>0</v>
          </cell>
          <cell r="N37">
            <v>0</v>
          </cell>
        </row>
        <row r="38">
          <cell r="F38">
            <v>0</v>
          </cell>
          <cell r="J38">
            <v>0</v>
          </cell>
          <cell r="M38">
            <v>0</v>
          </cell>
          <cell r="N38">
            <v>0</v>
          </cell>
        </row>
        <row r="39">
          <cell r="F39">
            <v>0</v>
          </cell>
          <cell r="J39">
            <v>0</v>
          </cell>
          <cell r="M39">
            <v>0</v>
          </cell>
          <cell r="N39">
            <v>0</v>
          </cell>
        </row>
        <row r="42">
          <cell r="F42">
            <v>317972424.56999999</v>
          </cell>
          <cell r="J42">
            <v>26612362.420000002</v>
          </cell>
          <cell r="M42">
            <v>8118919.3899999997</v>
          </cell>
          <cell r="N42">
            <v>26612362.420000002</v>
          </cell>
        </row>
        <row r="46">
          <cell r="F46">
            <v>0</v>
          </cell>
          <cell r="J46">
            <v>0</v>
          </cell>
          <cell r="M46">
            <v>0</v>
          </cell>
          <cell r="N46"/>
        </row>
        <row r="52">
          <cell r="F52">
            <v>0</v>
          </cell>
          <cell r="J52">
            <v>0</v>
          </cell>
          <cell r="M52">
            <v>0</v>
          </cell>
          <cell r="N52"/>
        </row>
        <row r="53">
          <cell r="F53">
            <v>0</v>
          </cell>
          <cell r="J53">
            <v>0</v>
          </cell>
          <cell r="M53">
            <v>0</v>
          </cell>
          <cell r="N53"/>
        </row>
        <row r="54">
          <cell r="F54">
            <v>0</v>
          </cell>
          <cell r="J54">
            <v>0</v>
          </cell>
          <cell r="M54">
            <v>0</v>
          </cell>
          <cell r="N54"/>
        </row>
        <row r="55">
          <cell r="F55">
            <v>0</v>
          </cell>
          <cell r="J55">
            <v>0</v>
          </cell>
          <cell r="M55">
            <v>0</v>
          </cell>
          <cell r="N55"/>
        </row>
        <row r="56">
          <cell r="F56">
            <v>0</v>
          </cell>
          <cell r="J56">
            <v>0</v>
          </cell>
          <cell r="M56">
            <v>0</v>
          </cell>
          <cell r="N56"/>
        </row>
        <row r="57">
          <cell r="F57">
            <v>0</v>
          </cell>
          <cell r="J57">
            <v>0</v>
          </cell>
          <cell r="M57">
            <v>0</v>
          </cell>
          <cell r="N57"/>
        </row>
        <row r="60">
          <cell r="F60">
            <v>0</v>
          </cell>
          <cell r="J60">
            <v>0</v>
          </cell>
          <cell r="M60">
            <v>0</v>
          </cell>
          <cell r="N60"/>
        </row>
      </sheetData>
      <sheetData sheetId="58">
        <row r="9">
          <cell r="F9">
            <v>0</v>
          </cell>
          <cell r="G9">
            <v>0</v>
          </cell>
        </row>
        <row r="10">
          <cell r="F10">
            <v>0</v>
          </cell>
          <cell r="G10">
            <v>0</v>
          </cell>
        </row>
        <row r="16">
          <cell r="F16">
            <v>-1130974.24</v>
          </cell>
          <cell r="G16">
            <v>-3901172.58</v>
          </cell>
        </row>
        <row r="17">
          <cell r="F17">
            <v>0</v>
          </cell>
          <cell r="G17">
            <v>0</v>
          </cell>
        </row>
        <row r="18">
          <cell r="F18">
            <v>0</v>
          </cell>
          <cell r="G18">
            <v>0</v>
          </cell>
        </row>
        <row r="19">
          <cell r="F19">
            <v>0</v>
          </cell>
          <cell r="G19">
            <v>0</v>
          </cell>
        </row>
        <row r="20">
          <cell r="F20">
            <v>0</v>
          </cell>
          <cell r="G20">
            <v>0</v>
          </cell>
        </row>
        <row r="21">
          <cell r="F21">
            <v>0</v>
          </cell>
          <cell r="G21">
            <v>0</v>
          </cell>
        </row>
        <row r="24">
          <cell r="F24">
            <v>-1130974.24</v>
          </cell>
          <cell r="G24">
            <v>-3901172.58</v>
          </cell>
        </row>
        <row r="28">
          <cell r="F28">
            <v>0</v>
          </cell>
          <cell r="G28">
            <v>0</v>
          </cell>
        </row>
        <row r="34">
          <cell r="F34">
            <v>-1782335.15</v>
          </cell>
          <cell r="G34">
            <v>-1324294.07</v>
          </cell>
        </row>
        <row r="35">
          <cell r="F35">
            <v>0</v>
          </cell>
          <cell r="G35">
            <v>0</v>
          </cell>
        </row>
        <row r="36">
          <cell r="F36">
            <v>0</v>
          </cell>
          <cell r="G36">
            <v>0</v>
          </cell>
        </row>
        <row r="37">
          <cell r="F37">
            <v>0</v>
          </cell>
          <cell r="G37">
            <v>0</v>
          </cell>
        </row>
        <row r="38">
          <cell r="F38">
            <v>0</v>
          </cell>
          <cell r="G38">
            <v>0</v>
          </cell>
        </row>
        <row r="39">
          <cell r="F39">
            <v>0</v>
          </cell>
          <cell r="G39">
            <v>0</v>
          </cell>
        </row>
        <row r="42">
          <cell r="F42">
            <v>-1782335.15</v>
          </cell>
          <cell r="G42">
            <v>-1324294.07</v>
          </cell>
        </row>
        <row r="46">
          <cell r="G46">
            <v>0</v>
          </cell>
        </row>
        <row r="66">
          <cell r="F66">
            <v>0</v>
          </cell>
          <cell r="G66">
            <v>0</v>
          </cell>
        </row>
      </sheetData>
      <sheetData sheetId="59">
        <row r="10">
          <cell r="E10">
            <v>0</v>
          </cell>
          <cell r="F10">
            <v>0</v>
          </cell>
        </row>
        <row r="11">
          <cell r="E11">
            <v>0</v>
          </cell>
          <cell r="F11">
            <v>0</v>
          </cell>
        </row>
        <row r="17">
          <cell r="E17">
            <v>0</v>
          </cell>
          <cell r="F17">
            <v>0</v>
          </cell>
        </row>
        <row r="18">
          <cell r="E18">
            <v>0</v>
          </cell>
          <cell r="F18">
            <v>0</v>
          </cell>
        </row>
        <row r="19">
          <cell r="E19">
            <v>0</v>
          </cell>
          <cell r="F19">
            <v>0</v>
          </cell>
        </row>
        <row r="20">
          <cell r="E20">
            <v>0</v>
          </cell>
          <cell r="F20">
            <v>0</v>
          </cell>
        </row>
        <row r="21">
          <cell r="E21">
            <v>0</v>
          </cell>
          <cell r="F21">
            <v>0</v>
          </cell>
        </row>
        <row r="22">
          <cell r="E22">
            <v>0</v>
          </cell>
          <cell r="F22">
            <v>0</v>
          </cell>
        </row>
        <row r="25">
          <cell r="E25">
            <v>0</v>
          </cell>
          <cell r="F25">
            <v>0</v>
          </cell>
        </row>
        <row r="29">
          <cell r="E29">
            <v>0</v>
          </cell>
          <cell r="F29">
            <v>0</v>
          </cell>
        </row>
        <row r="35">
          <cell r="E35">
            <v>0</v>
          </cell>
          <cell r="F35">
            <v>0</v>
          </cell>
        </row>
        <row r="36">
          <cell r="E36">
            <v>0</v>
          </cell>
          <cell r="F36">
            <v>0</v>
          </cell>
        </row>
        <row r="37">
          <cell r="E37">
            <v>0</v>
          </cell>
          <cell r="F37">
            <v>0</v>
          </cell>
        </row>
        <row r="38">
          <cell r="E38">
            <v>0</v>
          </cell>
          <cell r="F38">
            <v>0</v>
          </cell>
        </row>
        <row r="39">
          <cell r="E39">
            <v>0</v>
          </cell>
          <cell r="F39">
            <v>0</v>
          </cell>
        </row>
        <row r="40">
          <cell r="E40">
            <v>0</v>
          </cell>
          <cell r="F40">
            <v>0</v>
          </cell>
        </row>
        <row r="43">
          <cell r="E43">
            <v>0</v>
          </cell>
          <cell r="F43">
            <v>0</v>
          </cell>
        </row>
        <row r="47">
          <cell r="E47">
            <v>0</v>
          </cell>
          <cell r="F47">
            <v>0</v>
          </cell>
        </row>
        <row r="53">
          <cell r="E53">
            <v>0</v>
          </cell>
          <cell r="F53">
            <v>0</v>
          </cell>
        </row>
        <row r="54">
          <cell r="E54">
            <v>0</v>
          </cell>
          <cell r="F54">
            <v>0</v>
          </cell>
        </row>
        <row r="55">
          <cell r="E55">
            <v>0</v>
          </cell>
          <cell r="F55">
            <v>0</v>
          </cell>
        </row>
        <row r="56">
          <cell r="E56">
            <v>0</v>
          </cell>
          <cell r="F56">
            <v>0</v>
          </cell>
        </row>
        <row r="57">
          <cell r="E57">
            <v>0</v>
          </cell>
          <cell r="F57">
            <v>0</v>
          </cell>
        </row>
        <row r="58">
          <cell r="E58">
            <v>0</v>
          </cell>
          <cell r="F58">
            <v>0</v>
          </cell>
        </row>
        <row r="61">
          <cell r="E61">
            <v>0</v>
          </cell>
          <cell r="F61">
            <v>0</v>
          </cell>
        </row>
        <row r="67">
          <cell r="E67">
            <v>0</v>
          </cell>
          <cell r="F67">
            <v>0</v>
          </cell>
        </row>
      </sheetData>
      <sheetData sheetId="60">
        <row r="10">
          <cell r="F10">
            <v>0</v>
          </cell>
          <cell r="J10">
            <v>0</v>
          </cell>
          <cell r="M10">
            <v>0</v>
          </cell>
          <cell r="N10">
            <v>0</v>
          </cell>
          <cell r="P10">
            <v>0</v>
          </cell>
          <cell r="Q10">
            <v>0</v>
          </cell>
        </row>
      </sheetData>
      <sheetData sheetId="61">
        <row r="10">
          <cell r="E10">
            <v>0</v>
          </cell>
          <cell r="F10">
            <v>0</v>
          </cell>
        </row>
        <row r="11">
          <cell r="E11">
            <v>0</v>
          </cell>
          <cell r="F11">
            <v>0</v>
          </cell>
        </row>
        <row r="17">
          <cell r="E17">
            <v>0</v>
          </cell>
          <cell r="F17">
            <v>0</v>
          </cell>
        </row>
        <row r="18">
          <cell r="E18">
            <v>0</v>
          </cell>
          <cell r="F18">
            <v>0</v>
          </cell>
        </row>
        <row r="19">
          <cell r="E19">
            <v>0</v>
          </cell>
          <cell r="F19">
            <v>0</v>
          </cell>
        </row>
        <row r="20">
          <cell r="E20">
            <v>0</v>
          </cell>
          <cell r="F20">
            <v>0</v>
          </cell>
        </row>
        <row r="21">
          <cell r="E21">
            <v>0</v>
          </cell>
          <cell r="F21">
            <v>0</v>
          </cell>
        </row>
        <row r="22">
          <cell r="E22">
            <v>0</v>
          </cell>
          <cell r="F22">
            <v>0</v>
          </cell>
        </row>
        <row r="25">
          <cell r="E25">
            <v>0</v>
          </cell>
          <cell r="F25">
            <v>0</v>
          </cell>
        </row>
        <row r="29">
          <cell r="E29">
            <v>0</v>
          </cell>
          <cell r="F29">
            <v>0</v>
          </cell>
        </row>
        <row r="35">
          <cell r="E35">
            <v>339633062.16000003</v>
          </cell>
          <cell r="F35">
            <v>25105064.010000002</v>
          </cell>
        </row>
        <row r="36">
          <cell r="E36">
            <v>0</v>
          </cell>
          <cell r="F36">
            <v>0</v>
          </cell>
        </row>
        <row r="37">
          <cell r="E37">
            <v>0</v>
          </cell>
          <cell r="F37">
            <v>0</v>
          </cell>
        </row>
        <row r="38">
          <cell r="E38">
            <v>0</v>
          </cell>
          <cell r="F38">
            <v>0</v>
          </cell>
        </row>
        <row r="39">
          <cell r="E39">
            <v>0</v>
          </cell>
          <cell r="F39">
            <v>0</v>
          </cell>
        </row>
        <row r="40">
          <cell r="E40">
            <v>0</v>
          </cell>
          <cell r="F40">
            <v>0</v>
          </cell>
        </row>
        <row r="43">
          <cell r="E43">
            <v>339633062.16000003</v>
          </cell>
          <cell r="F43">
            <v>25105064.010000002</v>
          </cell>
        </row>
        <row r="47">
          <cell r="E47">
            <v>0</v>
          </cell>
          <cell r="F47">
            <v>0</v>
          </cell>
        </row>
        <row r="53">
          <cell r="E53">
            <v>0</v>
          </cell>
          <cell r="F53">
            <v>0</v>
          </cell>
        </row>
        <row r="54">
          <cell r="E54">
            <v>0</v>
          </cell>
          <cell r="F54">
            <v>0</v>
          </cell>
        </row>
        <row r="55">
          <cell r="E55">
            <v>0</v>
          </cell>
          <cell r="F55">
            <v>0</v>
          </cell>
        </row>
        <row r="56">
          <cell r="E56">
            <v>0</v>
          </cell>
          <cell r="F56">
            <v>0</v>
          </cell>
        </row>
        <row r="57">
          <cell r="E57">
            <v>0</v>
          </cell>
          <cell r="F57">
            <v>0</v>
          </cell>
        </row>
        <row r="58">
          <cell r="E58">
            <v>0</v>
          </cell>
          <cell r="F58">
            <v>0</v>
          </cell>
        </row>
        <row r="61">
          <cell r="E61">
            <v>0</v>
          </cell>
          <cell r="F61">
            <v>0</v>
          </cell>
        </row>
      </sheetData>
      <sheetData sheetId="62"/>
      <sheetData sheetId="63"/>
      <sheetData sheetId="64"/>
      <sheetData sheetId="65"/>
      <sheetData sheetId="66"/>
      <sheetData sheetId="67"/>
      <sheetData sheetId="68"/>
      <sheetData sheetId="69"/>
      <sheetData sheetId="70"/>
      <sheetData sheetId="71">
        <row r="11">
          <cell r="E11">
            <v>533339193.49000001</v>
          </cell>
        </row>
        <row r="12">
          <cell r="E12">
            <v>609944279.37</v>
          </cell>
        </row>
        <row r="22">
          <cell r="E22">
            <v>-254672080</v>
          </cell>
        </row>
        <row r="23">
          <cell r="E23">
            <v>-75071674</v>
          </cell>
        </row>
        <row r="24">
          <cell r="E24">
            <v>-8762696</v>
          </cell>
        </row>
        <row r="25">
          <cell r="E25">
            <v>-119340794</v>
          </cell>
        </row>
        <row r="26">
          <cell r="E26">
            <v>0</v>
          </cell>
        </row>
        <row r="29">
          <cell r="E29">
            <v>0</v>
          </cell>
        </row>
        <row r="32">
          <cell r="E32">
            <v>0</v>
          </cell>
        </row>
        <row r="35">
          <cell r="E35">
            <v>0</v>
          </cell>
        </row>
        <row r="38">
          <cell r="E38">
            <v>-51496916</v>
          </cell>
        </row>
        <row r="39">
          <cell r="E39">
            <v>0</v>
          </cell>
        </row>
        <row r="40">
          <cell r="E40">
            <v>0</v>
          </cell>
        </row>
        <row r="41">
          <cell r="E41">
            <v>0</v>
          </cell>
        </row>
        <row r="42">
          <cell r="E42">
            <v>888611392.86000001</v>
          </cell>
        </row>
      </sheetData>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Set>
  </externalBook>
</externalLink>
</file>

<file path=xl/persons/person.xml><?xml version="1.0" encoding="utf-8"?>
<personList xmlns="http://schemas.microsoft.com/office/spreadsheetml/2018/threadedcomments" xmlns:x="http://schemas.openxmlformats.org/spreadsheetml/2006/main">
  <person displayName="EBA staff" id="{7DD13271-B3F1-475B-BDF6-460922588DF4}" userId="EBA staff" providerId="None"/>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D27" dT="2021-07-02T08:28:02.85" personId="{7DD13271-B3F1-475B-BDF6-460922588DF4}" id="{A556F9C4-2FBE-4776-9892-1EE43E4803C9}">
    <text>For entities without a small trading book
Securitisations that are exclusively in the banking book can be captured through the following:
{C 14.01, c0440, s0030} where {C 14.00, c0470, s0030} = empty 
However, this row needs to include, in addition, the RWEA calculated in accordance with Chapter 5 of Title II of Part Three CRR (i.e. thr RWEA calculated in accordance with the credit risk framework = the banking book part) for securitisation positions which are partically held in the banking book and partially held in the trading book.
However, the data included in C 14.00 and C 14.01 is not granular enough to identify which share of the RWEA of a securitisation partially held in both books is pertaining to the banking book part.
This issue does not arise in case of entities who have a small trading book and therefore apply the credit risk framework also to positions allocated to the trading book. Such entities can simply extract the data for all securitisation positions that they report in the SEC-IRBA sheet of C 14.01.</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hyperlink" Target="https://live.euronext.com/sites/default/files/contributions_live/2022-02/1646056016_2500_NO0012446428%20_LA.pdf" TargetMode="External"/><Relationship Id="rId7" Type="http://schemas.openxmlformats.org/officeDocument/2006/relationships/printerSettings" Target="../printerSettings/printerSettings15.bin"/><Relationship Id="rId2" Type="http://schemas.openxmlformats.org/officeDocument/2006/relationships/hyperlink" Target="https://www.storebrand.no/en/investor-relations/rating-and-funding/_/attachment/download/7d50e262-3e18-4d10-b8f2-c774548ce69d:ff05dbdf27c8745ed9e220d725fb8652683966a1/Fondsbligasjonsl%C3%A5n-2022-perp-2027-call-NO001263511.pdf" TargetMode="External"/><Relationship Id="rId1" Type="http://schemas.openxmlformats.org/officeDocument/2006/relationships/hyperlink" Target="https://live.euronext.com/sites/default/files/contributions_live/2022-02/1646056016_2500_NO0012446428%20_LA.pdf" TargetMode="External"/><Relationship Id="rId6" Type="http://schemas.openxmlformats.org/officeDocument/2006/relationships/hyperlink" Target="https://www.storebrand.no/en/investor-relations/rating-and-funding/_/attachment/inline/4ec31809-c784-4395-bfb8-4ece77407562:befdcc41a231f4f2fd9f964ced399bd0ba034a89/obligasjonsavtale-fond-2019-NO0010843501.pdf" TargetMode="External"/><Relationship Id="rId5" Type="http://schemas.openxmlformats.org/officeDocument/2006/relationships/hyperlink" Target="https://www.storebrand.no/en/investor-relations/rating-and-funding/_/attachment/inline/e53bb26d-b03f-4a6c-a361-e62f5271a43d:d93817686e6a5fa4eabfc5dfb4a33a82bf61401a/obligasjonsavtale-fond-2018-call-2023-no0010818511.pdf" TargetMode="External"/><Relationship Id="rId4" Type="http://schemas.openxmlformats.org/officeDocument/2006/relationships/hyperlink" Target="https://www.storebrand.no/en/investor-relations/rating-and-funding/_/attachment/inline/9402b2d1-e31a-45c2-8de7-4f1c6695ce39:8023cd56aa70d8f00bcca98b1943bfaf61f8ac6c/Obkigasjonsavtale-ansvarlig-2022-call%202027-NO0011104077-LA.pdf" TargetMode="Externa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 Id="rId4" Type="http://schemas.microsoft.com/office/2017/10/relationships/threadedComment" Target="../threadedComments/threadedComment1.xml"/></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02BF8D-1D0C-4C94-A008-29C309AF8ABE}">
  <sheetPr>
    <tabColor rgb="FF00B050"/>
  </sheetPr>
  <dimension ref="A1:M5"/>
  <sheetViews>
    <sheetView tabSelected="1" zoomScaleNormal="100" workbookViewId="0"/>
  </sheetViews>
  <sheetFormatPr defaultRowHeight="15"/>
  <cols>
    <col min="1" max="12" width="9.140625" style="159"/>
    <col min="13" max="13" width="4.5703125" style="159" customWidth="1"/>
    <col min="14" max="16384" width="9.140625" style="159"/>
  </cols>
  <sheetData>
    <row r="1" spans="1:13">
      <c r="A1" s="33"/>
      <c r="B1" s="33"/>
      <c r="C1" s="33"/>
      <c r="D1" s="33"/>
      <c r="E1" s="33"/>
      <c r="F1" s="33"/>
      <c r="G1" s="33"/>
      <c r="H1" s="33"/>
      <c r="I1" s="33"/>
      <c r="J1" s="33"/>
      <c r="K1" s="33"/>
      <c r="L1" s="33"/>
      <c r="M1" s="33"/>
    </row>
    <row r="2" spans="1:13">
      <c r="A2" s="33"/>
      <c r="B2" s="160"/>
      <c r="C2" s="33"/>
      <c r="D2" s="33"/>
      <c r="E2" s="33"/>
      <c r="F2" s="33"/>
      <c r="G2" s="33"/>
      <c r="H2" s="33"/>
      <c r="I2" s="33"/>
      <c r="J2" s="33"/>
      <c r="K2" s="33"/>
      <c r="L2" s="33"/>
      <c r="M2" s="33"/>
    </row>
    <row r="3" spans="1:13">
      <c r="A3" s="33"/>
      <c r="B3" s="33"/>
      <c r="C3" s="33"/>
      <c r="D3" s="33"/>
      <c r="E3" s="33"/>
      <c r="F3" s="33"/>
      <c r="G3" s="33"/>
      <c r="H3" s="33"/>
      <c r="I3" s="33"/>
      <c r="J3" s="33"/>
      <c r="K3" s="33"/>
      <c r="L3" s="33"/>
      <c r="M3" s="33"/>
    </row>
    <row r="4" spans="1:13">
      <c r="A4" s="33"/>
      <c r="B4" s="33"/>
      <c r="C4" s="33"/>
      <c r="D4" s="33"/>
      <c r="E4" s="33"/>
      <c r="F4" s="33"/>
      <c r="G4" s="33"/>
      <c r="H4" s="33"/>
      <c r="I4" s="33"/>
      <c r="J4" s="33"/>
      <c r="K4" s="33"/>
      <c r="L4" s="33"/>
      <c r="M4" s="33"/>
    </row>
    <row r="5" spans="1:13">
      <c r="A5" s="33"/>
      <c r="B5" s="33"/>
      <c r="C5" s="33"/>
      <c r="D5" s="33"/>
      <c r="E5" s="33"/>
      <c r="F5" s="33"/>
      <c r="G5" s="33"/>
      <c r="H5" s="33"/>
      <c r="I5" s="33"/>
      <c r="J5" s="33"/>
      <c r="K5" s="33"/>
      <c r="L5" s="33"/>
      <c r="M5" s="33"/>
    </row>
  </sheetData>
  <pageMargins left="0.7" right="0.7" top="0.75" bottom="0.75" header="0.3" footer="0.3"/>
  <pageSetup paperSize="9" scale="76" orientation="portrait" r:id="rId1"/>
  <colBreaks count="1" manualBreakCount="1">
    <brk id="13" max="1048575" man="1"/>
  </col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9A6AB4-A084-4E33-B895-01F475E9A8A5}">
  <sheetPr>
    <tabColor theme="0" tint="-0.14999847407452621"/>
  </sheetPr>
  <dimension ref="A2:C8"/>
  <sheetViews>
    <sheetView workbookViewId="0">
      <selection activeCell="B3" sqref="B3"/>
    </sheetView>
  </sheetViews>
  <sheetFormatPr defaultRowHeight="15"/>
  <cols>
    <col min="1" max="1" width="17.42578125" customWidth="1"/>
    <col min="2" max="2" width="15" customWidth="1"/>
    <col min="3" max="3" width="92.5703125" customWidth="1"/>
  </cols>
  <sheetData>
    <row r="2" spans="1:3" ht="26.25">
      <c r="B2" s="138"/>
      <c r="C2" s="139"/>
    </row>
    <row r="3" spans="1:3" ht="24">
      <c r="A3" s="7" t="s">
        <v>716</v>
      </c>
      <c r="C3" s="140" t="s">
        <v>717</v>
      </c>
    </row>
    <row r="4" spans="1:3">
      <c r="B4" s="141"/>
      <c r="C4" s="139"/>
    </row>
    <row r="5" spans="1:3">
      <c r="A5" s="7" t="s">
        <v>718</v>
      </c>
      <c r="B5" s="142"/>
      <c r="C5" s="143"/>
    </row>
    <row r="6" spans="1:3">
      <c r="A6" s="507" t="s">
        <v>719</v>
      </c>
      <c r="B6" s="508" t="s">
        <v>720</v>
      </c>
      <c r="C6" s="509" t="s">
        <v>721</v>
      </c>
    </row>
    <row r="7" spans="1:3">
      <c r="A7" s="510" t="s">
        <v>722</v>
      </c>
      <c r="B7" s="511" t="s">
        <v>433</v>
      </c>
      <c r="C7" s="512" t="s">
        <v>1322</v>
      </c>
    </row>
    <row r="8" spans="1:3">
      <c r="A8" s="510" t="s">
        <v>723</v>
      </c>
      <c r="B8" s="511" t="s">
        <v>43</v>
      </c>
      <c r="C8" s="513" t="s">
        <v>1323</v>
      </c>
    </row>
  </sheetData>
  <conditionalFormatting sqref="C7:C8">
    <cfRule type="cellIs" dxfId="8" priority="1" stopIfTrue="1" operator="lessThan">
      <formula>0</formula>
    </cfRule>
  </conditionalFormatting>
  <pageMargins left="0.70866141732283472" right="0.70866141732283472" top="0.74803149606299213" bottom="0.74803149606299213" header="0.31496062992125984" footer="0.31496062992125984"/>
  <pageSetup paperSize="9" orientation="landscape" r:id="rId1"/>
  <headerFooter>
    <oddHeader>&amp;CEN
Annex I</oddHeader>
    <oddFooter>&amp;C&amp;P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91F184-A8F5-4283-BA55-F285B9B63DFE}">
  <sheetPr>
    <tabColor theme="0" tint="-0.14999847407452621"/>
    <pageSetUpPr fitToPage="1"/>
  </sheetPr>
  <dimension ref="A1:E34"/>
  <sheetViews>
    <sheetView workbookViewId="0">
      <selection activeCell="B3" sqref="B3"/>
    </sheetView>
  </sheetViews>
  <sheetFormatPr defaultColWidth="9.140625" defaultRowHeight="14.25"/>
  <cols>
    <col min="1" max="1" width="25.140625" style="171" customWidth="1"/>
    <col min="2" max="2" width="13.28515625" style="171" customWidth="1"/>
    <col min="3" max="4" width="89.42578125" style="171" customWidth="1"/>
    <col min="5" max="5" width="73.140625" style="171" customWidth="1"/>
    <col min="6" max="16384" width="9.140625" style="171"/>
  </cols>
  <sheetData>
    <row r="1" spans="1:5">
      <c r="A1" s="174" t="s">
        <v>1146</v>
      </c>
    </row>
    <row r="2" spans="1:5">
      <c r="A2" s="178" t="s">
        <v>729</v>
      </c>
    </row>
    <row r="3" spans="1:5">
      <c r="A3" s="171" t="s">
        <v>730</v>
      </c>
    </row>
    <row r="6" spans="1:5">
      <c r="A6" s="514" t="s">
        <v>731</v>
      </c>
      <c r="B6" s="514" t="s">
        <v>720</v>
      </c>
      <c r="C6" s="515" t="s">
        <v>732</v>
      </c>
      <c r="D6" s="515"/>
    </row>
    <row r="7" spans="1:5" ht="225" customHeight="1">
      <c r="A7" s="516" t="s">
        <v>733</v>
      </c>
      <c r="B7" s="516" t="s">
        <v>433</v>
      </c>
      <c r="C7" s="517" t="s">
        <v>734</v>
      </c>
      <c r="D7" s="517" t="s">
        <v>1175</v>
      </c>
      <c r="E7" s="211"/>
    </row>
    <row r="8" spans="1:5" ht="204.95" customHeight="1">
      <c r="A8" s="516"/>
      <c r="B8" s="516"/>
      <c r="C8" s="517"/>
      <c r="D8" s="517" t="s">
        <v>1324</v>
      </c>
      <c r="E8" s="211"/>
    </row>
    <row r="9" spans="1:5" ht="308.25" customHeight="1">
      <c r="A9" s="516"/>
      <c r="B9" s="516"/>
      <c r="C9" s="517"/>
      <c r="D9" s="517" t="s">
        <v>1325</v>
      </c>
      <c r="E9" s="211"/>
    </row>
    <row r="10" spans="1:5" ht="333" customHeight="1">
      <c r="A10" s="516"/>
      <c r="B10" s="516"/>
      <c r="C10" s="517"/>
      <c r="D10" s="517" t="s">
        <v>1197</v>
      </c>
      <c r="E10" s="211"/>
    </row>
    <row r="11" spans="1:5" ht="75" customHeight="1">
      <c r="A11" s="516"/>
      <c r="B11" s="516"/>
      <c r="C11" s="517"/>
      <c r="D11" s="517" t="s">
        <v>1198</v>
      </c>
      <c r="E11" s="211"/>
    </row>
    <row r="12" spans="1:5" ht="255" customHeight="1">
      <c r="A12" s="516"/>
      <c r="B12" s="516"/>
      <c r="C12" s="517"/>
      <c r="D12" s="517" t="s">
        <v>1199</v>
      </c>
      <c r="E12" s="211"/>
    </row>
    <row r="13" spans="1:5" ht="128.25">
      <c r="A13" s="516"/>
      <c r="B13" s="516"/>
      <c r="C13" s="517"/>
      <c r="D13" s="517" t="s">
        <v>1326</v>
      </c>
      <c r="E13" s="211"/>
    </row>
    <row r="14" spans="1:5" ht="408.95" customHeight="1">
      <c r="A14" s="518"/>
      <c r="B14" s="518"/>
      <c r="C14" s="518"/>
      <c r="D14" s="519"/>
      <c r="E14" s="211"/>
    </row>
    <row r="15" spans="1:5" ht="191.25" customHeight="1">
      <c r="A15" s="271"/>
      <c r="B15" s="271"/>
      <c r="C15" s="271"/>
      <c r="D15" s="272"/>
      <c r="E15" s="211"/>
    </row>
    <row r="16" spans="1:5" ht="120" customHeight="1">
      <c r="A16" s="516"/>
      <c r="B16" s="516"/>
      <c r="C16" s="517"/>
      <c r="D16" s="517" t="s">
        <v>1130</v>
      </c>
      <c r="E16" s="211"/>
    </row>
    <row r="17" spans="1:5" ht="75" customHeight="1">
      <c r="A17" s="520" t="s">
        <v>735</v>
      </c>
      <c r="B17" s="520" t="s">
        <v>736</v>
      </c>
      <c r="C17" s="517" t="s">
        <v>737</v>
      </c>
      <c r="D17" s="517" t="s">
        <v>1129</v>
      </c>
      <c r="E17" s="211"/>
    </row>
    <row r="18" spans="1:5" ht="285">
      <c r="A18" s="516"/>
      <c r="B18" s="516"/>
      <c r="C18" s="517"/>
      <c r="D18" s="517" t="s">
        <v>1200</v>
      </c>
      <c r="E18" s="212"/>
    </row>
    <row r="19" spans="1:5" ht="210" customHeight="1">
      <c r="A19" s="516"/>
      <c r="B19" s="516"/>
      <c r="C19" s="517"/>
      <c r="D19" s="517" t="s">
        <v>1176</v>
      </c>
      <c r="E19" s="211"/>
    </row>
    <row r="20" spans="1:5" ht="135" customHeight="1">
      <c r="A20" s="516"/>
      <c r="B20" s="516"/>
      <c r="C20" s="517"/>
      <c r="D20" s="517" t="s">
        <v>1177</v>
      </c>
      <c r="E20" s="211"/>
    </row>
    <row r="21" spans="1:5" ht="75" customHeight="1">
      <c r="A21" s="516"/>
      <c r="B21" s="516"/>
      <c r="C21" s="517"/>
      <c r="D21" s="517" t="s">
        <v>1178</v>
      </c>
      <c r="E21" s="211"/>
    </row>
    <row r="22" spans="1:5" ht="120" customHeight="1">
      <c r="A22" s="516"/>
      <c r="B22" s="516"/>
      <c r="C22" s="517"/>
      <c r="D22" s="517" t="s">
        <v>1179</v>
      </c>
      <c r="E22" s="211"/>
    </row>
    <row r="23" spans="1:5" ht="105" customHeight="1">
      <c r="A23" s="516"/>
      <c r="B23" s="516"/>
      <c r="C23" s="517"/>
      <c r="D23" s="517" t="s">
        <v>1180</v>
      </c>
      <c r="E23" s="211"/>
    </row>
    <row r="24" spans="1:5" ht="105" customHeight="1">
      <c r="A24" s="516"/>
      <c r="B24" s="516"/>
      <c r="C24" s="517"/>
      <c r="D24" s="517" t="s">
        <v>1201</v>
      </c>
      <c r="E24" s="211"/>
    </row>
    <row r="25" spans="1:5" ht="90" customHeight="1">
      <c r="A25" s="516"/>
      <c r="B25" s="516"/>
      <c r="C25" s="517"/>
      <c r="D25" s="517" t="s">
        <v>1181</v>
      </c>
      <c r="E25" s="211"/>
    </row>
    <row r="26" spans="1:5" ht="90" customHeight="1">
      <c r="A26" s="516"/>
      <c r="B26" s="516"/>
      <c r="C26" s="517"/>
      <c r="D26" s="517" t="s">
        <v>1182</v>
      </c>
      <c r="E26" s="211"/>
    </row>
    <row r="27" spans="1:5" ht="120" customHeight="1">
      <c r="A27" s="516"/>
      <c r="B27" s="516"/>
      <c r="C27" s="517"/>
      <c r="D27" s="517" t="s">
        <v>1130</v>
      </c>
      <c r="E27" s="211"/>
    </row>
    <row r="28" spans="1:5">
      <c r="A28" s="516"/>
      <c r="B28" s="516"/>
      <c r="C28" s="517"/>
      <c r="D28" s="517"/>
      <c r="E28" s="211"/>
    </row>
    <row r="29" spans="1:5">
      <c r="A29" s="516"/>
      <c r="B29" s="516"/>
      <c r="C29" s="517"/>
      <c r="D29" s="517"/>
      <c r="E29" s="211"/>
    </row>
    <row r="30" spans="1:5" ht="45" customHeight="1">
      <c r="A30" s="520" t="s">
        <v>738</v>
      </c>
      <c r="B30" s="520" t="s">
        <v>739</v>
      </c>
      <c r="C30" s="517" t="s">
        <v>740</v>
      </c>
      <c r="D30" s="521" t="s">
        <v>1159</v>
      </c>
      <c r="E30" s="211"/>
    </row>
    <row r="31" spans="1:5" ht="45" customHeight="1">
      <c r="A31" s="520" t="s">
        <v>741</v>
      </c>
      <c r="B31" s="520" t="s">
        <v>742</v>
      </c>
      <c r="C31" s="517" t="s">
        <v>743</v>
      </c>
      <c r="D31" s="521" t="s">
        <v>1132</v>
      </c>
      <c r="E31" s="211"/>
    </row>
    <row r="32" spans="1:5" ht="45" customHeight="1">
      <c r="A32" s="520" t="s">
        <v>741</v>
      </c>
      <c r="B32" s="520" t="s">
        <v>744</v>
      </c>
      <c r="C32" s="517" t="s">
        <v>745</v>
      </c>
      <c r="D32" s="521" t="s">
        <v>1133</v>
      </c>
      <c r="E32" s="211"/>
    </row>
    <row r="33" spans="1:5" ht="28.5">
      <c r="A33" s="520" t="s">
        <v>746</v>
      </c>
      <c r="B33" s="520" t="s">
        <v>747</v>
      </c>
      <c r="C33" s="517" t="s">
        <v>748</v>
      </c>
      <c r="D33" s="521" t="s">
        <v>1131</v>
      </c>
      <c r="E33" s="211"/>
    </row>
    <row r="34" spans="1:5" ht="28.5">
      <c r="A34" s="520" t="s">
        <v>749</v>
      </c>
      <c r="B34" s="520" t="s">
        <v>750</v>
      </c>
      <c r="C34" s="517" t="s">
        <v>751</v>
      </c>
      <c r="D34" s="521" t="s">
        <v>1131</v>
      </c>
      <c r="E34" s="211"/>
    </row>
  </sheetData>
  <mergeCells count="4">
    <mergeCell ref="A14:A15"/>
    <mergeCell ref="B14:B15"/>
    <mergeCell ref="C14:C15"/>
    <mergeCell ref="D14:D15"/>
  </mergeCells>
  <conditionalFormatting sqref="C17">
    <cfRule type="cellIs" dxfId="7" priority="1" stopIfTrue="1" operator="lessThan">
      <formula>0</formula>
    </cfRule>
  </conditionalFormatting>
  <conditionalFormatting sqref="C32:C33">
    <cfRule type="cellIs" dxfId="6" priority="3" stopIfTrue="1" operator="lessThan">
      <formula>0</formula>
    </cfRule>
  </conditionalFormatting>
  <conditionalFormatting sqref="C30:D31">
    <cfRule type="cellIs" dxfId="5" priority="4" stopIfTrue="1" operator="lessThan">
      <formula>0</formula>
    </cfRule>
  </conditionalFormatting>
  <conditionalFormatting sqref="D32:D34">
    <cfRule type="cellIs" dxfId="4" priority="2" stopIfTrue="1" operator="lessThan">
      <formula>0</formula>
    </cfRule>
  </conditionalFormatting>
  <hyperlinks>
    <hyperlink ref="A1" location="Index!A1" display="Back to index" xr:uid="{D9486926-A0DA-446B-BC7E-F6F5745C2D67}"/>
  </hyperlinks>
  <pageMargins left="0.70866141732283472" right="0.70866141732283472" top="0.74803149606299213" bottom="0.74803149606299213" header="0.31496062992125984" footer="0.31496062992125984"/>
  <pageSetup paperSize="9" scale="12" orientation="landscape" r:id="rId1"/>
  <headerFooter>
    <oddHeader>&amp;CEN
Annex III</oddHeader>
    <oddFooter>&amp;C&amp;P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7D33A4-31DA-41BD-8C2E-622D1778DCB3}">
  <sheetPr>
    <tabColor theme="0" tint="-0.14999847407452621"/>
    <pageSetUpPr fitToPage="1"/>
  </sheetPr>
  <dimension ref="B3:I12"/>
  <sheetViews>
    <sheetView workbookViewId="0">
      <selection activeCell="B3" sqref="B3"/>
    </sheetView>
  </sheetViews>
  <sheetFormatPr defaultColWidth="9.140625" defaultRowHeight="15"/>
  <cols>
    <col min="2" max="2" width="108.7109375" bestFit="1" customWidth="1"/>
    <col min="3" max="3" width="18.140625" customWidth="1"/>
    <col min="4" max="8" width="14.7109375" customWidth="1"/>
    <col min="9" max="9" width="26.42578125" customWidth="1"/>
  </cols>
  <sheetData>
    <row r="3" spans="2:9" s="144" customFormat="1" ht="18.75">
      <c r="B3" s="137" t="s">
        <v>753</v>
      </c>
    </row>
    <row r="6" spans="2:9">
      <c r="B6" s="522" t="s">
        <v>172</v>
      </c>
      <c r="C6" s="510" t="s">
        <v>173</v>
      </c>
      <c r="D6" s="522" t="s">
        <v>174</v>
      </c>
      <c r="E6" s="522" t="s">
        <v>200</v>
      </c>
      <c r="F6" s="522" t="s">
        <v>201</v>
      </c>
      <c r="G6" s="522" t="s">
        <v>265</v>
      </c>
      <c r="H6" s="522" t="s">
        <v>266</v>
      </c>
      <c r="I6" s="510" t="s">
        <v>267</v>
      </c>
    </row>
    <row r="7" spans="2:9">
      <c r="B7" s="523" t="s">
        <v>754</v>
      </c>
      <c r="C7" s="524" t="s">
        <v>755</v>
      </c>
      <c r="D7" s="525" t="s">
        <v>756</v>
      </c>
      <c r="E7" s="526"/>
      <c r="F7" s="526"/>
      <c r="G7" s="526"/>
      <c r="H7" s="527"/>
      <c r="I7" s="528" t="s">
        <v>757</v>
      </c>
    </row>
    <row r="8" spans="2:9" ht="45">
      <c r="B8" s="523"/>
      <c r="C8" s="524"/>
      <c r="D8" s="522" t="s">
        <v>758</v>
      </c>
      <c r="E8" s="522" t="s">
        <v>759</v>
      </c>
      <c r="F8" s="522" t="s">
        <v>760</v>
      </c>
      <c r="G8" s="522" t="s">
        <v>761</v>
      </c>
      <c r="H8" s="522" t="s">
        <v>762</v>
      </c>
      <c r="I8" s="529"/>
    </row>
    <row r="9" spans="2:9" ht="20.100000000000001" customHeight="1">
      <c r="B9" s="530" t="s">
        <v>1094</v>
      </c>
      <c r="C9" s="530" t="s">
        <v>758</v>
      </c>
      <c r="D9" s="531" t="s">
        <v>763</v>
      </c>
      <c r="E9" s="532"/>
      <c r="F9" s="532"/>
      <c r="G9" s="532"/>
      <c r="H9" s="532"/>
      <c r="I9" s="530" t="s">
        <v>1327</v>
      </c>
    </row>
    <row r="10" spans="2:9" ht="20.100000000000001" customHeight="1">
      <c r="B10" s="530" t="s">
        <v>1328</v>
      </c>
      <c r="C10" s="530" t="s">
        <v>758</v>
      </c>
      <c r="D10" s="531" t="s">
        <v>763</v>
      </c>
      <c r="E10" s="532"/>
      <c r="F10" s="532"/>
      <c r="G10" s="532"/>
      <c r="H10" s="532"/>
      <c r="I10" s="530" t="s">
        <v>1329</v>
      </c>
    </row>
    <row r="11" spans="2:9" ht="20.100000000000001" customHeight="1">
      <c r="B11" s="530"/>
      <c r="C11" s="530"/>
      <c r="D11" s="532"/>
      <c r="E11" s="532"/>
      <c r="F11" s="532"/>
      <c r="G11" s="531"/>
      <c r="H11" s="531"/>
      <c r="I11" s="530"/>
    </row>
    <row r="12" spans="2:9" ht="20.100000000000001" customHeight="1">
      <c r="B12" s="530"/>
      <c r="C12" s="530"/>
      <c r="D12" s="532"/>
      <c r="E12" s="532"/>
      <c r="F12" s="531"/>
      <c r="G12" s="532"/>
      <c r="H12" s="532"/>
      <c r="I12" s="530"/>
    </row>
  </sheetData>
  <mergeCells count="3">
    <mergeCell ref="B7:B8"/>
    <mergeCell ref="C7:C8"/>
    <mergeCell ref="D7:H7"/>
  </mergeCells>
  <pageMargins left="0.70866141732283472" right="0.70866141732283472" top="0.74803149606299213" bottom="0.74803149606299213" header="0.31496062992125984" footer="0.31496062992125984"/>
  <pageSetup paperSize="9" scale="53" orientation="landscape" r:id="rId1"/>
  <headerFooter>
    <oddHeader>&amp;CEN
Annex V</oddHeader>
    <oddFooter>&amp;C&amp;P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023F95-1F68-4306-87D0-3AB2983DF0EF}">
  <sheetPr>
    <tabColor theme="0" tint="-0.14999847407452621"/>
  </sheetPr>
  <dimension ref="A2:M19"/>
  <sheetViews>
    <sheetView workbookViewId="0">
      <selection activeCell="B3" sqref="B3"/>
    </sheetView>
  </sheetViews>
  <sheetFormatPr defaultColWidth="11.42578125" defaultRowHeight="15"/>
  <cols>
    <col min="1" max="1" width="4" customWidth="1"/>
    <col min="2" max="2" width="19.28515625" customWidth="1"/>
    <col min="3" max="3" width="17.42578125" customWidth="1"/>
    <col min="4" max="4" width="17.140625" customWidth="1"/>
    <col min="5" max="7" width="18.7109375" customWidth="1"/>
    <col min="8" max="8" width="17.42578125" customWidth="1"/>
    <col min="9" max="9" width="17.140625" customWidth="1"/>
    <col min="10" max="10" width="27.42578125" customWidth="1"/>
    <col min="11" max="11" width="16.140625" customWidth="1"/>
    <col min="12" max="12" width="19.28515625" customWidth="1"/>
  </cols>
  <sheetData>
    <row r="2" spans="1:13" ht="20.25">
      <c r="B2" s="1" t="s">
        <v>438</v>
      </c>
    </row>
    <row r="3" spans="1:13">
      <c r="B3" s="83" t="s">
        <v>293</v>
      </c>
    </row>
    <row r="4" spans="1:13">
      <c r="A4" s="84"/>
    </row>
    <row r="5" spans="1:13">
      <c r="A5" s="4"/>
      <c r="B5" s="85"/>
      <c r="C5" s="533" t="s">
        <v>172</v>
      </c>
      <c r="D5" s="533" t="s">
        <v>173</v>
      </c>
      <c r="E5" s="533" t="s">
        <v>174</v>
      </c>
      <c r="F5" s="533" t="s">
        <v>200</v>
      </c>
      <c r="G5" s="533" t="s">
        <v>201</v>
      </c>
      <c r="H5" s="533" t="s">
        <v>439</v>
      </c>
      <c r="I5" s="533" t="s">
        <v>440</v>
      </c>
      <c r="J5" s="534" t="s">
        <v>265</v>
      </c>
      <c r="K5" s="533" t="s">
        <v>266</v>
      </c>
      <c r="L5" s="533" t="s">
        <v>267</v>
      </c>
      <c r="M5" s="70"/>
    </row>
    <row r="6" spans="1:13" ht="28.5" customHeight="1">
      <c r="A6" s="4"/>
      <c r="B6" s="85"/>
      <c r="C6" s="535" t="s">
        <v>441</v>
      </c>
      <c r="D6" s="536"/>
      <c r="E6" s="536"/>
      <c r="F6" s="536"/>
      <c r="G6" s="537"/>
      <c r="H6" s="535" t="s">
        <v>442</v>
      </c>
      <c r="I6" s="537"/>
      <c r="J6" s="538" t="s">
        <v>443</v>
      </c>
      <c r="K6" s="539"/>
      <c r="L6" s="540"/>
      <c r="M6" s="70"/>
    </row>
    <row r="7" spans="1:13" ht="33.75">
      <c r="A7" s="4"/>
      <c r="B7" s="541" t="s">
        <v>444</v>
      </c>
      <c r="C7" s="533" t="s">
        <v>369</v>
      </c>
      <c r="D7" s="533" t="s">
        <v>445</v>
      </c>
      <c r="E7" s="533" t="s">
        <v>446</v>
      </c>
      <c r="F7" s="533" t="s">
        <v>447</v>
      </c>
      <c r="G7" s="533" t="s">
        <v>448</v>
      </c>
      <c r="H7" s="533" t="s">
        <v>449</v>
      </c>
      <c r="I7" s="533" t="s">
        <v>450</v>
      </c>
      <c r="J7" s="273"/>
      <c r="K7" s="542" t="s">
        <v>451</v>
      </c>
      <c r="L7" s="542" t="s">
        <v>452</v>
      </c>
      <c r="M7" s="70"/>
    </row>
    <row r="8" spans="1:13" ht="26.25" customHeight="1">
      <c r="A8" s="533">
        <v>1</v>
      </c>
      <c r="B8" s="541" t="s">
        <v>453</v>
      </c>
      <c r="C8" s="543">
        <v>0</v>
      </c>
      <c r="D8" s="543">
        <v>0</v>
      </c>
      <c r="E8" s="543">
        <v>0</v>
      </c>
      <c r="F8" s="543">
        <v>0</v>
      </c>
      <c r="G8" s="543">
        <v>0</v>
      </c>
      <c r="H8" s="543">
        <v>0</v>
      </c>
      <c r="I8" s="543"/>
      <c r="J8" s="544">
        <v>81795176921.811691</v>
      </c>
      <c r="K8" s="545">
        <v>0</v>
      </c>
      <c r="L8" s="545">
        <v>66169771</v>
      </c>
      <c r="M8" s="70"/>
    </row>
    <row r="9" spans="1:13" ht="26.25" customHeight="1">
      <c r="A9" s="546">
        <v>2</v>
      </c>
      <c r="B9" s="547" t="s">
        <v>61</v>
      </c>
      <c r="C9" s="548"/>
      <c r="D9" s="548"/>
      <c r="E9" s="548"/>
      <c r="F9" s="548"/>
      <c r="G9" s="548"/>
      <c r="H9" s="548"/>
      <c r="I9" s="548"/>
      <c r="J9" s="549"/>
      <c r="K9" s="550"/>
      <c r="L9" s="550"/>
      <c r="M9" s="70"/>
    </row>
    <row r="10" spans="1:13">
      <c r="A10" s="533">
        <v>3</v>
      </c>
      <c r="B10" s="541" t="s">
        <v>454</v>
      </c>
      <c r="C10" s="543">
        <v>0</v>
      </c>
      <c r="D10" s="543">
        <v>0</v>
      </c>
      <c r="E10" s="543">
        <v>0</v>
      </c>
      <c r="F10" s="543">
        <v>0</v>
      </c>
      <c r="G10" s="543">
        <v>0</v>
      </c>
      <c r="H10" s="543">
        <v>0</v>
      </c>
      <c r="I10" s="543"/>
      <c r="J10" s="544">
        <v>0</v>
      </c>
      <c r="K10" s="545">
        <v>0</v>
      </c>
      <c r="L10" s="545">
        <v>0</v>
      </c>
      <c r="M10" s="70"/>
    </row>
    <row r="11" spans="1:13">
      <c r="A11" s="533">
        <v>4</v>
      </c>
      <c r="B11" s="541" t="s">
        <v>455</v>
      </c>
      <c r="C11" s="543">
        <v>0</v>
      </c>
      <c r="D11" s="543">
        <v>0</v>
      </c>
      <c r="E11" s="543">
        <v>0</v>
      </c>
      <c r="F11" s="543">
        <v>0</v>
      </c>
      <c r="G11" s="543">
        <v>0</v>
      </c>
      <c r="H11" s="551">
        <v>0</v>
      </c>
      <c r="I11" s="551"/>
      <c r="J11" s="544">
        <v>0</v>
      </c>
      <c r="K11" s="545">
        <v>0</v>
      </c>
      <c r="L11" s="545">
        <v>0</v>
      </c>
      <c r="M11" s="70"/>
    </row>
    <row r="12" spans="1:13">
      <c r="A12" s="533">
        <v>5</v>
      </c>
      <c r="B12" s="541" t="s">
        <v>456</v>
      </c>
      <c r="C12" s="543">
        <v>0</v>
      </c>
      <c r="D12" s="543">
        <v>0</v>
      </c>
      <c r="E12" s="543">
        <v>0</v>
      </c>
      <c r="F12" s="543">
        <v>0</v>
      </c>
      <c r="G12" s="543">
        <v>0</v>
      </c>
      <c r="H12" s="551">
        <v>0</v>
      </c>
      <c r="I12" s="551"/>
      <c r="J12" s="544">
        <v>0</v>
      </c>
      <c r="K12" s="545">
        <v>0</v>
      </c>
      <c r="L12" s="545">
        <v>0</v>
      </c>
      <c r="M12" s="70"/>
    </row>
    <row r="13" spans="1:13">
      <c r="A13" s="533">
        <v>6</v>
      </c>
      <c r="B13" s="541" t="s">
        <v>457</v>
      </c>
      <c r="C13" s="543">
        <v>0</v>
      </c>
      <c r="D13" s="543">
        <v>0</v>
      </c>
      <c r="E13" s="543">
        <v>0</v>
      </c>
      <c r="F13" s="543">
        <v>0</v>
      </c>
      <c r="G13" s="543">
        <v>0</v>
      </c>
      <c r="H13" s="543">
        <v>0</v>
      </c>
      <c r="I13" s="543"/>
      <c r="J13" s="544">
        <v>0</v>
      </c>
      <c r="K13" s="545">
        <v>0</v>
      </c>
      <c r="L13" s="545">
        <v>0</v>
      </c>
      <c r="M13" s="70"/>
    </row>
    <row r="14" spans="1:13">
      <c r="A14" s="533">
        <v>7</v>
      </c>
      <c r="B14" s="541" t="s">
        <v>197</v>
      </c>
      <c r="C14" s="543">
        <v>0</v>
      </c>
      <c r="D14" s="543">
        <v>0</v>
      </c>
      <c r="E14" s="543">
        <v>0</v>
      </c>
      <c r="F14" s="543">
        <v>0</v>
      </c>
      <c r="G14" s="543">
        <v>0</v>
      </c>
      <c r="H14" s="551">
        <v>0</v>
      </c>
      <c r="I14" s="551"/>
      <c r="J14" s="544">
        <v>0</v>
      </c>
      <c r="K14" s="545">
        <v>0</v>
      </c>
      <c r="L14" s="545">
        <v>0</v>
      </c>
      <c r="M14" s="70"/>
    </row>
    <row r="15" spans="1:13" ht="26.25" customHeight="1">
      <c r="A15" s="546">
        <v>8</v>
      </c>
      <c r="B15" s="547" t="s">
        <v>61</v>
      </c>
      <c r="C15" s="548"/>
      <c r="D15" s="548"/>
      <c r="E15" s="548"/>
      <c r="F15" s="548"/>
      <c r="G15" s="548"/>
      <c r="H15" s="548"/>
      <c r="I15" s="548"/>
      <c r="J15" s="549"/>
      <c r="K15" s="550"/>
      <c r="L15" s="550"/>
      <c r="M15" s="70"/>
    </row>
    <row r="16" spans="1:13" ht="26.25" customHeight="1">
      <c r="A16" s="546">
        <v>9</v>
      </c>
      <c r="B16" s="547" t="s">
        <v>61</v>
      </c>
      <c r="C16" s="548"/>
      <c r="D16" s="548"/>
      <c r="E16" s="548"/>
      <c r="F16" s="548"/>
      <c r="G16" s="548"/>
      <c r="H16" s="548"/>
      <c r="I16" s="548"/>
      <c r="J16" s="549"/>
      <c r="K16" s="550"/>
      <c r="L16" s="550"/>
      <c r="M16" s="70"/>
    </row>
    <row r="17" spans="1:13" ht="22.5">
      <c r="A17" s="533">
        <v>10</v>
      </c>
      <c r="B17" s="541" t="s">
        <v>458</v>
      </c>
      <c r="C17" s="543">
        <v>0</v>
      </c>
      <c r="D17" s="543">
        <v>0</v>
      </c>
      <c r="E17" s="543">
        <v>0</v>
      </c>
      <c r="F17" s="543">
        <v>0</v>
      </c>
      <c r="G17" s="543">
        <v>0</v>
      </c>
      <c r="H17" s="551">
        <v>0</v>
      </c>
      <c r="I17" s="551"/>
      <c r="J17" s="544">
        <v>81569247681.811691</v>
      </c>
      <c r="K17" s="545">
        <v>0</v>
      </c>
      <c r="L17" s="545">
        <v>66169771</v>
      </c>
      <c r="M17" s="70"/>
    </row>
    <row r="18" spans="1:13" ht="26.25" customHeight="1">
      <c r="A18" s="546">
        <v>11</v>
      </c>
      <c r="B18" s="547" t="s">
        <v>61</v>
      </c>
      <c r="C18" s="548"/>
      <c r="D18" s="548"/>
      <c r="E18" s="548"/>
      <c r="F18" s="548"/>
      <c r="G18" s="548"/>
      <c r="H18" s="552"/>
      <c r="I18" s="552"/>
      <c r="J18" s="549"/>
      <c r="K18" s="550"/>
      <c r="L18" s="550"/>
      <c r="M18" s="70"/>
    </row>
    <row r="19" spans="1:13" ht="33.75">
      <c r="A19" s="533">
        <v>12</v>
      </c>
      <c r="B19" s="553" t="s">
        <v>459</v>
      </c>
      <c r="C19" s="554"/>
      <c r="D19" s="554"/>
      <c r="E19" s="554"/>
      <c r="F19" s="554"/>
      <c r="G19" s="554"/>
      <c r="H19" s="554"/>
      <c r="I19" s="554"/>
      <c r="J19" s="544">
        <v>81795176.9218117</v>
      </c>
      <c r="K19" s="545">
        <v>0</v>
      </c>
      <c r="L19" s="545">
        <v>66169771</v>
      </c>
      <c r="M19" s="70"/>
    </row>
  </sheetData>
  <mergeCells count="3">
    <mergeCell ref="C6:G6"/>
    <mergeCell ref="H6:I6"/>
    <mergeCell ref="J6:J7"/>
  </mergeCells>
  <pageMargins left="0.7" right="0.7" top="0.75" bottom="0.75" header="0.3" footer="0.3"/>
  <pageSetup paperSize="9" scale="56" orientation="landscape" verticalDpi="90" r:id="rId1"/>
  <headerFooter>
    <oddFooter>&amp;C&amp;P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6E63A1-CD37-4EAB-BC18-DE553B8BDED9}">
  <sheetPr>
    <tabColor theme="0" tint="-0.14999847407452621"/>
  </sheetPr>
  <dimension ref="A1:G128"/>
  <sheetViews>
    <sheetView workbookViewId="0">
      <selection activeCell="B3" sqref="B3"/>
    </sheetView>
  </sheetViews>
  <sheetFormatPr defaultColWidth="9.140625" defaultRowHeight="14.25"/>
  <cols>
    <col min="1" max="1" width="9.140625" style="180"/>
    <col min="2" max="2" width="58.5703125" style="180" customWidth="1"/>
    <col min="3" max="3" width="35.42578125" style="180" customWidth="1"/>
    <col min="4" max="4" width="47.42578125" style="180" customWidth="1"/>
    <col min="5" max="5" width="31.5703125" style="180" customWidth="1"/>
    <col min="6" max="16384" width="9.140625" style="180"/>
  </cols>
  <sheetData>
    <row r="1" spans="1:5">
      <c r="A1" s="174" t="s">
        <v>1146</v>
      </c>
    </row>
    <row r="5" spans="1:5">
      <c r="A5" s="204" t="s">
        <v>42</v>
      </c>
    </row>
    <row r="6" spans="1:5">
      <c r="A6" s="205" t="s">
        <v>1161</v>
      </c>
    </row>
    <row r="7" spans="1:5">
      <c r="C7" s="555">
        <v>46022</v>
      </c>
      <c r="D7" s="556"/>
      <c r="E7" s="177"/>
    </row>
    <row r="8" spans="1:5" ht="42.75">
      <c r="A8" s="274"/>
      <c r="B8" s="274"/>
      <c r="C8" s="557" t="s">
        <v>44</v>
      </c>
      <c r="D8" s="557" t="s">
        <v>45</v>
      </c>
      <c r="E8" s="177"/>
    </row>
    <row r="9" spans="1:5">
      <c r="A9" s="558" t="s">
        <v>46</v>
      </c>
      <c r="B9" s="559"/>
      <c r="C9" s="559"/>
      <c r="D9" s="560"/>
      <c r="E9" s="177"/>
    </row>
    <row r="10" spans="1:5">
      <c r="A10" s="206">
        <v>1</v>
      </c>
      <c r="B10" s="207" t="s">
        <v>47</v>
      </c>
      <c r="C10" s="208">
        <v>4603641307</v>
      </c>
      <c r="D10" s="556"/>
      <c r="E10" s="177"/>
    </row>
    <row r="11" spans="1:5">
      <c r="A11" s="561"/>
      <c r="B11" s="562" t="s">
        <v>1078</v>
      </c>
      <c r="C11" s="563">
        <v>990000000</v>
      </c>
      <c r="D11" s="564"/>
      <c r="E11" s="177"/>
    </row>
    <row r="12" spans="1:5">
      <c r="A12" s="561"/>
      <c r="B12" s="562" t="s">
        <v>1079</v>
      </c>
      <c r="C12" s="563">
        <v>1948555635</v>
      </c>
      <c r="D12" s="564"/>
      <c r="E12" s="177"/>
    </row>
    <row r="13" spans="1:5">
      <c r="A13" s="561"/>
      <c r="B13" s="562" t="s">
        <v>1080</v>
      </c>
      <c r="C13" s="563">
        <v>1665085672</v>
      </c>
      <c r="D13" s="564"/>
      <c r="E13" s="177"/>
    </row>
    <row r="14" spans="1:5">
      <c r="A14" s="561">
        <v>2</v>
      </c>
      <c r="B14" s="562" t="s">
        <v>49</v>
      </c>
      <c r="C14" s="565">
        <v>851824118</v>
      </c>
      <c r="D14" s="564"/>
      <c r="E14" s="209"/>
    </row>
    <row r="15" spans="1:5">
      <c r="A15" s="561">
        <v>3</v>
      </c>
      <c r="B15" s="562" t="s">
        <v>50</v>
      </c>
      <c r="C15" s="565">
        <v>200000000</v>
      </c>
      <c r="D15" s="564"/>
    </row>
    <row r="16" spans="1:5">
      <c r="A16" s="561" t="s">
        <v>51</v>
      </c>
      <c r="B16" s="562" t="s">
        <v>52</v>
      </c>
      <c r="C16" s="565">
        <v>0</v>
      </c>
      <c r="D16" s="564"/>
    </row>
    <row r="17" spans="1:4" ht="28.5">
      <c r="A17" s="561">
        <v>4</v>
      </c>
      <c r="B17" s="562" t="s">
        <v>53</v>
      </c>
      <c r="C17" s="565">
        <v>0</v>
      </c>
      <c r="D17" s="564"/>
    </row>
    <row r="18" spans="1:4">
      <c r="A18" s="561">
        <v>5</v>
      </c>
      <c r="B18" s="562" t="s">
        <v>54</v>
      </c>
      <c r="C18" s="565">
        <v>0</v>
      </c>
      <c r="D18" s="564"/>
    </row>
    <row r="19" spans="1:4" ht="28.5">
      <c r="A19" s="561" t="s">
        <v>55</v>
      </c>
      <c r="B19" s="562" t="s">
        <v>56</v>
      </c>
      <c r="C19" s="565">
        <v>0</v>
      </c>
      <c r="D19" s="564"/>
    </row>
    <row r="20" spans="1:4" ht="28.5">
      <c r="A20" s="557">
        <v>6</v>
      </c>
      <c r="B20" s="566" t="s">
        <v>57</v>
      </c>
      <c r="C20" s="565">
        <v>5655465425</v>
      </c>
      <c r="D20" s="564"/>
    </row>
    <row r="21" spans="1:4">
      <c r="A21" s="558" t="s">
        <v>58</v>
      </c>
      <c r="B21" s="559"/>
      <c r="C21" s="559"/>
      <c r="D21" s="560"/>
    </row>
    <row r="22" spans="1:4">
      <c r="A22" s="561">
        <v>7</v>
      </c>
      <c r="B22" s="562" t="s">
        <v>59</v>
      </c>
      <c r="C22" s="565">
        <v>0</v>
      </c>
      <c r="D22" s="564"/>
    </row>
    <row r="23" spans="1:4">
      <c r="A23" s="561">
        <v>8</v>
      </c>
      <c r="B23" s="562" t="s">
        <v>60</v>
      </c>
      <c r="C23" s="565">
        <v>-308683245</v>
      </c>
      <c r="D23" s="567"/>
    </row>
    <row r="24" spans="1:4">
      <c r="A24" s="561">
        <v>9</v>
      </c>
      <c r="B24" s="562" t="s">
        <v>61</v>
      </c>
      <c r="C24" s="563"/>
      <c r="D24" s="568"/>
    </row>
    <row r="25" spans="1:4" ht="42.75">
      <c r="A25" s="561">
        <v>10</v>
      </c>
      <c r="B25" s="562" t="s">
        <v>62</v>
      </c>
      <c r="C25" s="565">
        <v>0</v>
      </c>
      <c r="D25" s="564"/>
    </row>
    <row r="26" spans="1:4" ht="28.5">
      <c r="A26" s="561">
        <v>11</v>
      </c>
      <c r="B26" s="562" t="s">
        <v>63</v>
      </c>
      <c r="C26" s="565">
        <v>0</v>
      </c>
      <c r="D26" s="564"/>
    </row>
    <row r="27" spans="1:4" ht="28.5">
      <c r="A27" s="561">
        <v>12</v>
      </c>
      <c r="B27" s="562" t="s">
        <v>64</v>
      </c>
      <c r="C27" s="565">
        <v>0</v>
      </c>
      <c r="D27" s="564"/>
    </row>
    <row r="28" spans="1:4" ht="28.5">
      <c r="A28" s="561">
        <v>13</v>
      </c>
      <c r="B28" s="562" t="s">
        <v>65</v>
      </c>
      <c r="C28" s="565">
        <v>0</v>
      </c>
      <c r="D28" s="564"/>
    </row>
    <row r="29" spans="1:4" ht="28.5">
      <c r="A29" s="561">
        <v>14</v>
      </c>
      <c r="B29" s="562" t="s">
        <v>66</v>
      </c>
      <c r="C29" s="565">
        <v>0</v>
      </c>
      <c r="D29" s="564"/>
    </row>
    <row r="30" spans="1:4">
      <c r="A30" s="561">
        <v>15</v>
      </c>
      <c r="B30" s="562" t="s">
        <v>67</v>
      </c>
      <c r="C30" s="565">
        <v>0</v>
      </c>
      <c r="D30" s="564"/>
    </row>
    <row r="31" spans="1:4" ht="28.5">
      <c r="A31" s="561">
        <v>16</v>
      </c>
      <c r="B31" s="562" t="s">
        <v>68</v>
      </c>
      <c r="C31" s="565">
        <v>0</v>
      </c>
      <c r="D31" s="568"/>
    </row>
    <row r="32" spans="1:4" ht="57">
      <c r="A32" s="561">
        <v>17</v>
      </c>
      <c r="B32" s="562" t="s">
        <v>69</v>
      </c>
      <c r="C32" s="565">
        <v>0</v>
      </c>
      <c r="D32" s="564"/>
    </row>
    <row r="33" spans="1:4" ht="57">
      <c r="A33" s="561">
        <v>18</v>
      </c>
      <c r="B33" s="562" t="s">
        <v>70</v>
      </c>
      <c r="C33" s="565">
        <v>0</v>
      </c>
      <c r="D33" s="564"/>
    </row>
    <row r="34" spans="1:4" ht="57">
      <c r="A34" s="561">
        <v>19</v>
      </c>
      <c r="B34" s="562" t="s">
        <v>71</v>
      </c>
      <c r="C34" s="565">
        <v>0</v>
      </c>
      <c r="D34" s="564"/>
    </row>
    <row r="35" spans="1:4">
      <c r="A35" s="561">
        <v>20</v>
      </c>
      <c r="B35" s="562" t="s">
        <v>61</v>
      </c>
      <c r="C35" s="569"/>
      <c r="D35" s="568"/>
    </row>
    <row r="36" spans="1:4" ht="28.5">
      <c r="A36" s="561" t="s">
        <v>72</v>
      </c>
      <c r="B36" s="562" t="s">
        <v>73</v>
      </c>
      <c r="C36" s="565">
        <v>0</v>
      </c>
      <c r="D36" s="570"/>
    </row>
    <row r="37" spans="1:4" ht="28.5">
      <c r="A37" s="561" t="s">
        <v>74</v>
      </c>
      <c r="B37" s="562" t="s">
        <v>75</v>
      </c>
      <c r="C37" s="565">
        <v>0</v>
      </c>
      <c r="D37" s="564"/>
    </row>
    <row r="38" spans="1:4">
      <c r="A38" s="561" t="s">
        <v>76</v>
      </c>
      <c r="B38" s="562" t="s">
        <v>77</v>
      </c>
      <c r="C38" s="565">
        <v>0</v>
      </c>
      <c r="D38" s="564"/>
    </row>
    <row r="39" spans="1:4">
      <c r="A39" s="561" t="s">
        <v>78</v>
      </c>
      <c r="B39" s="562" t="s">
        <v>79</v>
      </c>
      <c r="C39" s="565">
        <v>0</v>
      </c>
      <c r="D39" s="564"/>
    </row>
    <row r="40" spans="1:4" ht="42.75">
      <c r="A40" s="561">
        <v>21</v>
      </c>
      <c r="B40" s="562" t="s">
        <v>80</v>
      </c>
      <c r="C40" s="565">
        <v>0</v>
      </c>
      <c r="D40" s="564"/>
    </row>
    <row r="41" spans="1:4">
      <c r="A41" s="561">
        <v>22</v>
      </c>
      <c r="B41" s="562" t="s">
        <v>81</v>
      </c>
      <c r="C41" s="565">
        <v>0</v>
      </c>
      <c r="D41" s="564"/>
    </row>
    <row r="42" spans="1:4" ht="42.75">
      <c r="A42" s="561">
        <v>23</v>
      </c>
      <c r="B42" s="562" t="s">
        <v>82</v>
      </c>
      <c r="C42" s="565">
        <v>0</v>
      </c>
      <c r="D42" s="568"/>
    </row>
    <row r="43" spans="1:4">
      <c r="A43" s="561">
        <v>24</v>
      </c>
      <c r="B43" s="562" t="s">
        <v>61</v>
      </c>
      <c r="C43" s="569"/>
      <c r="D43" s="568"/>
    </row>
    <row r="44" spans="1:4">
      <c r="A44" s="561">
        <v>25</v>
      </c>
      <c r="B44" s="562" t="s">
        <v>83</v>
      </c>
      <c r="C44" s="565">
        <v>0</v>
      </c>
      <c r="D44" s="564"/>
    </row>
    <row r="45" spans="1:4">
      <c r="A45" s="561" t="s">
        <v>84</v>
      </c>
      <c r="B45" s="562" t="s">
        <v>85</v>
      </c>
      <c r="C45" s="565">
        <v>-69164574.298017979</v>
      </c>
      <c r="D45" s="564"/>
    </row>
    <row r="46" spans="1:4" ht="57">
      <c r="A46" s="561" t="s">
        <v>86</v>
      </c>
      <c r="B46" s="562" t="s">
        <v>87</v>
      </c>
      <c r="C46" s="565">
        <v>0</v>
      </c>
      <c r="D46" s="571"/>
    </row>
    <row r="47" spans="1:4">
      <c r="A47" s="561">
        <v>26</v>
      </c>
      <c r="B47" s="562" t="s">
        <v>61</v>
      </c>
      <c r="C47" s="563"/>
      <c r="D47" s="570"/>
    </row>
    <row r="48" spans="1:4" ht="28.5">
      <c r="A48" s="561">
        <v>27</v>
      </c>
      <c r="B48" s="562" t="s">
        <v>88</v>
      </c>
      <c r="C48" s="565">
        <v>0</v>
      </c>
      <c r="D48" s="564"/>
    </row>
    <row r="49" spans="1:4">
      <c r="A49" s="561" t="s">
        <v>89</v>
      </c>
      <c r="B49" s="562" t="s">
        <v>90</v>
      </c>
      <c r="C49" s="565">
        <v>-17734201.800000001</v>
      </c>
      <c r="D49" s="564"/>
    </row>
    <row r="50" spans="1:4">
      <c r="A50" s="561">
        <v>28</v>
      </c>
      <c r="B50" s="566" t="s">
        <v>91</v>
      </c>
      <c r="C50" s="565">
        <v>-395582021.09801799</v>
      </c>
      <c r="D50" s="564"/>
    </row>
    <row r="51" spans="1:4">
      <c r="A51" s="561">
        <v>29</v>
      </c>
      <c r="B51" s="566" t="s">
        <v>92</v>
      </c>
      <c r="C51" s="565">
        <v>5178088226.9801702</v>
      </c>
      <c r="D51" s="564"/>
    </row>
    <row r="52" spans="1:4">
      <c r="A52" s="558" t="s">
        <v>93</v>
      </c>
      <c r="B52" s="559"/>
      <c r="C52" s="559"/>
      <c r="D52" s="560"/>
    </row>
    <row r="53" spans="1:4">
      <c r="A53" s="561">
        <v>30</v>
      </c>
      <c r="B53" s="562" t="s">
        <v>47</v>
      </c>
      <c r="C53" s="565">
        <v>350000000</v>
      </c>
      <c r="D53" s="556"/>
    </row>
    <row r="54" spans="1:4">
      <c r="A54" s="561">
        <v>31</v>
      </c>
      <c r="B54" s="562" t="s">
        <v>95</v>
      </c>
      <c r="C54" s="565">
        <v>350000000</v>
      </c>
      <c r="D54" s="570"/>
    </row>
    <row r="55" spans="1:4" ht="28.5">
      <c r="A55" s="561">
        <v>32</v>
      </c>
      <c r="B55" s="562" t="s">
        <v>96</v>
      </c>
      <c r="C55" s="565">
        <v>0</v>
      </c>
      <c r="D55" s="570"/>
    </row>
    <row r="56" spans="1:4" ht="28.5">
      <c r="A56" s="561">
        <v>33</v>
      </c>
      <c r="B56" s="562" t="s">
        <v>97</v>
      </c>
      <c r="C56" s="565">
        <v>0</v>
      </c>
      <c r="D56" s="564"/>
    </row>
    <row r="57" spans="1:4" ht="28.5">
      <c r="A57" s="561" t="s">
        <v>98</v>
      </c>
      <c r="B57" s="562" t="s">
        <v>99</v>
      </c>
      <c r="C57" s="565">
        <v>0</v>
      </c>
      <c r="D57" s="564"/>
    </row>
    <row r="58" spans="1:4" ht="28.5">
      <c r="A58" s="561" t="s">
        <v>100</v>
      </c>
      <c r="B58" s="562" t="s">
        <v>101</v>
      </c>
      <c r="C58" s="565">
        <v>0</v>
      </c>
      <c r="D58" s="564"/>
    </row>
    <row r="59" spans="1:4" ht="42.75">
      <c r="A59" s="561">
        <v>34</v>
      </c>
      <c r="B59" s="562" t="s">
        <v>102</v>
      </c>
      <c r="C59" s="565">
        <v>0</v>
      </c>
      <c r="D59" s="564"/>
    </row>
    <row r="60" spans="1:4">
      <c r="A60" s="561">
        <v>35</v>
      </c>
      <c r="B60" s="562" t="s">
        <v>103</v>
      </c>
      <c r="C60" s="565">
        <v>0</v>
      </c>
      <c r="D60" s="564"/>
    </row>
    <row r="61" spans="1:4">
      <c r="A61" s="557">
        <v>36</v>
      </c>
      <c r="B61" s="566" t="s">
        <v>104</v>
      </c>
      <c r="C61" s="565">
        <v>350000000</v>
      </c>
      <c r="D61" s="564"/>
    </row>
    <row r="62" spans="1:4">
      <c r="A62" s="558" t="s">
        <v>105</v>
      </c>
      <c r="B62" s="559"/>
      <c r="C62" s="559"/>
      <c r="D62" s="560"/>
    </row>
    <row r="63" spans="1:4" ht="28.5">
      <c r="A63" s="561">
        <v>37</v>
      </c>
      <c r="B63" s="562" t="s">
        <v>106</v>
      </c>
      <c r="C63" s="565">
        <v>0</v>
      </c>
      <c r="D63" s="570"/>
    </row>
    <row r="64" spans="1:4" ht="57">
      <c r="A64" s="561">
        <v>38</v>
      </c>
      <c r="B64" s="562" t="s">
        <v>107</v>
      </c>
      <c r="C64" s="565">
        <v>0</v>
      </c>
      <c r="D64" s="564"/>
    </row>
    <row r="65" spans="1:7" ht="57">
      <c r="A65" s="561">
        <v>39</v>
      </c>
      <c r="B65" s="562" t="s">
        <v>108</v>
      </c>
      <c r="C65" s="565">
        <v>0</v>
      </c>
      <c r="D65" s="564"/>
    </row>
    <row r="66" spans="1:7" ht="57">
      <c r="A66" s="561">
        <v>40</v>
      </c>
      <c r="B66" s="562" t="s">
        <v>109</v>
      </c>
      <c r="C66" s="565">
        <v>0</v>
      </c>
      <c r="D66" s="564"/>
    </row>
    <row r="67" spans="1:7">
      <c r="A67" s="561">
        <v>41</v>
      </c>
      <c r="B67" s="562" t="s">
        <v>61</v>
      </c>
      <c r="C67" s="569"/>
      <c r="D67" s="564"/>
    </row>
    <row r="68" spans="1:7" ht="28.5">
      <c r="A68" s="561">
        <v>42</v>
      </c>
      <c r="B68" s="562" t="s">
        <v>110</v>
      </c>
      <c r="C68" s="565">
        <v>0</v>
      </c>
      <c r="D68" s="564"/>
    </row>
    <row r="69" spans="1:7">
      <c r="A69" s="561" t="s">
        <v>111</v>
      </c>
      <c r="B69" s="562" t="s">
        <v>112</v>
      </c>
      <c r="C69" s="565">
        <v>0</v>
      </c>
      <c r="D69" s="564"/>
    </row>
    <row r="70" spans="1:7">
      <c r="A70" s="557">
        <v>43</v>
      </c>
      <c r="B70" s="566" t="s">
        <v>113</v>
      </c>
      <c r="C70" s="565">
        <v>0</v>
      </c>
      <c r="D70" s="564"/>
    </row>
    <row r="71" spans="1:7">
      <c r="A71" s="557">
        <v>44</v>
      </c>
      <c r="B71" s="566" t="s">
        <v>114</v>
      </c>
      <c r="C71" s="565">
        <v>350000000</v>
      </c>
      <c r="D71" s="570"/>
      <c r="G71" s="210"/>
    </row>
    <row r="72" spans="1:7">
      <c r="A72" s="557">
        <v>45</v>
      </c>
      <c r="B72" s="566" t="s">
        <v>115</v>
      </c>
      <c r="C72" s="565">
        <v>5528088226.9801702</v>
      </c>
      <c r="D72" s="570"/>
    </row>
    <row r="73" spans="1:7">
      <c r="A73" s="558" t="s">
        <v>116</v>
      </c>
      <c r="B73" s="559"/>
      <c r="C73" s="559"/>
      <c r="D73" s="560"/>
    </row>
    <row r="74" spans="1:7">
      <c r="A74" s="561">
        <v>46</v>
      </c>
      <c r="B74" s="562" t="s">
        <v>117</v>
      </c>
      <c r="C74" s="565">
        <v>700000000</v>
      </c>
      <c r="D74" s="564"/>
    </row>
    <row r="75" spans="1:7" ht="42.75">
      <c r="A75" s="561">
        <v>47</v>
      </c>
      <c r="B75" s="562" t="s">
        <v>118</v>
      </c>
      <c r="C75" s="565">
        <v>0</v>
      </c>
      <c r="D75" s="570"/>
    </row>
    <row r="76" spans="1:7" ht="28.5">
      <c r="A76" s="561" t="s">
        <v>119</v>
      </c>
      <c r="B76" s="562" t="s">
        <v>120</v>
      </c>
      <c r="C76" s="565">
        <v>0</v>
      </c>
      <c r="D76" s="570"/>
    </row>
    <row r="77" spans="1:7" ht="28.5">
      <c r="A77" s="561" t="s">
        <v>121</v>
      </c>
      <c r="B77" s="562" t="s">
        <v>122</v>
      </c>
      <c r="C77" s="565">
        <v>0</v>
      </c>
      <c r="D77" s="570"/>
    </row>
    <row r="78" spans="1:7" ht="42.75">
      <c r="A78" s="561">
        <v>48</v>
      </c>
      <c r="B78" s="562" t="s">
        <v>123</v>
      </c>
      <c r="C78" s="565">
        <v>0</v>
      </c>
      <c r="D78" s="564"/>
    </row>
    <row r="79" spans="1:7">
      <c r="A79" s="561">
        <v>49</v>
      </c>
      <c r="B79" s="562" t="s">
        <v>124</v>
      </c>
      <c r="C79" s="565">
        <v>0</v>
      </c>
      <c r="D79" s="564"/>
    </row>
    <row r="80" spans="1:7">
      <c r="A80" s="561">
        <v>50</v>
      </c>
      <c r="B80" s="562" t="s">
        <v>125</v>
      </c>
      <c r="C80" s="565">
        <v>0</v>
      </c>
      <c r="D80" s="564"/>
    </row>
    <row r="81" spans="1:4">
      <c r="A81" s="557">
        <v>51</v>
      </c>
      <c r="B81" s="566" t="s">
        <v>126</v>
      </c>
      <c r="C81" s="565">
        <v>700000000</v>
      </c>
      <c r="D81" s="564"/>
    </row>
    <row r="82" spans="1:4">
      <c r="A82" s="558" t="s">
        <v>127</v>
      </c>
      <c r="B82" s="559"/>
      <c r="C82" s="559"/>
      <c r="D82" s="560"/>
    </row>
    <row r="83" spans="1:4" ht="28.5">
      <c r="A83" s="561">
        <v>52</v>
      </c>
      <c r="B83" s="562" t="s">
        <v>128</v>
      </c>
      <c r="C83" s="565">
        <v>0</v>
      </c>
      <c r="D83" s="564"/>
    </row>
    <row r="84" spans="1:4" ht="57">
      <c r="A84" s="561">
        <v>53</v>
      </c>
      <c r="B84" s="562" t="s">
        <v>129</v>
      </c>
      <c r="C84" s="565">
        <v>0</v>
      </c>
      <c r="D84" s="564"/>
    </row>
    <row r="85" spans="1:4" ht="57">
      <c r="A85" s="561">
        <v>54</v>
      </c>
      <c r="B85" s="562" t="s">
        <v>130</v>
      </c>
      <c r="C85" s="565">
        <v>0</v>
      </c>
      <c r="D85" s="564"/>
    </row>
    <row r="86" spans="1:4">
      <c r="A86" s="561" t="s">
        <v>131</v>
      </c>
      <c r="B86" s="562" t="s">
        <v>61</v>
      </c>
      <c r="C86" s="569"/>
      <c r="D86" s="564"/>
    </row>
    <row r="87" spans="1:4" ht="57">
      <c r="A87" s="561">
        <v>55</v>
      </c>
      <c r="B87" s="562" t="s">
        <v>132</v>
      </c>
      <c r="C87" s="565">
        <v>0</v>
      </c>
      <c r="D87" s="564"/>
    </row>
    <row r="88" spans="1:4">
      <c r="A88" s="561">
        <v>56</v>
      </c>
      <c r="B88" s="562" t="s">
        <v>61</v>
      </c>
      <c r="C88" s="565"/>
      <c r="D88" s="568"/>
    </row>
    <row r="89" spans="1:4" ht="28.5">
      <c r="A89" s="561" t="s">
        <v>1162</v>
      </c>
      <c r="B89" s="572" t="s">
        <v>133</v>
      </c>
      <c r="C89" s="565">
        <v>0</v>
      </c>
      <c r="D89" s="564"/>
    </row>
    <row r="90" spans="1:4">
      <c r="A90" s="561" t="s">
        <v>134</v>
      </c>
      <c r="B90" s="572" t="s">
        <v>135</v>
      </c>
      <c r="C90" s="565">
        <v>0</v>
      </c>
      <c r="D90" s="564"/>
    </row>
    <row r="91" spans="1:4">
      <c r="A91" s="557">
        <v>57</v>
      </c>
      <c r="B91" s="573" t="s">
        <v>136</v>
      </c>
      <c r="C91" s="565">
        <v>0</v>
      </c>
      <c r="D91" s="574"/>
    </row>
    <row r="92" spans="1:4">
      <c r="A92" s="557">
        <v>58</v>
      </c>
      <c r="B92" s="573" t="s">
        <v>137</v>
      </c>
      <c r="C92" s="565">
        <v>700000000</v>
      </c>
      <c r="D92" s="564"/>
    </row>
    <row r="93" spans="1:4">
      <c r="A93" s="557">
        <v>59</v>
      </c>
      <c r="B93" s="573" t="s">
        <v>138</v>
      </c>
      <c r="C93" s="565">
        <v>6228088226.9801702</v>
      </c>
      <c r="D93" s="564"/>
    </row>
    <row r="94" spans="1:4">
      <c r="A94" s="557">
        <v>60</v>
      </c>
      <c r="B94" s="573" t="s">
        <v>139</v>
      </c>
      <c r="C94" s="565">
        <v>28591844826.725105</v>
      </c>
      <c r="D94" s="564"/>
    </row>
    <row r="95" spans="1:4">
      <c r="A95" s="558" t="s">
        <v>140</v>
      </c>
      <c r="B95" s="559"/>
      <c r="C95" s="559"/>
      <c r="D95" s="560"/>
    </row>
    <row r="96" spans="1:4">
      <c r="A96" s="561">
        <v>61</v>
      </c>
      <c r="B96" s="562" t="s">
        <v>141</v>
      </c>
      <c r="C96" s="575">
        <v>0.18110367688272272</v>
      </c>
      <c r="D96" s="564"/>
    </row>
    <row r="97" spans="1:4">
      <c r="A97" s="561">
        <v>62</v>
      </c>
      <c r="B97" s="562" t="s">
        <v>142</v>
      </c>
      <c r="C97" s="575">
        <v>0.19334492966375527</v>
      </c>
      <c r="D97" s="564"/>
    </row>
    <row r="98" spans="1:4">
      <c r="A98" s="561">
        <v>63</v>
      </c>
      <c r="B98" s="562" t="s">
        <v>143</v>
      </c>
      <c r="C98" s="575">
        <v>0.21782743522582038</v>
      </c>
      <c r="D98" s="564"/>
    </row>
    <row r="99" spans="1:4">
      <c r="A99" s="561">
        <v>64</v>
      </c>
      <c r="B99" s="562" t="s">
        <v>144</v>
      </c>
      <c r="C99" s="575">
        <v>0.192</v>
      </c>
      <c r="D99" s="564"/>
    </row>
    <row r="100" spans="1:4">
      <c r="A100" s="561">
        <v>65</v>
      </c>
      <c r="B100" s="562" t="s">
        <v>145</v>
      </c>
      <c r="C100" s="575">
        <v>2.5000000000000001E-2</v>
      </c>
      <c r="D100" s="564"/>
    </row>
    <row r="101" spans="1:4">
      <c r="A101" s="561">
        <v>66</v>
      </c>
      <c r="B101" s="562" t="s">
        <v>146</v>
      </c>
      <c r="C101" s="575">
        <v>2.5000000000000001E-2</v>
      </c>
      <c r="D101" s="564"/>
    </row>
    <row r="102" spans="1:4">
      <c r="A102" s="561">
        <v>67</v>
      </c>
      <c r="B102" s="562" t="s">
        <v>147</v>
      </c>
      <c r="C102" s="575">
        <v>4.5000000000000005E-2</v>
      </c>
      <c r="D102" s="564"/>
    </row>
    <row r="103" spans="1:4" ht="28.5">
      <c r="A103" s="561" t="s">
        <v>148</v>
      </c>
      <c r="B103" s="576" t="s">
        <v>149</v>
      </c>
      <c r="C103" s="575">
        <v>0</v>
      </c>
      <c r="D103" s="564"/>
    </row>
    <row r="104" spans="1:4" ht="28.5">
      <c r="A104" s="577" t="s">
        <v>150</v>
      </c>
      <c r="B104" s="578" t="s">
        <v>151</v>
      </c>
      <c r="C104" s="579">
        <v>9.5625000000000016E-3</v>
      </c>
      <c r="D104" s="564"/>
    </row>
    <row r="105" spans="1:4" ht="42.75">
      <c r="A105" s="561">
        <v>68</v>
      </c>
      <c r="B105" s="580" t="s">
        <v>152</v>
      </c>
      <c r="C105" s="575">
        <v>0.11910367688272269</v>
      </c>
      <c r="D105" s="564"/>
    </row>
    <row r="106" spans="1:4">
      <c r="A106" s="561">
        <v>69</v>
      </c>
      <c r="B106" s="572" t="s">
        <v>61</v>
      </c>
      <c r="C106" s="581"/>
      <c r="D106" s="568"/>
    </row>
    <row r="107" spans="1:4">
      <c r="A107" s="561">
        <v>70</v>
      </c>
      <c r="B107" s="572" t="s">
        <v>61</v>
      </c>
      <c r="C107" s="581"/>
      <c r="D107" s="568"/>
    </row>
    <row r="108" spans="1:4">
      <c r="A108" s="561">
        <v>71</v>
      </c>
      <c r="B108" s="572" t="s">
        <v>61</v>
      </c>
      <c r="C108" s="581"/>
      <c r="D108" s="568"/>
    </row>
    <row r="109" spans="1:4">
      <c r="A109" s="558" t="s">
        <v>153</v>
      </c>
      <c r="B109" s="559"/>
      <c r="C109" s="559"/>
      <c r="D109" s="560"/>
    </row>
    <row r="110" spans="1:4" ht="57">
      <c r="A110" s="561">
        <v>72</v>
      </c>
      <c r="B110" s="562" t="s">
        <v>154</v>
      </c>
      <c r="C110" s="565">
        <v>0</v>
      </c>
      <c r="D110" s="572"/>
    </row>
    <row r="111" spans="1:4" ht="57">
      <c r="A111" s="561">
        <v>73</v>
      </c>
      <c r="B111" s="562" t="s">
        <v>155</v>
      </c>
      <c r="C111" s="565">
        <v>0</v>
      </c>
      <c r="D111" s="564"/>
    </row>
    <row r="112" spans="1:4">
      <c r="A112" s="561">
        <v>74</v>
      </c>
      <c r="B112" s="562" t="s">
        <v>61</v>
      </c>
      <c r="C112" s="582"/>
      <c r="D112" s="564"/>
    </row>
    <row r="113" spans="1:4" ht="42.75">
      <c r="A113" s="561">
        <v>75</v>
      </c>
      <c r="B113" s="562" t="s">
        <v>156</v>
      </c>
      <c r="C113" s="565">
        <v>0</v>
      </c>
      <c r="D113" s="564"/>
    </row>
    <row r="114" spans="1:4">
      <c r="A114" s="558" t="s">
        <v>157</v>
      </c>
      <c r="B114" s="559"/>
      <c r="C114" s="559"/>
      <c r="D114" s="560"/>
    </row>
    <row r="115" spans="1:4" ht="28.5">
      <c r="A115" s="561">
        <v>76</v>
      </c>
      <c r="B115" s="562" t="s">
        <v>158</v>
      </c>
      <c r="C115" s="565">
        <v>0</v>
      </c>
      <c r="D115" s="564"/>
    </row>
    <row r="116" spans="1:4" ht="28.5">
      <c r="A116" s="561">
        <v>77</v>
      </c>
      <c r="B116" s="562" t="s">
        <v>159</v>
      </c>
      <c r="C116" s="565">
        <v>0</v>
      </c>
      <c r="D116" s="564"/>
    </row>
    <row r="117" spans="1:4">
      <c r="A117" s="583">
        <v>78</v>
      </c>
      <c r="B117" s="584" t="s">
        <v>160</v>
      </c>
      <c r="C117" s="582">
        <v>0</v>
      </c>
      <c r="D117" s="564"/>
    </row>
    <row r="118" spans="1:4">
      <c r="A118" s="583"/>
      <c r="B118" s="584"/>
      <c r="C118" s="582"/>
      <c r="D118" s="564"/>
    </row>
    <row r="119" spans="1:4">
      <c r="A119" s="583"/>
      <c r="B119" s="584"/>
      <c r="C119" s="582"/>
      <c r="D119" s="564"/>
    </row>
    <row r="120" spans="1:4">
      <c r="A120" s="583"/>
      <c r="B120" s="584"/>
      <c r="C120" s="582"/>
      <c r="D120" s="564"/>
    </row>
    <row r="121" spans="1:4" ht="28.5">
      <c r="A121" s="561">
        <v>79</v>
      </c>
      <c r="B121" s="562" t="s">
        <v>161</v>
      </c>
      <c r="C121" s="565">
        <v>0</v>
      </c>
      <c r="D121" s="564"/>
    </row>
    <row r="122" spans="1:4">
      <c r="A122" s="585" t="s">
        <v>162</v>
      </c>
      <c r="B122" s="586"/>
      <c r="C122" s="586"/>
      <c r="D122" s="587"/>
    </row>
    <row r="123" spans="1:4">
      <c r="A123" s="561">
        <v>80</v>
      </c>
      <c r="B123" s="562" t="s">
        <v>163</v>
      </c>
      <c r="C123" s="565">
        <v>0</v>
      </c>
      <c r="D123" s="564"/>
    </row>
    <row r="124" spans="1:4" ht="28.5">
      <c r="A124" s="561">
        <v>81</v>
      </c>
      <c r="B124" s="562" t="s">
        <v>164</v>
      </c>
      <c r="C124" s="565">
        <v>0</v>
      </c>
      <c r="D124" s="567"/>
    </row>
    <row r="125" spans="1:4">
      <c r="A125" s="561">
        <v>82</v>
      </c>
      <c r="B125" s="562" t="s">
        <v>165</v>
      </c>
      <c r="C125" s="565">
        <v>0</v>
      </c>
      <c r="D125" s="564"/>
    </row>
    <row r="126" spans="1:4" ht="28.5">
      <c r="A126" s="561">
        <v>83</v>
      </c>
      <c r="B126" s="562" t="s">
        <v>166</v>
      </c>
      <c r="C126" s="565">
        <v>0</v>
      </c>
      <c r="D126" s="564"/>
    </row>
    <row r="127" spans="1:4">
      <c r="A127" s="561">
        <v>84</v>
      </c>
      <c r="B127" s="562" t="s">
        <v>167</v>
      </c>
      <c r="C127" s="565">
        <v>0</v>
      </c>
      <c r="D127" s="564"/>
    </row>
    <row r="128" spans="1:4" ht="28.5">
      <c r="A128" s="561">
        <v>85</v>
      </c>
      <c r="B128" s="562" t="s">
        <v>168</v>
      </c>
      <c r="C128" s="565">
        <v>0</v>
      </c>
      <c r="D128" s="564"/>
    </row>
  </sheetData>
  <mergeCells count="3">
    <mergeCell ref="A8:B8"/>
    <mergeCell ref="A117:A120"/>
    <mergeCell ref="B117:B120"/>
  </mergeCells>
  <hyperlinks>
    <hyperlink ref="A1" location="Index!A1" display="Back to index" xr:uid="{88240743-6339-46BD-BD21-2C96B50BEC89}"/>
  </hyperlinks>
  <pageMargins left="0.7" right="0.7" top="0.75" bottom="0.75" header="0.3" footer="0.3"/>
  <pageSetup paperSize="9" orientation="portrait" verticalDpi="12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574A32-639C-446B-BABC-0908D5968F3A}">
  <sheetPr>
    <tabColor theme="0" tint="-0.14999847407452621"/>
    <pageSetUpPr fitToPage="1"/>
  </sheetPr>
  <dimension ref="A1:I58"/>
  <sheetViews>
    <sheetView workbookViewId="0">
      <selection activeCell="B3" sqref="B3"/>
    </sheetView>
  </sheetViews>
  <sheetFormatPr defaultColWidth="9" defaultRowHeight="14.25"/>
  <cols>
    <col min="1" max="1" width="9" style="171"/>
    <col min="2" max="2" width="117.42578125" style="171" customWidth="1"/>
    <col min="3" max="9" width="43.85546875" style="171" customWidth="1"/>
    <col min="10" max="16384" width="9" style="171"/>
  </cols>
  <sheetData>
    <row r="1" spans="1:9">
      <c r="A1" s="174" t="s">
        <v>1146</v>
      </c>
    </row>
    <row r="2" spans="1:9">
      <c r="A2" s="213" t="s">
        <v>766</v>
      </c>
    </row>
    <row r="3" spans="1:9">
      <c r="A3" s="205" t="s">
        <v>1108</v>
      </c>
    </row>
    <row r="4" spans="1:9">
      <c r="C4" s="588" t="s">
        <v>1081</v>
      </c>
      <c r="D4" s="589" t="s">
        <v>1082</v>
      </c>
      <c r="E4" s="590"/>
      <c r="F4" s="591"/>
      <c r="G4" s="589" t="s">
        <v>1083</v>
      </c>
      <c r="H4" s="590"/>
      <c r="I4" s="591"/>
    </row>
    <row r="5" spans="1:9" ht="27" customHeight="1">
      <c r="B5" s="214"/>
      <c r="C5" s="275"/>
      <c r="D5" s="592" t="s">
        <v>1183</v>
      </c>
      <c r="E5" s="592" t="s">
        <v>1187</v>
      </c>
      <c r="F5" s="592" t="s">
        <v>1097</v>
      </c>
      <c r="G5" s="592" t="s">
        <v>1109</v>
      </c>
      <c r="H5" s="592" t="s">
        <v>1120</v>
      </c>
      <c r="I5" s="592" t="s">
        <v>1120</v>
      </c>
    </row>
    <row r="6" spans="1:9" ht="14.25" customHeight="1">
      <c r="A6" s="593">
        <v>1</v>
      </c>
      <c r="B6" s="594" t="s">
        <v>767</v>
      </c>
      <c r="C6" s="595" t="s">
        <v>1094</v>
      </c>
      <c r="D6" s="595" t="s">
        <v>1094</v>
      </c>
      <c r="E6" s="595" t="s">
        <v>1094</v>
      </c>
      <c r="F6" s="595" t="s">
        <v>1094</v>
      </c>
      <c r="G6" s="595" t="s">
        <v>1094</v>
      </c>
      <c r="H6" s="595" t="s">
        <v>1094</v>
      </c>
      <c r="I6" s="595" t="s">
        <v>1094</v>
      </c>
    </row>
    <row r="7" spans="1:9" ht="14.25" customHeight="1">
      <c r="A7" s="593">
        <v>2</v>
      </c>
      <c r="B7" s="594" t="s">
        <v>768</v>
      </c>
      <c r="C7" s="595"/>
      <c r="D7" s="595" t="s">
        <v>1184</v>
      </c>
      <c r="E7" s="595" t="s">
        <v>1188</v>
      </c>
      <c r="F7" s="595" t="s">
        <v>1096</v>
      </c>
      <c r="G7" s="596" t="s">
        <v>1110</v>
      </c>
      <c r="H7" s="595" t="s">
        <v>1124</v>
      </c>
      <c r="I7" s="595" t="s">
        <v>1124</v>
      </c>
    </row>
    <row r="8" spans="1:9" ht="14.25" customHeight="1">
      <c r="A8" s="593" t="s">
        <v>295</v>
      </c>
      <c r="B8" s="594" t="s">
        <v>769</v>
      </c>
      <c r="C8" s="595"/>
      <c r="D8" s="595"/>
      <c r="E8" s="595"/>
      <c r="F8" s="595"/>
      <c r="G8" s="595"/>
      <c r="H8" s="595"/>
      <c r="I8" s="595"/>
    </row>
    <row r="9" spans="1:9" ht="14.25" customHeight="1">
      <c r="A9" s="593">
        <v>3</v>
      </c>
      <c r="B9" s="594" t="s">
        <v>770</v>
      </c>
      <c r="C9" s="595" t="s">
        <v>1084</v>
      </c>
      <c r="D9" s="595" t="s">
        <v>1084</v>
      </c>
      <c r="E9" s="595" t="s">
        <v>1084</v>
      </c>
      <c r="F9" s="595" t="s">
        <v>1084</v>
      </c>
      <c r="G9" s="595" t="s">
        <v>1084</v>
      </c>
      <c r="H9" s="595" t="s">
        <v>1084</v>
      </c>
      <c r="I9" s="595" t="s">
        <v>1084</v>
      </c>
    </row>
    <row r="10" spans="1:9" ht="14.25" customHeight="1">
      <c r="A10" s="593" t="s">
        <v>771</v>
      </c>
      <c r="B10" s="594" t="s">
        <v>772</v>
      </c>
      <c r="C10" s="595"/>
      <c r="D10" s="595"/>
      <c r="E10" s="595"/>
      <c r="F10" s="595"/>
      <c r="G10" s="595"/>
      <c r="H10" s="595"/>
      <c r="I10" s="595"/>
    </row>
    <row r="11" spans="1:9" ht="14.25" customHeight="1">
      <c r="A11" s="593"/>
      <c r="B11" s="597" t="s">
        <v>773</v>
      </c>
      <c r="C11" s="595"/>
      <c r="D11" s="595"/>
      <c r="E11" s="595"/>
      <c r="F11" s="595"/>
      <c r="G11" s="595"/>
      <c r="H11" s="595"/>
      <c r="I11" s="595"/>
    </row>
    <row r="12" spans="1:9" ht="14.25" customHeight="1">
      <c r="A12" s="593">
        <v>4</v>
      </c>
      <c r="B12" s="594" t="s">
        <v>774</v>
      </c>
      <c r="C12" s="595" t="s">
        <v>141</v>
      </c>
      <c r="D12" s="595" t="s">
        <v>1082</v>
      </c>
      <c r="E12" s="595" t="s">
        <v>1082</v>
      </c>
      <c r="F12" s="595" t="s">
        <v>1082</v>
      </c>
      <c r="G12" s="595" t="s">
        <v>1111</v>
      </c>
      <c r="H12" s="595" t="s">
        <v>1111</v>
      </c>
      <c r="I12" s="595" t="s">
        <v>1111</v>
      </c>
    </row>
    <row r="13" spans="1:9" ht="14.25" customHeight="1">
      <c r="A13" s="593">
        <v>5</v>
      </c>
      <c r="B13" s="594" t="s">
        <v>775</v>
      </c>
      <c r="C13" s="595" t="s">
        <v>141</v>
      </c>
      <c r="D13" s="595" t="s">
        <v>1082</v>
      </c>
      <c r="E13" s="595" t="s">
        <v>1082</v>
      </c>
      <c r="F13" s="595" t="s">
        <v>1082</v>
      </c>
      <c r="G13" s="595" t="s">
        <v>1111</v>
      </c>
      <c r="H13" s="595" t="s">
        <v>1111</v>
      </c>
      <c r="I13" s="595" t="s">
        <v>1111</v>
      </c>
    </row>
    <row r="14" spans="1:9" ht="14.25" customHeight="1">
      <c r="A14" s="593">
        <v>6</v>
      </c>
      <c r="B14" s="594" t="s">
        <v>776</v>
      </c>
      <c r="C14" s="595" t="s">
        <v>1085</v>
      </c>
      <c r="D14" s="595" t="s">
        <v>1085</v>
      </c>
      <c r="E14" s="595" t="s">
        <v>1085</v>
      </c>
      <c r="F14" s="595" t="s">
        <v>1085</v>
      </c>
      <c r="G14" s="595" t="s">
        <v>1085</v>
      </c>
      <c r="H14" s="595" t="s">
        <v>1085</v>
      </c>
      <c r="I14" s="595" t="s">
        <v>1085</v>
      </c>
    </row>
    <row r="15" spans="1:9" ht="14.25" customHeight="1">
      <c r="A15" s="593">
        <v>7</v>
      </c>
      <c r="B15" s="594" t="s">
        <v>777</v>
      </c>
      <c r="C15" s="595" t="s">
        <v>1086</v>
      </c>
      <c r="D15" s="595" t="s">
        <v>1095</v>
      </c>
      <c r="E15" s="595" t="s">
        <v>1095</v>
      </c>
      <c r="F15" s="595" t="s">
        <v>1095</v>
      </c>
      <c r="G15" s="595" t="s">
        <v>1113</v>
      </c>
      <c r="H15" s="595" t="s">
        <v>1113</v>
      </c>
      <c r="I15" s="595" t="s">
        <v>1113</v>
      </c>
    </row>
    <row r="16" spans="1:9" ht="14.25" customHeight="1">
      <c r="A16" s="593">
        <v>8</v>
      </c>
      <c r="B16" s="594" t="s">
        <v>778</v>
      </c>
      <c r="C16" s="598">
        <v>5178088226.9805498</v>
      </c>
      <c r="D16" s="598">
        <v>125000000</v>
      </c>
      <c r="E16" s="598">
        <v>125000000</v>
      </c>
      <c r="F16" s="598">
        <v>100000000</v>
      </c>
      <c r="G16" s="598">
        <v>300000000</v>
      </c>
      <c r="H16" s="598">
        <v>400000000</v>
      </c>
      <c r="I16" s="598">
        <v>400000000</v>
      </c>
    </row>
    <row r="17" spans="1:9" ht="14.25" customHeight="1">
      <c r="A17" s="593">
        <v>9</v>
      </c>
      <c r="B17" s="594" t="s">
        <v>779</v>
      </c>
      <c r="C17" s="595" t="s">
        <v>726</v>
      </c>
      <c r="D17" s="598">
        <v>125000000</v>
      </c>
      <c r="E17" s="598">
        <v>125000000</v>
      </c>
      <c r="F17" s="598">
        <v>100000000</v>
      </c>
      <c r="G17" s="598">
        <v>300000000</v>
      </c>
      <c r="H17" s="598">
        <v>400000000</v>
      </c>
      <c r="I17" s="598">
        <v>400000000</v>
      </c>
    </row>
    <row r="18" spans="1:9" ht="14.25" customHeight="1">
      <c r="A18" s="593" t="s">
        <v>492</v>
      </c>
      <c r="B18" s="594" t="s">
        <v>780</v>
      </c>
      <c r="C18" s="595" t="s">
        <v>1087</v>
      </c>
      <c r="D18" s="595">
        <v>100</v>
      </c>
      <c r="E18" s="595">
        <v>100</v>
      </c>
      <c r="F18" s="595">
        <v>100</v>
      </c>
      <c r="G18" s="595"/>
      <c r="H18" s="595"/>
      <c r="I18" s="595"/>
    </row>
    <row r="19" spans="1:9" ht="14.25" customHeight="1">
      <c r="A19" s="593" t="s">
        <v>494</v>
      </c>
      <c r="B19" s="594" t="s">
        <v>781</v>
      </c>
      <c r="C19" s="595" t="s">
        <v>726</v>
      </c>
      <c r="D19" s="595">
        <v>100</v>
      </c>
      <c r="E19" s="595">
        <v>100</v>
      </c>
      <c r="F19" s="595">
        <v>100</v>
      </c>
      <c r="G19" s="595"/>
      <c r="H19" s="595"/>
      <c r="I19" s="595"/>
    </row>
    <row r="20" spans="1:9" ht="14.25" customHeight="1">
      <c r="A20" s="593">
        <v>10</v>
      </c>
      <c r="B20" s="594" t="s">
        <v>782</v>
      </c>
      <c r="C20" s="595" t="s">
        <v>1088</v>
      </c>
      <c r="D20" s="595" t="s">
        <v>369</v>
      </c>
      <c r="E20" s="595" t="s">
        <v>369</v>
      </c>
      <c r="F20" s="595" t="s">
        <v>369</v>
      </c>
      <c r="G20" s="595" t="s">
        <v>1112</v>
      </c>
      <c r="H20" s="595" t="s">
        <v>1112</v>
      </c>
      <c r="I20" s="595" t="s">
        <v>1112</v>
      </c>
    </row>
    <row r="21" spans="1:9" ht="14.25" customHeight="1">
      <c r="A21" s="593">
        <v>11</v>
      </c>
      <c r="B21" s="594" t="s">
        <v>783</v>
      </c>
      <c r="C21" s="595" t="s">
        <v>726</v>
      </c>
      <c r="D21" s="599">
        <v>44972</v>
      </c>
      <c r="E21" s="599">
        <v>45266</v>
      </c>
      <c r="F21" s="600">
        <v>44792</v>
      </c>
      <c r="G21" s="601">
        <v>44462</v>
      </c>
      <c r="H21" s="600">
        <v>44617</v>
      </c>
      <c r="I21" s="600">
        <v>44617</v>
      </c>
    </row>
    <row r="22" spans="1:9" ht="14.25" customHeight="1">
      <c r="A22" s="593">
        <v>12</v>
      </c>
      <c r="B22" s="594" t="s">
        <v>784</v>
      </c>
      <c r="C22" s="595" t="s">
        <v>726</v>
      </c>
      <c r="D22" s="595" t="s">
        <v>1098</v>
      </c>
      <c r="E22" s="595" t="s">
        <v>1098</v>
      </c>
      <c r="F22" s="595" t="s">
        <v>1098</v>
      </c>
      <c r="G22" s="595" t="s">
        <v>1114</v>
      </c>
      <c r="H22" s="595" t="s">
        <v>1114</v>
      </c>
      <c r="I22" s="595" t="s">
        <v>1114</v>
      </c>
    </row>
    <row r="23" spans="1:9" ht="14.25" customHeight="1">
      <c r="A23" s="593">
        <v>13</v>
      </c>
      <c r="B23" s="594" t="s">
        <v>785</v>
      </c>
      <c r="C23" s="595" t="s">
        <v>726</v>
      </c>
      <c r="D23" s="595" t="s">
        <v>726</v>
      </c>
      <c r="E23" s="595" t="s">
        <v>726</v>
      </c>
      <c r="F23" s="595" t="s">
        <v>726</v>
      </c>
      <c r="G23" s="602">
        <v>48114</v>
      </c>
      <c r="H23" s="602">
        <v>48358</v>
      </c>
      <c r="I23" s="602">
        <v>48358</v>
      </c>
    </row>
    <row r="24" spans="1:9" ht="14.25" customHeight="1">
      <c r="A24" s="593">
        <v>14</v>
      </c>
      <c r="B24" s="594" t="s">
        <v>786</v>
      </c>
      <c r="C24" s="595" t="s">
        <v>726</v>
      </c>
      <c r="D24" s="599" t="s">
        <v>1090</v>
      </c>
      <c r="E24" s="599" t="s">
        <v>1090</v>
      </c>
      <c r="F24" s="599" t="s">
        <v>1090</v>
      </c>
      <c r="G24" s="599" t="s">
        <v>1090</v>
      </c>
      <c r="H24" s="599" t="s">
        <v>1090</v>
      </c>
      <c r="I24" s="599" t="s">
        <v>1090</v>
      </c>
    </row>
    <row r="25" spans="1:9" ht="14.25" customHeight="1">
      <c r="A25" s="603">
        <v>15</v>
      </c>
      <c r="B25" s="604" t="s">
        <v>787</v>
      </c>
      <c r="C25" s="605" t="s">
        <v>726</v>
      </c>
      <c r="D25" s="606" t="s">
        <v>1185</v>
      </c>
      <c r="E25" s="606" t="s">
        <v>1189</v>
      </c>
      <c r="F25" s="606" t="s">
        <v>1099</v>
      </c>
      <c r="G25" s="607" t="s">
        <v>1115</v>
      </c>
      <c r="H25" s="608" t="s">
        <v>1116</v>
      </c>
      <c r="I25" s="608" t="s">
        <v>1116</v>
      </c>
    </row>
    <row r="26" spans="1:9" ht="14.25" customHeight="1">
      <c r="A26" s="603"/>
      <c r="B26" s="604"/>
      <c r="C26" s="605"/>
      <c r="D26" s="278"/>
      <c r="E26" s="278"/>
      <c r="F26" s="278"/>
      <c r="G26" s="276"/>
      <c r="H26" s="277"/>
      <c r="I26" s="277"/>
    </row>
    <row r="27" spans="1:9" ht="28.5">
      <c r="A27" s="593">
        <v>16</v>
      </c>
      <c r="B27" s="594" t="s">
        <v>788</v>
      </c>
      <c r="C27" s="595" t="s">
        <v>726</v>
      </c>
      <c r="D27" s="609" t="s">
        <v>1100</v>
      </c>
      <c r="E27" s="609" t="s">
        <v>1100</v>
      </c>
      <c r="F27" s="609" t="s">
        <v>1100</v>
      </c>
      <c r="G27" s="609" t="s">
        <v>1100</v>
      </c>
      <c r="H27" s="609" t="s">
        <v>1100</v>
      </c>
      <c r="I27" s="609" t="s">
        <v>1100</v>
      </c>
    </row>
    <row r="28" spans="1:9">
      <c r="A28" s="610"/>
      <c r="B28" s="597" t="s">
        <v>789</v>
      </c>
      <c r="C28" s="611"/>
      <c r="D28" s="611"/>
      <c r="E28" s="611"/>
      <c r="F28" s="611"/>
      <c r="G28" s="611"/>
      <c r="H28" s="611"/>
      <c r="I28" s="611"/>
    </row>
    <row r="29" spans="1:9" ht="14.25" customHeight="1">
      <c r="A29" s="603">
        <v>17</v>
      </c>
      <c r="B29" s="604" t="s">
        <v>790</v>
      </c>
      <c r="C29" s="605" t="s">
        <v>1089</v>
      </c>
      <c r="D29" s="605" t="s">
        <v>1089</v>
      </c>
      <c r="E29" s="605" t="s">
        <v>1089</v>
      </c>
      <c r="F29" s="605" t="s">
        <v>1089</v>
      </c>
      <c r="G29" s="605" t="s">
        <v>1089</v>
      </c>
      <c r="H29" s="605" t="s">
        <v>1089</v>
      </c>
      <c r="I29" s="605" t="s">
        <v>1089</v>
      </c>
    </row>
    <row r="30" spans="1:9" ht="14.25" customHeight="1">
      <c r="A30" s="603"/>
      <c r="B30" s="604"/>
      <c r="C30" s="605"/>
      <c r="D30" s="605"/>
      <c r="E30" s="605"/>
      <c r="F30" s="605"/>
      <c r="G30" s="605"/>
      <c r="H30" s="605"/>
      <c r="I30" s="605"/>
    </row>
    <row r="31" spans="1:9">
      <c r="A31" s="593">
        <v>18</v>
      </c>
      <c r="B31" s="594" t="s">
        <v>791</v>
      </c>
      <c r="C31" s="595" t="s">
        <v>726</v>
      </c>
      <c r="D31" s="612" t="s">
        <v>1186</v>
      </c>
      <c r="E31" s="612" t="s">
        <v>1190</v>
      </c>
      <c r="F31" s="612" t="s">
        <v>1101</v>
      </c>
      <c r="G31" s="612" t="s">
        <v>1117</v>
      </c>
      <c r="H31" s="612" t="s">
        <v>1118</v>
      </c>
      <c r="I31" s="612" t="s">
        <v>1118</v>
      </c>
    </row>
    <row r="32" spans="1:9">
      <c r="A32" s="593">
        <v>19</v>
      </c>
      <c r="B32" s="594" t="s">
        <v>792</v>
      </c>
      <c r="C32" s="595" t="s">
        <v>1090</v>
      </c>
      <c r="D32" s="595" t="s">
        <v>1102</v>
      </c>
      <c r="E32" s="595" t="s">
        <v>1102</v>
      </c>
      <c r="F32" s="595" t="s">
        <v>1102</v>
      </c>
      <c r="G32" s="595" t="s">
        <v>1102</v>
      </c>
      <c r="H32" s="595" t="s">
        <v>1102</v>
      </c>
      <c r="I32" s="595" t="s">
        <v>1102</v>
      </c>
    </row>
    <row r="33" spans="1:9">
      <c r="A33" s="593" t="s">
        <v>72</v>
      </c>
      <c r="B33" s="594" t="s">
        <v>793</v>
      </c>
      <c r="C33" s="595" t="s">
        <v>1091</v>
      </c>
      <c r="D33" s="595" t="s">
        <v>1091</v>
      </c>
      <c r="E33" s="595" t="s">
        <v>1091</v>
      </c>
      <c r="F33" s="595" t="s">
        <v>1091</v>
      </c>
      <c r="G33" s="595" t="s">
        <v>1119</v>
      </c>
      <c r="H33" s="595" t="s">
        <v>1119</v>
      </c>
      <c r="I33" s="595" t="s">
        <v>1119</v>
      </c>
    </row>
    <row r="34" spans="1:9">
      <c r="A34" s="593" t="s">
        <v>74</v>
      </c>
      <c r="B34" s="594" t="s">
        <v>794</v>
      </c>
      <c r="C34" s="595" t="s">
        <v>1091</v>
      </c>
      <c r="D34" s="595" t="s">
        <v>1091</v>
      </c>
      <c r="E34" s="595" t="s">
        <v>1091</v>
      </c>
      <c r="F34" s="595" t="s">
        <v>1091</v>
      </c>
      <c r="G34" s="595" t="s">
        <v>1121</v>
      </c>
      <c r="H34" s="595" t="s">
        <v>1121</v>
      </c>
      <c r="I34" s="595" t="s">
        <v>1121</v>
      </c>
    </row>
    <row r="35" spans="1:9">
      <c r="A35" s="593">
        <v>21</v>
      </c>
      <c r="B35" s="594" t="s">
        <v>795</v>
      </c>
      <c r="C35" s="595" t="s">
        <v>726</v>
      </c>
      <c r="D35" s="595" t="s">
        <v>1102</v>
      </c>
      <c r="E35" s="595" t="s">
        <v>1102</v>
      </c>
      <c r="F35" s="595" t="s">
        <v>1102</v>
      </c>
      <c r="G35" s="595" t="s">
        <v>1102</v>
      </c>
      <c r="H35" s="595" t="s">
        <v>1102</v>
      </c>
      <c r="I35" s="595" t="s">
        <v>1102</v>
      </c>
    </row>
    <row r="36" spans="1:9">
      <c r="A36" s="593">
        <v>22</v>
      </c>
      <c r="B36" s="594" t="s">
        <v>796</v>
      </c>
      <c r="C36" s="595" t="s">
        <v>1092</v>
      </c>
      <c r="D36" s="595" t="s">
        <v>1092</v>
      </c>
      <c r="E36" s="595" t="s">
        <v>1092</v>
      </c>
      <c r="F36" s="595" t="s">
        <v>1092</v>
      </c>
      <c r="G36" s="595" t="s">
        <v>1122</v>
      </c>
      <c r="H36" s="595" t="s">
        <v>1122</v>
      </c>
      <c r="I36" s="595" t="s">
        <v>1122</v>
      </c>
    </row>
    <row r="37" spans="1:9">
      <c r="A37" s="593">
        <v>23</v>
      </c>
      <c r="B37" s="594" t="s">
        <v>797</v>
      </c>
      <c r="C37" s="595" t="s">
        <v>726</v>
      </c>
      <c r="D37" s="595" t="s">
        <v>1103</v>
      </c>
      <c r="E37" s="595" t="s">
        <v>1103</v>
      </c>
      <c r="F37" s="595" t="s">
        <v>1103</v>
      </c>
      <c r="G37" s="595" t="s">
        <v>1103</v>
      </c>
      <c r="H37" s="595" t="s">
        <v>1103</v>
      </c>
      <c r="I37" s="595" t="s">
        <v>1103</v>
      </c>
    </row>
    <row r="38" spans="1:9">
      <c r="A38" s="593">
        <v>24</v>
      </c>
      <c r="B38" s="594" t="s">
        <v>798</v>
      </c>
      <c r="C38" s="595" t="s">
        <v>726</v>
      </c>
      <c r="D38" s="595" t="s">
        <v>726</v>
      </c>
      <c r="E38" s="595" t="s">
        <v>726</v>
      </c>
      <c r="F38" s="595" t="s">
        <v>726</v>
      </c>
      <c r="G38" s="595" t="s">
        <v>726</v>
      </c>
      <c r="H38" s="595" t="s">
        <v>726</v>
      </c>
      <c r="I38" s="595" t="s">
        <v>726</v>
      </c>
    </row>
    <row r="39" spans="1:9">
      <c r="A39" s="593">
        <v>25</v>
      </c>
      <c r="B39" s="594" t="s">
        <v>799</v>
      </c>
      <c r="C39" s="595" t="s">
        <v>726</v>
      </c>
      <c r="D39" s="595" t="s">
        <v>726</v>
      </c>
      <c r="E39" s="595" t="s">
        <v>726</v>
      </c>
      <c r="F39" s="595" t="s">
        <v>726</v>
      </c>
      <c r="G39" s="595" t="s">
        <v>726</v>
      </c>
      <c r="H39" s="595" t="s">
        <v>726</v>
      </c>
      <c r="I39" s="595" t="s">
        <v>726</v>
      </c>
    </row>
    <row r="40" spans="1:9">
      <c r="A40" s="593">
        <v>26</v>
      </c>
      <c r="B40" s="594" t="s">
        <v>800</v>
      </c>
      <c r="C40" s="595" t="s">
        <v>726</v>
      </c>
      <c r="D40" s="595" t="s">
        <v>726</v>
      </c>
      <c r="E40" s="595" t="s">
        <v>726</v>
      </c>
      <c r="F40" s="595" t="s">
        <v>726</v>
      </c>
      <c r="G40" s="595" t="s">
        <v>726</v>
      </c>
      <c r="H40" s="595" t="s">
        <v>726</v>
      </c>
      <c r="I40" s="595" t="s">
        <v>726</v>
      </c>
    </row>
    <row r="41" spans="1:9">
      <c r="A41" s="593">
        <v>27</v>
      </c>
      <c r="B41" s="594" t="s">
        <v>801</v>
      </c>
      <c r="C41" s="595" t="s">
        <v>726</v>
      </c>
      <c r="D41" s="595" t="s">
        <v>726</v>
      </c>
      <c r="E41" s="595" t="s">
        <v>726</v>
      </c>
      <c r="F41" s="595" t="s">
        <v>726</v>
      </c>
      <c r="G41" s="595" t="s">
        <v>726</v>
      </c>
      <c r="H41" s="595" t="s">
        <v>726</v>
      </c>
      <c r="I41" s="595" t="s">
        <v>726</v>
      </c>
    </row>
    <row r="42" spans="1:9">
      <c r="A42" s="593">
        <v>28</v>
      </c>
      <c r="B42" s="594" t="s">
        <v>802</v>
      </c>
      <c r="C42" s="595" t="s">
        <v>726</v>
      </c>
      <c r="D42" s="595" t="s">
        <v>726</v>
      </c>
      <c r="E42" s="595" t="s">
        <v>726</v>
      </c>
      <c r="F42" s="595" t="s">
        <v>726</v>
      </c>
      <c r="G42" s="595" t="s">
        <v>726</v>
      </c>
      <c r="H42" s="595" t="s">
        <v>726</v>
      </c>
      <c r="I42" s="595" t="s">
        <v>726</v>
      </c>
    </row>
    <row r="43" spans="1:9">
      <c r="A43" s="593">
        <v>29</v>
      </c>
      <c r="B43" s="594" t="s">
        <v>803</v>
      </c>
      <c r="C43" s="595" t="s">
        <v>726</v>
      </c>
      <c r="D43" s="595" t="s">
        <v>726</v>
      </c>
      <c r="E43" s="595" t="s">
        <v>726</v>
      </c>
      <c r="F43" s="595" t="s">
        <v>726</v>
      </c>
      <c r="G43" s="595" t="s">
        <v>726</v>
      </c>
      <c r="H43" s="595" t="s">
        <v>726</v>
      </c>
      <c r="I43" s="595" t="s">
        <v>726</v>
      </c>
    </row>
    <row r="44" spans="1:9">
      <c r="A44" s="593">
        <v>30</v>
      </c>
      <c r="B44" s="594" t="s">
        <v>804</v>
      </c>
      <c r="C44" s="595" t="s">
        <v>726</v>
      </c>
      <c r="D44" s="595" t="s">
        <v>1090</v>
      </c>
      <c r="E44" s="595" t="s">
        <v>1090</v>
      </c>
      <c r="F44" s="595" t="s">
        <v>1090</v>
      </c>
      <c r="G44" s="595" t="s">
        <v>1102</v>
      </c>
      <c r="H44" s="595" t="s">
        <v>1102</v>
      </c>
      <c r="I44" s="595" t="s">
        <v>1102</v>
      </c>
    </row>
    <row r="45" spans="1:9">
      <c r="A45" s="593">
        <v>31</v>
      </c>
      <c r="B45" s="594" t="s">
        <v>805</v>
      </c>
      <c r="C45" s="595" t="s">
        <v>726</v>
      </c>
      <c r="D45" s="613" t="s">
        <v>1104</v>
      </c>
      <c r="E45" s="613" t="s">
        <v>1104</v>
      </c>
      <c r="F45" s="613" t="s">
        <v>1104</v>
      </c>
      <c r="G45" s="595"/>
      <c r="H45" s="595"/>
      <c r="I45" s="595"/>
    </row>
    <row r="46" spans="1:9">
      <c r="A46" s="593">
        <v>32</v>
      </c>
      <c r="B46" s="594" t="s">
        <v>806</v>
      </c>
      <c r="C46" s="595" t="s">
        <v>726</v>
      </c>
      <c r="D46" s="595" t="s">
        <v>1105</v>
      </c>
      <c r="E46" s="595" t="s">
        <v>1105</v>
      </c>
      <c r="F46" s="595" t="s">
        <v>1105</v>
      </c>
      <c r="G46" s="595"/>
      <c r="H46" s="595"/>
      <c r="I46" s="595"/>
    </row>
    <row r="47" spans="1:9">
      <c r="A47" s="593">
        <v>33</v>
      </c>
      <c r="B47" s="594" t="s">
        <v>807</v>
      </c>
      <c r="C47" s="595" t="s">
        <v>726</v>
      </c>
      <c r="D47" s="609" t="s">
        <v>1106</v>
      </c>
      <c r="E47" s="609" t="s">
        <v>1106</v>
      </c>
      <c r="F47" s="609" t="s">
        <v>1106</v>
      </c>
      <c r="G47" s="609"/>
      <c r="H47" s="609"/>
      <c r="I47" s="609"/>
    </row>
    <row r="48" spans="1:9" ht="28.5">
      <c r="A48" s="593">
        <v>34</v>
      </c>
      <c r="B48" s="594" t="s">
        <v>808</v>
      </c>
      <c r="C48" s="595" t="s">
        <v>726</v>
      </c>
      <c r="D48" s="609" t="s">
        <v>1107</v>
      </c>
      <c r="E48" s="609" t="s">
        <v>1107</v>
      </c>
      <c r="F48" s="609" t="s">
        <v>1107</v>
      </c>
      <c r="G48" s="595"/>
      <c r="H48" s="595"/>
      <c r="I48" s="595"/>
    </row>
    <row r="49" spans="1:9">
      <c r="A49" s="561" t="s">
        <v>809</v>
      </c>
      <c r="B49" s="614" t="s">
        <v>810</v>
      </c>
      <c r="C49" s="595"/>
      <c r="D49" s="595"/>
      <c r="E49" s="595"/>
      <c r="F49" s="595"/>
      <c r="G49" s="595"/>
      <c r="H49" s="595"/>
      <c r="I49" s="595"/>
    </row>
    <row r="50" spans="1:9">
      <c r="A50" s="561" t="s">
        <v>811</v>
      </c>
      <c r="B50" s="614" t="s">
        <v>812</v>
      </c>
      <c r="C50" s="595"/>
      <c r="D50" s="595"/>
      <c r="E50" s="595"/>
      <c r="F50" s="595"/>
      <c r="G50" s="595"/>
      <c r="H50" s="595"/>
      <c r="I50" s="595"/>
    </row>
    <row r="51" spans="1:9">
      <c r="A51" s="593">
        <v>35</v>
      </c>
      <c r="B51" s="594" t="s">
        <v>813</v>
      </c>
      <c r="C51" s="595" t="s">
        <v>1093</v>
      </c>
      <c r="D51" s="595" t="s">
        <v>1330</v>
      </c>
      <c r="E51" s="595" t="s">
        <v>1330</v>
      </c>
      <c r="F51" s="595" t="s">
        <v>1330</v>
      </c>
      <c r="G51" s="595" t="s">
        <v>1083</v>
      </c>
      <c r="H51" s="595" t="s">
        <v>1083</v>
      </c>
      <c r="I51" s="595" t="s">
        <v>1123</v>
      </c>
    </row>
    <row r="52" spans="1:9">
      <c r="A52" s="593">
        <v>36</v>
      </c>
      <c r="B52" s="594" t="s">
        <v>814</v>
      </c>
      <c r="C52" s="595" t="s">
        <v>726</v>
      </c>
      <c r="D52" s="595" t="s">
        <v>1102</v>
      </c>
      <c r="E52" s="595" t="s">
        <v>1102</v>
      </c>
      <c r="F52" s="595" t="s">
        <v>1102</v>
      </c>
      <c r="G52" s="595" t="s">
        <v>1102</v>
      </c>
      <c r="H52" s="595" t="s">
        <v>1102</v>
      </c>
      <c r="I52" s="595" t="s">
        <v>1102</v>
      </c>
    </row>
    <row r="53" spans="1:9">
      <c r="A53" s="593">
        <v>37</v>
      </c>
      <c r="B53" s="594" t="s">
        <v>815</v>
      </c>
      <c r="C53" s="595" t="s">
        <v>726</v>
      </c>
      <c r="D53" s="595" t="s">
        <v>726</v>
      </c>
      <c r="E53" s="595" t="s">
        <v>726</v>
      </c>
      <c r="F53" s="595" t="s">
        <v>726</v>
      </c>
      <c r="G53" s="595" t="s">
        <v>726</v>
      </c>
      <c r="H53" s="595" t="s">
        <v>726</v>
      </c>
      <c r="I53" s="595" t="s">
        <v>726</v>
      </c>
    </row>
    <row r="54" spans="1:9">
      <c r="A54" s="561" t="s">
        <v>816</v>
      </c>
      <c r="B54" s="614" t="s">
        <v>817</v>
      </c>
      <c r="C54" s="595" t="s">
        <v>726</v>
      </c>
      <c r="D54" s="615" t="str">
        <f>D7</f>
        <v>NO0012838913</v>
      </c>
      <c r="E54" s="615" t="str">
        <f>E7</f>
        <v>NO0013090621</v>
      </c>
      <c r="F54" s="615" t="s">
        <v>1096</v>
      </c>
      <c r="G54" s="616" t="s">
        <v>1110</v>
      </c>
      <c r="H54" s="615" t="s">
        <v>1124</v>
      </c>
      <c r="I54" s="615" t="s">
        <v>1124</v>
      </c>
    </row>
    <row r="55" spans="1:9">
      <c r="A55" s="617" t="s">
        <v>818</v>
      </c>
      <c r="B55" s="617"/>
      <c r="C55" s="617"/>
    </row>
    <row r="56" spans="1:9">
      <c r="A56" s="617"/>
      <c r="B56" s="617"/>
      <c r="C56" s="617"/>
    </row>
    <row r="57" spans="1:9">
      <c r="A57" s="215"/>
    </row>
    <row r="58" spans="1:9">
      <c r="A58" s="215"/>
    </row>
  </sheetData>
  <mergeCells count="22">
    <mergeCell ref="I29:I30"/>
    <mergeCell ref="A55:C56"/>
    <mergeCell ref="H25:H26"/>
    <mergeCell ref="I25:I26"/>
    <mergeCell ref="A29:A30"/>
    <mergeCell ref="B29:B30"/>
    <mergeCell ref="C29:C30"/>
    <mergeCell ref="D29:D30"/>
    <mergeCell ref="E29:E30"/>
    <mergeCell ref="F29:F30"/>
    <mergeCell ref="G29:G30"/>
    <mergeCell ref="H29:H30"/>
    <mergeCell ref="C4:C5"/>
    <mergeCell ref="D4:F4"/>
    <mergeCell ref="G4:I4"/>
    <mergeCell ref="A25:A26"/>
    <mergeCell ref="B25:B26"/>
    <mergeCell ref="C25:C26"/>
    <mergeCell ref="D25:D26"/>
    <mergeCell ref="E25:E26"/>
    <mergeCell ref="F25:F26"/>
    <mergeCell ref="G25:G26"/>
  </mergeCells>
  <hyperlinks>
    <hyperlink ref="I54" r:id="rId1" xr:uid="{C804540F-7AA3-4A7E-815E-B65F78594E05}"/>
    <hyperlink ref="A1" location="Index!A1" display="Back to index" xr:uid="{DA01B1B4-0250-4839-89DF-74495FA76E54}"/>
    <hyperlink ref="F54" r:id="rId2" xr:uid="{2675A82A-F388-4987-8E0C-3883ABF7C408}"/>
    <hyperlink ref="H54" r:id="rId3" xr:uid="{24120CD4-824B-4ACD-9433-F66072174A3D}"/>
    <hyperlink ref="G54" r:id="rId4" xr:uid="{15D4793C-E35C-4E2E-91B4-95C883DCCE76}"/>
    <hyperlink ref="D54" r:id="rId5" display="NO0010818511" xr:uid="{CDD3B34B-AC94-4AB3-A10C-3EBCBB18B89A}"/>
    <hyperlink ref="E54" r:id="rId6" display="NO0010843501" xr:uid="{94BAC85C-FA69-4E3E-B774-F20EFA50A7DA}"/>
  </hyperlinks>
  <pageMargins left="0.7" right="0.7" top="0.75" bottom="0.75" header="0.3" footer="0.3"/>
  <pageSetup paperSize="9" scale="30" orientation="landscape" r:id="rId7"/>
  <headerFooter>
    <oddHeader>&amp;CEN
Annex VII</oddHeader>
    <oddFooter>&amp;C&amp;P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FFB9C6-A9A4-4E8C-8B6F-3BB36CD94519}">
  <sheetPr>
    <tabColor theme="0" tint="-0.14999847407452621"/>
  </sheetPr>
  <dimension ref="A1:O12"/>
  <sheetViews>
    <sheetView workbookViewId="0">
      <selection activeCell="B3" sqref="B3"/>
    </sheetView>
  </sheetViews>
  <sheetFormatPr defaultColWidth="9.140625" defaultRowHeight="14.25"/>
  <cols>
    <col min="1" max="1" width="4.5703125" style="180" customWidth="1"/>
    <col min="2" max="2" width="16" style="180" customWidth="1"/>
    <col min="3" max="3" width="18.5703125" style="180" customWidth="1"/>
    <col min="4" max="4" width="15.5703125" style="180" customWidth="1"/>
    <col min="5" max="5" width="22.5703125" style="180" customWidth="1"/>
    <col min="6" max="6" width="21" style="180" customWidth="1"/>
    <col min="7" max="7" width="14.42578125" style="180" customWidth="1"/>
    <col min="8" max="8" width="17.7109375" style="180" customWidth="1"/>
    <col min="9" max="9" width="14" style="180" customWidth="1"/>
    <col min="10" max="10" width="25.85546875" style="180" bestFit="1" customWidth="1"/>
    <col min="11" max="11" width="27.85546875" style="180" customWidth="1"/>
    <col min="12" max="12" width="13.7109375" style="180" customWidth="1"/>
    <col min="13" max="13" width="17.5703125" style="180" customWidth="1"/>
    <col min="14" max="14" width="25.140625" style="180" customWidth="1"/>
    <col min="15" max="15" width="21" style="180" customWidth="1"/>
    <col min="16" max="16384" width="9.140625" style="180"/>
  </cols>
  <sheetData>
    <row r="1" spans="1:15">
      <c r="B1" s="174" t="s">
        <v>1146</v>
      </c>
    </row>
    <row r="3" spans="1:15">
      <c r="B3" s="213" t="s">
        <v>13</v>
      </c>
    </row>
    <row r="4" spans="1:15">
      <c r="B4" s="205" t="s">
        <v>1125</v>
      </c>
    </row>
    <row r="6" spans="1:15">
      <c r="C6" s="618" t="s">
        <v>172</v>
      </c>
      <c r="D6" s="618" t="s">
        <v>173</v>
      </c>
      <c r="E6" s="618" t="s">
        <v>174</v>
      </c>
      <c r="F6" s="618" t="s">
        <v>200</v>
      </c>
      <c r="G6" s="618" t="s">
        <v>201</v>
      </c>
      <c r="H6" s="618" t="s">
        <v>265</v>
      </c>
      <c r="I6" s="618" t="s">
        <v>266</v>
      </c>
      <c r="J6" s="618" t="s">
        <v>267</v>
      </c>
      <c r="K6" s="618" t="s">
        <v>268</v>
      </c>
      <c r="L6" s="618" t="s">
        <v>269</v>
      </c>
      <c r="M6" s="618" t="s">
        <v>270</v>
      </c>
      <c r="N6" s="618" t="s">
        <v>271</v>
      </c>
      <c r="O6" s="618" t="s">
        <v>272</v>
      </c>
    </row>
    <row r="7" spans="1:15" ht="15.75" customHeight="1">
      <c r="C7" s="619" t="s">
        <v>273</v>
      </c>
      <c r="D7" s="620"/>
      <c r="E7" s="621" t="s">
        <v>274</v>
      </c>
      <c r="F7" s="622"/>
      <c r="G7" s="623" t="s">
        <v>275</v>
      </c>
      <c r="H7" s="624" t="s">
        <v>276</v>
      </c>
      <c r="I7" s="621" t="s">
        <v>277</v>
      </c>
      <c r="J7" s="625"/>
      <c r="K7" s="625"/>
      <c r="L7" s="622"/>
      <c r="M7" s="624" t="s">
        <v>278</v>
      </c>
      <c r="N7" s="624" t="s">
        <v>279</v>
      </c>
      <c r="O7" s="624" t="s">
        <v>280</v>
      </c>
    </row>
    <row r="8" spans="1:15">
      <c r="C8" s="281"/>
      <c r="D8" s="282"/>
      <c r="E8" s="283"/>
      <c r="F8" s="284"/>
      <c r="G8" s="285"/>
      <c r="H8" s="279"/>
      <c r="I8" s="283"/>
      <c r="J8" s="287"/>
      <c r="K8" s="287"/>
      <c r="L8" s="288"/>
      <c r="M8" s="279"/>
      <c r="N8" s="279"/>
      <c r="O8" s="279"/>
    </row>
    <row r="9" spans="1:15" ht="92.25" customHeight="1">
      <c r="C9" s="618" t="s">
        <v>281</v>
      </c>
      <c r="D9" s="618" t="s">
        <v>282</v>
      </c>
      <c r="E9" s="618" t="s">
        <v>283</v>
      </c>
      <c r="F9" s="618" t="s">
        <v>284</v>
      </c>
      <c r="G9" s="286"/>
      <c r="H9" s="280"/>
      <c r="I9" s="618" t="s">
        <v>285</v>
      </c>
      <c r="J9" s="618" t="s">
        <v>274</v>
      </c>
      <c r="K9" s="618" t="s">
        <v>286</v>
      </c>
      <c r="L9" s="216" t="s">
        <v>287</v>
      </c>
      <c r="M9" s="280"/>
      <c r="N9" s="280"/>
      <c r="O9" s="280"/>
    </row>
    <row r="10" spans="1:15" ht="27.75" customHeight="1">
      <c r="A10" s="626" t="s">
        <v>288</v>
      </c>
      <c r="B10" s="627" t="s">
        <v>289</v>
      </c>
      <c r="C10" s="628"/>
      <c r="D10" s="628"/>
      <c r="E10" s="628"/>
      <c r="F10" s="628"/>
      <c r="G10" s="628"/>
      <c r="H10" s="628"/>
      <c r="I10" s="628"/>
      <c r="J10" s="628"/>
      <c r="K10" s="628"/>
      <c r="L10" s="628"/>
      <c r="M10" s="628"/>
      <c r="N10" s="629"/>
      <c r="O10" s="629"/>
    </row>
    <row r="11" spans="1:15">
      <c r="A11" s="564"/>
      <c r="B11" s="630" t="s">
        <v>1084</v>
      </c>
      <c r="C11" s="631">
        <v>86750457067.913849</v>
      </c>
      <c r="D11" s="631">
        <v>0</v>
      </c>
      <c r="E11" s="631">
        <v>0</v>
      </c>
      <c r="F11" s="631">
        <v>0</v>
      </c>
      <c r="G11" s="631">
        <v>0</v>
      </c>
      <c r="H11" s="632">
        <v>86750457067.913849</v>
      </c>
      <c r="I11" s="631">
        <v>2260725714.5977802</v>
      </c>
      <c r="J11" s="631">
        <v>0</v>
      </c>
      <c r="K11" s="631">
        <v>0</v>
      </c>
      <c r="L11" s="631">
        <v>2260725714.5977802</v>
      </c>
      <c r="M11" s="632">
        <v>28259071432.472252</v>
      </c>
      <c r="N11" s="633">
        <v>1</v>
      </c>
      <c r="O11" s="634">
        <v>2.5000000000000001E-2</v>
      </c>
    </row>
    <row r="12" spans="1:15">
      <c r="A12" s="635" t="s">
        <v>290</v>
      </c>
      <c r="B12" s="636" t="s">
        <v>198</v>
      </c>
      <c r="C12" s="631">
        <v>86750457067.913849</v>
      </c>
      <c r="D12" s="631">
        <v>0</v>
      </c>
      <c r="E12" s="631">
        <v>0</v>
      </c>
      <c r="F12" s="631">
        <v>0</v>
      </c>
      <c r="G12" s="631">
        <v>0</v>
      </c>
      <c r="H12" s="632">
        <v>86750457067.913849</v>
      </c>
      <c r="I12" s="631">
        <v>2260725714.5977802</v>
      </c>
      <c r="J12" s="631">
        <v>0</v>
      </c>
      <c r="K12" s="631">
        <v>0</v>
      </c>
      <c r="L12" s="631">
        <v>2260725714.5977802</v>
      </c>
      <c r="M12" s="632">
        <v>28259071432.472252</v>
      </c>
      <c r="N12" s="633">
        <v>1</v>
      </c>
      <c r="O12" s="637"/>
    </row>
  </sheetData>
  <mergeCells count="8">
    <mergeCell ref="N7:N9"/>
    <mergeCell ref="O7:O9"/>
    <mergeCell ref="C7:D8"/>
    <mergeCell ref="E7:F8"/>
    <mergeCell ref="G7:G9"/>
    <mergeCell ref="H7:H9"/>
    <mergeCell ref="I7:L8"/>
    <mergeCell ref="M7:M9"/>
  </mergeCells>
  <conditionalFormatting sqref="I10:M10 C10:H12">
    <cfRule type="cellIs" dxfId="3" priority="2" stopIfTrue="1" operator="lessThan">
      <formula>0</formula>
    </cfRule>
  </conditionalFormatting>
  <conditionalFormatting sqref="I11:O12">
    <cfRule type="cellIs" dxfId="2" priority="1" stopIfTrue="1" operator="lessThan">
      <formula>0</formula>
    </cfRule>
  </conditionalFormatting>
  <hyperlinks>
    <hyperlink ref="B1" location="Index!A1" display="Back to index" xr:uid="{63AAFEFF-AFF0-4C6F-902C-054C4A9AF29C}"/>
  </hyperlinks>
  <pageMargins left="0.7" right="0.7" top="0.75" bottom="0.75" header="0.3" footer="0.3"/>
  <pageSetup paperSize="9" scale="49" orientation="landscape" r:id="rId1"/>
  <headerFooter>
    <oddHeader>&amp;CEN
Annex IX</oddHeader>
    <oddFooter>&amp;C&amp;P</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A9C2E2-9525-4CC2-90C4-5DB05911DD0F}">
  <sheetPr>
    <tabColor theme="0" tint="-0.14999847407452621"/>
  </sheetPr>
  <dimension ref="A1:C9"/>
  <sheetViews>
    <sheetView workbookViewId="0">
      <selection activeCell="B3" sqref="B3"/>
    </sheetView>
  </sheetViews>
  <sheetFormatPr defaultColWidth="9.140625" defaultRowHeight="14.25"/>
  <cols>
    <col min="1" max="1" width="9.140625" style="171"/>
    <col min="2" max="2" width="55.28515625" style="171" customWidth="1"/>
    <col min="3" max="3" width="22" style="171" customWidth="1"/>
    <col min="4" max="4" width="5" style="171" customWidth="1"/>
    <col min="5" max="5" width="26.5703125" style="171" customWidth="1"/>
    <col min="6" max="6" width="44" style="171" bestFit="1" customWidth="1"/>
    <col min="7" max="7" width="16.5703125" style="171" customWidth="1"/>
    <col min="8" max="8" width="25.85546875" style="171" bestFit="1" customWidth="1"/>
    <col min="9" max="9" width="14" style="171" customWidth="1"/>
    <col min="10" max="10" width="25.85546875" style="171" bestFit="1" customWidth="1"/>
    <col min="11" max="16384" width="9.140625" style="171"/>
  </cols>
  <sheetData>
    <row r="1" spans="1:3">
      <c r="A1" s="174" t="s">
        <v>1146</v>
      </c>
      <c r="B1" s="178"/>
    </row>
    <row r="3" spans="1:3">
      <c r="A3" s="178" t="s">
        <v>15</v>
      </c>
    </row>
    <row r="4" spans="1:3">
      <c r="A4" s="205" t="s">
        <v>1126</v>
      </c>
    </row>
    <row r="6" spans="1:3">
      <c r="C6" s="638" t="s">
        <v>172</v>
      </c>
    </row>
    <row r="7" spans="1:3">
      <c r="A7" s="639">
        <v>1</v>
      </c>
      <c r="B7" s="640" t="s">
        <v>139</v>
      </c>
      <c r="C7" s="641">
        <v>28591844826.725105</v>
      </c>
    </row>
    <row r="8" spans="1:3">
      <c r="A8" s="639">
        <v>2</v>
      </c>
      <c r="B8" s="640" t="s">
        <v>291</v>
      </c>
      <c r="C8" s="631">
        <v>2.5000000000000001E-2</v>
      </c>
    </row>
    <row r="9" spans="1:3">
      <c r="A9" s="639">
        <v>3</v>
      </c>
      <c r="B9" s="640" t="s">
        <v>292</v>
      </c>
      <c r="C9" s="631">
        <v>714796120.66812766</v>
      </c>
    </row>
  </sheetData>
  <conditionalFormatting sqref="C7:C9">
    <cfRule type="cellIs" dxfId="1" priority="1" stopIfTrue="1" operator="lessThan">
      <formula>0</formula>
    </cfRule>
  </conditionalFormatting>
  <hyperlinks>
    <hyperlink ref="A1" location="Index!A1" display="Back to index" xr:uid="{81C11DC8-A431-43EB-B9A3-B414172B85B1}"/>
  </hyperlinks>
  <pageMargins left="0.7" right="0.7" top="0.75" bottom="0.75" header="0.3" footer="0.3"/>
  <pageSetup paperSize="9" orientation="landscape" verticalDpi="1200" r:id="rId1"/>
  <headerFooter>
    <oddHeader>&amp;CEN
Annex IX</oddHeader>
    <oddFooter>&amp;C&amp;P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C78F3F-041B-495A-9582-803F340A712D}">
  <sheetPr>
    <tabColor theme="0" tint="-0.14999847407452621"/>
    <pageSetUpPr fitToPage="1"/>
  </sheetPr>
  <dimension ref="A1:D21"/>
  <sheetViews>
    <sheetView workbookViewId="0">
      <selection activeCell="B3" sqref="B3"/>
    </sheetView>
  </sheetViews>
  <sheetFormatPr defaultColWidth="9.140625" defaultRowHeight="14.25"/>
  <cols>
    <col min="1" max="1" width="9.140625" style="217"/>
    <col min="2" max="2" width="55.5703125" style="217" customWidth="1"/>
    <col min="3" max="3" width="64.42578125" style="218" customWidth="1"/>
    <col min="4" max="4" width="41.42578125" style="217" customWidth="1"/>
    <col min="5" max="5" width="76.140625" style="217" customWidth="1"/>
    <col min="6" max="16384" width="9.140625" style="217"/>
  </cols>
  <sheetData>
    <row r="1" spans="1:4">
      <c r="A1" s="174" t="s">
        <v>1146</v>
      </c>
    </row>
    <row r="2" spans="1:4" ht="29.25" customHeight="1">
      <c r="A2" s="289" t="s">
        <v>460</v>
      </c>
      <c r="B2" s="289"/>
      <c r="C2" s="289"/>
    </row>
    <row r="3" spans="1:4">
      <c r="A3" s="289"/>
      <c r="B3" s="289"/>
      <c r="C3" s="289"/>
    </row>
    <row r="4" spans="1:4">
      <c r="A4" s="205" t="s">
        <v>1127</v>
      </c>
    </row>
    <row r="5" spans="1:4">
      <c r="A5" s="564"/>
      <c r="B5" s="564"/>
      <c r="C5" s="642">
        <v>46022</v>
      </c>
      <c r="D5" s="180"/>
    </row>
    <row r="6" spans="1:4">
      <c r="A6" s="564"/>
      <c r="B6" s="564"/>
      <c r="C6" s="556" t="s">
        <v>461</v>
      </c>
    </row>
    <row r="7" spans="1:4" ht="30" customHeight="1">
      <c r="A7" s="643">
        <v>1</v>
      </c>
      <c r="B7" s="572" t="s">
        <v>462</v>
      </c>
      <c r="C7" s="582">
        <v>92657941648</v>
      </c>
      <c r="D7" s="219"/>
    </row>
    <row r="8" spans="1:4" ht="49.5" customHeight="1">
      <c r="A8" s="643">
        <v>2</v>
      </c>
      <c r="B8" s="572" t="s">
        <v>463</v>
      </c>
      <c r="C8" s="582"/>
      <c r="D8" s="219"/>
    </row>
    <row r="9" spans="1:4" ht="47.1" customHeight="1">
      <c r="A9" s="643">
        <v>3</v>
      </c>
      <c r="B9" s="572" t="s">
        <v>464</v>
      </c>
      <c r="C9" s="582">
        <v>0</v>
      </c>
    </row>
    <row r="10" spans="1:4" ht="28.5">
      <c r="A10" s="643">
        <v>4</v>
      </c>
      <c r="B10" s="572" t="s">
        <v>465</v>
      </c>
      <c r="C10" s="582">
        <v>0</v>
      </c>
    </row>
    <row r="11" spans="1:4" ht="57">
      <c r="A11" s="643">
        <v>5</v>
      </c>
      <c r="B11" s="572" t="s">
        <v>466</v>
      </c>
      <c r="C11" s="582">
        <v>0</v>
      </c>
    </row>
    <row r="12" spans="1:4" ht="28.5">
      <c r="A12" s="643">
        <v>6</v>
      </c>
      <c r="B12" s="572" t="s">
        <v>467</v>
      </c>
      <c r="C12" s="582">
        <v>0</v>
      </c>
    </row>
    <row r="13" spans="1:4">
      <c r="A13" s="643">
        <v>7</v>
      </c>
      <c r="B13" s="572" t="s">
        <v>468</v>
      </c>
      <c r="C13" s="582">
        <v>0</v>
      </c>
    </row>
    <row r="14" spans="1:4">
      <c r="A14" s="643">
        <v>8</v>
      </c>
      <c r="B14" s="572" t="s">
        <v>469</v>
      </c>
      <c r="C14" s="644">
        <v>-113331146.84234136</v>
      </c>
    </row>
    <row r="15" spans="1:4">
      <c r="A15" s="643">
        <v>9</v>
      </c>
      <c r="B15" s="572" t="s">
        <v>470</v>
      </c>
      <c r="C15" s="644">
        <v>0</v>
      </c>
    </row>
    <row r="16" spans="1:4" ht="28.5">
      <c r="A16" s="643">
        <v>10</v>
      </c>
      <c r="B16" s="572" t="s">
        <v>471</v>
      </c>
      <c r="C16" s="644">
        <v>2847246206.941999</v>
      </c>
      <c r="D16" s="220"/>
    </row>
    <row r="17" spans="1:3" ht="28.5">
      <c r="A17" s="643">
        <v>11</v>
      </c>
      <c r="B17" s="572" t="s">
        <v>472</v>
      </c>
      <c r="C17" s="644">
        <v>0</v>
      </c>
    </row>
    <row r="18" spans="1:3" ht="28.5">
      <c r="A18" s="643" t="s">
        <v>473</v>
      </c>
      <c r="B18" s="572" t="s">
        <v>474</v>
      </c>
      <c r="C18" s="644">
        <v>0</v>
      </c>
    </row>
    <row r="19" spans="1:3" ht="28.5">
      <c r="A19" s="643" t="s">
        <v>475</v>
      </c>
      <c r="B19" s="572" t="s">
        <v>476</v>
      </c>
      <c r="C19" s="644">
        <v>0</v>
      </c>
    </row>
    <row r="20" spans="1:3">
      <c r="A20" s="643">
        <v>12</v>
      </c>
      <c r="B20" s="572" t="s">
        <v>477</v>
      </c>
      <c r="C20" s="582">
        <v>-347987784.83842468</v>
      </c>
    </row>
    <row r="21" spans="1:3">
      <c r="A21" s="645">
        <v>13</v>
      </c>
      <c r="B21" s="646" t="s">
        <v>233</v>
      </c>
      <c r="C21" s="647">
        <v>95043868923.26123</v>
      </c>
    </row>
  </sheetData>
  <mergeCells count="1">
    <mergeCell ref="A2:C3"/>
  </mergeCells>
  <hyperlinks>
    <hyperlink ref="A1" location="Index!A1" display="Back to index" xr:uid="{0C5E4BC2-C08C-4876-88F1-822A49929CB2}"/>
  </hyperlinks>
  <pageMargins left="0.7" right="0.7" top="0.75" bottom="0.75" header="0.3" footer="0.3"/>
  <pageSetup paperSize="9" scale="67" fitToHeight="0"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8FE187-07A3-4A45-A96D-4FF55F20E67E}">
  <sheetPr>
    <tabColor theme="0" tint="-0.14999847407452621"/>
    <pageSetUpPr fitToPage="1"/>
  </sheetPr>
  <dimension ref="A1:J74"/>
  <sheetViews>
    <sheetView workbookViewId="0">
      <selection activeCell="B3" sqref="B3"/>
    </sheetView>
  </sheetViews>
  <sheetFormatPr defaultColWidth="9.140625" defaultRowHeight="14.25"/>
  <cols>
    <col min="1" max="1" width="9.5703125" style="223" customWidth="1"/>
    <col min="2" max="2" width="56" style="217" customWidth="1"/>
    <col min="3" max="3" width="24.7109375" style="218" customWidth="1"/>
    <col min="4" max="4" width="24.7109375" style="217" customWidth="1"/>
    <col min="5" max="5" width="44.42578125" style="217" customWidth="1"/>
    <col min="6" max="6" width="21.42578125" style="217" customWidth="1"/>
    <col min="7" max="16384" width="9.140625" style="217"/>
  </cols>
  <sheetData>
    <row r="1" spans="1:5">
      <c r="A1" s="174" t="s">
        <v>1146</v>
      </c>
    </row>
    <row r="2" spans="1:5">
      <c r="A2" s="204" t="s">
        <v>478</v>
      </c>
    </row>
    <row r="3" spans="1:5">
      <c r="A3" s="205" t="s">
        <v>1128</v>
      </c>
      <c r="B3" s="180"/>
      <c r="C3" s="180"/>
      <c r="D3" s="180"/>
    </row>
    <row r="4" spans="1:5">
      <c r="A4" s="648"/>
      <c r="B4" s="649"/>
      <c r="C4" s="650" t="s">
        <v>479</v>
      </c>
      <c r="D4" s="650"/>
      <c r="E4" s="180"/>
    </row>
    <row r="5" spans="1:5">
      <c r="A5" s="290"/>
      <c r="B5" s="290"/>
      <c r="C5" s="651" t="s">
        <v>172</v>
      </c>
      <c r="D5" s="651" t="s">
        <v>173</v>
      </c>
    </row>
    <row r="6" spans="1:5">
      <c r="A6" s="290"/>
      <c r="B6" s="290"/>
      <c r="C6" s="652">
        <v>46022</v>
      </c>
      <c r="D6" s="652">
        <v>45657</v>
      </c>
    </row>
    <row r="7" spans="1:5">
      <c r="A7" s="653" t="s">
        <v>480</v>
      </c>
      <c r="B7" s="654"/>
      <c r="C7" s="654"/>
      <c r="D7" s="654"/>
    </row>
    <row r="8" spans="1:5" ht="28.5">
      <c r="A8" s="655">
        <v>1</v>
      </c>
      <c r="B8" s="656" t="s">
        <v>481</v>
      </c>
      <c r="C8" s="644">
        <v>92150194394.161575</v>
      </c>
      <c r="D8" s="644">
        <v>79634673125.446823</v>
      </c>
    </row>
    <row r="9" spans="1:5" ht="42.75">
      <c r="A9" s="643">
        <v>2</v>
      </c>
      <c r="B9" s="656" t="s">
        <v>482</v>
      </c>
      <c r="C9" s="657">
        <v>0</v>
      </c>
      <c r="D9" s="657">
        <v>0</v>
      </c>
    </row>
    <row r="10" spans="1:5" ht="28.5">
      <c r="A10" s="643">
        <v>3</v>
      </c>
      <c r="B10" s="656" t="s">
        <v>483</v>
      </c>
      <c r="C10" s="657">
        <v>0</v>
      </c>
      <c r="D10" s="657">
        <v>0</v>
      </c>
    </row>
    <row r="11" spans="1:5" ht="28.5">
      <c r="A11" s="643">
        <v>4</v>
      </c>
      <c r="B11" s="656" t="s">
        <v>1163</v>
      </c>
      <c r="C11" s="657">
        <v>0</v>
      </c>
      <c r="D11" s="657">
        <v>0</v>
      </c>
    </row>
    <row r="12" spans="1:5">
      <c r="A12" s="643">
        <v>5</v>
      </c>
      <c r="B12" s="656" t="s">
        <v>484</v>
      </c>
      <c r="C12" s="657">
        <v>0</v>
      </c>
      <c r="D12" s="657">
        <v>0</v>
      </c>
    </row>
    <row r="13" spans="1:5">
      <c r="A13" s="655">
        <v>6</v>
      </c>
      <c r="B13" s="658" t="s">
        <v>485</v>
      </c>
      <c r="C13" s="644">
        <v>0</v>
      </c>
      <c r="D13" s="644">
        <v>0</v>
      </c>
    </row>
    <row r="14" spans="1:5" ht="28.5">
      <c r="A14" s="659">
        <v>7</v>
      </c>
      <c r="B14" s="660" t="s">
        <v>486</v>
      </c>
      <c r="C14" s="644">
        <v>92150194394.161575</v>
      </c>
      <c r="D14" s="644">
        <v>79634673125.446823</v>
      </c>
    </row>
    <row r="15" spans="1:5">
      <c r="A15" s="653" t="s">
        <v>487</v>
      </c>
      <c r="B15" s="654"/>
      <c r="C15" s="654"/>
      <c r="D15" s="654"/>
    </row>
    <row r="16" spans="1:5" ht="28.5">
      <c r="A16" s="661">
        <v>8</v>
      </c>
      <c r="B16" s="656" t="s">
        <v>488</v>
      </c>
      <c r="C16" s="644">
        <v>22464458.173361536</v>
      </c>
      <c r="D16" s="644">
        <v>34859114.781209961</v>
      </c>
    </row>
    <row r="17" spans="1:5" ht="28.5">
      <c r="A17" s="661" t="s">
        <v>489</v>
      </c>
      <c r="B17" s="662" t="s">
        <v>490</v>
      </c>
      <c r="C17" s="657">
        <v>0</v>
      </c>
      <c r="D17" s="657">
        <v>0</v>
      </c>
    </row>
    <row r="18" spans="1:5" ht="28.5">
      <c r="A18" s="661">
        <v>9</v>
      </c>
      <c r="B18" s="663" t="s">
        <v>491</v>
      </c>
      <c r="C18" s="644">
        <v>23963863.984297108</v>
      </c>
      <c r="D18" s="644">
        <v>29718020.363200001</v>
      </c>
    </row>
    <row r="19" spans="1:5" ht="28.5">
      <c r="A19" s="643" t="s">
        <v>492</v>
      </c>
      <c r="B19" s="662" t="s">
        <v>493</v>
      </c>
      <c r="C19" s="657">
        <v>0</v>
      </c>
      <c r="D19" s="657">
        <v>0</v>
      </c>
    </row>
    <row r="20" spans="1:5">
      <c r="A20" s="561" t="s">
        <v>494</v>
      </c>
      <c r="B20" s="662" t="s">
        <v>495</v>
      </c>
      <c r="C20" s="657">
        <v>0</v>
      </c>
      <c r="D20" s="657">
        <v>0</v>
      </c>
    </row>
    <row r="21" spans="1:5" ht="28.5">
      <c r="A21" s="643">
        <v>10</v>
      </c>
      <c r="B21" s="664" t="s">
        <v>496</v>
      </c>
      <c r="C21" s="644">
        <v>0</v>
      </c>
      <c r="D21" s="644">
        <v>0</v>
      </c>
    </row>
    <row r="22" spans="1:5" ht="28.5">
      <c r="A22" s="643" t="s">
        <v>497</v>
      </c>
      <c r="B22" s="664" t="s">
        <v>498</v>
      </c>
      <c r="C22" s="657">
        <v>0</v>
      </c>
      <c r="D22" s="657">
        <v>0</v>
      </c>
    </row>
    <row r="23" spans="1:5" ht="28.5">
      <c r="A23" s="643" t="s">
        <v>499</v>
      </c>
      <c r="B23" s="664" t="s">
        <v>500</v>
      </c>
      <c r="C23" s="644">
        <v>0</v>
      </c>
      <c r="D23" s="644">
        <v>0</v>
      </c>
    </row>
    <row r="24" spans="1:5">
      <c r="A24" s="643">
        <v>11</v>
      </c>
      <c r="B24" s="658" t="s">
        <v>501</v>
      </c>
      <c r="C24" s="657">
        <v>0</v>
      </c>
      <c r="D24" s="657">
        <v>0</v>
      </c>
      <c r="E24" s="221"/>
    </row>
    <row r="25" spans="1:5" ht="28.5">
      <c r="A25" s="643">
        <v>12</v>
      </c>
      <c r="B25" s="658" t="s">
        <v>502</v>
      </c>
      <c r="C25" s="657">
        <v>0</v>
      </c>
      <c r="D25" s="657">
        <v>0</v>
      </c>
      <c r="E25" s="221"/>
    </row>
    <row r="26" spans="1:5">
      <c r="A26" s="665">
        <v>13</v>
      </c>
      <c r="B26" s="666" t="s">
        <v>503</v>
      </c>
      <c r="C26" s="667">
        <v>46428322.157658644</v>
      </c>
      <c r="D26" s="667">
        <v>64577135.144409962</v>
      </c>
    </row>
    <row r="27" spans="1:5">
      <c r="A27" s="653" t="s">
        <v>504</v>
      </c>
      <c r="B27" s="654"/>
      <c r="C27" s="654"/>
      <c r="D27" s="654"/>
    </row>
    <row r="28" spans="1:5" ht="28.5">
      <c r="A28" s="655">
        <v>14</v>
      </c>
      <c r="B28" s="656" t="s">
        <v>505</v>
      </c>
      <c r="C28" s="644">
        <v>0</v>
      </c>
      <c r="D28" s="644">
        <v>0</v>
      </c>
    </row>
    <row r="29" spans="1:5" ht="28.5">
      <c r="A29" s="655">
        <v>15</v>
      </c>
      <c r="B29" s="658" t="s">
        <v>506</v>
      </c>
      <c r="C29" s="657">
        <v>0</v>
      </c>
      <c r="D29" s="657">
        <v>0</v>
      </c>
    </row>
    <row r="30" spans="1:5">
      <c r="A30" s="655">
        <v>16</v>
      </c>
      <c r="B30" s="658" t="s">
        <v>507</v>
      </c>
      <c r="C30" s="657">
        <v>0</v>
      </c>
      <c r="D30" s="657">
        <v>0</v>
      </c>
    </row>
    <row r="31" spans="1:5" ht="28.5">
      <c r="A31" s="643" t="s">
        <v>508</v>
      </c>
      <c r="B31" s="656" t="s">
        <v>509</v>
      </c>
      <c r="C31" s="657">
        <v>0</v>
      </c>
      <c r="D31" s="657">
        <v>0</v>
      </c>
    </row>
    <row r="32" spans="1:5">
      <c r="A32" s="643">
        <v>17</v>
      </c>
      <c r="B32" s="658" t="s">
        <v>510</v>
      </c>
      <c r="C32" s="657">
        <v>0</v>
      </c>
      <c r="D32" s="657">
        <v>0</v>
      </c>
    </row>
    <row r="33" spans="1:6">
      <c r="A33" s="643" t="s">
        <v>511</v>
      </c>
      <c r="B33" s="658" t="s">
        <v>512</v>
      </c>
      <c r="C33" s="657">
        <v>0</v>
      </c>
      <c r="D33" s="657">
        <v>0</v>
      </c>
    </row>
    <row r="34" spans="1:6">
      <c r="A34" s="665">
        <v>18</v>
      </c>
      <c r="B34" s="668" t="s">
        <v>513</v>
      </c>
      <c r="C34" s="667">
        <v>0</v>
      </c>
      <c r="D34" s="667">
        <v>0</v>
      </c>
    </row>
    <row r="35" spans="1:6">
      <c r="A35" s="653" t="s">
        <v>514</v>
      </c>
      <c r="B35" s="654"/>
      <c r="C35" s="654"/>
      <c r="D35" s="654"/>
    </row>
    <row r="36" spans="1:6">
      <c r="A36" s="655">
        <v>19</v>
      </c>
      <c r="B36" s="656" t="s">
        <v>515</v>
      </c>
      <c r="C36" s="644">
        <v>10978384706.839994</v>
      </c>
      <c r="D36" s="644">
        <v>9338887733.2999992</v>
      </c>
    </row>
    <row r="37" spans="1:6">
      <c r="A37" s="655">
        <v>20</v>
      </c>
      <c r="B37" s="656" t="s">
        <v>516</v>
      </c>
      <c r="C37" s="644">
        <v>-8131138499.897995</v>
      </c>
      <c r="D37" s="644">
        <v>-7501464436.5219994</v>
      </c>
    </row>
    <row r="38" spans="1:6" ht="45" customHeight="1">
      <c r="A38" s="655">
        <v>21</v>
      </c>
      <c r="B38" s="656" t="s">
        <v>517</v>
      </c>
      <c r="C38" s="657">
        <v>0</v>
      </c>
      <c r="D38" s="657">
        <v>0</v>
      </c>
    </row>
    <row r="39" spans="1:6">
      <c r="A39" s="665">
        <v>22</v>
      </c>
      <c r="B39" s="668" t="s">
        <v>344</v>
      </c>
      <c r="C39" s="667">
        <v>2847246206.941999</v>
      </c>
      <c r="D39" s="667">
        <v>1837423296.7779994</v>
      </c>
    </row>
    <row r="40" spans="1:6" ht="15" customHeight="1">
      <c r="A40" s="669" t="s">
        <v>518</v>
      </c>
      <c r="B40" s="670"/>
      <c r="C40" s="670"/>
      <c r="D40" s="670"/>
    </row>
    <row r="41" spans="1:6" ht="52.5" customHeight="1">
      <c r="A41" s="661" t="s">
        <v>519</v>
      </c>
      <c r="B41" s="572" t="s">
        <v>1331</v>
      </c>
      <c r="C41" s="657">
        <v>0</v>
      </c>
      <c r="D41" s="657">
        <v>0</v>
      </c>
    </row>
    <row r="42" spans="1:6" ht="28.5">
      <c r="A42" s="661" t="s">
        <v>520</v>
      </c>
      <c r="B42" s="572" t="s">
        <v>521</v>
      </c>
      <c r="C42" s="657">
        <v>0</v>
      </c>
      <c r="D42" s="657">
        <v>0</v>
      </c>
    </row>
    <row r="43" spans="1:6" ht="28.5">
      <c r="A43" s="671" t="s">
        <v>522</v>
      </c>
      <c r="B43" s="662" t="s">
        <v>523</v>
      </c>
      <c r="C43" s="657">
        <v>0</v>
      </c>
      <c r="D43" s="657">
        <v>0</v>
      </c>
    </row>
    <row r="44" spans="1:6" ht="28.5">
      <c r="A44" s="671" t="s">
        <v>524</v>
      </c>
      <c r="B44" s="672" t="s">
        <v>1164</v>
      </c>
      <c r="C44" s="644">
        <v>0</v>
      </c>
      <c r="D44" s="644">
        <v>0</v>
      </c>
    </row>
    <row r="45" spans="1:6" ht="28.5">
      <c r="A45" s="671" t="s">
        <v>525</v>
      </c>
      <c r="B45" s="673" t="s">
        <v>710</v>
      </c>
      <c r="C45" s="644">
        <v>0</v>
      </c>
      <c r="D45" s="644">
        <v>0</v>
      </c>
    </row>
    <row r="46" spans="1:6" ht="28.5">
      <c r="A46" s="671" t="s">
        <v>526</v>
      </c>
      <c r="B46" s="662" t="s">
        <v>527</v>
      </c>
      <c r="C46" s="657">
        <v>0</v>
      </c>
      <c r="D46" s="657">
        <v>0</v>
      </c>
    </row>
    <row r="47" spans="1:6">
      <c r="A47" s="671" t="s">
        <v>528</v>
      </c>
      <c r="B47" s="662" t="s">
        <v>529</v>
      </c>
      <c r="C47" s="657">
        <v>0</v>
      </c>
      <c r="D47" s="657">
        <v>0</v>
      </c>
    </row>
    <row r="48" spans="1:6" ht="28.5">
      <c r="A48" s="671" t="s">
        <v>530</v>
      </c>
      <c r="B48" s="674" t="s">
        <v>531</v>
      </c>
      <c r="C48" s="657">
        <v>0</v>
      </c>
      <c r="D48" s="657">
        <v>0</v>
      </c>
      <c r="E48" s="221"/>
      <c r="F48" s="222"/>
    </row>
    <row r="49" spans="1:6" ht="28.5">
      <c r="A49" s="671" t="s">
        <v>532</v>
      </c>
      <c r="B49" s="674" t="s">
        <v>533</v>
      </c>
      <c r="C49" s="657">
        <v>0</v>
      </c>
      <c r="D49" s="657">
        <v>0</v>
      </c>
      <c r="E49" s="221"/>
      <c r="F49" s="222"/>
    </row>
    <row r="50" spans="1:6" ht="28.5">
      <c r="A50" s="671" t="s">
        <v>534</v>
      </c>
      <c r="B50" s="662" t="s">
        <v>535</v>
      </c>
      <c r="C50" s="657">
        <v>0</v>
      </c>
      <c r="D50" s="657">
        <v>0</v>
      </c>
    </row>
    <row r="51" spans="1:6" ht="28.5">
      <c r="A51" s="671" t="s">
        <v>536</v>
      </c>
      <c r="B51" s="662" t="s">
        <v>1332</v>
      </c>
      <c r="C51" s="657"/>
      <c r="D51" s="657"/>
    </row>
    <row r="52" spans="1:6" ht="28.5">
      <c r="A52" s="671" t="s">
        <v>1333</v>
      </c>
      <c r="B52" s="662" t="s">
        <v>1334</v>
      </c>
      <c r="C52" s="657"/>
      <c r="D52" s="657"/>
    </row>
    <row r="53" spans="1:6">
      <c r="A53" s="675" t="s">
        <v>1335</v>
      </c>
      <c r="B53" s="676" t="s">
        <v>711</v>
      </c>
      <c r="C53" s="667">
        <v>0</v>
      </c>
      <c r="D53" s="667">
        <v>0</v>
      </c>
    </row>
    <row r="54" spans="1:6" ht="15" customHeight="1">
      <c r="A54" s="653" t="s">
        <v>537</v>
      </c>
      <c r="B54" s="654"/>
      <c r="C54" s="654"/>
      <c r="D54" s="654"/>
    </row>
    <row r="55" spans="1:6">
      <c r="A55" s="655">
        <v>23</v>
      </c>
      <c r="B55" s="677" t="s">
        <v>538</v>
      </c>
      <c r="C55" s="644">
        <v>5528088226.9801702</v>
      </c>
      <c r="D55" s="644">
        <v>5435080187.0789871</v>
      </c>
    </row>
    <row r="56" spans="1:6">
      <c r="A56" s="665">
        <v>24</v>
      </c>
      <c r="B56" s="678" t="s">
        <v>233</v>
      </c>
      <c r="C56" s="644">
        <v>95043868923.26123</v>
      </c>
      <c r="D56" s="644">
        <v>81536673557.369232</v>
      </c>
    </row>
    <row r="57" spans="1:6">
      <c r="A57" s="653" t="s">
        <v>232</v>
      </c>
      <c r="B57" s="654"/>
      <c r="C57" s="654"/>
      <c r="D57" s="654"/>
    </row>
    <row r="58" spans="1:6">
      <c r="A58" s="655">
        <v>25</v>
      </c>
      <c r="B58" s="679" t="s">
        <v>232</v>
      </c>
      <c r="C58" s="680">
        <v>5.8163543736246354E-2</v>
      </c>
      <c r="D58" s="680">
        <v>6.6658105487402086E-2</v>
      </c>
    </row>
    <row r="59" spans="1:6" ht="28.5">
      <c r="A59" s="561" t="s">
        <v>539</v>
      </c>
      <c r="B59" s="572" t="s">
        <v>540</v>
      </c>
      <c r="C59" s="680">
        <v>5.8163543736246354E-2</v>
      </c>
      <c r="D59" s="680">
        <v>6.6658105487402086E-2</v>
      </c>
    </row>
    <row r="60" spans="1:6" ht="42.75">
      <c r="A60" s="661" t="s">
        <v>541</v>
      </c>
      <c r="B60" s="656" t="s">
        <v>542</v>
      </c>
      <c r="C60" s="680">
        <v>5.8163543736246354E-2</v>
      </c>
      <c r="D60" s="680">
        <v>6.6658105487402086E-2</v>
      </c>
    </row>
    <row r="61" spans="1:6">
      <c r="A61" s="661">
        <v>26</v>
      </c>
      <c r="B61" s="572" t="s">
        <v>543</v>
      </c>
      <c r="C61" s="680">
        <v>0.03</v>
      </c>
      <c r="D61" s="680">
        <v>0.03</v>
      </c>
    </row>
    <row r="62" spans="1:6" ht="28.5">
      <c r="A62" s="661" t="s">
        <v>544</v>
      </c>
      <c r="B62" s="572" t="s">
        <v>237</v>
      </c>
      <c r="C62" s="680">
        <v>0</v>
      </c>
      <c r="D62" s="680">
        <v>0</v>
      </c>
    </row>
    <row r="63" spans="1:6">
      <c r="A63" s="661" t="s">
        <v>545</v>
      </c>
      <c r="B63" s="572" t="s">
        <v>215</v>
      </c>
      <c r="C63" s="680">
        <v>0</v>
      </c>
      <c r="D63" s="680">
        <v>0</v>
      </c>
    </row>
    <row r="64" spans="1:6">
      <c r="A64" s="561">
        <v>27</v>
      </c>
      <c r="B64" s="572" t="s">
        <v>243</v>
      </c>
      <c r="C64" s="681">
        <v>0</v>
      </c>
      <c r="D64" s="681">
        <v>0</v>
      </c>
    </row>
    <row r="65" spans="1:10">
      <c r="A65" s="661" t="s">
        <v>546</v>
      </c>
      <c r="B65" s="572" t="s">
        <v>547</v>
      </c>
      <c r="C65" s="681">
        <v>0.03</v>
      </c>
      <c r="D65" s="681">
        <v>0.03</v>
      </c>
    </row>
    <row r="66" spans="1:10">
      <c r="A66" s="669" t="s">
        <v>548</v>
      </c>
      <c r="B66" s="670"/>
      <c r="C66" s="670"/>
      <c r="D66" s="670"/>
    </row>
    <row r="67" spans="1:10" ht="28.5">
      <c r="A67" s="643" t="s">
        <v>549</v>
      </c>
      <c r="B67" s="658" t="s">
        <v>550</v>
      </c>
      <c r="C67" s="663" t="s">
        <v>551</v>
      </c>
      <c r="D67" s="663" t="s">
        <v>551</v>
      </c>
    </row>
    <row r="68" spans="1:10" s="180" customFormat="1" ht="14.25" customHeight="1">
      <c r="A68" s="682" t="s">
        <v>552</v>
      </c>
      <c r="B68" s="683"/>
      <c r="C68" s="683"/>
      <c r="D68" s="683"/>
    </row>
    <row r="69" spans="1:10" s="180" customFormat="1" ht="42.75">
      <c r="A69" s="561">
        <v>28</v>
      </c>
      <c r="B69" s="572" t="s">
        <v>553</v>
      </c>
      <c r="C69" s="657"/>
      <c r="D69" s="657"/>
      <c r="J69" s="204"/>
    </row>
    <row r="70" spans="1:10" s="180" customFormat="1" ht="42.75">
      <c r="A70" s="561">
        <v>29</v>
      </c>
      <c r="B70" s="572" t="s">
        <v>554</v>
      </c>
      <c r="C70" s="644">
        <v>0</v>
      </c>
      <c r="D70" s="644">
        <v>0</v>
      </c>
      <c r="J70" s="204"/>
    </row>
    <row r="71" spans="1:10" s="180" customFormat="1" ht="71.25">
      <c r="A71" s="561">
        <v>30</v>
      </c>
      <c r="B71" s="572" t="s">
        <v>555</v>
      </c>
      <c r="C71" s="644">
        <v>95043868923.26123</v>
      </c>
      <c r="D71" s="644">
        <v>81536673557.369232</v>
      </c>
      <c r="J71" s="204"/>
    </row>
    <row r="72" spans="1:10" s="180" customFormat="1" ht="71.25">
      <c r="A72" s="561" t="s">
        <v>556</v>
      </c>
      <c r="B72" s="572" t="s">
        <v>557</v>
      </c>
      <c r="C72" s="684">
        <v>95043868923.26123</v>
      </c>
      <c r="D72" s="684">
        <v>81536673557.369232</v>
      </c>
      <c r="J72" s="204"/>
    </row>
    <row r="73" spans="1:10" s="180" customFormat="1" ht="71.25">
      <c r="A73" s="561">
        <v>31</v>
      </c>
      <c r="B73" s="572" t="s">
        <v>558</v>
      </c>
      <c r="C73" s="680">
        <v>5.8163543736246354E-2</v>
      </c>
      <c r="D73" s="680">
        <v>6.6658105487402086E-2</v>
      </c>
      <c r="J73" s="204"/>
    </row>
    <row r="74" spans="1:10" s="180" customFormat="1" ht="71.25">
      <c r="A74" s="561" t="s">
        <v>559</v>
      </c>
      <c r="B74" s="572" t="s">
        <v>560</v>
      </c>
      <c r="C74" s="680">
        <v>5.8163543736246354E-2</v>
      </c>
      <c r="D74" s="680">
        <v>6.6658105487402086E-2</v>
      </c>
      <c r="J74" s="204"/>
    </row>
  </sheetData>
  <mergeCells count="2">
    <mergeCell ref="C4:D4"/>
    <mergeCell ref="A5:B6"/>
  </mergeCells>
  <hyperlinks>
    <hyperlink ref="A1" location="Index!A1" display="Back to index" xr:uid="{19AC0F5D-C6B3-4BFC-A373-2DC6B8B93144}"/>
  </hyperlinks>
  <pageMargins left="0.51181102362204722" right="0.51181102362204722" top="0.74803149606299213" bottom="0.74803149606299213" header="0.31496062992125984" footer="0.31496062992125984"/>
  <pageSetup paperSize="9" scale="80"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396181-D0CC-44BE-A0BB-A76E9CA55C4B}">
  <sheetPr>
    <tabColor rgb="FF00B050"/>
  </sheetPr>
  <dimension ref="A1:AU226"/>
  <sheetViews>
    <sheetView showGridLines="0" zoomScaleNormal="100" workbookViewId="0">
      <selection activeCell="A30" sqref="A30"/>
    </sheetView>
  </sheetViews>
  <sheetFormatPr defaultColWidth="0" defaultRowHeight="15" customHeight="1" zeroHeight="1"/>
  <cols>
    <col min="1" max="1" width="5.28515625" style="33" customWidth="1"/>
    <col min="2" max="2" width="9.140625" customWidth="1"/>
    <col min="3" max="3" width="17.28515625" customWidth="1"/>
    <col min="4" max="10" width="9.140625" customWidth="1"/>
    <col min="11" max="11" width="12.28515625" bestFit="1" customWidth="1"/>
    <col min="12" max="13" width="9.140625" customWidth="1"/>
    <col min="14" max="15" width="9.140625" style="33" customWidth="1"/>
    <col min="16" max="16" width="11.42578125" style="159" customWidth="1"/>
    <col min="17" max="23" width="11.42578125" style="159" hidden="1" customWidth="1"/>
    <col min="24" max="45" width="0" style="33" hidden="1" customWidth="1"/>
    <col min="46" max="47" width="0" style="159" hidden="1" customWidth="1"/>
    <col min="48" max="16384" width="9.140625" hidden="1"/>
  </cols>
  <sheetData>
    <row r="1" spans="1:15" ht="17.25">
      <c r="A1" s="161"/>
      <c r="B1" s="162"/>
      <c r="C1" s="162"/>
      <c r="D1" s="162"/>
      <c r="E1" s="162"/>
      <c r="F1" s="162"/>
      <c r="G1" s="162"/>
      <c r="H1" s="162"/>
      <c r="I1" s="162"/>
      <c r="J1" s="162"/>
      <c r="K1" s="162"/>
      <c r="L1" s="162"/>
      <c r="M1" s="162"/>
      <c r="N1" s="161"/>
      <c r="O1" s="161"/>
    </row>
    <row r="2" spans="1:15" ht="17.25">
      <c r="A2" s="161"/>
      <c r="B2" s="162"/>
      <c r="C2" s="162"/>
      <c r="D2" s="162"/>
      <c r="E2" s="162"/>
      <c r="F2" s="162"/>
      <c r="G2" s="162"/>
      <c r="H2" s="162"/>
      <c r="I2" s="162"/>
      <c r="J2" s="162"/>
      <c r="K2" s="162"/>
      <c r="L2" s="162"/>
      <c r="M2" s="162"/>
      <c r="N2" s="161"/>
      <c r="O2" s="161"/>
    </row>
    <row r="3" spans="1:15" ht="23.25" thickBot="1">
      <c r="A3" s="161"/>
      <c r="B3" s="162"/>
      <c r="C3" s="243" t="s">
        <v>1027</v>
      </c>
      <c r="D3" s="163"/>
      <c r="E3" s="163"/>
      <c r="F3" s="163"/>
      <c r="G3" s="163"/>
      <c r="H3" s="163"/>
      <c r="I3" s="163"/>
      <c r="J3" s="163"/>
      <c r="K3" s="163"/>
      <c r="L3" s="163"/>
      <c r="M3" s="163"/>
      <c r="N3" s="163"/>
      <c r="O3" s="161"/>
    </row>
    <row r="4" spans="1:15" ht="17.25">
      <c r="A4" s="161"/>
      <c r="B4" s="162"/>
      <c r="C4" s="162"/>
      <c r="D4" s="162"/>
      <c r="E4" s="162"/>
      <c r="F4" s="162"/>
      <c r="G4" s="162"/>
      <c r="H4" s="162"/>
      <c r="I4" s="162"/>
      <c r="J4" s="162"/>
      <c r="K4" s="162"/>
      <c r="L4" s="162"/>
      <c r="M4" s="162"/>
      <c r="N4" s="161"/>
      <c r="O4" s="161"/>
    </row>
    <row r="5" spans="1:15" ht="17.25">
      <c r="A5" s="161"/>
      <c r="B5" s="162"/>
      <c r="C5" s="162"/>
      <c r="D5" s="162"/>
      <c r="E5" s="162"/>
      <c r="F5" s="162"/>
      <c r="G5" s="162"/>
      <c r="H5" s="162"/>
      <c r="I5" s="162"/>
      <c r="J5" s="162"/>
      <c r="K5" s="162"/>
      <c r="L5" s="162"/>
      <c r="M5" s="162"/>
      <c r="N5" s="161"/>
      <c r="O5" s="161"/>
    </row>
    <row r="6" spans="1:15" ht="21">
      <c r="A6" s="161"/>
      <c r="B6" s="162"/>
      <c r="C6" s="244" t="s">
        <v>1030</v>
      </c>
      <c r="D6" s="162"/>
      <c r="E6" s="162"/>
      <c r="F6" s="162"/>
      <c r="G6" s="162"/>
      <c r="H6" s="162"/>
      <c r="I6" s="162"/>
      <c r="J6" s="162"/>
      <c r="K6" s="162"/>
      <c r="L6" s="162"/>
      <c r="M6" s="162"/>
      <c r="N6" s="161"/>
      <c r="O6" s="161"/>
    </row>
    <row r="7" spans="1:15" ht="17.25">
      <c r="A7" s="161"/>
      <c r="B7" s="162"/>
      <c r="C7" s="165" t="s">
        <v>1023</v>
      </c>
      <c r="D7" s="162"/>
      <c r="E7" s="162"/>
      <c r="F7" s="162"/>
      <c r="G7" s="162"/>
      <c r="H7" s="162"/>
      <c r="I7" s="162"/>
      <c r="J7" s="162"/>
      <c r="K7" s="162"/>
      <c r="L7" s="162"/>
      <c r="M7" s="162"/>
      <c r="N7" s="161"/>
      <c r="O7" s="161"/>
    </row>
    <row r="8" spans="1:15" ht="17.25">
      <c r="A8" s="161"/>
      <c r="B8" s="162"/>
      <c r="C8" s="162"/>
      <c r="D8" s="162"/>
      <c r="E8" s="162"/>
      <c r="F8" s="162"/>
      <c r="G8" s="162"/>
      <c r="H8" s="162"/>
      <c r="I8" s="162"/>
      <c r="J8" s="162"/>
      <c r="K8" s="162"/>
      <c r="L8" s="162"/>
      <c r="M8" s="162"/>
      <c r="N8" s="161"/>
      <c r="O8" s="161"/>
    </row>
    <row r="9" spans="1:15" ht="21">
      <c r="A9" s="161"/>
      <c r="B9" s="162"/>
      <c r="C9" s="244" t="s">
        <v>1024</v>
      </c>
      <c r="D9" s="164"/>
      <c r="E9" s="164"/>
      <c r="F9" s="164"/>
      <c r="G9" s="164"/>
      <c r="H9" s="164"/>
      <c r="I9" s="164"/>
      <c r="J9" s="164"/>
      <c r="K9" s="164"/>
      <c r="L9" s="164"/>
      <c r="M9" s="162"/>
      <c r="N9" s="161"/>
      <c r="O9" s="161"/>
    </row>
    <row r="10" spans="1:15" ht="17.25">
      <c r="A10" s="161"/>
      <c r="B10" s="162"/>
      <c r="C10" s="165" t="s">
        <v>1031</v>
      </c>
      <c r="D10" s="165"/>
      <c r="E10" s="165" t="s">
        <v>1032</v>
      </c>
      <c r="F10" s="165"/>
      <c r="G10" s="162"/>
      <c r="H10" s="162"/>
      <c r="I10" s="162"/>
      <c r="J10" s="165" t="s">
        <v>1025</v>
      </c>
      <c r="K10" s="165"/>
      <c r="L10" s="165"/>
      <c r="M10" s="166" t="s">
        <v>1026</v>
      </c>
      <c r="N10" s="161"/>
      <c r="O10" s="161"/>
    </row>
    <row r="11" spans="1:15" ht="17.25">
      <c r="A11" s="161"/>
      <c r="B11" s="162"/>
      <c r="C11" s="165"/>
      <c r="D11" s="165"/>
      <c r="E11" s="165"/>
      <c r="F11" s="165"/>
      <c r="G11" s="162"/>
      <c r="H11" s="162"/>
      <c r="I11" s="162"/>
      <c r="J11" s="165"/>
      <c r="K11" s="165"/>
      <c r="L11" s="165"/>
      <c r="M11" s="165"/>
      <c r="N11" s="161"/>
      <c r="O11" s="161"/>
    </row>
    <row r="12" spans="1:15" ht="17.25">
      <c r="A12" s="161"/>
      <c r="B12" s="162"/>
      <c r="C12" s="165"/>
      <c r="D12" s="165"/>
      <c r="E12" s="165"/>
      <c r="F12" s="165"/>
      <c r="G12" s="162"/>
      <c r="H12" s="162"/>
      <c r="I12" s="162"/>
      <c r="J12" s="165"/>
      <c r="K12" s="165"/>
      <c r="L12" s="165"/>
      <c r="M12" s="166"/>
      <c r="N12" s="161"/>
      <c r="O12" s="161"/>
    </row>
    <row r="13" spans="1:15" ht="17.25">
      <c r="A13" s="161"/>
      <c r="B13" s="162"/>
      <c r="C13" s="162"/>
      <c r="D13" s="162"/>
      <c r="E13" s="162"/>
      <c r="F13" s="162"/>
      <c r="G13" s="162"/>
      <c r="H13" s="162"/>
      <c r="I13" s="162"/>
      <c r="J13" s="162"/>
      <c r="K13" s="162"/>
      <c r="L13" s="162"/>
      <c r="M13" s="162"/>
      <c r="N13" s="161"/>
      <c r="O13" s="161"/>
    </row>
    <row r="14" spans="1:15" ht="17.25">
      <c r="A14" s="161"/>
      <c r="B14" s="162"/>
      <c r="C14" s="162"/>
      <c r="D14" s="162"/>
      <c r="E14" s="162"/>
      <c r="F14" s="162"/>
      <c r="G14" s="162"/>
      <c r="H14" s="162"/>
      <c r="I14" s="162"/>
      <c r="J14" s="162"/>
      <c r="K14" s="162"/>
      <c r="L14" s="162"/>
      <c r="M14" s="162"/>
      <c r="N14" s="161"/>
      <c r="O14" s="161"/>
    </row>
    <row r="15" spans="1:15" ht="21">
      <c r="A15" s="161"/>
      <c r="B15" s="162"/>
      <c r="C15" s="244" t="s">
        <v>1028</v>
      </c>
      <c r="D15" s="162"/>
      <c r="E15" s="162"/>
      <c r="F15" s="162"/>
      <c r="G15" s="162"/>
      <c r="H15" s="162"/>
      <c r="I15" s="162"/>
      <c r="J15" s="162"/>
      <c r="K15" s="162"/>
      <c r="L15" s="162"/>
      <c r="M15" s="162"/>
      <c r="N15" s="161"/>
      <c r="O15" s="161"/>
    </row>
    <row r="16" spans="1:15" ht="17.25">
      <c r="A16" s="161"/>
      <c r="B16" s="162"/>
      <c r="C16" s="165" t="s">
        <v>1033</v>
      </c>
      <c r="D16" s="162"/>
      <c r="E16" s="162"/>
      <c r="F16" s="162"/>
      <c r="G16" s="162"/>
      <c r="H16" s="162"/>
      <c r="I16" s="162"/>
      <c r="J16" s="162"/>
      <c r="K16" s="162"/>
      <c r="L16" s="162"/>
      <c r="M16" s="162"/>
      <c r="N16" s="161"/>
      <c r="O16" s="161"/>
    </row>
    <row r="17" spans="1:47" ht="17.25">
      <c r="A17" s="161"/>
      <c r="B17" s="162"/>
      <c r="C17" s="165" t="s">
        <v>1029</v>
      </c>
      <c r="D17" s="162"/>
      <c r="E17" s="162"/>
      <c r="F17" s="162"/>
      <c r="G17" s="162"/>
      <c r="H17" s="162"/>
      <c r="I17" s="162"/>
      <c r="J17" s="162"/>
      <c r="K17" s="162"/>
      <c r="L17" s="162"/>
      <c r="M17" s="162"/>
      <c r="N17" s="161"/>
      <c r="O17" s="161"/>
    </row>
    <row r="18" spans="1:47" ht="17.25">
      <c r="A18" s="161"/>
      <c r="B18" s="162"/>
      <c r="C18" s="165" t="s">
        <v>1034</v>
      </c>
      <c r="D18" s="162"/>
      <c r="E18" s="162"/>
      <c r="F18" s="162"/>
      <c r="G18" s="162"/>
      <c r="H18" s="162"/>
      <c r="I18" s="162"/>
      <c r="J18" s="162"/>
      <c r="K18" s="162"/>
      <c r="L18" s="162"/>
      <c r="M18" s="162"/>
      <c r="N18" s="161"/>
      <c r="O18" s="161"/>
    </row>
    <row r="19" spans="1:47" ht="17.25">
      <c r="A19" s="161"/>
      <c r="B19" s="162"/>
      <c r="C19" s="162"/>
      <c r="D19" s="162"/>
      <c r="E19" s="162"/>
      <c r="F19" s="162"/>
      <c r="G19" s="162"/>
      <c r="H19" s="162"/>
      <c r="I19" s="162"/>
      <c r="J19" s="162"/>
      <c r="K19" s="162"/>
      <c r="L19" s="162"/>
      <c r="M19" s="162"/>
      <c r="N19" s="161"/>
      <c r="O19" s="161"/>
    </row>
    <row r="20" spans="1:47" ht="17.25">
      <c r="A20" s="161"/>
      <c r="B20" s="161"/>
      <c r="C20" s="161"/>
      <c r="D20" s="161"/>
      <c r="E20" s="161"/>
      <c r="F20" s="161"/>
      <c r="G20" s="161"/>
      <c r="H20" s="161"/>
      <c r="I20" s="161"/>
      <c r="J20" s="161"/>
      <c r="K20" s="161"/>
      <c r="L20" s="161"/>
      <c r="M20" s="161"/>
      <c r="N20" s="161"/>
      <c r="O20" s="161"/>
    </row>
    <row r="21" spans="1:47" s="33" customFormat="1" ht="17.25">
      <c r="A21" s="161"/>
      <c r="B21" s="161"/>
      <c r="C21" s="161"/>
      <c r="D21" s="161"/>
      <c r="E21" s="161"/>
      <c r="F21" s="161"/>
      <c r="G21" s="161"/>
      <c r="H21" s="161"/>
      <c r="I21" s="161"/>
      <c r="J21" s="161"/>
      <c r="K21" s="161"/>
      <c r="L21" s="161"/>
      <c r="M21" s="161"/>
      <c r="N21" s="161"/>
      <c r="O21" s="161"/>
      <c r="P21" s="159"/>
      <c r="Q21" s="159"/>
      <c r="R21" s="159"/>
      <c r="S21" s="159"/>
      <c r="T21" s="159"/>
      <c r="U21" s="159"/>
      <c r="V21" s="159"/>
      <c r="W21" s="159"/>
      <c r="AT21" s="159"/>
      <c r="AU21" s="159"/>
    </row>
    <row r="22" spans="1:47" s="33" customFormat="1" ht="17.25">
      <c r="A22" s="161"/>
      <c r="B22" s="161"/>
      <c r="C22" s="167"/>
      <c r="D22" s="162"/>
      <c r="E22" s="165"/>
      <c r="F22" s="162"/>
      <c r="G22" s="161"/>
      <c r="H22" s="161"/>
      <c r="I22" s="161"/>
      <c r="J22" s="161"/>
      <c r="K22" s="161"/>
      <c r="L22" s="161"/>
      <c r="M22" s="161"/>
      <c r="N22" s="161"/>
      <c r="O22" s="161"/>
      <c r="P22" s="159"/>
      <c r="Q22" s="159"/>
      <c r="R22" s="159"/>
      <c r="S22" s="159"/>
      <c r="T22" s="159"/>
      <c r="U22" s="159"/>
      <c r="V22" s="159"/>
      <c r="W22" s="159"/>
      <c r="AT22" s="159"/>
      <c r="AU22" s="159"/>
    </row>
    <row r="23" spans="1:47" s="33" customFormat="1" ht="17.25">
      <c r="A23" s="161"/>
      <c r="B23" s="161"/>
      <c r="C23" s="167"/>
      <c r="D23" s="162"/>
      <c r="E23" s="165"/>
      <c r="F23" s="162"/>
      <c r="G23" s="161"/>
      <c r="H23" s="161"/>
      <c r="I23" s="161"/>
      <c r="J23" s="161"/>
      <c r="K23" s="161"/>
      <c r="L23" s="161"/>
      <c r="M23" s="161"/>
      <c r="N23" s="161"/>
      <c r="O23" s="161"/>
      <c r="P23" s="159"/>
      <c r="Q23" s="159"/>
      <c r="R23" s="159"/>
      <c r="S23" s="159"/>
      <c r="T23" s="159"/>
      <c r="U23" s="159"/>
      <c r="V23" s="159"/>
      <c r="W23" s="159"/>
      <c r="AT23" s="159"/>
      <c r="AU23" s="159"/>
    </row>
    <row r="24" spans="1:47" s="33" customFormat="1" ht="17.25">
      <c r="A24" s="161"/>
      <c r="B24" s="161"/>
      <c r="C24" s="167"/>
      <c r="D24" s="162"/>
      <c r="E24" s="165"/>
      <c r="F24" s="161"/>
      <c r="G24" s="161"/>
      <c r="H24" s="161"/>
      <c r="I24" s="161"/>
      <c r="J24" s="161"/>
      <c r="K24" s="161"/>
      <c r="L24" s="161"/>
      <c r="M24" s="161"/>
      <c r="N24" s="161"/>
      <c r="O24" s="161"/>
      <c r="P24" s="159"/>
      <c r="Q24" s="159"/>
      <c r="R24" s="159"/>
      <c r="S24" s="159"/>
      <c r="T24" s="159"/>
      <c r="U24" s="159"/>
      <c r="V24" s="159"/>
      <c r="W24" s="159"/>
      <c r="AT24" s="159"/>
      <c r="AU24" s="159"/>
    </row>
    <row r="25" spans="1:47" s="33" customFormat="1" ht="17.25">
      <c r="A25" s="161"/>
      <c r="B25" s="161"/>
      <c r="C25" s="167"/>
      <c r="D25" s="162"/>
      <c r="E25" s="165"/>
      <c r="F25" s="162"/>
      <c r="G25" s="161"/>
      <c r="H25" s="161"/>
      <c r="I25" s="161"/>
      <c r="J25" s="161"/>
      <c r="K25" s="161"/>
      <c r="L25" s="161"/>
      <c r="M25" s="161"/>
      <c r="N25" s="161"/>
      <c r="O25" s="161"/>
      <c r="P25" s="159"/>
      <c r="Q25" s="159"/>
      <c r="R25" s="159"/>
      <c r="S25" s="159"/>
      <c r="T25" s="159"/>
      <c r="U25" s="159"/>
      <c r="V25" s="159"/>
      <c r="W25" s="159"/>
      <c r="AT25" s="159"/>
      <c r="AU25" s="159"/>
    </row>
    <row r="26" spans="1:47" s="33" customFormat="1" ht="17.25">
      <c r="A26" s="161"/>
      <c r="B26" s="161"/>
      <c r="C26" s="167"/>
      <c r="D26" s="162"/>
      <c r="E26" s="165"/>
      <c r="F26" s="161"/>
      <c r="G26" s="161"/>
      <c r="H26" s="161"/>
      <c r="I26" s="161"/>
      <c r="J26" s="161"/>
      <c r="K26" s="161"/>
      <c r="L26" s="161"/>
      <c r="M26" s="161"/>
      <c r="N26" s="161"/>
      <c r="O26" s="161"/>
      <c r="P26" s="159"/>
      <c r="Q26" s="159"/>
      <c r="R26" s="159"/>
      <c r="S26" s="159"/>
      <c r="T26" s="159"/>
      <c r="U26" s="159"/>
      <c r="V26" s="159"/>
      <c r="W26" s="159"/>
      <c r="AT26" s="159"/>
      <c r="AU26" s="159"/>
    </row>
    <row r="27" spans="1:47" s="33" customFormat="1" ht="17.25">
      <c r="A27" s="161"/>
      <c r="B27" s="161"/>
      <c r="C27" s="167"/>
      <c r="D27" s="162"/>
      <c r="E27" s="165"/>
      <c r="F27" s="161"/>
      <c r="G27" s="161"/>
      <c r="H27" s="161"/>
      <c r="I27" s="161"/>
      <c r="J27" s="161"/>
      <c r="K27" s="161"/>
      <c r="L27" s="161"/>
      <c r="M27" s="161"/>
      <c r="N27" s="161"/>
      <c r="O27" s="161"/>
      <c r="P27" s="159"/>
      <c r="Q27" s="159"/>
      <c r="R27" s="159"/>
      <c r="S27" s="159"/>
      <c r="T27" s="159"/>
      <c r="U27" s="159"/>
      <c r="V27" s="159"/>
      <c r="W27" s="159"/>
      <c r="AT27" s="159"/>
      <c r="AU27" s="159"/>
    </row>
    <row r="28" spans="1:47" s="33" customFormat="1" ht="17.25">
      <c r="A28" s="161"/>
      <c r="B28" s="161"/>
      <c r="C28" s="167"/>
      <c r="D28" s="162"/>
      <c r="E28" s="165"/>
      <c r="F28" s="161"/>
      <c r="G28" s="161"/>
      <c r="H28" s="161"/>
      <c r="I28" s="161"/>
      <c r="J28" s="161"/>
      <c r="K28" s="161"/>
      <c r="L28" s="161"/>
      <c r="M28" s="161"/>
      <c r="N28" s="161"/>
      <c r="O28" s="161"/>
      <c r="P28" s="159"/>
      <c r="Q28" s="159"/>
      <c r="R28" s="159"/>
      <c r="S28" s="159"/>
      <c r="T28" s="159"/>
      <c r="U28" s="159"/>
      <c r="V28" s="159"/>
      <c r="W28" s="159"/>
      <c r="AT28" s="159"/>
      <c r="AU28" s="159"/>
    </row>
    <row r="29" spans="1:47" s="33" customFormat="1" ht="17.25">
      <c r="A29" s="161"/>
      <c r="B29" s="161"/>
      <c r="C29" s="167"/>
      <c r="D29" s="162"/>
      <c r="E29" s="165"/>
      <c r="F29" s="161"/>
      <c r="G29" s="161"/>
      <c r="H29" s="161"/>
      <c r="I29" s="161"/>
      <c r="J29" s="161"/>
      <c r="K29" s="161"/>
      <c r="L29" s="161"/>
      <c r="M29" s="161"/>
      <c r="N29" s="161"/>
      <c r="O29" s="161"/>
      <c r="P29" s="159"/>
      <c r="Q29" s="159"/>
      <c r="R29" s="159"/>
      <c r="S29" s="159"/>
      <c r="T29" s="159"/>
      <c r="U29" s="159"/>
      <c r="V29" s="159"/>
      <c r="W29" s="159"/>
      <c r="AT29" s="159"/>
      <c r="AU29" s="159"/>
    </row>
    <row r="30" spans="1:47" s="33" customFormat="1" ht="17.25">
      <c r="A30" s="161"/>
      <c r="B30" s="161"/>
      <c r="C30" s="165"/>
      <c r="D30" s="162"/>
      <c r="E30" s="165"/>
      <c r="F30" s="162"/>
      <c r="G30" s="161"/>
      <c r="H30" s="161"/>
      <c r="I30" s="161"/>
      <c r="J30" s="161"/>
      <c r="K30" s="161"/>
      <c r="L30" s="161"/>
      <c r="M30" s="161"/>
      <c r="N30" s="161"/>
      <c r="O30" s="161"/>
      <c r="P30" s="159"/>
      <c r="Q30" s="159"/>
      <c r="R30" s="159"/>
      <c r="S30" s="159"/>
      <c r="T30" s="159"/>
      <c r="U30" s="159"/>
      <c r="V30" s="159"/>
      <c r="W30" s="159"/>
      <c r="AT30" s="159"/>
      <c r="AU30" s="159"/>
    </row>
    <row r="31" spans="1:47" s="33" customFormat="1" ht="17.25">
      <c r="A31" s="161"/>
      <c r="B31" s="161"/>
      <c r="C31" s="165"/>
      <c r="D31" s="162"/>
      <c r="E31" s="165"/>
      <c r="F31" s="162"/>
      <c r="G31" s="161"/>
      <c r="H31" s="161"/>
      <c r="I31" s="161"/>
      <c r="J31" s="161"/>
      <c r="K31" s="161"/>
      <c r="L31" s="161"/>
      <c r="M31" s="161"/>
      <c r="N31" s="161"/>
      <c r="O31" s="161"/>
      <c r="P31" s="159"/>
      <c r="Q31" s="159"/>
      <c r="R31" s="159"/>
      <c r="S31" s="159"/>
      <c r="T31" s="159"/>
      <c r="U31" s="159"/>
      <c r="V31" s="159"/>
      <c r="W31" s="159"/>
      <c r="AT31" s="159"/>
      <c r="AU31" s="159"/>
    </row>
    <row r="32" spans="1:47" s="33" customFormat="1" ht="17.25">
      <c r="A32" s="161"/>
      <c r="B32" s="161"/>
      <c r="C32" s="165"/>
      <c r="D32" s="162"/>
      <c r="E32" s="165"/>
      <c r="F32" s="161"/>
      <c r="G32" s="161"/>
      <c r="H32" s="161"/>
      <c r="I32" s="161"/>
      <c r="J32" s="161"/>
      <c r="K32" s="161"/>
      <c r="L32" s="161"/>
      <c r="M32" s="161"/>
      <c r="N32" s="161"/>
      <c r="O32" s="161"/>
      <c r="P32" s="159"/>
      <c r="Q32" s="159"/>
      <c r="R32" s="159"/>
      <c r="S32" s="159"/>
      <c r="T32" s="159"/>
      <c r="U32" s="159"/>
      <c r="V32" s="159"/>
      <c r="W32" s="159"/>
      <c r="AT32" s="159"/>
      <c r="AU32" s="159"/>
    </row>
    <row r="33" spans="1:47" s="33" customFormat="1" ht="17.25">
      <c r="A33" s="161"/>
      <c r="B33" s="161"/>
      <c r="C33" s="165"/>
      <c r="D33" s="162"/>
      <c r="E33" s="165"/>
      <c r="F33" s="161"/>
      <c r="G33" s="161"/>
      <c r="H33" s="161"/>
      <c r="I33" s="161"/>
      <c r="J33" s="161"/>
      <c r="K33" s="161"/>
      <c r="L33" s="161"/>
      <c r="M33" s="161"/>
      <c r="N33" s="161"/>
      <c r="O33" s="161"/>
      <c r="P33" s="159"/>
      <c r="Q33" s="159"/>
      <c r="R33" s="159"/>
      <c r="S33" s="159"/>
      <c r="T33" s="159"/>
      <c r="U33" s="159"/>
      <c r="V33" s="159"/>
      <c r="W33" s="159"/>
      <c r="AT33" s="159"/>
      <c r="AU33" s="159"/>
    </row>
    <row r="34" spans="1:47" s="33" customFormat="1" ht="17.25">
      <c r="A34" s="161"/>
      <c r="B34" s="161"/>
      <c r="C34" s="165"/>
      <c r="D34" s="162"/>
      <c r="E34" s="165"/>
      <c r="F34" s="161"/>
      <c r="G34" s="161"/>
      <c r="H34" s="161"/>
      <c r="I34" s="161"/>
      <c r="J34" s="161"/>
      <c r="K34" s="161"/>
      <c r="L34" s="161"/>
      <c r="M34" s="161"/>
      <c r="N34" s="161"/>
      <c r="O34" s="161"/>
      <c r="P34" s="159"/>
      <c r="Q34" s="159"/>
      <c r="R34" s="159"/>
      <c r="S34" s="159"/>
      <c r="T34" s="159"/>
      <c r="U34" s="159"/>
      <c r="V34" s="159"/>
      <c r="W34" s="159"/>
      <c r="AT34" s="159"/>
      <c r="AU34" s="159"/>
    </row>
    <row r="35" spans="1:47" s="33" customFormat="1" ht="17.25">
      <c r="A35" s="161"/>
      <c r="B35" s="161"/>
      <c r="C35" s="168"/>
      <c r="D35" s="162"/>
      <c r="E35" s="165"/>
      <c r="F35" s="161"/>
      <c r="G35" s="161"/>
      <c r="H35" s="161"/>
      <c r="I35" s="161"/>
      <c r="J35" s="161"/>
      <c r="K35" s="161"/>
      <c r="L35" s="161"/>
      <c r="M35" s="161"/>
      <c r="N35" s="161"/>
      <c r="O35" s="161"/>
      <c r="P35" s="159"/>
      <c r="Q35" s="159"/>
      <c r="R35" s="159"/>
      <c r="S35" s="159"/>
      <c r="T35" s="159"/>
      <c r="U35" s="159"/>
      <c r="V35" s="159"/>
      <c r="W35" s="159"/>
      <c r="AT35" s="159"/>
      <c r="AU35" s="159"/>
    </row>
    <row r="36" spans="1:47" s="33" customFormat="1" ht="17.25">
      <c r="A36" s="161"/>
      <c r="B36" s="161"/>
      <c r="C36" s="161"/>
      <c r="D36" s="161"/>
      <c r="E36" s="161"/>
      <c r="F36" s="161"/>
      <c r="G36" s="161"/>
      <c r="H36" s="161"/>
      <c r="I36" s="161"/>
      <c r="J36" s="161"/>
      <c r="K36" s="161"/>
      <c r="L36" s="161"/>
      <c r="M36" s="161"/>
      <c r="N36" s="161"/>
      <c r="O36" s="161"/>
      <c r="P36" s="159"/>
      <c r="Q36" s="159"/>
      <c r="R36" s="159"/>
      <c r="S36" s="159"/>
      <c r="T36" s="159"/>
      <c r="U36" s="159"/>
      <c r="V36" s="159"/>
      <c r="W36" s="159"/>
      <c r="AT36" s="159"/>
      <c r="AU36" s="159"/>
    </row>
    <row r="37" spans="1:47" s="159" customFormat="1" ht="17.25" hidden="1">
      <c r="A37" s="169"/>
      <c r="B37" s="169"/>
      <c r="C37" s="169"/>
      <c r="D37" s="169"/>
      <c r="E37" s="169"/>
      <c r="F37" s="169"/>
      <c r="G37" s="169"/>
      <c r="H37" s="169"/>
      <c r="I37" s="169"/>
      <c r="J37" s="169"/>
      <c r="K37" s="169"/>
      <c r="L37" s="169"/>
      <c r="M37" s="169"/>
      <c r="N37" s="169"/>
      <c r="O37" s="169"/>
    </row>
    <row r="38" spans="1:47" s="159" customFormat="1" ht="17.25" hidden="1">
      <c r="A38" s="169"/>
      <c r="B38" s="169"/>
      <c r="C38" s="169"/>
      <c r="D38" s="169"/>
      <c r="E38" s="169"/>
      <c r="F38" s="169"/>
      <c r="G38" s="169"/>
      <c r="H38" s="169"/>
      <c r="I38" s="169"/>
      <c r="J38" s="169"/>
      <c r="K38" s="169"/>
      <c r="L38" s="169"/>
      <c r="M38" s="169"/>
      <c r="N38" s="169"/>
      <c r="O38" s="169"/>
    </row>
    <row r="39" spans="1:47" s="159" customFormat="1" ht="17.25" hidden="1">
      <c r="A39" s="169"/>
      <c r="B39" s="169"/>
      <c r="C39" s="169"/>
      <c r="D39" s="169"/>
      <c r="E39" s="169"/>
      <c r="F39" s="169"/>
      <c r="G39" s="169"/>
      <c r="H39" s="169"/>
      <c r="I39" s="169"/>
      <c r="J39" s="169"/>
      <c r="K39" s="169"/>
      <c r="L39" s="169"/>
      <c r="M39" s="169"/>
      <c r="N39" s="169"/>
      <c r="O39" s="169"/>
    </row>
    <row r="40" spans="1:47" s="159" customFormat="1" ht="17.25" hidden="1">
      <c r="A40" s="169"/>
      <c r="B40" s="169"/>
      <c r="C40" s="169"/>
      <c r="D40" s="169"/>
      <c r="E40" s="169"/>
      <c r="F40" s="169"/>
      <c r="G40" s="169"/>
      <c r="H40" s="169"/>
      <c r="I40" s="169"/>
      <c r="J40" s="169"/>
      <c r="K40" s="169"/>
      <c r="L40" s="169"/>
      <c r="M40" s="169"/>
      <c r="N40" s="169"/>
      <c r="O40" s="169"/>
    </row>
    <row r="41" spans="1:47" s="159" customFormat="1" ht="17.25" hidden="1">
      <c r="A41" s="169"/>
      <c r="B41" s="169"/>
      <c r="C41" s="169"/>
      <c r="D41" s="169"/>
      <c r="E41" s="169"/>
      <c r="F41" s="169"/>
      <c r="G41" s="169"/>
      <c r="H41" s="169"/>
      <c r="I41" s="169"/>
      <c r="J41" s="169"/>
      <c r="K41" s="169"/>
      <c r="L41" s="169"/>
      <c r="M41" s="169"/>
      <c r="N41" s="169"/>
      <c r="O41" s="169"/>
    </row>
    <row r="42" spans="1:47" s="159" customFormat="1" ht="17.25" hidden="1">
      <c r="A42" s="169"/>
      <c r="B42" s="169"/>
      <c r="C42" s="169"/>
      <c r="D42" s="169"/>
      <c r="E42" s="169"/>
      <c r="F42" s="169"/>
      <c r="G42" s="169"/>
      <c r="H42" s="169"/>
      <c r="I42" s="169"/>
      <c r="J42" s="169"/>
      <c r="K42" s="169"/>
      <c r="L42" s="169"/>
      <c r="M42" s="169"/>
      <c r="N42" s="169"/>
      <c r="O42" s="169"/>
    </row>
    <row r="43" spans="1:47" s="159" customFormat="1" ht="17.25" hidden="1">
      <c r="A43" s="169"/>
      <c r="B43" s="169"/>
      <c r="C43" s="169"/>
      <c r="D43" s="169"/>
      <c r="E43" s="169"/>
      <c r="F43" s="169"/>
      <c r="G43" s="169"/>
      <c r="H43" s="169"/>
      <c r="I43" s="169"/>
      <c r="J43" s="169"/>
      <c r="K43" s="169"/>
      <c r="L43" s="169"/>
      <c r="M43" s="169"/>
      <c r="N43" s="169"/>
      <c r="O43" s="169"/>
    </row>
    <row r="44" spans="1:47" s="159" customFormat="1" ht="17.25" hidden="1">
      <c r="A44" s="169"/>
      <c r="B44" s="169"/>
      <c r="C44" s="169"/>
      <c r="D44" s="169"/>
      <c r="E44" s="169"/>
      <c r="F44" s="169"/>
      <c r="G44" s="169"/>
      <c r="H44" s="169"/>
      <c r="I44" s="169"/>
      <c r="J44" s="169"/>
      <c r="K44" s="169"/>
      <c r="L44" s="169"/>
      <c r="M44" s="169"/>
      <c r="N44" s="169"/>
      <c r="O44" s="169"/>
    </row>
    <row r="45" spans="1:47" s="159" customFormat="1" ht="17.25" hidden="1">
      <c r="A45" s="169"/>
      <c r="B45" s="169"/>
      <c r="C45" s="169"/>
      <c r="D45" s="169"/>
      <c r="E45" s="169"/>
      <c r="F45" s="169"/>
      <c r="G45" s="169"/>
      <c r="H45" s="169"/>
      <c r="I45" s="169"/>
      <c r="J45" s="169"/>
      <c r="K45" s="169"/>
      <c r="L45" s="169"/>
      <c r="M45" s="169"/>
      <c r="N45" s="169"/>
      <c r="O45" s="169"/>
    </row>
    <row r="46" spans="1:47" s="159" customFormat="1" ht="17.25" hidden="1">
      <c r="A46" s="169"/>
      <c r="B46" s="169"/>
      <c r="C46" s="169"/>
      <c r="D46" s="169"/>
      <c r="E46" s="169"/>
      <c r="F46" s="169"/>
      <c r="G46" s="169"/>
      <c r="H46" s="169"/>
      <c r="I46" s="169"/>
      <c r="J46" s="169"/>
      <c r="K46" s="169"/>
      <c r="L46" s="169"/>
      <c r="M46" s="169"/>
      <c r="N46" s="169"/>
      <c r="O46" s="169"/>
    </row>
    <row r="47" spans="1:47" s="159" customFormat="1" ht="17.25" hidden="1">
      <c r="A47" s="169"/>
      <c r="B47" s="169"/>
      <c r="C47" s="169"/>
      <c r="D47" s="169"/>
      <c r="E47" s="169"/>
      <c r="F47" s="169"/>
      <c r="G47" s="169"/>
      <c r="H47" s="169"/>
      <c r="I47" s="169"/>
      <c r="J47" s="169"/>
      <c r="K47" s="169"/>
      <c r="L47" s="169"/>
      <c r="M47" s="169"/>
      <c r="N47" s="169"/>
      <c r="O47" s="169"/>
    </row>
    <row r="48" spans="1:47" s="159" customFormat="1" ht="17.25" hidden="1">
      <c r="A48" s="169"/>
      <c r="B48" s="169"/>
      <c r="C48" s="169"/>
      <c r="D48" s="169"/>
      <c r="E48" s="169"/>
      <c r="F48" s="169"/>
      <c r="G48" s="169"/>
      <c r="H48" s="169"/>
      <c r="I48" s="169"/>
      <c r="J48" s="169"/>
      <c r="K48" s="169"/>
      <c r="L48" s="169"/>
      <c r="M48" s="169"/>
      <c r="N48" s="169"/>
      <c r="O48" s="169"/>
    </row>
    <row r="49" spans="1:45" s="159" customFormat="1" ht="17.25" hidden="1">
      <c r="A49" s="169"/>
      <c r="B49" s="169"/>
      <c r="C49" s="169"/>
      <c r="D49" s="169"/>
      <c r="E49" s="169"/>
      <c r="F49" s="169"/>
      <c r="G49" s="169"/>
      <c r="H49" s="169"/>
      <c r="I49" s="169"/>
      <c r="J49" s="169"/>
      <c r="K49" s="169"/>
      <c r="L49" s="169"/>
      <c r="M49" s="169"/>
      <c r="N49" s="169"/>
      <c r="O49" s="169"/>
    </row>
    <row r="50" spans="1:45" s="159" customFormat="1" ht="17.25" hidden="1">
      <c r="A50" s="169"/>
      <c r="B50" s="169"/>
      <c r="C50" s="169"/>
      <c r="D50" s="169"/>
      <c r="E50" s="169"/>
      <c r="F50" s="169"/>
      <c r="G50" s="169"/>
      <c r="H50" s="169"/>
      <c r="I50" s="169"/>
      <c r="J50" s="169"/>
      <c r="K50" s="169"/>
      <c r="L50" s="169"/>
      <c r="M50" s="169"/>
      <c r="N50" s="169"/>
      <c r="O50" s="169"/>
    </row>
    <row r="51" spans="1:45" s="159" customFormat="1" ht="17.25" hidden="1">
      <c r="A51" s="169"/>
      <c r="B51" s="169"/>
      <c r="C51" s="169"/>
      <c r="D51" s="169"/>
      <c r="E51" s="169"/>
      <c r="F51" s="169"/>
      <c r="G51" s="169"/>
      <c r="H51" s="169"/>
      <c r="I51" s="169"/>
      <c r="J51" s="169"/>
      <c r="K51" s="169"/>
      <c r="L51" s="169"/>
      <c r="M51" s="169"/>
      <c r="N51" s="169"/>
      <c r="O51" s="169"/>
    </row>
    <row r="52" spans="1:45" s="159" customFormat="1" ht="17.25" hidden="1">
      <c r="A52" s="169"/>
      <c r="B52" s="169"/>
      <c r="C52" s="169"/>
      <c r="D52" s="169"/>
      <c r="E52" s="169"/>
      <c r="F52" s="169"/>
      <c r="G52" s="169"/>
      <c r="H52" s="169"/>
      <c r="I52" s="169"/>
      <c r="J52" s="169"/>
      <c r="K52" s="169"/>
      <c r="L52" s="169"/>
      <c r="M52" s="169"/>
      <c r="N52" s="169"/>
      <c r="O52" s="169"/>
      <c r="X52" s="33"/>
      <c r="Y52" s="33"/>
      <c r="Z52" s="33"/>
      <c r="AA52" s="33"/>
      <c r="AB52" s="33"/>
      <c r="AC52" s="33"/>
      <c r="AD52" s="33"/>
      <c r="AE52" s="33"/>
      <c r="AF52" s="33"/>
      <c r="AG52" s="33"/>
      <c r="AH52" s="33"/>
      <c r="AI52" s="33"/>
      <c r="AJ52" s="33"/>
      <c r="AK52" s="33"/>
      <c r="AL52" s="33"/>
      <c r="AM52" s="33"/>
      <c r="AN52" s="33"/>
      <c r="AO52" s="33"/>
      <c r="AP52" s="33"/>
      <c r="AQ52" s="33"/>
      <c r="AR52" s="33"/>
      <c r="AS52" s="33"/>
    </row>
    <row r="53" spans="1:45" s="159" customFormat="1" ht="17.25" hidden="1">
      <c r="A53" s="169"/>
      <c r="B53" s="169"/>
      <c r="C53" s="169"/>
      <c r="D53" s="169"/>
      <c r="E53" s="169"/>
      <c r="F53" s="169"/>
      <c r="G53" s="169"/>
      <c r="H53" s="169"/>
      <c r="I53" s="169"/>
      <c r="J53" s="169"/>
      <c r="K53" s="169"/>
      <c r="L53" s="169"/>
      <c r="M53" s="169"/>
      <c r="N53" s="169"/>
      <c r="O53" s="169"/>
      <c r="X53" s="33"/>
      <c r="Y53" s="33"/>
      <c r="Z53" s="33"/>
      <c r="AA53" s="33"/>
      <c r="AB53" s="33"/>
      <c r="AC53" s="33"/>
      <c r="AD53" s="33"/>
      <c r="AE53" s="33"/>
      <c r="AF53" s="33"/>
      <c r="AG53" s="33"/>
      <c r="AH53" s="33"/>
      <c r="AI53" s="33"/>
      <c r="AJ53" s="33"/>
      <c r="AK53" s="33"/>
      <c r="AL53" s="33"/>
      <c r="AM53" s="33"/>
      <c r="AN53" s="33"/>
      <c r="AO53" s="33"/>
      <c r="AP53" s="33"/>
      <c r="AQ53" s="33"/>
      <c r="AR53" s="33"/>
      <c r="AS53" s="33"/>
    </row>
    <row r="54" spans="1:45" s="159" customFormat="1" ht="17.25" hidden="1">
      <c r="A54" s="169"/>
      <c r="B54" s="169"/>
      <c r="C54" s="169"/>
      <c r="D54" s="169"/>
      <c r="E54" s="169"/>
      <c r="F54" s="169"/>
      <c r="G54" s="169"/>
      <c r="H54" s="169"/>
      <c r="I54" s="169"/>
      <c r="J54" s="169"/>
      <c r="K54" s="169"/>
      <c r="L54" s="169"/>
      <c r="M54" s="169"/>
      <c r="N54" s="169"/>
      <c r="O54" s="169"/>
      <c r="X54" s="33"/>
      <c r="Y54" s="33"/>
      <c r="Z54" s="33"/>
      <c r="AA54" s="33"/>
      <c r="AB54" s="33"/>
      <c r="AC54" s="33"/>
      <c r="AD54" s="33"/>
      <c r="AE54" s="33"/>
      <c r="AF54" s="33"/>
      <c r="AG54" s="33"/>
      <c r="AH54" s="33"/>
      <c r="AI54" s="33"/>
      <c r="AJ54" s="33"/>
      <c r="AK54" s="33"/>
      <c r="AL54" s="33"/>
      <c r="AM54" s="33"/>
      <c r="AN54" s="33"/>
      <c r="AO54" s="33"/>
      <c r="AP54" s="33"/>
      <c r="AQ54" s="33"/>
      <c r="AR54" s="33"/>
      <c r="AS54" s="33"/>
    </row>
    <row r="55" spans="1:45" s="159" customFormat="1" ht="17.25" hidden="1">
      <c r="A55" s="169"/>
      <c r="B55" s="169"/>
      <c r="C55" s="169"/>
      <c r="D55" s="169"/>
      <c r="E55" s="169"/>
      <c r="F55" s="169"/>
      <c r="G55" s="169"/>
      <c r="H55" s="169"/>
      <c r="I55" s="169"/>
      <c r="J55" s="169"/>
      <c r="K55" s="169"/>
      <c r="L55" s="169"/>
      <c r="M55" s="169"/>
      <c r="N55" s="169"/>
      <c r="O55" s="169"/>
      <c r="X55" s="33"/>
      <c r="Y55" s="33"/>
      <c r="Z55" s="33"/>
      <c r="AA55" s="33"/>
      <c r="AB55" s="33"/>
      <c r="AC55" s="33"/>
      <c r="AD55" s="33"/>
      <c r="AE55" s="33"/>
      <c r="AF55" s="33"/>
      <c r="AG55" s="33"/>
      <c r="AH55" s="33"/>
      <c r="AI55" s="33"/>
      <c r="AJ55" s="33"/>
      <c r="AK55" s="33"/>
      <c r="AL55" s="33"/>
      <c r="AM55" s="33"/>
      <c r="AN55" s="33"/>
      <c r="AO55" s="33"/>
      <c r="AP55" s="33"/>
      <c r="AQ55" s="33"/>
      <c r="AR55" s="33"/>
      <c r="AS55" s="33"/>
    </row>
    <row r="56" spans="1:45" s="159" customFormat="1" ht="17.25" hidden="1">
      <c r="A56" s="169"/>
      <c r="B56" s="169"/>
      <c r="C56" s="169"/>
      <c r="D56" s="169"/>
      <c r="E56" s="169"/>
      <c r="F56" s="169"/>
      <c r="G56" s="169"/>
      <c r="H56" s="169"/>
      <c r="I56" s="169"/>
      <c r="J56" s="169"/>
      <c r="K56" s="169"/>
      <c r="L56" s="169"/>
      <c r="M56" s="169"/>
      <c r="N56" s="169"/>
      <c r="O56" s="169"/>
      <c r="X56" s="33"/>
      <c r="Y56" s="33"/>
      <c r="Z56" s="33"/>
      <c r="AA56" s="33"/>
      <c r="AB56" s="33"/>
      <c r="AC56" s="33"/>
      <c r="AD56" s="33"/>
      <c r="AE56" s="33"/>
      <c r="AF56" s="33"/>
      <c r="AG56" s="33"/>
      <c r="AH56" s="33"/>
      <c r="AI56" s="33"/>
      <c r="AJ56" s="33"/>
      <c r="AK56" s="33"/>
      <c r="AL56" s="33"/>
      <c r="AM56" s="33"/>
      <c r="AN56" s="33"/>
      <c r="AO56" s="33"/>
      <c r="AP56" s="33"/>
      <c r="AQ56" s="33"/>
      <c r="AR56" s="33"/>
      <c r="AS56" s="33"/>
    </row>
    <row r="57" spans="1:45" s="159" customFormat="1" ht="17.25" hidden="1">
      <c r="A57" s="169"/>
      <c r="B57" s="169"/>
      <c r="C57" s="169"/>
      <c r="D57" s="169"/>
      <c r="E57" s="169"/>
      <c r="F57" s="169"/>
      <c r="G57" s="169"/>
      <c r="H57" s="169"/>
      <c r="I57" s="169"/>
      <c r="J57" s="169"/>
      <c r="K57" s="169"/>
      <c r="L57" s="169"/>
      <c r="M57" s="169"/>
      <c r="N57" s="169"/>
      <c r="O57" s="169"/>
      <c r="X57" s="33"/>
      <c r="Y57" s="33"/>
      <c r="Z57" s="33"/>
      <c r="AA57" s="33"/>
      <c r="AB57" s="33"/>
      <c r="AC57" s="33"/>
      <c r="AD57" s="33"/>
      <c r="AE57" s="33"/>
      <c r="AF57" s="33"/>
      <c r="AG57" s="33"/>
      <c r="AH57" s="33"/>
      <c r="AI57" s="33"/>
      <c r="AJ57" s="33"/>
      <c r="AK57" s="33"/>
      <c r="AL57" s="33"/>
      <c r="AM57" s="33"/>
      <c r="AN57" s="33"/>
      <c r="AO57" s="33"/>
      <c r="AP57" s="33"/>
      <c r="AQ57" s="33"/>
      <c r="AR57" s="33"/>
      <c r="AS57" s="33"/>
    </row>
    <row r="58" spans="1:45" s="159" customFormat="1" ht="17.25" hidden="1">
      <c r="A58" s="169"/>
      <c r="B58" s="169"/>
      <c r="C58" s="169"/>
      <c r="D58" s="169"/>
      <c r="E58" s="169"/>
      <c r="F58" s="169"/>
      <c r="G58" s="169"/>
      <c r="H58" s="169"/>
      <c r="I58" s="169"/>
      <c r="J58" s="169"/>
      <c r="K58" s="169"/>
      <c r="L58" s="169"/>
      <c r="M58" s="169"/>
      <c r="N58" s="169"/>
      <c r="O58" s="169"/>
      <c r="X58" s="33"/>
      <c r="Y58" s="33"/>
      <c r="Z58" s="33"/>
      <c r="AA58" s="33"/>
      <c r="AB58" s="33"/>
      <c r="AC58" s="33"/>
      <c r="AD58" s="33"/>
      <c r="AE58" s="33"/>
      <c r="AF58" s="33"/>
      <c r="AG58" s="33"/>
      <c r="AH58" s="33"/>
      <c r="AI58" s="33"/>
      <c r="AJ58" s="33"/>
      <c r="AK58" s="33"/>
      <c r="AL58" s="33"/>
      <c r="AM58" s="33"/>
      <c r="AN58" s="33"/>
      <c r="AO58" s="33"/>
      <c r="AP58" s="33"/>
      <c r="AQ58" s="33"/>
      <c r="AR58" s="33"/>
      <c r="AS58" s="33"/>
    </row>
    <row r="59" spans="1:45" s="159" customFormat="1" ht="17.25" hidden="1">
      <c r="A59" s="169"/>
      <c r="B59" s="169"/>
      <c r="C59" s="169"/>
      <c r="D59" s="169"/>
      <c r="E59" s="169"/>
      <c r="F59" s="169"/>
      <c r="G59" s="169"/>
      <c r="H59" s="169"/>
      <c r="I59" s="169"/>
      <c r="J59" s="169"/>
      <c r="K59" s="169"/>
      <c r="L59" s="169"/>
      <c r="M59" s="169"/>
      <c r="N59" s="169"/>
      <c r="O59" s="169"/>
      <c r="X59" s="33"/>
      <c r="Y59" s="33"/>
      <c r="Z59" s="33"/>
      <c r="AA59" s="33"/>
      <c r="AB59" s="33"/>
      <c r="AC59" s="33"/>
      <c r="AD59" s="33"/>
      <c r="AE59" s="33"/>
      <c r="AF59" s="33"/>
      <c r="AG59" s="33"/>
      <c r="AH59" s="33"/>
      <c r="AI59" s="33"/>
      <c r="AJ59" s="33"/>
      <c r="AK59" s="33"/>
      <c r="AL59" s="33"/>
      <c r="AM59" s="33"/>
      <c r="AN59" s="33"/>
      <c r="AO59" s="33"/>
      <c r="AP59" s="33"/>
      <c r="AQ59" s="33"/>
      <c r="AR59" s="33"/>
      <c r="AS59" s="33"/>
    </row>
    <row r="60" spans="1:45" s="159" customFormat="1" ht="17.25" hidden="1">
      <c r="A60" s="169"/>
      <c r="B60" s="169"/>
      <c r="C60" s="169"/>
      <c r="D60" s="169"/>
      <c r="E60" s="169"/>
      <c r="F60" s="169"/>
      <c r="G60" s="169"/>
      <c r="H60" s="169"/>
      <c r="I60" s="169"/>
      <c r="J60" s="169"/>
      <c r="K60" s="169"/>
      <c r="L60" s="169"/>
      <c r="M60" s="169"/>
      <c r="N60" s="169"/>
      <c r="O60" s="169"/>
      <c r="X60" s="33"/>
      <c r="Y60" s="33"/>
      <c r="Z60" s="33"/>
      <c r="AA60" s="33"/>
      <c r="AB60" s="33"/>
      <c r="AC60" s="33"/>
      <c r="AD60" s="33"/>
      <c r="AE60" s="33"/>
      <c r="AF60" s="33"/>
      <c r="AG60" s="33"/>
      <c r="AH60" s="33"/>
      <c r="AI60" s="33"/>
      <c r="AJ60" s="33"/>
      <c r="AK60" s="33"/>
      <c r="AL60" s="33"/>
      <c r="AM60" s="33"/>
      <c r="AN60" s="33"/>
      <c r="AO60" s="33"/>
      <c r="AP60" s="33"/>
      <c r="AQ60" s="33"/>
      <c r="AR60" s="33"/>
      <c r="AS60" s="33"/>
    </row>
    <row r="61" spans="1:45" s="159" customFormat="1" ht="17.25" hidden="1">
      <c r="A61" s="169"/>
      <c r="B61" s="169"/>
      <c r="C61" s="169"/>
      <c r="D61" s="169"/>
      <c r="E61" s="169"/>
      <c r="F61" s="169"/>
      <c r="G61" s="169"/>
      <c r="H61" s="169"/>
      <c r="I61" s="169"/>
      <c r="J61" s="169"/>
      <c r="K61" s="169"/>
      <c r="L61" s="169"/>
      <c r="M61" s="169"/>
      <c r="N61" s="169"/>
      <c r="O61" s="169"/>
      <c r="X61" s="33"/>
      <c r="Y61" s="33"/>
      <c r="Z61" s="33"/>
      <c r="AA61" s="33"/>
      <c r="AB61" s="33"/>
      <c r="AC61" s="33"/>
      <c r="AD61" s="33"/>
      <c r="AE61" s="33"/>
      <c r="AF61" s="33"/>
      <c r="AG61" s="33"/>
      <c r="AH61" s="33"/>
      <c r="AI61" s="33"/>
      <c r="AJ61" s="33"/>
      <c r="AK61" s="33"/>
      <c r="AL61" s="33"/>
      <c r="AM61" s="33"/>
      <c r="AN61" s="33"/>
      <c r="AO61" s="33"/>
      <c r="AP61" s="33"/>
      <c r="AQ61" s="33"/>
      <c r="AR61" s="33"/>
      <c r="AS61" s="33"/>
    </row>
    <row r="62" spans="1:45" s="159" customFormat="1" ht="17.25" hidden="1">
      <c r="A62" s="169"/>
      <c r="B62" s="169"/>
      <c r="C62" s="169"/>
      <c r="D62" s="169"/>
      <c r="E62" s="169"/>
      <c r="F62" s="169"/>
      <c r="G62" s="169"/>
      <c r="H62" s="169"/>
      <c r="I62" s="169"/>
      <c r="J62" s="169"/>
      <c r="K62" s="169"/>
      <c r="L62" s="169"/>
      <c r="M62" s="169"/>
      <c r="N62" s="169"/>
      <c r="O62" s="169"/>
      <c r="X62" s="33"/>
      <c r="Y62" s="33"/>
      <c r="Z62" s="33"/>
      <c r="AA62" s="33"/>
      <c r="AB62" s="33"/>
      <c r="AC62" s="33"/>
      <c r="AD62" s="33"/>
      <c r="AE62" s="33"/>
      <c r="AF62" s="33"/>
      <c r="AG62" s="33"/>
      <c r="AH62" s="33"/>
      <c r="AI62" s="33"/>
      <c r="AJ62" s="33"/>
      <c r="AK62" s="33"/>
      <c r="AL62" s="33"/>
      <c r="AM62" s="33"/>
      <c r="AN62" s="33"/>
      <c r="AO62" s="33"/>
      <c r="AP62" s="33"/>
      <c r="AQ62" s="33"/>
      <c r="AR62" s="33"/>
      <c r="AS62" s="33"/>
    </row>
    <row r="63" spans="1:45" s="159" customFormat="1" ht="17.25" hidden="1">
      <c r="A63" s="169"/>
      <c r="B63" s="169"/>
      <c r="C63" s="169"/>
      <c r="D63" s="169"/>
      <c r="E63" s="169"/>
      <c r="F63" s="169"/>
      <c r="G63" s="169"/>
      <c r="H63" s="169"/>
      <c r="I63" s="169"/>
      <c r="J63" s="169"/>
      <c r="K63" s="169"/>
      <c r="L63" s="169"/>
      <c r="M63" s="169"/>
      <c r="N63" s="169"/>
      <c r="O63" s="169"/>
      <c r="X63" s="33"/>
      <c r="Y63" s="33"/>
      <c r="Z63" s="33"/>
      <c r="AA63" s="33"/>
      <c r="AB63" s="33"/>
      <c r="AC63" s="33"/>
      <c r="AD63" s="33"/>
      <c r="AE63" s="33"/>
      <c r="AF63" s="33"/>
      <c r="AG63" s="33"/>
      <c r="AH63" s="33"/>
      <c r="AI63" s="33"/>
      <c r="AJ63" s="33"/>
      <c r="AK63" s="33"/>
      <c r="AL63" s="33"/>
      <c r="AM63" s="33"/>
      <c r="AN63" s="33"/>
      <c r="AO63" s="33"/>
      <c r="AP63" s="33"/>
      <c r="AQ63" s="33"/>
      <c r="AR63" s="33"/>
      <c r="AS63" s="33"/>
    </row>
    <row r="64" spans="1:45" s="159" customFormat="1" ht="17.25" hidden="1">
      <c r="A64" s="169"/>
      <c r="B64" s="169"/>
      <c r="C64" s="169"/>
      <c r="D64" s="169"/>
      <c r="E64" s="169"/>
      <c r="F64" s="169"/>
      <c r="G64" s="169"/>
      <c r="H64" s="169"/>
      <c r="I64" s="169"/>
      <c r="J64" s="169"/>
      <c r="K64" s="169"/>
      <c r="L64" s="169"/>
      <c r="M64" s="169"/>
      <c r="N64" s="169"/>
      <c r="O64" s="169"/>
      <c r="X64" s="33"/>
      <c r="Y64" s="33"/>
      <c r="Z64" s="33"/>
      <c r="AA64" s="33"/>
      <c r="AB64" s="33"/>
      <c r="AC64" s="33"/>
      <c r="AD64" s="33"/>
      <c r="AE64" s="33"/>
      <c r="AF64" s="33"/>
      <c r="AG64" s="33"/>
      <c r="AH64" s="33"/>
      <c r="AI64" s="33"/>
      <c r="AJ64" s="33"/>
      <c r="AK64" s="33"/>
      <c r="AL64" s="33"/>
      <c r="AM64" s="33"/>
      <c r="AN64" s="33"/>
      <c r="AO64" s="33"/>
      <c r="AP64" s="33"/>
      <c r="AQ64" s="33"/>
      <c r="AR64" s="33"/>
      <c r="AS64" s="33"/>
    </row>
    <row r="65" spans="1:45" s="159" customFormat="1" ht="17.25" hidden="1">
      <c r="A65" s="169"/>
      <c r="B65" s="169"/>
      <c r="C65" s="169"/>
      <c r="D65" s="169"/>
      <c r="E65" s="169"/>
      <c r="F65" s="169"/>
      <c r="G65" s="169"/>
      <c r="H65" s="169"/>
      <c r="I65" s="169"/>
      <c r="J65" s="169"/>
      <c r="K65" s="169"/>
      <c r="L65" s="169"/>
      <c r="M65" s="169"/>
      <c r="N65" s="169"/>
      <c r="O65" s="169"/>
      <c r="X65" s="33"/>
      <c r="Y65" s="33"/>
      <c r="Z65" s="33"/>
      <c r="AA65" s="33"/>
      <c r="AB65" s="33"/>
      <c r="AC65" s="33"/>
      <c r="AD65" s="33"/>
      <c r="AE65" s="33"/>
      <c r="AF65" s="33"/>
      <c r="AG65" s="33"/>
      <c r="AH65" s="33"/>
      <c r="AI65" s="33"/>
      <c r="AJ65" s="33"/>
      <c r="AK65" s="33"/>
      <c r="AL65" s="33"/>
      <c r="AM65" s="33"/>
      <c r="AN65" s="33"/>
      <c r="AO65" s="33"/>
      <c r="AP65" s="33"/>
      <c r="AQ65" s="33"/>
      <c r="AR65" s="33"/>
      <c r="AS65" s="33"/>
    </row>
    <row r="66" spans="1:45" s="159" customFormat="1" ht="17.25" hidden="1">
      <c r="A66" s="169"/>
      <c r="B66" s="169"/>
      <c r="C66" s="169"/>
      <c r="D66" s="169"/>
      <c r="E66" s="169"/>
      <c r="F66" s="169"/>
      <c r="G66" s="169"/>
      <c r="H66" s="169"/>
      <c r="I66" s="169"/>
      <c r="J66" s="169"/>
      <c r="K66" s="169"/>
      <c r="L66" s="169"/>
      <c r="M66" s="169"/>
      <c r="N66" s="169"/>
      <c r="O66" s="169"/>
      <c r="X66" s="33"/>
      <c r="Y66" s="33"/>
      <c r="Z66" s="33"/>
      <c r="AA66" s="33"/>
      <c r="AB66" s="33"/>
      <c r="AC66" s="33"/>
      <c r="AD66" s="33"/>
      <c r="AE66" s="33"/>
      <c r="AF66" s="33"/>
      <c r="AG66" s="33"/>
      <c r="AH66" s="33"/>
      <c r="AI66" s="33"/>
      <c r="AJ66" s="33"/>
      <c r="AK66" s="33"/>
      <c r="AL66" s="33"/>
      <c r="AM66" s="33"/>
      <c r="AN66" s="33"/>
      <c r="AO66" s="33"/>
      <c r="AP66" s="33"/>
      <c r="AQ66" s="33"/>
      <c r="AR66" s="33"/>
      <c r="AS66" s="33"/>
    </row>
    <row r="67" spans="1:45" s="159" customFormat="1" ht="17.25" hidden="1">
      <c r="A67" s="169"/>
      <c r="B67" s="169"/>
      <c r="C67" s="169"/>
      <c r="D67" s="169"/>
      <c r="E67" s="169"/>
      <c r="F67" s="169"/>
      <c r="G67" s="169"/>
      <c r="H67" s="169"/>
      <c r="I67" s="169"/>
      <c r="J67" s="169"/>
      <c r="K67" s="169"/>
      <c r="L67" s="169"/>
      <c r="M67" s="169"/>
      <c r="N67" s="169"/>
      <c r="O67" s="169"/>
      <c r="X67" s="33"/>
      <c r="Y67" s="33"/>
      <c r="Z67" s="33"/>
      <c r="AA67" s="33"/>
      <c r="AB67" s="33"/>
      <c r="AC67" s="33"/>
      <c r="AD67" s="33"/>
      <c r="AE67" s="33"/>
      <c r="AF67" s="33"/>
      <c r="AG67" s="33"/>
      <c r="AH67" s="33"/>
      <c r="AI67" s="33"/>
      <c r="AJ67" s="33"/>
      <c r="AK67" s="33"/>
      <c r="AL67" s="33"/>
      <c r="AM67" s="33"/>
      <c r="AN67" s="33"/>
      <c r="AO67" s="33"/>
      <c r="AP67" s="33"/>
      <c r="AQ67" s="33"/>
      <c r="AR67" s="33"/>
      <c r="AS67" s="33"/>
    </row>
    <row r="68" spans="1:45" s="159" customFormat="1" ht="17.25" hidden="1">
      <c r="A68" s="169"/>
      <c r="B68" s="169"/>
      <c r="C68" s="169"/>
      <c r="D68" s="169"/>
      <c r="E68" s="169"/>
      <c r="F68" s="169"/>
      <c r="G68" s="169"/>
      <c r="H68" s="169"/>
      <c r="I68" s="169"/>
      <c r="J68" s="169"/>
      <c r="K68" s="169"/>
      <c r="L68" s="169"/>
      <c r="M68" s="169"/>
      <c r="N68" s="169"/>
      <c r="O68" s="169"/>
      <c r="X68" s="33"/>
      <c r="Y68" s="33"/>
      <c r="Z68" s="33"/>
      <c r="AA68" s="33"/>
      <c r="AB68" s="33"/>
      <c r="AC68" s="33"/>
      <c r="AD68" s="33"/>
      <c r="AE68" s="33"/>
      <c r="AF68" s="33"/>
      <c r="AG68" s="33"/>
      <c r="AH68" s="33"/>
      <c r="AI68" s="33"/>
      <c r="AJ68" s="33"/>
      <c r="AK68" s="33"/>
      <c r="AL68" s="33"/>
      <c r="AM68" s="33"/>
      <c r="AN68" s="33"/>
      <c r="AO68" s="33"/>
      <c r="AP68" s="33"/>
      <c r="AQ68" s="33"/>
      <c r="AR68" s="33"/>
      <c r="AS68" s="33"/>
    </row>
    <row r="69" spans="1:45" s="159" customFormat="1" ht="17.25" hidden="1">
      <c r="A69" s="169"/>
      <c r="B69" s="169"/>
      <c r="C69" s="169"/>
      <c r="D69" s="169"/>
      <c r="E69" s="169"/>
      <c r="F69" s="169"/>
      <c r="G69" s="169"/>
      <c r="H69" s="169"/>
      <c r="I69" s="169"/>
      <c r="J69" s="169"/>
      <c r="K69" s="169"/>
      <c r="L69" s="169"/>
      <c r="M69" s="169"/>
      <c r="N69" s="169"/>
      <c r="O69" s="169"/>
      <c r="X69" s="33"/>
      <c r="Y69" s="33"/>
      <c r="Z69" s="33"/>
      <c r="AA69" s="33"/>
      <c r="AB69" s="33"/>
      <c r="AC69" s="33"/>
      <c r="AD69" s="33"/>
      <c r="AE69" s="33"/>
      <c r="AF69" s="33"/>
      <c r="AG69" s="33"/>
      <c r="AH69" s="33"/>
      <c r="AI69" s="33"/>
      <c r="AJ69" s="33"/>
      <c r="AK69" s="33"/>
      <c r="AL69" s="33"/>
      <c r="AM69" s="33"/>
      <c r="AN69" s="33"/>
      <c r="AO69" s="33"/>
      <c r="AP69" s="33"/>
      <c r="AQ69" s="33"/>
      <c r="AR69" s="33"/>
      <c r="AS69" s="33"/>
    </row>
    <row r="70" spans="1:45" s="159" customFormat="1" ht="17.25" hidden="1">
      <c r="A70" s="169"/>
      <c r="B70" s="169"/>
      <c r="C70" s="169"/>
      <c r="D70" s="169"/>
      <c r="E70" s="169"/>
      <c r="F70" s="169"/>
      <c r="G70" s="169"/>
      <c r="H70" s="169"/>
      <c r="I70" s="169"/>
      <c r="J70" s="169"/>
      <c r="K70" s="169"/>
      <c r="L70" s="169"/>
      <c r="M70" s="169"/>
      <c r="N70" s="169"/>
      <c r="O70" s="169"/>
      <c r="X70" s="33"/>
      <c r="Y70" s="33"/>
      <c r="Z70" s="33"/>
      <c r="AA70" s="33"/>
      <c r="AB70" s="33"/>
      <c r="AC70" s="33"/>
      <c r="AD70" s="33"/>
      <c r="AE70" s="33"/>
      <c r="AF70" s="33"/>
      <c r="AG70" s="33"/>
      <c r="AH70" s="33"/>
      <c r="AI70" s="33"/>
      <c r="AJ70" s="33"/>
      <c r="AK70" s="33"/>
      <c r="AL70" s="33"/>
      <c r="AM70" s="33"/>
      <c r="AN70" s="33"/>
      <c r="AO70" s="33"/>
      <c r="AP70" s="33"/>
      <c r="AQ70" s="33"/>
      <c r="AR70" s="33"/>
      <c r="AS70" s="33"/>
    </row>
    <row r="71" spans="1:45" s="159" customFormat="1" ht="17.25" hidden="1">
      <c r="A71" s="169"/>
      <c r="B71" s="169"/>
      <c r="C71" s="169"/>
      <c r="D71" s="169"/>
      <c r="E71" s="169"/>
      <c r="F71" s="169"/>
      <c r="G71" s="169"/>
      <c r="H71" s="169"/>
      <c r="I71" s="169"/>
      <c r="J71" s="169"/>
      <c r="K71" s="169"/>
      <c r="L71" s="169"/>
      <c r="M71" s="169"/>
      <c r="N71" s="169"/>
      <c r="O71" s="169"/>
      <c r="X71" s="33"/>
      <c r="Y71" s="33"/>
      <c r="Z71" s="33"/>
      <c r="AA71" s="33"/>
      <c r="AB71" s="33"/>
      <c r="AC71" s="33"/>
      <c r="AD71" s="33"/>
      <c r="AE71" s="33"/>
      <c r="AF71" s="33"/>
      <c r="AG71" s="33"/>
      <c r="AH71" s="33"/>
      <c r="AI71" s="33"/>
      <c r="AJ71" s="33"/>
      <c r="AK71" s="33"/>
      <c r="AL71" s="33"/>
      <c r="AM71" s="33"/>
      <c r="AN71" s="33"/>
      <c r="AO71" s="33"/>
      <c r="AP71" s="33"/>
      <c r="AQ71" s="33"/>
      <c r="AR71" s="33"/>
      <c r="AS71" s="33"/>
    </row>
    <row r="72" spans="1:45" s="159" customFormat="1" ht="17.25" hidden="1">
      <c r="A72" s="169"/>
      <c r="B72" s="169"/>
      <c r="C72" s="169"/>
      <c r="D72" s="169"/>
      <c r="E72" s="169"/>
      <c r="F72" s="169"/>
      <c r="G72" s="169"/>
      <c r="H72" s="169"/>
      <c r="I72" s="169"/>
      <c r="J72" s="169"/>
      <c r="K72" s="169"/>
      <c r="L72" s="169"/>
      <c r="M72" s="169"/>
      <c r="N72" s="169"/>
      <c r="O72" s="169"/>
      <c r="X72" s="33"/>
      <c r="Y72" s="33"/>
      <c r="Z72" s="33"/>
      <c r="AA72" s="33"/>
      <c r="AB72" s="33"/>
      <c r="AC72" s="33"/>
      <c r="AD72" s="33"/>
      <c r="AE72" s="33"/>
      <c r="AF72" s="33"/>
      <c r="AG72" s="33"/>
      <c r="AH72" s="33"/>
      <c r="AI72" s="33"/>
      <c r="AJ72" s="33"/>
      <c r="AK72" s="33"/>
      <c r="AL72" s="33"/>
      <c r="AM72" s="33"/>
      <c r="AN72" s="33"/>
      <c r="AO72" s="33"/>
      <c r="AP72" s="33"/>
      <c r="AQ72" s="33"/>
      <c r="AR72" s="33"/>
      <c r="AS72" s="33"/>
    </row>
    <row r="73" spans="1:45" s="159" customFormat="1" ht="17.25" hidden="1">
      <c r="A73" s="161"/>
      <c r="B73" s="161"/>
      <c r="C73" s="161"/>
      <c r="D73" s="161"/>
      <c r="E73" s="161"/>
      <c r="F73" s="161"/>
      <c r="G73" s="161"/>
      <c r="H73" s="161"/>
      <c r="I73" s="161"/>
      <c r="J73" s="161"/>
      <c r="K73" s="161"/>
      <c r="L73" s="161"/>
      <c r="M73" s="161"/>
      <c r="N73" s="161"/>
      <c r="O73" s="161"/>
      <c r="X73" s="33"/>
      <c r="Y73" s="33"/>
      <c r="Z73" s="33"/>
      <c r="AA73" s="33"/>
      <c r="AB73" s="33"/>
      <c r="AC73" s="33"/>
      <c r="AD73" s="33"/>
      <c r="AE73" s="33"/>
      <c r="AF73" s="33"/>
      <c r="AG73" s="33"/>
      <c r="AH73" s="33"/>
      <c r="AI73" s="33"/>
      <c r="AJ73" s="33"/>
      <c r="AK73" s="33"/>
      <c r="AL73" s="33"/>
      <c r="AM73" s="33"/>
      <c r="AN73" s="33"/>
      <c r="AO73" s="33"/>
      <c r="AP73" s="33"/>
      <c r="AQ73" s="33"/>
      <c r="AR73" s="33"/>
      <c r="AS73" s="33"/>
    </row>
    <row r="74" spans="1:45" s="159" customFormat="1" ht="17.25" hidden="1">
      <c r="A74" s="161"/>
      <c r="B74" s="161"/>
      <c r="C74" s="161"/>
      <c r="D74" s="161"/>
      <c r="E74" s="161"/>
      <c r="F74" s="161"/>
      <c r="G74" s="161"/>
      <c r="H74" s="161"/>
      <c r="I74" s="161"/>
      <c r="J74" s="161"/>
      <c r="K74" s="161"/>
      <c r="L74" s="161"/>
      <c r="M74" s="161"/>
      <c r="N74" s="161"/>
      <c r="O74" s="161"/>
      <c r="X74" s="33"/>
      <c r="Y74" s="33"/>
      <c r="Z74" s="33"/>
      <c r="AA74" s="33"/>
      <c r="AB74" s="33"/>
      <c r="AC74" s="33"/>
      <c r="AD74" s="33"/>
      <c r="AE74" s="33"/>
      <c r="AF74" s="33"/>
      <c r="AG74" s="33"/>
      <c r="AH74" s="33"/>
      <c r="AI74" s="33"/>
      <c r="AJ74" s="33"/>
      <c r="AK74" s="33"/>
      <c r="AL74" s="33"/>
      <c r="AM74" s="33"/>
      <c r="AN74" s="33"/>
      <c r="AO74" s="33"/>
      <c r="AP74" s="33"/>
      <c r="AQ74" s="33"/>
      <c r="AR74" s="33"/>
      <c r="AS74" s="33"/>
    </row>
    <row r="75" spans="1:45" s="159" customFormat="1" ht="17.25" hidden="1">
      <c r="A75" s="161"/>
      <c r="B75" s="161"/>
      <c r="C75" s="161"/>
      <c r="D75" s="161"/>
      <c r="E75" s="161"/>
      <c r="F75" s="161"/>
      <c r="G75" s="161"/>
      <c r="H75" s="161"/>
      <c r="I75" s="161"/>
      <c r="J75" s="161"/>
      <c r="K75" s="161"/>
      <c r="L75" s="161"/>
      <c r="M75" s="161"/>
      <c r="N75" s="161"/>
      <c r="O75" s="161"/>
      <c r="X75" s="33"/>
      <c r="Y75" s="33"/>
      <c r="Z75" s="33"/>
      <c r="AA75" s="33"/>
      <c r="AB75" s="33"/>
      <c r="AC75" s="33"/>
      <c r="AD75" s="33"/>
      <c r="AE75" s="33"/>
      <c r="AF75" s="33"/>
      <c r="AG75" s="33"/>
      <c r="AH75" s="33"/>
      <c r="AI75" s="33"/>
      <c r="AJ75" s="33"/>
      <c r="AK75" s="33"/>
      <c r="AL75" s="33"/>
      <c r="AM75" s="33"/>
      <c r="AN75" s="33"/>
      <c r="AO75" s="33"/>
      <c r="AP75" s="33"/>
      <c r="AQ75" s="33"/>
      <c r="AR75" s="33"/>
      <c r="AS75" s="33"/>
    </row>
    <row r="76" spans="1:45" s="159" customFormat="1" ht="17.25" hidden="1">
      <c r="A76" s="161"/>
      <c r="B76" s="161"/>
      <c r="C76" s="161"/>
      <c r="D76" s="161"/>
      <c r="E76" s="161"/>
      <c r="F76" s="161"/>
      <c r="G76" s="161"/>
      <c r="H76" s="161"/>
      <c r="I76" s="161"/>
      <c r="J76" s="161"/>
      <c r="K76" s="161"/>
      <c r="L76" s="161"/>
      <c r="M76" s="161"/>
      <c r="N76" s="161"/>
      <c r="O76" s="161"/>
      <c r="X76" s="33"/>
      <c r="Y76" s="33"/>
      <c r="Z76" s="33"/>
      <c r="AA76" s="33"/>
      <c r="AB76" s="33"/>
      <c r="AC76" s="33"/>
      <c r="AD76" s="33"/>
      <c r="AE76" s="33"/>
      <c r="AF76" s="33"/>
      <c r="AG76" s="33"/>
      <c r="AH76" s="33"/>
      <c r="AI76" s="33"/>
      <c r="AJ76" s="33"/>
      <c r="AK76" s="33"/>
      <c r="AL76" s="33"/>
      <c r="AM76" s="33"/>
      <c r="AN76" s="33"/>
      <c r="AO76" s="33"/>
      <c r="AP76" s="33"/>
      <c r="AQ76" s="33"/>
      <c r="AR76" s="33"/>
      <c r="AS76" s="33"/>
    </row>
    <row r="77" spans="1:45" s="159" customFormat="1" ht="17.25" hidden="1">
      <c r="A77" s="161"/>
      <c r="B77" s="161"/>
      <c r="C77" s="161"/>
      <c r="D77" s="161"/>
      <c r="E77" s="161"/>
      <c r="F77" s="161"/>
      <c r="G77" s="161"/>
      <c r="H77" s="161"/>
      <c r="I77" s="161"/>
      <c r="J77" s="161"/>
      <c r="K77" s="161"/>
      <c r="L77" s="161"/>
      <c r="M77" s="161"/>
      <c r="N77" s="161"/>
      <c r="O77" s="161"/>
      <c r="X77" s="33"/>
      <c r="Y77" s="33"/>
      <c r="Z77" s="33"/>
      <c r="AA77" s="33"/>
      <c r="AB77" s="33"/>
      <c r="AC77" s="33"/>
      <c r="AD77" s="33"/>
      <c r="AE77" s="33"/>
      <c r="AF77" s="33"/>
      <c r="AG77" s="33"/>
      <c r="AH77" s="33"/>
      <c r="AI77" s="33"/>
      <c r="AJ77" s="33"/>
      <c r="AK77" s="33"/>
      <c r="AL77" s="33"/>
      <c r="AM77" s="33"/>
      <c r="AN77" s="33"/>
      <c r="AO77" s="33"/>
      <c r="AP77" s="33"/>
      <c r="AQ77" s="33"/>
      <c r="AR77" s="33"/>
      <c r="AS77" s="33"/>
    </row>
    <row r="78" spans="1:45" s="159" customFormat="1" ht="17.25" hidden="1">
      <c r="A78" s="161"/>
      <c r="B78" s="161"/>
      <c r="C78" s="161"/>
      <c r="D78" s="161"/>
      <c r="E78" s="161"/>
      <c r="F78" s="161"/>
      <c r="G78" s="161"/>
      <c r="H78" s="161"/>
      <c r="I78" s="161"/>
      <c r="J78" s="161"/>
      <c r="K78" s="161"/>
      <c r="L78" s="161"/>
      <c r="M78" s="161"/>
      <c r="N78" s="161"/>
      <c r="O78" s="161"/>
      <c r="X78" s="33"/>
      <c r="Y78" s="33"/>
      <c r="Z78" s="33"/>
      <c r="AA78" s="33"/>
      <c r="AB78" s="33"/>
      <c r="AC78" s="33"/>
      <c r="AD78" s="33"/>
      <c r="AE78" s="33"/>
      <c r="AF78" s="33"/>
      <c r="AG78" s="33"/>
      <c r="AH78" s="33"/>
      <c r="AI78" s="33"/>
      <c r="AJ78" s="33"/>
      <c r="AK78" s="33"/>
      <c r="AL78" s="33"/>
      <c r="AM78" s="33"/>
      <c r="AN78" s="33"/>
      <c r="AO78" s="33"/>
      <c r="AP78" s="33"/>
      <c r="AQ78" s="33"/>
      <c r="AR78" s="33"/>
      <c r="AS78" s="33"/>
    </row>
    <row r="79" spans="1:45" s="159" customFormat="1" ht="17.25" hidden="1">
      <c r="A79" s="161"/>
      <c r="B79" s="161"/>
      <c r="C79" s="161"/>
      <c r="D79" s="161"/>
      <c r="E79" s="161"/>
      <c r="F79" s="161"/>
      <c r="G79" s="161"/>
      <c r="H79" s="161"/>
      <c r="I79" s="161"/>
      <c r="J79" s="161"/>
      <c r="K79" s="161"/>
      <c r="L79" s="161"/>
      <c r="M79" s="161"/>
      <c r="N79" s="161"/>
      <c r="O79" s="161"/>
      <c r="X79" s="33"/>
      <c r="Y79" s="33"/>
      <c r="Z79" s="33"/>
      <c r="AA79" s="33"/>
      <c r="AB79" s="33"/>
      <c r="AC79" s="33"/>
      <c r="AD79" s="33"/>
      <c r="AE79" s="33"/>
      <c r="AF79" s="33"/>
      <c r="AG79" s="33"/>
      <c r="AH79" s="33"/>
      <c r="AI79" s="33"/>
      <c r="AJ79" s="33"/>
      <c r="AK79" s="33"/>
      <c r="AL79" s="33"/>
      <c r="AM79" s="33"/>
      <c r="AN79" s="33"/>
      <c r="AO79" s="33"/>
      <c r="AP79" s="33"/>
      <c r="AQ79" s="33"/>
      <c r="AR79" s="33"/>
      <c r="AS79" s="33"/>
    </row>
    <row r="80" spans="1:45" s="159" customFormat="1" ht="17.25" hidden="1">
      <c r="A80" s="161"/>
      <c r="B80" s="161"/>
      <c r="C80" s="161"/>
      <c r="D80" s="161"/>
      <c r="E80" s="161"/>
      <c r="F80" s="161"/>
      <c r="G80" s="161"/>
      <c r="H80" s="161"/>
      <c r="I80" s="161"/>
      <c r="J80" s="161"/>
      <c r="K80" s="161"/>
      <c r="L80" s="161"/>
      <c r="M80" s="161"/>
      <c r="N80" s="161"/>
      <c r="O80" s="161"/>
      <c r="X80" s="33"/>
      <c r="Y80" s="33"/>
      <c r="Z80" s="33"/>
      <c r="AA80" s="33"/>
      <c r="AB80" s="33"/>
      <c r="AC80" s="33"/>
      <c r="AD80" s="33"/>
      <c r="AE80" s="33"/>
      <c r="AF80" s="33"/>
      <c r="AG80" s="33"/>
      <c r="AH80" s="33"/>
      <c r="AI80" s="33"/>
      <c r="AJ80" s="33"/>
      <c r="AK80" s="33"/>
      <c r="AL80" s="33"/>
      <c r="AM80" s="33"/>
      <c r="AN80" s="33"/>
      <c r="AO80" s="33"/>
      <c r="AP80" s="33"/>
      <c r="AQ80" s="33"/>
      <c r="AR80" s="33"/>
      <c r="AS80" s="33"/>
    </row>
    <row r="81" spans="1:47" s="33" customFormat="1" ht="17.25" hidden="1">
      <c r="A81" s="161"/>
      <c r="B81" s="161"/>
      <c r="C81" s="161"/>
      <c r="D81" s="161"/>
      <c r="E81" s="161"/>
      <c r="F81" s="161"/>
      <c r="G81" s="161"/>
      <c r="H81" s="161"/>
      <c r="I81" s="161"/>
      <c r="J81" s="161"/>
      <c r="K81" s="161"/>
      <c r="L81" s="161"/>
      <c r="M81" s="161"/>
      <c r="N81" s="161"/>
      <c r="O81" s="161"/>
      <c r="P81" s="159"/>
      <c r="Q81" s="159"/>
      <c r="R81" s="159"/>
      <c r="S81" s="159"/>
      <c r="T81" s="159"/>
      <c r="U81" s="159"/>
      <c r="V81" s="159"/>
      <c r="W81" s="159"/>
      <c r="AT81" s="159"/>
      <c r="AU81" s="159"/>
    </row>
    <row r="82" spans="1:47" s="33" customFormat="1" ht="17.25" hidden="1">
      <c r="A82" s="161"/>
      <c r="B82" s="161"/>
      <c r="C82" s="161"/>
      <c r="D82" s="161"/>
      <c r="E82" s="161"/>
      <c r="F82" s="161"/>
      <c r="G82" s="161"/>
      <c r="H82" s="161"/>
      <c r="I82" s="161"/>
      <c r="J82" s="161"/>
      <c r="K82" s="161"/>
      <c r="L82" s="161"/>
      <c r="M82" s="161"/>
      <c r="N82" s="161"/>
      <c r="O82" s="161"/>
      <c r="P82" s="159"/>
      <c r="Q82" s="159"/>
      <c r="R82" s="159"/>
      <c r="S82" s="159"/>
      <c r="T82" s="159"/>
      <c r="U82" s="159"/>
      <c r="V82" s="159"/>
      <c r="W82" s="159"/>
      <c r="AT82" s="159"/>
      <c r="AU82" s="159"/>
    </row>
    <row r="83" spans="1:47" s="33" customFormat="1" ht="17.25" hidden="1">
      <c r="A83" s="161"/>
      <c r="B83" s="161"/>
      <c r="C83" s="161"/>
      <c r="D83" s="161"/>
      <c r="E83" s="161"/>
      <c r="F83" s="161"/>
      <c r="G83" s="161"/>
      <c r="H83" s="161"/>
      <c r="I83" s="161"/>
      <c r="J83" s="161"/>
      <c r="K83" s="161"/>
      <c r="L83" s="161"/>
      <c r="M83" s="161"/>
      <c r="N83" s="161"/>
      <c r="O83" s="161"/>
      <c r="P83" s="159"/>
      <c r="Q83" s="159"/>
      <c r="R83" s="159"/>
      <c r="S83" s="159"/>
      <c r="T83" s="159"/>
      <c r="U83" s="159"/>
      <c r="V83" s="159"/>
      <c r="W83" s="159"/>
      <c r="AT83" s="159"/>
      <c r="AU83" s="159"/>
    </row>
    <row r="84" spans="1:47" s="33" customFormat="1" ht="17.25" hidden="1">
      <c r="A84" s="161"/>
      <c r="B84" s="161"/>
      <c r="C84" s="161"/>
      <c r="D84" s="161"/>
      <c r="E84" s="161"/>
      <c r="F84" s="161"/>
      <c r="G84" s="161"/>
      <c r="H84" s="161"/>
      <c r="I84" s="161"/>
      <c r="J84" s="161"/>
      <c r="K84" s="161"/>
      <c r="L84" s="161"/>
      <c r="M84" s="161"/>
      <c r="N84" s="161"/>
      <c r="O84" s="161"/>
      <c r="P84" s="159"/>
      <c r="Q84" s="159"/>
      <c r="R84" s="159"/>
      <c r="S84" s="159"/>
      <c r="T84" s="159"/>
      <c r="U84" s="159"/>
      <c r="V84" s="159"/>
      <c r="W84" s="159"/>
      <c r="AT84" s="159"/>
      <c r="AU84" s="159"/>
    </row>
    <row r="85" spans="1:47" s="33" customFormat="1" ht="17.25" hidden="1">
      <c r="A85" s="161"/>
      <c r="B85" s="161"/>
      <c r="C85" s="161"/>
      <c r="D85" s="161"/>
      <c r="E85" s="161"/>
      <c r="F85" s="161"/>
      <c r="G85" s="161"/>
      <c r="H85" s="161"/>
      <c r="I85" s="161"/>
      <c r="J85" s="161"/>
      <c r="K85" s="161"/>
      <c r="L85" s="161"/>
      <c r="M85" s="161"/>
      <c r="N85" s="161"/>
      <c r="O85" s="161"/>
      <c r="P85" s="159"/>
      <c r="Q85" s="159"/>
      <c r="R85" s="159"/>
      <c r="S85" s="159"/>
      <c r="T85" s="159"/>
      <c r="U85" s="159"/>
      <c r="V85" s="159"/>
      <c r="W85" s="159"/>
      <c r="AT85" s="159"/>
      <c r="AU85" s="159"/>
    </row>
    <row r="86" spans="1:47" s="33" customFormat="1" ht="17.25" hidden="1">
      <c r="A86" s="161"/>
      <c r="B86" s="161"/>
      <c r="C86" s="161"/>
      <c r="D86" s="161"/>
      <c r="E86" s="161"/>
      <c r="F86" s="161"/>
      <c r="G86" s="161"/>
      <c r="H86" s="161"/>
      <c r="I86" s="161"/>
      <c r="J86" s="161"/>
      <c r="K86" s="161"/>
      <c r="L86" s="161"/>
      <c r="M86" s="161"/>
      <c r="N86" s="161"/>
      <c r="O86" s="161"/>
      <c r="P86" s="159"/>
      <c r="Q86" s="159"/>
      <c r="R86" s="159"/>
      <c r="S86" s="159"/>
      <c r="T86" s="159"/>
      <c r="U86" s="159"/>
      <c r="V86" s="159"/>
      <c r="W86" s="159"/>
      <c r="AT86" s="159"/>
      <c r="AU86" s="159"/>
    </row>
    <row r="87" spans="1:47" s="33" customFormat="1" ht="17.25" hidden="1">
      <c r="A87" s="161"/>
      <c r="B87" s="161"/>
      <c r="C87" s="161"/>
      <c r="D87" s="161"/>
      <c r="E87" s="161"/>
      <c r="F87" s="161"/>
      <c r="G87" s="161"/>
      <c r="H87" s="161"/>
      <c r="I87" s="161"/>
      <c r="J87" s="161"/>
      <c r="K87" s="161"/>
      <c r="L87" s="161"/>
      <c r="M87" s="161"/>
      <c r="N87" s="161"/>
      <c r="O87" s="161"/>
      <c r="P87" s="159"/>
      <c r="Q87" s="159"/>
      <c r="R87" s="159"/>
      <c r="S87" s="159"/>
      <c r="T87" s="159"/>
      <c r="U87" s="159"/>
      <c r="V87" s="159"/>
      <c r="W87" s="159"/>
      <c r="AT87" s="159"/>
      <c r="AU87" s="159"/>
    </row>
    <row r="88" spans="1:47" s="33" customFormat="1" ht="17.25" hidden="1">
      <c r="A88" s="161"/>
      <c r="B88" s="161"/>
      <c r="C88" s="161"/>
      <c r="D88" s="161"/>
      <c r="E88" s="161"/>
      <c r="F88" s="161"/>
      <c r="G88" s="161"/>
      <c r="H88" s="161"/>
      <c r="I88" s="161"/>
      <c r="J88" s="161"/>
      <c r="K88" s="161"/>
      <c r="L88" s="161"/>
      <c r="M88" s="161"/>
      <c r="N88" s="161"/>
      <c r="O88" s="161"/>
      <c r="P88" s="159"/>
      <c r="Q88" s="159"/>
      <c r="R88" s="159"/>
      <c r="S88" s="159"/>
      <c r="T88" s="159"/>
      <c r="U88" s="159"/>
      <c r="V88" s="159"/>
      <c r="W88" s="159"/>
      <c r="AT88" s="159"/>
      <c r="AU88" s="159"/>
    </row>
    <row r="89" spans="1:47" s="33" customFormat="1" ht="17.25" hidden="1">
      <c r="A89" s="161"/>
      <c r="B89" s="161"/>
      <c r="C89" s="161"/>
      <c r="D89" s="161"/>
      <c r="E89" s="161"/>
      <c r="F89" s="161"/>
      <c r="G89" s="161"/>
      <c r="H89" s="161"/>
      <c r="I89" s="161"/>
      <c r="J89" s="161"/>
      <c r="K89" s="161"/>
      <c r="L89" s="161"/>
      <c r="M89" s="161"/>
      <c r="N89" s="161"/>
      <c r="O89" s="161"/>
      <c r="P89" s="159"/>
      <c r="Q89" s="159"/>
      <c r="R89" s="159"/>
      <c r="S89" s="159"/>
      <c r="T89" s="159"/>
      <c r="U89" s="159"/>
      <c r="V89" s="159"/>
      <c r="W89" s="159"/>
      <c r="AT89" s="159"/>
      <c r="AU89" s="159"/>
    </row>
    <row r="90" spans="1:47" s="33" customFormat="1" ht="17.25" hidden="1">
      <c r="A90" s="161"/>
      <c r="B90" s="161"/>
      <c r="C90" s="161"/>
      <c r="D90" s="161"/>
      <c r="E90" s="161"/>
      <c r="F90" s="161"/>
      <c r="G90" s="161"/>
      <c r="H90" s="161"/>
      <c r="I90" s="161"/>
      <c r="J90" s="161"/>
      <c r="K90" s="161"/>
      <c r="L90" s="161"/>
      <c r="M90" s="161"/>
      <c r="N90" s="161"/>
      <c r="O90" s="161"/>
      <c r="P90" s="159"/>
      <c r="Q90" s="159"/>
      <c r="R90" s="159"/>
      <c r="S90" s="159"/>
      <c r="T90" s="159"/>
      <c r="U90" s="159"/>
      <c r="V90" s="159"/>
      <c r="W90" s="159"/>
      <c r="AT90" s="159"/>
      <c r="AU90" s="159"/>
    </row>
    <row r="91" spans="1:47" s="33" customFormat="1" ht="17.25" hidden="1">
      <c r="A91" s="161"/>
      <c r="B91" s="161"/>
      <c r="C91" s="161"/>
      <c r="D91" s="161"/>
      <c r="E91" s="161"/>
      <c r="F91" s="161"/>
      <c r="G91" s="161"/>
      <c r="H91" s="161"/>
      <c r="I91" s="161"/>
      <c r="J91" s="161"/>
      <c r="K91" s="161"/>
      <c r="L91" s="161"/>
      <c r="M91" s="161"/>
      <c r="N91" s="161"/>
      <c r="O91" s="161"/>
      <c r="P91" s="159"/>
      <c r="Q91" s="159"/>
      <c r="R91" s="159"/>
      <c r="S91" s="159"/>
      <c r="T91" s="159"/>
      <c r="U91" s="159"/>
      <c r="V91" s="159"/>
      <c r="W91" s="159"/>
      <c r="AT91" s="159"/>
      <c r="AU91" s="159"/>
    </row>
    <row r="92" spans="1:47" s="33" customFormat="1" ht="17.25" hidden="1">
      <c r="A92" s="161"/>
      <c r="B92" s="161"/>
      <c r="C92" s="161"/>
      <c r="D92" s="161"/>
      <c r="E92" s="161"/>
      <c r="F92" s="161"/>
      <c r="G92" s="161"/>
      <c r="H92" s="161"/>
      <c r="I92" s="161"/>
      <c r="J92" s="161"/>
      <c r="K92" s="161"/>
      <c r="L92" s="161"/>
      <c r="M92" s="161"/>
      <c r="N92" s="161"/>
      <c r="O92" s="161"/>
      <c r="P92" s="159"/>
      <c r="Q92" s="159"/>
      <c r="R92" s="159"/>
      <c r="S92" s="159"/>
      <c r="T92" s="159"/>
      <c r="U92" s="159"/>
      <c r="V92" s="159"/>
      <c r="W92" s="159"/>
      <c r="AT92" s="159"/>
      <c r="AU92" s="159"/>
    </row>
    <row r="93" spans="1:47" s="33" customFormat="1" ht="17.25" hidden="1">
      <c r="A93" s="161"/>
      <c r="B93" s="161"/>
      <c r="C93" s="161"/>
      <c r="D93" s="161"/>
      <c r="E93" s="161"/>
      <c r="F93" s="161"/>
      <c r="G93" s="161"/>
      <c r="H93" s="161"/>
      <c r="I93" s="161"/>
      <c r="J93" s="161"/>
      <c r="K93" s="161"/>
      <c r="L93" s="161"/>
      <c r="M93" s="161"/>
      <c r="N93" s="161"/>
      <c r="O93" s="161"/>
      <c r="P93" s="159"/>
      <c r="Q93" s="159"/>
      <c r="R93" s="159"/>
      <c r="S93" s="159"/>
      <c r="T93" s="159"/>
      <c r="U93" s="159"/>
      <c r="V93" s="159"/>
      <c r="W93" s="159"/>
      <c r="AT93" s="159"/>
      <c r="AU93" s="159"/>
    </row>
    <row r="94" spans="1:47" s="33" customFormat="1" ht="17.25" hidden="1">
      <c r="A94" s="161"/>
      <c r="B94" s="161"/>
      <c r="C94" s="161"/>
      <c r="D94" s="161"/>
      <c r="E94" s="161"/>
      <c r="F94" s="161"/>
      <c r="G94" s="161"/>
      <c r="H94" s="161"/>
      <c r="I94" s="161"/>
      <c r="J94" s="161"/>
      <c r="K94" s="161"/>
      <c r="L94" s="161"/>
      <c r="M94" s="161"/>
      <c r="N94" s="161"/>
      <c r="O94" s="161"/>
      <c r="P94" s="159"/>
      <c r="Q94" s="159"/>
      <c r="R94" s="159"/>
      <c r="S94" s="159"/>
      <c r="T94" s="159"/>
      <c r="U94" s="159"/>
      <c r="V94" s="159"/>
      <c r="W94" s="159"/>
      <c r="AT94" s="159"/>
      <c r="AU94" s="159"/>
    </row>
    <row r="95" spans="1:47" s="33" customFormat="1" ht="17.25" hidden="1">
      <c r="A95" s="161"/>
      <c r="B95" s="161"/>
      <c r="C95" s="161"/>
      <c r="D95" s="161"/>
      <c r="E95" s="161"/>
      <c r="F95" s="161"/>
      <c r="G95" s="161"/>
      <c r="H95" s="161"/>
      <c r="I95" s="161"/>
      <c r="J95" s="161"/>
      <c r="K95" s="161"/>
      <c r="L95" s="161"/>
      <c r="M95" s="161"/>
      <c r="N95" s="161"/>
      <c r="O95" s="161"/>
      <c r="P95" s="159"/>
      <c r="Q95" s="159"/>
      <c r="R95" s="159"/>
      <c r="S95" s="159"/>
      <c r="T95" s="159"/>
      <c r="U95" s="159"/>
      <c r="V95" s="159"/>
      <c r="W95" s="159"/>
      <c r="AT95" s="159"/>
      <c r="AU95" s="159"/>
    </row>
    <row r="96" spans="1:47" s="33" customFormat="1" ht="17.25" hidden="1">
      <c r="A96" s="161"/>
      <c r="B96" s="161"/>
      <c r="C96" s="161"/>
      <c r="D96" s="161"/>
      <c r="E96" s="161"/>
      <c r="F96" s="161"/>
      <c r="G96" s="161"/>
      <c r="H96" s="161"/>
      <c r="I96" s="161"/>
      <c r="J96" s="161"/>
      <c r="K96" s="161"/>
      <c r="L96" s="161"/>
      <c r="M96" s="161"/>
      <c r="N96" s="161"/>
      <c r="O96" s="161"/>
      <c r="P96" s="159"/>
      <c r="Q96" s="159"/>
      <c r="R96" s="159"/>
      <c r="S96" s="159"/>
      <c r="T96" s="159"/>
      <c r="U96" s="159"/>
      <c r="V96" s="159"/>
      <c r="W96" s="159"/>
      <c r="AT96" s="159"/>
      <c r="AU96" s="159"/>
    </row>
    <row r="97" spans="1:47" s="33" customFormat="1" ht="17.25" hidden="1">
      <c r="A97" s="161"/>
      <c r="B97" s="161"/>
      <c r="C97" s="161"/>
      <c r="D97" s="161"/>
      <c r="E97" s="161"/>
      <c r="F97" s="161"/>
      <c r="G97" s="161"/>
      <c r="H97" s="161"/>
      <c r="I97" s="161"/>
      <c r="J97" s="161"/>
      <c r="K97" s="161"/>
      <c r="L97" s="161"/>
      <c r="M97" s="161"/>
      <c r="N97" s="161"/>
      <c r="O97" s="161"/>
      <c r="P97" s="159"/>
      <c r="Q97" s="159"/>
      <c r="R97" s="159"/>
      <c r="S97" s="159"/>
      <c r="T97" s="159"/>
      <c r="U97" s="159"/>
      <c r="V97" s="159"/>
      <c r="W97" s="159"/>
      <c r="AT97" s="159"/>
      <c r="AU97" s="159"/>
    </row>
    <row r="98" spans="1:47" s="33" customFormat="1" ht="17.25" hidden="1">
      <c r="A98" s="161"/>
      <c r="B98" s="161"/>
      <c r="C98" s="161"/>
      <c r="D98" s="161"/>
      <c r="E98" s="161"/>
      <c r="F98" s="161"/>
      <c r="G98" s="161"/>
      <c r="H98" s="161"/>
      <c r="I98" s="161"/>
      <c r="J98" s="161"/>
      <c r="K98" s="161"/>
      <c r="L98" s="161"/>
      <c r="M98" s="161"/>
      <c r="N98" s="161"/>
      <c r="O98" s="161"/>
      <c r="P98" s="159"/>
      <c r="Q98" s="159"/>
      <c r="R98" s="159"/>
      <c r="S98" s="159"/>
      <c r="T98" s="159"/>
      <c r="U98" s="159"/>
      <c r="V98" s="159"/>
      <c r="W98" s="159"/>
      <c r="AT98" s="159"/>
      <c r="AU98" s="159"/>
    </row>
    <row r="99" spans="1:47" s="33" customFormat="1" ht="17.25" hidden="1">
      <c r="A99" s="161"/>
      <c r="B99" s="161"/>
      <c r="C99" s="161"/>
      <c r="D99" s="161"/>
      <c r="E99" s="161"/>
      <c r="F99" s="161"/>
      <c r="G99" s="161"/>
      <c r="H99" s="161"/>
      <c r="I99" s="161"/>
      <c r="J99" s="161"/>
      <c r="K99" s="161"/>
      <c r="L99" s="161"/>
      <c r="M99" s="161"/>
      <c r="N99" s="161"/>
      <c r="O99" s="161"/>
      <c r="P99" s="159"/>
      <c r="Q99" s="159"/>
      <c r="R99" s="159"/>
      <c r="S99" s="159"/>
      <c r="T99" s="159"/>
      <c r="U99" s="159"/>
      <c r="V99" s="159"/>
      <c r="W99" s="159"/>
      <c r="AT99" s="159"/>
      <c r="AU99" s="159"/>
    </row>
    <row r="100" spans="1:47" s="33" customFormat="1" ht="17.25" hidden="1">
      <c r="A100" s="161"/>
      <c r="B100" s="161"/>
      <c r="C100" s="161"/>
      <c r="D100" s="161"/>
      <c r="E100" s="161"/>
      <c r="F100" s="161"/>
      <c r="G100" s="161"/>
      <c r="H100" s="161"/>
      <c r="I100" s="161"/>
      <c r="J100" s="161"/>
      <c r="K100" s="161"/>
      <c r="L100" s="161"/>
      <c r="M100" s="161"/>
      <c r="N100" s="161"/>
      <c r="O100" s="161"/>
      <c r="P100" s="159"/>
      <c r="Q100" s="159"/>
      <c r="R100" s="159"/>
      <c r="S100" s="159"/>
      <c r="T100" s="159"/>
      <c r="U100" s="159"/>
      <c r="V100" s="159"/>
      <c r="W100" s="159"/>
      <c r="AT100" s="159"/>
      <c r="AU100" s="159"/>
    </row>
    <row r="101" spans="1:47" s="33" customFormat="1" ht="17.25" hidden="1">
      <c r="A101" s="161"/>
      <c r="B101" s="161"/>
      <c r="C101" s="161"/>
      <c r="D101" s="161"/>
      <c r="E101" s="161"/>
      <c r="F101" s="161"/>
      <c r="G101" s="161"/>
      <c r="H101" s="161"/>
      <c r="I101" s="161"/>
      <c r="J101" s="161"/>
      <c r="K101" s="161"/>
      <c r="L101" s="161"/>
      <c r="M101" s="161"/>
      <c r="N101" s="161"/>
      <c r="O101" s="161"/>
      <c r="P101" s="159"/>
      <c r="Q101" s="159"/>
      <c r="R101" s="159"/>
      <c r="S101" s="159"/>
      <c r="T101" s="159"/>
      <c r="U101" s="159"/>
      <c r="V101" s="159"/>
      <c r="W101" s="159"/>
      <c r="AT101" s="159"/>
      <c r="AU101" s="159"/>
    </row>
    <row r="102" spans="1:47" s="33" customFormat="1" ht="17.25" hidden="1">
      <c r="A102" s="161"/>
      <c r="B102" s="161"/>
      <c r="C102" s="161"/>
      <c r="D102" s="161"/>
      <c r="E102" s="161"/>
      <c r="F102" s="161"/>
      <c r="G102" s="161"/>
      <c r="H102" s="161"/>
      <c r="I102" s="161"/>
      <c r="J102" s="161"/>
      <c r="K102" s="161"/>
      <c r="L102" s="161"/>
      <c r="M102" s="161"/>
      <c r="N102" s="161"/>
      <c r="O102" s="161"/>
      <c r="P102" s="159"/>
      <c r="Q102" s="159"/>
      <c r="R102" s="159"/>
      <c r="S102" s="159"/>
      <c r="T102" s="159"/>
      <c r="U102" s="159"/>
      <c r="V102" s="159"/>
      <c r="W102" s="159"/>
      <c r="AT102" s="159"/>
      <c r="AU102" s="159"/>
    </row>
    <row r="103" spans="1:47" s="33" customFormat="1" ht="17.25" hidden="1">
      <c r="A103" s="161"/>
      <c r="B103" s="161"/>
      <c r="C103" s="161"/>
      <c r="D103" s="161"/>
      <c r="E103" s="161"/>
      <c r="F103" s="161"/>
      <c r="G103" s="161"/>
      <c r="H103" s="161"/>
      <c r="I103" s="161"/>
      <c r="J103" s="161"/>
      <c r="K103" s="161"/>
      <c r="L103" s="161"/>
      <c r="M103" s="161"/>
      <c r="N103" s="161"/>
      <c r="O103" s="161"/>
      <c r="P103" s="159"/>
      <c r="Q103" s="159"/>
      <c r="R103" s="159"/>
      <c r="S103" s="159"/>
      <c r="T103" s="159"/>
      <c r="U103" s="159"/>
      <c r="V103" s="159"/>
      <c r="W103" s="159"/>
      <c r="AT103" s="159"/>
      <c r="AU103" s="159"/>
    </row>
    <row r="104" spans="1:47" s="33" customFormat="1" ht="17.25" hidden="1">
      <c r="A104" s="161"/>
      <c r="B104" s="161"/>
      <c r="C104" s="161"/>
      <c r="D104" s="161"/>
      <c r="E104" s="161"/>
      <c r="F104" s="161"/>
      <c r="G104" s="161"/>
      <c r="H104" s="161"/>
      <c r="I104" s="161"/>
      <c r="J104" s="161"/>
      <c r="K104" s="161"/>
      <c r="L104" s="161"/>
      <c r="M104" s="161"/>
      <c r="N104" s="161"/>
      <c r="O104" s="161"/>
      <c r="P104" s="159"/>
      <c r="Q104" s="159"/>
      <c r="R104" s="159"/>
      <c r="S104" s="159"/>
      <c r="T104" s="159"/>
      <c r="U104" s="159"/>
      <c r="V104" s="159"/>
      <c r="W104" s="159"/>
      <c r="AT104" s="159"/>
      <c r="AU104" s="159"/>
    </row>
    <row r="105" spans="1:47" s="33" customFormat="1" ht="17.25" hidden="1">
      <c r="A105" s="161"/>
      <c r="B105" s="161"/>
      <c r="C105" s="161"/>
      <c r="D105" s="161"/>
      <c r="E105" s="161"/>
      <c r="F105" s="161"/>
      <c r="G105" s="161"/>
      <c r="H105" s="161"/>
      <c r="I105" s="161"/>
      <c r="J105" s="161"/>
      <c r="K105" s="161"/>
      <c r="L105" s="161"/>
      <c r="M105" s="161"/>
      <c r="N105" s="161"/>
      <c r="O105" s="161"/>
      <c r="P105" s="159"/>
      <c r="Q105" s="159"/>
      <c r="R105" s="159"/>
      <c r="S105" s="159"/>
      <c r="T105" s="159"/>
      <c r="U105" s="159"/>
      <c r="V105" s="159"/>
      <c r="W105" s="159"/>
      <c r="AT105" s="159"/>
      <c r="AU105" s="159"/>
    </row>
    <row r="106" spans="1:47" s="33" customFormat="1" ht="17.25" hidden="1">
      <c r="A106" s="161"/>
      <c r="B106" s="161"/>
      <c r="C106" s="161"/>
      <c r="D106" s="161"/>
      <c r="E106" s="161"/>
      <c r="F106" s="161"/>
      <c r="G106" s="161"/>
      <c r="H106" s="161"/>
      <c r="I106" s="161"/>
      <c r="J106" s="161"/>
      <c r="K106" s="161"/>
      <c r="L106" s="161"/>
      <c r="M106" s="161"/>
      <c r="N106" s="161"/>
      <c r="O106" s="161"/>
      <c r="P106" s="159"/>
      <c r="Q106" s="159"/>
      <c r="R106" s="159"/>
      <c r="S106" s="159"/>
      <c r="T106" s="159"/>
      <c r="U106" s="159"/>
      <c r="V106" s="159"/>
      <c r="W106" s="159"/>
      <c r="AT106" s="159"/>
      <c r="AU106" s="159"/>
    </row>
    <row r="107" spans="1:47" s="33" customFormat="1" ht="17.25" hidden="1">
      <c r="A107" s="161"/>
      <c r="B107" s="161"/>
      <c r="C107" s="161"/>
      <c r="D107" s="161"/>
      <c r="E107" s="161"/>
      <c r="F107" s="161"/>
      <c r="G107" s="161"/>
      <c r="H107" s="161"/>
      <c r="I107" s="161"/>
      <c r="J107" s="161"/>
      <c r="K107" s="161"/>
      <c r="L107" s="161"/>
      <c r="M107" s="161"/>
      <c r="N107" s="161"/>
      <c r="O107" s="161"/>
      <c r="P107" s="159"/>
      <c r="Q107" s="159"/>
      <c r="R107" s="159"/>
      <c r="S107" s="159"/>
      <c r="T107" s="159"/>
      <c r="U107" s="159"/>
      <c r="V107" s="159"/>
      <c r="W107" s="159"/>
      <c r="AT107" s="159"/>
      <c r="AU107" s="159"/>
    </row>
    <row r="108" spans="1:47" s="33" customFormat="1" ht="17.25" hidden="1">
      <c r="A108" s="161"/>
      <c r="B108" s="161"/>
      <c r="C108" s="161"/>
      <c r="D108" s="161"/>
      <c r="E108" s="161"/>
      <c r="F108" s="161"/>
      <c r="G108" s="161"/>
      <c r="H108" s="161"/>
      <c r="I108" s="161"/>
      <c r="J108" s="161"/>
      <c r="K108" s="161"/>
      <c r="L108" s="161"/>
      <c r="M108" s="161"/>
      <c r="N108" s="161"/>
      <c r="O108" s="161"/>
      <c r="P108" s="159"/>
      <c r="Q108" s="159"/>
      <c r="R108" s="159"/>
      <c r="S108" s="159"/>
      <c r="T108" s="159"/>
      <c r="U108" s="159"/>
      <c r="V108" s="159"/>
      <c r="W108" s="159"/>
      <c r="AT108" s="159"/>
      <c r="AU108" s="159"/>
    </row>
    <row r="109" spans="1:47" s="33" customFormat="1" ht="17.25" hidden="1">
      <c r="A109" s="161"/>
      <c r="B109" s="161"/>
      <c r="C109" s="161"/>
      <c r="D109" s="161"/>
      <c r="E109" s="161"/>
      <c r="F109" s="161"/>
      <c r="G109" s="161"/>
      <c r="H109" s="161"/>
      <c r="I109" s="161"/>
      <c r="J109" s="161"/>
      <c r="K109" s="161"/>
      <c r="L109" s="161"/>
      <c r="M109" s="161"/>
      <c r="N109" s="161"/>
      <c r="O109" s="161"/>
      <c r="P109" s="159"/>
      <c r="Q109" s="159"/>
      <c r="R109" s="159"/>
      <c r="S109" s="159"/>
      <c r="T109" s="159"/>
      <c r="U109" s="159"/>
      <c r="V109" s="159"/>
      <c r="W109" s="159"/>
      <c r="AT109" s="159"/>
      <c r="AU109" s="159"/>
    </row>
    <row r="110" spans="1:47" s="33" customFormat="1" ht="17.25" hidden="1">
      <c r="A110" s="161"/>
      <c r="B110" s="161"/>
      <c r="C110" s="161"/>
      <c r="D110" s="161"/>
      <c r="E110" s="161"/>
      <c r="F110" s="161"/>
      <c r="G110" s="161"/>
      <c r="H110" s="161"/>
      <c r="I110" s="161"/>
      <c r="J110" s="161"/>
      <c r="K110" s="161"/>
      <c r="L110" s="161"/>
      <c r="M110" s="161"/>
      <c r="N110" s="161"/>
      <c r="O110" s="161"/>
      <c r="P110" s="159"/>
      <c r="Q110" s="159"/>
      <c r="R110" s="159"/>
      <c r="S110" s="159"/>
      <c r="T110" s="159"/>
      <c r="U110" s="159"/>
      <c r="V110" s="159"/>
      <c r="W110" s="159"/>
      <c r="AT110" s="159"/>
      <c r="AU110" s="159"/>
    </row>
    <row r="111" spans="1:47" s="33" customFormat="1" ht="17.25" hidden="1">
      <c r="A111" s="161"/>
      <c r="B111" s="161"/>
      <c r="C111" s="161"/>
      <c r="D111" s="161"/>
      <c r="E111" s="161"/>
      <c r="F111" s="161"/>
      <c r="G111" s="161"/>
      <c r="H111" s="161"/>
      <c r="I111" s="161"/>
      <c r="J111" s="161"/>
      <c r="K111" s="161"/>
      <c r="L111" s="161"/>
      <c r="M111" s="161"/>
      <c r="N111" s="161"/>
      <c r="O111" s="161"/>
      <c r="P111" s="159"/>
      <c r="Q111" s="159"/>
      <c r="R111" s="159"/>
      <c r="S111" s="159"/>
      <c r="T111" s="159"/>
      <c r="U111" s="159"/>
      <c r="V111" s="159"/>
      <c r="W111" s="159"/>
      <c r="AT111" s="159"/>
      <c r="AU111" s="159"/>
    </row>
    <row r="112" spans="1:47" s="33" customFormat="1" ht="17.25" hidden="1">
      <c r="A112" s="161"/>
      <c r="B112" s="161"/>
      <c r="C112" s="161"/>
      <c r="D112" s="161"/>
      <c r="E112" s="161"/>
      <c r="F112" s="161"/>
      <c r="G112" s="161"/>
      <c r="H112" s="161"/>
      <c r="I112" s="161"/>
      <c r="J112" s="161"/>
      <c r="K112" s="161"/>
      <c r="L112" s="161"/>
      <c r="M112" s="161"/>
      <c r="N112" s="161"/>
      <c r="O112" s="161"/>
      <c r="P112" s="159"/>
      <c r="Q112" s="159"/>
      <c r="R112" s="159"/>
      <c r="S112" s="159"/>
      <c r="T112" s="159"/>
      <c r="U112" s="159"/>
      <c r="V112" s="159"/>
      <c r="W112" s="159"/>
      <c r="AT112" s="159"/>
      <c r="AU112" s="159"/>
    </row>
    <row r="113" spans="1:47" s="33" customFormat="1" ht="17.25" hidden="1">
      <c r="A113" s="161"/>
      <c r="B113" s="161"/>
      <c r="C113" s="161"/>
      <c r="D113" s="161"/>
      <c r="E113" s="161"/>
      <c r="F113" s="161"/>
      <c r="G113" s="161"/>
      <c r="H113" s="161"/>
      <c r="I113" s="161"/>
      <c r="J113" s="161"/>
      <c r="K113" s="161"/>
      <c r="L113" s="161"/>
      <c r="M113" s="161"/>
      <c r="N113" s="161"/>
      <c r="O113" s="161"/>
      <c r="P113" s="159"/>
      <c r="Q113" s="159"/>
      <c r="R113" s="159"/>
      <c r="S113" s="159"/>
      <c r="T113" s="159"/>
      <c r="U113" s="159"/>
      <c r="V113" s="159"/>
      <c r="W113" s="159"/>
      <c r="AT113" s="159"/>
      <c r="AU113" s="159"/>
    </row>
    <row r="114" spans="1:47" s="33" customFormat="1" ht="17.25" hidden="1">
      <c r="A114" s="161"/>
      <c r="B114" s="161"/>
      <c r="C114" s="161"/>
      <c r="D114" s="161"/>
      <c r="E114" s="161"/>
      <c r="F114" s="161"/>
      <c r="G114" s="161"/>
      <c r="H114" s="161"/>
      <c r="I114" s="161"/>
      <c r="J114" s="161"/>
      <c r="K114" s="161"/>
      <c r="L114" s="161"/>
      <c r="M114" s="161"/>
      <c r="N114" s="161"/>
      <c r="O114" s="161"/>
      <c r="P114" s="159"/>
      <c r="Q114" s="159"/>
      <c r="R114" s="159"/>
      <c r="S114" s="159"/>
      <c r="T114" s="159"/>
      <c r="U114" s="159"/>
      <c r="V114" s="159"/>
      <c r="W114" s="159"/>
      <c r="AT114" s="159"/>
      <c r="AU114" s="159"/>
    </row>
    <row r="115" spans="1:47" s="33" customFormat="1" ht="17.25" hidden="1">
      <c r="A115" s="161"/>
      <c r="B115" s="161"/>
      <c r="C115" s="161"/>
      <c r="D115" s="161"/>
      <c r="E115" s="161"/>
      <c r="F115" s="161"/>
      <c r="G115" s="161"/>
      <c r="H115" s="161"/>
      <c r="I115" s="161"/>
      <c r="J115" s="161"/>
      <c r="K115" s="161"/>
      <c r="L115" s="161"/>
      <c r="M115" s="161"/>
      <c r="N115" s="161"/>
      <c r="O115" s="161"/>
      <c r="P115" s="159"/>
      <c r="Q115" s="159"/>
      <c r="R115" s="159"/>
      <c r="S115" s="159"/>
      <c r="T115" s="159"/>
      <c r="U115" s="159"/>
      <c r="V115" s="159"/>
      <c r="W115" s="159"/>
      <c r="AT115" s="159"/>
      <c r="AU115" s="159"/>
    </row>
    <row r="116" spans="1:47" s="33" customFormat="1" ht="17.25" hidden="1">
      <c r="A116" s="161"/>
      <c r="B116" s="161"/>
      <c r="C116" s="161"/>
      <c r="D116" s="161"/>
      <c r="E116" s="161"/>
      <c r="F116" s="161"/>
      <c r="G116" s="161"/>
      <c r="H116" s="161"/>
      <c r="I116" s="161"/>
      <c r="J116" s="161"/>
      <c r="K116" s="161"/>
      <c r="L116" s="161"/>
      <c r="M116" s="161"/>
      <c r="N116" s="161"/>
      <c r="O116" s="161"/>
      <c r="P116" s="159"/>
      <c r="Q116" s="159"/>
      <c r="R116" s="159"/>
      <c r="S116" s="159"/>
      <c r="T116" s="159"/>
      <c r="U116" s="159"/>
      <c r="V116" s="159"/>
      <c r="W116" s="159"/>
      <c r="AT116" s="159"/>
      <c r="AU116" s="159"/>
    </row>
    <row r="117" spans="1:47" s="33" customFormat="1" ht="17.25" hidden="1">
      <c r="A117" s="161"/>
      <c r="B117" s="161"/>
      <c r="C117" s="161"/>
      <c r="D117" s="161"/>
      <c r="E117" s="161"/>
      <c r="F117" s="161"/>
      <c r="G117" s="161"/>
      <c r="H117" s="161"/>
      <c r="I117" s="161"/>
      <c r="J117" s="161"/>
      <c r="K117" s="161"/>
      <c r="L117" s="161"/>
      <c r="M117" s="161"/>
      <c r="N117" s="161"/>
      <c r="O117" s="161"/>
      <c r="P117" s="159"/>
      <c r="Q117" s="159"/>
      <c r="R117" s="159"/>
      <c r="S117" s="159"/>
      <c r="T117" s="159"/>
      <c r="U117" s="159"/>
      <c r="V117" s="159"/>
      <c r="W117" s="159"/>
      <c r="AT117" s="159"/>
      <c r="AU117" s="159"/>
    </row>
    <row r="118" spans="1:47" s="33" customFormat="1" ht="17.25" hidden="1">
      <c r="A118" s="161"/>
      <c r="B118" s="161"/>
      <c r="C118" s="161"/>
      <c r="D118" s="161"/>
      <c r="E118" s="161"/>
      <c r="F118" s="161"/>
      <c r="G118" s="161"/>
      <c r="H118" s="161"/>
      <c r="I118" s="161"/>
      <c r="J118" s="161"/>
      <c r="K118" s="161"/>
      <c r="L118" s="161"/>
      <c r="M118" s="161"/>
      <c r="N118" s="161"/>
      <c r="O118" s="161"/>
      <c r="P118" s="159"/>
      <c r="Q118" s="159"/>
      <c r="R118" s="159"/>
      <c r="S118" s="159"/>
      <c r="T118" s="159"/>
      <c r="U118" s="159"/>
      <c r="V118" s="159"/>
      <c r="W118" s="159"/>
      <c r="AT118" s="159"/>
      <c r="AU118" s="159"/>
    </row>
    <row r="119" spans="1:47" s="33" customFormat="1" ht="17.25" hidden="1">
      <c r="A119" s="161"/>
      <c r="B119" s="161"/>
      <c r="C119" s="161"/>
      <c r="D119" s="161"/>
      <c r="E119" s="161"/>
      <c r="F119" s="161"/>
      <c r="G119" s="161"/>
      <c r="H119" s="161"/>
      <c r="I119" s="161"/>
      <c r="J119" s="161"/>
      <c r="K119" s="161"/>
      <c r="L119" s="161"/>
      <c r="M119" s="161"/>
      <c r="N119" s="161"/>
      <c r="O119" s="161"/>
      <c r="P119" s="159"/>
      <c r="Q119" s="159"/>
      <c r="R119" s="159"/>
      <c r="S119" s="159"/>
      <c r="T119" s="159"/>
      <c r="U119" s="159"/>
      <c r="V119" s="159"/>
      <c r="W119" s="159"/>
      <c r="AT119" s="159"/>
      <c r="AU119" s="159"/>
    </row>
    <row r="120" spans="1:47" s="33" customFormat="1" ht="17.25" hidden="1">
      <c r="A120" s="161"/>
      <c r="B120" s="161"/>
      <c r="C120" s="161"/>
      <c r="D120" s="161"/>
      <c r="E120" s="161"/>
      <c r="F120" s="161"/>
      <c r="G120" s="161"/>
      <c r="H120" s="161"/>
      <c r="I120" s="161"/>
      <c r="J120" s="161"/>
      <c r="K120" s="161"/>
      <c r="L120" s="161"/>
      <c r="M120" s="161"/>
      <c r="N120" s="161"/>
      <c r="O120" s="161"/>
      <c r="P120" s="159"/>
      <c r="Q120" s="159"/>
      <c r="R120" s="159"/>
      <c r="S120" s="159"/>
      <c r="T120" s="159"/>
      <c r="U120" s="159"/>
      <c r="V120" s="159"/>
      <c r="W120" s="159"/>
      <c r="AT120" s="159"/>
      <c r="AU120" s="159"/>
    </row>
    <row r="121" spans="1:47" s="33" customFormat="1" ht="17.25" hidden="1">
      <c r="A121" s="161"/>
      <c r="B121" s="161"/>
      <c r="C121" s="161"/>
      <c r="D121" s="161"/>
      <c r="E121" s="161"/>
      <c r="F121" s="161"/>
      <c r="G121" s="161"/>
      <c r="H121" s="161"/>
      <c r="I121" s="161"/>
      <c r="J121" s="161"/>
      <c r="K121" s="161"/>
      <c r="L121" s="161"/>
      <c r="M121" s="161"/>
      <c r="N121" s="161"/>
      <c r="O121" s="161"/>
      <c r="P121" s="159"/>
      <c r="Q121" s="159"/>
      <c r="R121" s="159"/>
      <c r="S121" s="159"/>
      <c r="T121" s="159"/>
      <c r="U121" s="159"/>
      <c r="V121" s="159"/>
      <c r="W121" s="159"/>
      <c r="AT121" s="159"/>
      <c r="AU121" s="159"/>
    </row>
    <row r="122" spans="1:47" s="33" customFormat="1" ht="17.25" hidden="1">
      <c r="A122" s="161"/>
      <c r="B122" s="161"/>
      <c r="C122" s="161"/>
      <c r="D122" s="161"/>
      <c r="E122" s="161"/>
      <c r="F122" s="161"/>
      <c r="G122" s="161"/>
      <c r="H122" s="161"/>
      <c r="I122" s="161"/>
      <c r="J122" s="161"/>
      <c r="K122" s="161"/>
      <c r="L122" s="161"/>
      <c r="M122" s="161"/>
      <c r="N122" s="161"/>
      <c r="O122" s="161"/>
      <c r="P122" s="159"/>
      <c r="Q122" s="159"/>
      <c r="R122" s="159"/>
      <c r="S122" s="159"/>
      <c r="T122" s="159"/>
      <c r="U122" s="159"/>
      <c r="V122" s="159"/>
      <c r="W122" s="159"/>
      <c r="AT122" s="159"/>
      <c r="AU122" s="159"/>
    </row>
    <row r="123" spans="1:47" s="33" customFormat="1" ht="17.25" hidden="1">
      <c r="A123" s="161"/>
      <c r="B123" s="161"/>
      <c r="C123" s="161"/>
      <c r="D123" s="161"/>
      <c r="E123" s="161"/>
      <c r="F123" s="161"/>
      <c r="G123" s="161"/>
      <c r="H123" s="161"/>
      <c r="I123" s="161"/>
      <c r="J123" s="161"/>
      <c r="K123" s="161"/>
      <c r="L123" s="161"/>
      <c r="M123" s="161"/>
      <c r="N123" s="161"/>
      <c r="O123" s="161"/>
      <c r="P123" s="159"/>
      <c r="Q123" s="159"/>
      <c r="R123" s="159"/>
      <c r="S123" s="159"/>
      <c r="T123" s="159"/>
      <c r="U123" s="159"/>
      <c r="V123" s="159"/>
      <c r="W123" s="159"/>
      <c r="AT123" s="159"/>
      <c r="AU123" s="159"/>
    </row>
    <row r="124" spans="1:47" s="33" customFormat="1" ht="17.25" hidden="1">
      <c r="A124" s="161"/>
      <c r="B124" s="161"/>
      <c r="C124" s="161"/>
      <c r="D124" s="161"/>
      <c r="E124" s="161"/>
      <c r="F124" s="161"/>
      <c r="G124" s="161"/>
      <c r="H124" s="161"/>
      <c r="I124" s="161"/>
      <c r="J124" s="161"/>
      <c r="K124" s="161"/>
      <c r="L124" s="161"/>
      <c r="M124" s="161"/>
      <c r="N124" s="161"/>
      <c r="O124" s="161"/>
      <c r="P124" s="159"/>
      <c r="Q124" s="159"/>
      <c r="R124" s="159"/>
      <c r="S124" s="159"/>
      <c r="T124" s="159"/>
      <c r="U124" s="159"/>
      <c r="V124" s="159"/>
      <c r="W124" s="159"/>
      <c r="AT124" s="159"/>
      <c r="AU124" s="159"/>
    </row>
    <row r="125" spans="1:47" s="33" customFormat="1" ht="17.25" hidden="1">
      <c r="A125" s="161"/>
      <c r="B125" s="161"/>
      <c r="C125" s="161"/>
      <c r="D125" s="161"/>
      <c r="E125" s="161"/>
      <c r="F125" s="161"/>
      <c r="G125" s="161"/>
      <c r="H125" s="161"/>
      <c r="I125" s="161"/>
      <c r="J125" s="161"/>
      <c r="K125" s="161"/>
      <c r="L125" s="161"/>
      <c r="M125" s="161"/>
      <c r="N125" s="161"/>
      <c r="O125" s="161"/>
      <c r="P125" s="159"/>
      <c r="Q125" s="159"/>
      <c r="R125" s="159"/>
      <c r="S125" s="159"/>
      <c r="T125" s="159"/>
      <c r="U125" s="159"/>
      <c r="V125" s="159"/>
      <c r="W125" s="159"/>
      <c r="AT125" s="159"/>
      <c r="AU125" s="159"/>
    </row>
    <row r="126" spans="1:47" s="33" customFormat="1" ht="17.25" hidden="1">
      <c r="A126" s="161"/>
      <c r="B126" s="161"/>
      <c r="C126" s="161"/>
      <c r="D126" s="161"/>
      <c r="E126" s="161"/>
      <c r="F126" s="161"/>
      <c r="G126" s="161"/>
      <c r="H126" s="161"/>
      <c r="I126" s="161"/>
      <c r="J126" s="161"/>
      <c r="K126" s="161"/>
      <c r="L126" s="161"/>
      <c r="M126" s="161"/>
      <c r="N126" s="161"/>
      <c r="O126" s="161"/>
      <c r="P126" s="159"/>
      <c r="Q126" s="159"/>
      <c r="R126" s="159"/>
      <c r="S126" s="159"/>
      <c r="T126" s="159"/>
      <c r="U126" s="159"/>
      <c r="V126" s="159"/>
      <c r="W126" s="159"/>
      <c r="AT126" s="159"/>
      <c r="AU126" s="159"/>
    </row>
    <row r="127" spans="1:47" s="33" customFormat="1" ht="17.25" hidden="1">
      <c r="A127" s="161"/>
      <c r="B127" s="161"/>
      <c r="C127" s="161"/>
      <c r="D127" s="161"/>
      <c r="E127" s="161"/>
      <c r="F127" s="161"/>
      <c r="G127" s="161"/>
      <c r="H127" s="161"/>
      <c r="I127" s="161"/>
      <c r="J127" s="161"/>
      <c r="K127" s="161"/>
      <c r="L127" s="161"/>
      <c r="M127" s="161"/>
      <c r="N127" s="161"/>
      <c r="O127" s="161"/>
      <c r="P127" s="159"/>
      <c r="Q127" s="159"/>
      <c r="R127" s="159"/>
      <c r="S127" s="159"/>
      <c r="T127" s="159"/>
      <c r="U127" s="159"/>
      <c r="V127" s="159"/>
      <c r="W127" s="159"/>
      <c r="AT127" s="159"/>
      <c r="AU127" s="159"/>
    </row>
    <row r="128" spans="1:47" s="33" customFormat="1" ht="17.25" hidden="1">
      <c r="A128" s="161"/>
      <c r="B128" s="161"/>
      <c r="C128" s="161"/>
      <c r="D128" s="161"/>
      <c r="E128" s="161"/>
      <c r="F128" s="161"/>
      <c r="G128" s="161"/>
      <c r="H128" s="161"/>
      <c r="I128" s="161"/>
      <c r="J128" s="161"/>
      <c r="K128" s="161"/>
      <c r="L128" s="161"/>
      <c r="M128" s="161"/>
      <c r="N128" s="161"/>
      <c r="O128" s="161"/>
      <c r="P128" s="159"/>
      <c r="Q128" s="159"/>
      <c r="R128" s="159"/>
      <c r="S128" s="159"/>
      <c r="T128" s="159"/>
      <c r="U128" s="159"/>
      <c r="V128" s="159"/>
      <c r="W128" s="159"/>
      <c r="AT128" s="159"/>
      <c r="AU128" s="159"/>
    </row>
    <row r="129" spans="1:47" s="33" customFormat="1" ht="17.25" hidden="1">
      <c r="A129" s="161"/>
      <c r="B129" s="161"/>
      <c r="C129" s="161"/>
      <c r="D129" s="161"/>
      <c r="E129" s="161"/>
      <c r="F129" s="161"/>
      <c r="G129" s="161"/>
      <c r="H129" s="161"/>
      <c r="I129" s="161"/>
      <c r="J129" s="161"/>
      <c r="K129" s="161"/>
      <c r="L129" s="161"/>
      <c r="M129" s="161"/>
      <c r="N129" s="161"/>
      <c r="O129" s="161"/>
      <c r="P129" s="159"/>
      <c r="Q129" s="159"/>
      <c r="R129" s="159"/>
      <c r="S129" s="159"/>
      <c r="T129" s="159"/>
      <c r="U129" s="159"/>
      <c r="V129" s="159"/>
      <c r="W129" s="159"/>
      <c r="AT129" s="159"/>
      <c r="AU129" s="159"/>
    </row>
    <row r="130" spans="1:47" s="33" customFormat="1" ht="17.25" hidden="1">
      <c r="A130" s="161"/>
      <c r="B130" s="161"/>
      <c r="C130" s="161"/>
      <c r="D130" s="161"/>
      <c r="E130" s="161"/>
      <c r="F130" s="161"/>
      <c r="G130" s="161"/>
      <c r="H130" s="161"/>
      <c r="I130" s="161"/>
      <c r="J130" s="161"/>
      <c r="K130" s="161"/>
      <c r="L130" s="161"/>
      <c r="M130" s="161"/>
      <c r="N130" s="161"/>
      <c r="O130" s="161"/>
      <c r="P130" s="159"/>
      <c r="Q130" s="159"/>
      <c r="R130" s="159"/>
      <c r="S130" s="159"/>
      <c r="T130" s="159"/>
      <c r="U130" s="159"/>
      <c r="V130" s="159"/>
      <c r="W130" s="159"/>
      <c r="AT130" s="159"/>
      <c r="AU130" s="159"/>
    </row>
    <row r="131" spans="1:47" s="33" customFormat="1" ht="17.25" hidden="1">
      <c r="A131" s="161"/>
      <c r="B131" s="161"/>
      <c r="C131" s="161"/>
      <c r="D131" s="161"/>
      <c r="E131" s="161"/>
      <c r="F131" s="161"/>
      <c r="G131" s="161"/>
      <c r="H131" s="161"/>
      <c r="I131" s="161"/>
      <c r="J131" s="161"/>
      <c r="K131" s="161"/>
      <c r="L131" s="161"/>
      <c r="M131" s="161"/>
      <c r="N131" s="161"/>
      <c r="O131" s="161"/>
      <c r="P131" s="159"/>
      <c r="Q131" s="159"/>
      <c r="R131" s="159"/>
      <c r="S131" s="159"/>
      <c r="T131" s="159"/>
      <c r="U131" s="159"/>
      <c r="V131" s="159"/>
      <c r="W131" s="159"/>
      <c r="AT131" s="159"/>
      <c r="AU131" s="159"/>
    </row>
    <row r="132" spans="1:47" s="33" customFormat="1" ht="17.25" hidden="1">
      <c r="A132" s="161"/>
      <c r="B132" s="161"/>
      <c r="C132" s="161"/>
      <c r="D132" s="161"/>
      <c r="E132" s="161"/>
      <c r="F132" s="161"/>
      <c r="G132" s="161"/>
      <c r="H132" s="161"/>
      <c r="I132" s="161"/>
      <c r="J132" s="161"/>
      <c r="K132" s="161"/>
      <c r="L132" s="161"/>
      <c r="M132" s="161"/>
      <c r="N132" s="161"/>
      <c r="O132" s="161"/>
      <c r="P132" s="159"/>
      <c r="Q132" s="159"/>
      <c r="R132" s="159"/>
      <c r="S132" s="159"/>
      <c r="T132" s="159"/>
      <c r="U132" s="159"/>
      <c r="V132" s="159"/>
      <c r="W132" s="159"/>
      <c r="AT132" s="159"/>
      <c r="AU132" s="159"/>
    </row>
    <row r="133" spans="1:47" s="33" customFormat="1" ht="17.25" hidden="1">
      <c r="A133" s="161"/>
      <c r="B133" s="161"/>
      <c r="C133" s="161"/>
      <c r="D133" s="161"/>
      <c r="E133" s="161"/>
      <c r="F133" s="161"/>
      <c r="G133" s="161"/>
      <c r="H133" s="161"/>
      <c r="I133" s="161"/>
      <c r="J133" s="161"/>
      <c r="K133" s="161"/>
      <c r="L133" s="161"/>
      <c r="M133" s="161"/>
      <c r="N133" s="161"/>
      <c r="O133" s="161"/>
      <c r="P133" s="159"/>
      <c r="Q133" s="159"/>
      <c r="R133" s="159"/>
      <c r="S133" s="159"/>
      <c r="T133" s="159"/>
      <c r="U133" s="159"/>
      <c r="V133" s="159"/>
      <c r="W133" s="159"/>
      <c r="AT133" s="159"/>
      <c r="AU133" s="159"/>
    </row>
    <row r="134" spans="1:47" s="33" customFormat="1" ht="17.25" hidden="1">
      <c r="A134" s="161"/>
      <c r="B134" s="161"/>
      <c r="C134" s="161"/>
      <c r="D134" s="161"/>
      <c r="E134" s="161"/>
      <c r="F134" s="161"/>
      <c r="G134" s="161"/>
      <c r="H134" s="161"/>
      <c r="I134" s="161"/>
      <c r="J134" s="161"/>
      <c r="K134" s="161"/>
      <c r="L134" s="161"/>
      <c r="M134" s="161"/>
      <c r="N134" s="161"/>
      <c r="O134" s="161"/>
      <c r="P134" s="159"/>
      <c r="Q134" s="159"/>
      <c r="R134" s="159"/>
      <c r="S134" s="159"/>
      <c r="T134" s="159"/>
      <c r="U134" s="159"/>
      <c r="V134" s="159"/>
      <c r="W134" s="159"/>
      <c r="AT134" s="159"/>
      <c r="AU134" s="159"/>
    </row>
    <row r="135" spans="1:47" s="33" customFormat="1" ht="17.25" hidden="1">
      <c r="A135" s="161"/>
      <c r="B135" s="161"/>
      <c r="C135" s="161"/>
      <c r="D135" s="161"/>
      <c r="E135" s="161"/>
      <c r="F135" s="161"/>
      <c r="G135" s="161"/>
      <c r="H135" s="161"/>
      <c r="I135" s="161"/>
      <c r="J135" s="161"/>
      <c r="K135" s="161"/>
      <c r="L135" s="161"/>
      <c r="M135" s="161"/>
      <c r="N135" s="161"/>
      <c r="O135" s="161"/>
      <c r="P135" s="159"/>
      <c r="Q135" s="159"/>
      <c r="R135" s="159"/>
      <c r="S135" s="159"/>
      <c r="T135" s="159"/>
      <c r="U135" s="159"/>
      <c r="V135" s="159"/>
      <c r="W135" s="159"/>
      <c r="AT135" s="159"/>
      <c r="AU135" s="159"/>
    </row>
    <row r="136" spans="1:47" s="33" customFormat="1" ht="17.25" hidden="1">
      <c r="A136" s="161"/>
      <c r="B136" s="161"/>
      <c r="C136" s="161"/>
      <c r="D136" s="161"/>
      <c r="E136" s="161"/>
      <c r="F136" s="161"/>
      <c r="G136" s="161"/>
      <c r="H136" s="161"/>
      <c r="I136" s="161"/>
      <c r="J136" s="161"/>
      <c r="K136" s="161"/>
      <c r="L136" s="161"/>
      <c r="M136" s="161"/>
      <c r="N136" s="161"/>
      <c r="O136" s="161"/>
      <c r="P136" s="159"/>
      <c r="Q136" s="159"/>
      <c r="R136" s="159"/>
      <c r="S136" s="159"/>
      <c r="T136" s="159"/>
      <c r="U136" s="159"/>
      <c r="V136" s="159"/>
      <c r="W136" s="159"/>
      <c r="AT136" s="159"/>
      <c r="AU136" s="159"/>
    </row>
    <row r="137" spans="1:47" s="33" customFormat="1" ht="17.25" hidden="1">
      <c r="A137" s="161"/>
      <c r="B137" s="161"/>
      <c r="C137" s="161"/>
      <c r="D137" s="161"/>
      <c r="E137" s="161"/>
      <c r="F137" s="161"/>
      <c r="G137" s="161"/>
      <c r="H137" s="161"/>
      <c r="I137" s="161"/>
      <c r="J137" s="161"/>
      <c r="K137" s="161"/>
      <c r="L137" s="161"/>
      <c r="M137" s="161"/>
      <c r="N137" s="161"/>
      <c r="O137" s="161"/>
      <c r="P137" s="159"/>
      <c r="Q137" s="159"/>
      <c r="R137" s="159"/>
      <c r="S137" s="159"/>
      <c r="T137" s="159"/>
      <c r="U137" s="159"/>
      <c r="V137" s="159"/>
      <c r="W137" s="159"/>
      <c r="AT137" s="159"/>
      <c r="AU137" s="159"/>
    </row>
    <row r="138" spans="1:47" s="33" customFormat="1" ht="17.25" hidden="1">
      <c r="A138" s="161"/>
      <c r="B138" s="161"/>
      <c r="C138" s="161"/>
      <c r="D138" s="161"/>
      <c r="E138" s="161"/>
      <c r="F138" s="161"/>
      <c r="G138" s="161"/>
      <c r="H138" s="161"/>
      <c r="I138" s="161"/>
      <c r="J138" s="161"/>
      <c r="K138" s="161"/>
      <c r="L138" s="161"/>
      <c r="M138" s="161"/>
      <c r="N138" s="161"/>
      <c r="O138" s="161"/>
      <c r="P138" s="159"/>
      <c r="Q138" s="159"/>
      <c r="R138" s="159"/>
      <c r="S138" s="159"/>
      <c r="T138" s="159"/>
      <c r="U138" s="159"/>
      <c r="V138" s="159"/>
      <c r="W138" s="159"/>
      <c r="AT138" s="159"/>
      <c r="AU138" s="159"/>
    </row>
    <row r="139" spans="1:47" s="33" customFormat="1" ht="17.25" hidden="1">
      <c r="A139" s="161"/>
      <c r="B139" s="161"/>
      <c r="C139" s="161"/>
      <c r="D139" s="161"/>
      <c r="E139" s="161"/>
      <c r="F139" s="161"/>
      <c r="G139" s="161"/>
      <c r="H139" s="161"/>
      <c r="I139" s="161"/>
      <c r="J139" s="161"/>
      <c r="K139" s="161"/>
      <c r="L139" s="161"/>
      <c r="M139" s="161"/>
      <c r="N139" s="161"/>
      <c r="O139" s="161"/>
      <c r="P139" s="159"/>
      <c r="Q139" s="159"/>
      <c r="R139" s="159"/>
      <c r="S139" s="159"/>
      <c r="T139" s="159"/>
      <c r="U139" s="159"/>
      <c r="V139" s="159"/>
      <c r="W139" s="159"/>
      <c r="AT139" s="159"/>
      <c r="AU139" s="159"/>
    </row>
    <row r="140" spans="1:47" s="33" customFormat="1" ht="17.25" hidden="1">
      <c r="A140" s="161"/>
      <c r="B140" s="161"/>
      <c r="C140" s="161"/>
      <c r="D140" s="161"/>
      <c r="E140" s="161"/>
      <c r="F140" s="161"/>
      <c r="G140" s="161"/>
      <c r="H140" s="161"/>
      <c r="I140" s="161"/>
      <c r="J140" s="161"/>
      <c r="K140" s="161"/>
      <c r="L140" s="161"/>
      <c r="M140" s="161"/>
      <c r="N140" s="161"/>
      <c r="O140" s="161"/>
      <c r="P140" s="159"/>
      <c r="Q140" s="159"/>
      <c r="R140" s="159"/>
      <c r="S140" s="159"/>
      <c r="T140" s="159"/>
      <c r="U140" s="159"/>
      <c r="V140" s="159"/>
      <c r="W140" s="159"/>
      <c r="AT140" s="159"/>
      <c r="AU140" s="159"/>
    </row>
    <row r="141" spans="1:47" s="33" customFormat="1" ht="17.25" hidden="1">
      <c r="A141" s="161"/>
      <c r="B141" s="161"/>
      <c r="C141" s="161"/>
      <c r="D141" s="161"/>
      <c r="E141" s="161"/>
      <c r="F141" s="161"/>
      <c r="G141" s="161"/>
      <c r="H141" s="161"/>
      <c r="I141" s="161"/>
      <c r="J141" s="161"/>
      <c r="K141" s="161"/>
      <c r="L141" s="161"/>
      <c r="M141" s="161"/>
      <c r="N141" s="161"/>
      <c r="O141" s="161"/>
      <c r="P141" s="159"/>
      <c r="Q141" s="159"/>
      <c r="R141" s="159"/>
      <c r="S141" s="159"/>
      <c r="T141" s="159"/>
      <c r="U141" s="159"/>
      <c r="V141" s="159"/>
      <c r="W141" s="159"/>
      <c r="AT141" s="159"/>
      <c r="AU141" s="159"/>
    </row>
    <row r="142" spans="1:47" s="33" customFormat="1" ht="17.25" hidden="1">
      <c r="A142" s="161"/>
      <c r="B142" s="161"/>
      <c r="C142" s="161"/>
      <c r="D142" s="161"/>
      <c r="E142" s="161"/>
      <c r="F142" s="161"/>
      <c r="G142" s="161"/>
      <c r="H142" s="161"/>
      <c r="I142" s="161"/>
      <c r="J142" s="161"/>
      <c r="K142" s="161"/>
      <c r="L142" s="161"/>
      <c r="M142" s="161"/>
      <c r="N142" s="161"/>
      <c r="O142" s="161"/>
      <c r="P142" s="159"/>
      <c r="Q142" s="159"/>
      <c r="R142" s="159"/>
      <c r="S142" s="159"/>
      <c r="T142" s="159"/>
      <c r="U142" s="159"/>
      <c r="V142" s="159"/>
      <c r="W142" s="159"/>
      <c r="AT142" s="159"/>
      <c r="AU142" s="159"/>
    </row>
    <row r="143" spans="1:47" s="33" customFormat="1" ht="17.25" hidden="1">
      <c r="A143" s="161"/>
      <c r="B143" s="161"/>
      <c r="C143" s="161"/>
      <c r="D143" s="161"/>
      <c r="E143" s="161"/>
      <c r="F143" s="161"/>
      <c r="G143" s="161"/>
      <c r="H143" s="161"/>
      <c r="I143" s="161"/>
      <c r="J143" s="161"/>
      <c r="K143" s="161"/>
      <c r="L143" s="161"/>
      <c r="M143" s="161"/>
      <c r="N143" s="161"/>
      <c r="O143" s="161"/>
      <c r="P143" s="159"/>
      <c r="Q143" s="159"/>
      <c r="R143" s="159"/>
      <c r="S143" s="159"/>
      <c r="T143" s="159"/>
      <c r="U143" s="159"/>
      <c r="V143" s="159"/>
      <c r="W143" s="159"/>
      <c r="AT143" s="159"/>
      <c r="AU143" s="159"/>
    </row>
    <row r="144" spans="1:47" s="33" customFormat="1" ht="17.25" hidden="1">
      <c r="A144" s="161"/>
      <c r="B144" s="161"/>
      <c r="C144" s="161"/>
      <c r="D144" s="161"/>
      <c r="E144" s="161"/>
      <c r="F144" s="161"/>
      <c r="G144" s="161"/>
      <c r="H144" s="161"/>
      <c r="I144" s="161"/>
      <c r="J144" s="161"/>
      <c r="K144" s="161"/>
      <c r="L144" s="161"/>
      <c r="M144" s="161"/>
      <c r="N144" s="161"/>
      <c r="O144" s="161"/>
      <c r="P144" s="159"/>
      <c r="Q144" s="159"/>
      <c r="R144" s="159"/>
      <c r="S144" s="159"/>
      <c r="T144" s="159"/>
      <c r="U144" s="159"/>
      <c r="V144" s="159"/>
      <c r="W144" s="159"/>
      <c r="AT144" s="159"/>
      <c r="AU144" s="159"/>
    </row>
    <row r="145" spans="1:47" s="33" customFormat="1" ht="17.25" hidden="1">
      <c r="A145" s="161"/>
      <c r="B145" s="161"/>
      <c r="C145" s="161"/>
      <c r="D145" s="161"/>
      <c r="E145" s="161"/>
      <c r="F145" s="161"/>
      <c r="G145" s="161"/>
      <c r="H145" s="161"/>
      <c r="I145" s="161"/>
      <c r="J145" s="161"/>
      <c r="K145" s="161"/>
      <c r="L145" s="161"/>
      <c r="M145" s="161"/>
      <c r="N145" s="161"/>
      <c r="O145" s="161"/>
      <c r="P145" s="159"/>
      <c r="Q145" s="159"/>
      <c r="R145" s="159"/>
      <c r="S145" s="159"/>
      <c r="T145" s="159"/>
      <c r="U145" s="159"/>
      <c r="V145" s="159"/>
      <c r="W145" s="159"/>
      <c r="AT145" s="159"/>
      <c r="AU145" s="159"/>
    </row>
    <row r="146" spans="1:47" s="33" customFormat="1" ht="17.25" hidden="1">
      <c r="A146" s="161"/>
      <c r="B146" s="161"/>
      <c r="C146" s="161"/>
      <c r="D146" s="161"/>
      <c r="E146" s="161"/>
      <c r="F146" s="161"/>
      <c r="G146" s="161"/>
      <c r="H146" s="161"/>
      <c r="I146" s="161"/>
      <c r="J146" s="161"/>
      <c r="K146" s="161"/>
      <c r="L146" s="161"/>
      <c r="M146" s="161"/>
      <c r="N146" s="161"/>
      <c r="O146" s="161"/>
      <c r="P146" s="159"/>
      <c r="Q146" s="159"/>
      <c r="R146" s="159"/>
      <c r="S146" s="159"/>
      <c r="T146" s="159"/>
      <c r="U146" s="159"/>
      <c r="V146" s="159"/>
      <c r="W146" s="159"/>
      <c r="AT146" s="159"/>
      <c r="AU146" s="159"/>
    </row>
    <row r="147" spans="1:47" s="33" customFormat="1" ht="17.25" hidden="1">
      <c r="A147" s="161"/>
      <c r="B147" s="161"/>
      <c r="C147" s="161"/>
      <c r="D147" s="161"/>
      <c r="E147" s="161"/>
      <c r="F147" s="161"/>
      <c r="G147" s="161"/>
      <c r="H147" s="161"/>
      <c r="I147" s="161"/>
      <c r="J147" s="161"/>
      <c r="K147" s="161"/>
      <c r="L147" s="161"/>
      <c r="M147" s="161"/>
      <c r="N147" s="161"/>
      <c r="O147" s="161"/>
      <c r="P147" s="159"/>
      <c r="Q147" s="159"/>
      <c r="R147" s="159"/>
      <c r="S147" s="159"/>
      <c r="T147" s="159"/>
      <c r="U147" s="159"/>
      <c r="V147" s="159"/>
      <c r="W147" s="159"/>
      <c r="AT147" s="159"/>
      <c r="AU147" s="159"/>
    </row>
    <row r="148" spans="1:47" s="33" customFormat="1" ht="17.25" hidden="1">
      <c r="A148" s="161"/>
      <c r="B148" s="161"/>
      <c r="C148" s="161"/>
      <c r="D148" s="161"/>
      <c r="E148" s="161"/>
      <c r="F148" s="161"/>
      <c r="G148" s="161"/>
      <c r="H148" s="161"/>
      <c r="I148" s="161"/>
      <c r="J148" s="161"/>
      <c r="K148" s="161"/>
      <c r="L148" s="161"/>
      <c r="M148" s="161"/>
      <c r="N148" s="161"/>
      <c r="O148" s="161"/>
      <c r="P148" s="159"/>
      <c r="Q148" s="159"/>
      <c r="R148" s="159"/>
      <c r="S148" s="159"/>
      <c r="T148" s="159"/>
      <c r="U148" s="159"/>
      <c r="V148" s="159"/>
      <c r="W148" s="159"/>
      <c r="AT148" s="159"/>
      <c r="AU148" s="159"/>
    </row>
    <row r="149" spans="1:47" s="33" customFormat="1" ht="17.25" hidden="1">
      <c r="A149" s="161"/>
      <c r="B149" s="161"/>
      <c r="C149" s="161"/>
      <c r="D149" s="161"/>
      <c r="E149" s="161"/>
      <c r="F149" s="161"/>
      <c r="G149" s="161"/>
      <c r="H149" s="161"/>
      <c r="I149" s="161"/>
      <c r="J149" s="161"/>
      <c r="K149" s="161"/>
      <c r="L149" s="161"/>
      <c r="M149" s="161"/>
      <c r="N149" s="161"/>
      <c r="O149" s="161"/>
      <c r="P149" s="159"/>
      <c r="Q149" s="159"/>
      <c r="R149" s="159"/>
      <c r="S149" s="159"/>
      <c r="T149" s="159"/>
      <c r="U149" s="159"/>
      <c r="V149" s="159"/>
      <c r="W149" s="159"/>
      <c r="AT149" s="159"/>
      <c r="AU149" s="159"/>
    </row>
    <row r="150" spans="1:47" s="33" customFormat="1" ht="17.25" hidden="1">
      <c r="A150" s="161"/>
      <c r="B150" s="161"/>
      <c r="C150" s="161"/>
      <c r="D150" s="161"/>
      <c r="E150" s="161"/>
      <c r="F150" s="161"/>
      <c r="G150" s="161"/>
      <c r="H150" s="161"/>
      <c r="I150" s="161"/>
      <c r="J150" s="161"/>
      <c r="K150" s="161"/>
      <c r="L150" s="161"/>
      <c r="M150" s="161"/>
      <c r="N150" s="161"/>
      <c r="O150" s="161"/>
      <c r="P150" s="159"/>
      <c r="Q150" s="159"/>
      <c r="R150" s="159"/>
      <c r="S150" s="159"/>
      <c r="T150" s="159"/>
      <c r="U150" s="159"/>
      <c r="V150" s="159"/>
      <c r="W150" s="159"/>
      <c r="AT150" s="159"/>
      <c r="AU150" s="159"/>
    </row>
    <row r="151" spans="1:47" s="33" customFormat="1" ht="17.25" hidden="1">
      <c r="A151" s="161"/>
      <c r="B151" s="161"/>
      <c r="C151" s="161"/>
      <c r="D151" s="161"/>
      <c r="E151" s="161"/>
      <c r="F151" s="161"/>
      <c r="G151" s="161"/>
      <c r="H151" s="161"/>
      <c r="I151" s="161"/>
      <c r="J151" s="161"/>
      <c r="K151" s="161"/>
      <c r="L151" s="161"/>
      <c r="M151" s="161"/>
      <c r="N151" s="161"/>
      <c r="O151" s="161"/>
      <c r="P151" s="159"/>
      <c r="Q151" s="159"/>
      <c r="R151" s="159"/>
      <c r="S151" s="159"/>
      <c r="T151" s="159"/>
      <c r="U151" s="159"/>
      <c r="V151" s="159"/>
      <c r="W151" s="159"/>
      <c r="AT151" s="159"/>
      <c r="AU151" s="159"/>
    </row>
    <row r="152" spans="1:47" s="33" customFormat="1" ht="17.25" hidden="1">
      <c r="A152" s="161"/>
      <c r="B152" s="161"/>
      <c r="C152" s="161"/>
      <c r="D152" s="161"/>
      <c r="E152" s="161"/>
      <c r="F152" s="161"/>
      <c r="G152" s="161"/>
      <c r="H152" s="161"/>
      <c r="I152" s="161"/>
      <c r="J152" s="161"/>
      <c r="K152" s="161"/>
      <c r="L152" s="161"/>
      <c r="M152" s="161"/>
      <c r="N152" s="161"/>
      <c r="O152" s="161"/>
      <c r="P152" s="159"/>
      <c r="Q152" s="159"/>
      <c r="R152" s="159"/>
      <c r="S152" s="159"/>
      <c r="T152" s="159"/>
      <c r="U152" s="159"/>
      <c r="V152" s="159"/>
      <c r="W152" s="159"/>
      <c r="AT152" s="159"/>
      <c r="AU152" s="159"/>
    </row>
    <row r="153" spans="1:47" s="33" customFormat="1" ht="17.25" hidden="1">
      <c r="A153" s="161"/>
      <c r="B153" s="161"/>
      <c r="C153" s="161"/>
      <c r="D153" s="161"/>
      <c r="E153" s="161"/>
      <c r="F153" s="161"/>
      <c r="G153" s="161"/>
      <c r="H153" s="161"/>
      <c r="I153" s="161"/>
      <c r="J153" s="161"/>
      <c r="K153" s="161"/>
      <c r="L153" s="161"/>
      <c r="M153" s="161"/>
      <c r="N153" s="161"/>
      <c r="O153" s="161"/>
      <c r="P153" s="159"/>
      <c r="Q153" s="159"/>
      <c r="R153" s="159"/>
      <c r="S153" s="159"/>
      <c r="T153" s="159"/>
      <c r="U153" s="159"/>
      <c r="V153" s="159"/>
      <c r="W153" s="159"/>
      <c r="AT153" s="159"/>
      <c r="AU153" s="159"/>
    </row>
    <row r="154" spans="1:47" s="33" customFormat="1" ht="17.25" hidden="1">
      <c r="A154" s="161"/>
      <c r="B154" s="161"/>
      <c r="C154" s="161"/>
      <c r="D154" s="161"/>
      <c r="E154" s="161"/>
      <c r="F154" s="161"/>
      <c r="G154" s="161"/>
      <c r="H154" s="161"/>
      <c r="I154" s="161"/>
      <c r="J154" s="161"/>
      <c r="K154" s="161"/>
      <c r="L154" s="161"/>
      <c r="M154" s="161"/>
      <c r="N154" s="161"/>
      <c r="O154" s="161"/>
      <c r="P154" s="159"/>
      <c r="Q154" s="159"/>
      <c r="R154" s="159"/>
      <c r="S154" s="159"/>
      <c r="T154" s="159"/>
      <c r="U154" s="159"/>
      <c r="V154" s="159"/>
      <c r="W154" s="159"/>
      <c r="AT154" s="159"/>
      <c r="AU154" s="159"/>
    </row>
    <row r="155" spans="1:47" s="33" customFormat="1" ht="17.25" hidden="1">
      <c r="A155" s="161"/>
      <c r="B155" s="161"/>
      <c r="C155" s="161"/>
      <c r="D155" s="161"/>
      <c r="E155" s="161"/>
      <c r="F155" s="161"/>
      <c r="G155" s="161"/>
      <c r="H155" s="161"/>
      <c r="I155" s="161"/>
      <c r="J155" s="161"/>
      <c r="K155" s="161"/>
      <c r="L155" s="161"/>
      <c r="M155" s="161"/>
      <c r="N155" s="161"/>
      <c r="O155" s="161"/>
      <c r="P155" s="159"/>
      <c r="Q155" s="159"/>
      <c r="R155" s="159"/>
      <c r="S155" s="159"/>
      <c r="T155" s="159"/>
      <c r="U155" s="159"/>
      <c r="V155" s="159"/>
      <c r="W155" s="159"/>
      <c r="AT155" s="159"/>
      <c r="AU155" s="159"/>
    </row>
    <row r="156" spans="1:47" s="33" customFormat="1" ht="17.25" hidden="1">
      <c r="A156" s="161"/>
      <c r="B156" s="161"/>
      <c r="C156" s="161"/>
      <c r="D156" s="161"/>
      <c r="E156" s="161"/>
      <c r="F156" s="161"/>
      <c r="G156" s="161"/>
      <c r="H156" s="161"/>
      <c r="I156" s="161"/>
      <c r="J156" s="161"/>
      <c r="K156" s="161"/>
      <c r="L156" s="161"/>
      <c r="M156" s="161"/>
      <c r="N156" s="161"/>
      <c r="O156" s="161"/>
      <c r="P156" s="159"/>
      <c r="Q156" s="159"/>
      <c r="R156" s="159"/>
      <c r="S156" s="159"/>
      <c r="T156" s="159"/>
      <c r="U156" s="159"/>
      <c r="V156" s="159"/>
      <c r="W156" s="159"/>
      <c r="AT156" s="159"/>
      <c r="AU156" s="159"/>
    </row>
    <row r="157" spans="1:47" s="33" customFormat="1" ht="17.25" hidden="1">
      <c r="A157" s="161"/>
      <c r="B157" s="161"/>
      <c r="C157" s="161"/>
      <c r="D157" s="161"/>
      <c r="E157" s="161"/>
      <c r="F157" s="161"/>
      <c r="G157" s="161"/>
      <c r="H157" s="161"/>
      <c r="I157" s="161"/>
      <c r="J157" s="161"/>
      <c r="K157" s="161"/>
      <c r="L157" s="161"/>
      <c r="M157" s="161"/>
      <c r="N157" s="161"/>
      <c r="O157" s="161"/>
      <c r="P157" s="159"/>
      <c r="Q157" s="159"/>
      <c r="R157" s="159"/>
      <c r="S157" s="159"/>
      <c r="T157" s="159"/>
      <c r="U157" s="159"/>
      <c r="V157" s="159"/>
      <c r="W157" s="159"/>
      <c r="AT157" s="159"/>
      <c r="AU157" s="159"/>
    </row>
    <row r="158" spans="1:47" s="33" customFormat="1" ht="17.25" hidden="1">
      <c r="A158" s="161"/>
      <c r="B158" s="161"/>
      <c r="C158" s="161"/>
      <c r="D158" s="161"/>
      <c r="E158" s="161"/>
      <c r="F158" s="161"/>
      <c r="G158" s="161"/>
      <c r="H158" s="161"/>
      <c r="I158" s="161"/>
      <c r="J158" s="161"/>
      <c r="K158" s="161"/>
      <c r="L158" s="161"/>
      <c r="M158" s="161"/>
      <c r="N158" s="161"/>
      <c r="O158" s="161"/>
      <c r="P158" s="159"/>
      <c r="Q158" s="159"/>
      <c r="R158" s="159"/>
      <c r="S158" s="159"/>
      <c r="T158" s="159"/>
      <c r="U158" s="159"/>
      <c r="V158" s="159"/>
      <c r="W158" s="159"/>
      <c r="AT158" s="159"/>
      <c r="AU158" s="159"/>
    </row>
    <row r="159" spans="1:47" s="33" customFormat="1" ht="17.25" hidden="1">
      <c r="A159" s="161"/>
      <c r="B159" s="161"/>
      <c r="C159" s="161"/>
      <c r="D159" s="161"/>
      <c r="E159" s="161"/>
      <c r="F159" s="161"/>
      <c r="G159" s="161"/>
      <c r="H159" s="161"/>
      <c r="I159" s="161"/>
      <c r="J159" s="161"/>
      <c r="K159" s="161"/>
      <c r="L159" s="161"/>
      <c r="M159" s="161"/>
      <c r="N159" s="161"/>
      <c r="O159" s="161"/>
      <c r="P159" s="159"/>
      <c r="Q159" s="159"/>
      <c r="R159" s="159"/>
      <c r="S159" s="159"/>
      <c r="T159" s="159"/>
      <c r="U159" s="159"/>
      <c r="V159" s="159"/>
      <c r="W159" s="159"/>
      <c r="AT159" s="159"/>
      <c r="AU159" s="159"/>
    </row>
    <row r="160" spans="1:47" s="33" customFormat="1" ht="17.25" hidden="1">
      <c r="A160" s="161"/>
      <c r="B160" s="161"/>
      <c r="C160" s="161"/>
      <c r="D160" s="161"/>
      <c r="E160" s="161"/>
      <c r="F160" s="161"/>
      <c r="G160" s="161"/>
      <c r="H160" s="161"/>
      <c r="I160" s="161"/>
      <c r="J160" s="161"/>
      <c r="K160" s="161"/>
      <c r="L160" s="161"/>
      <c r="M160" s="161"/>
      <c r="N160" s="161"/>
      <c r="O160" s="161"/>
      <c r="P160" s="159"/>
      <c r="Q160" s="159"/>
      <c r="R160" s="159"/>
      <c r="S160" s="159"/>
      <c r="T160" s="159"/>
      <c r="U160" s="159"/>
      <c r="V160" s="159"/>
      <c r="W160" s="159"/>
      <c r="AT160" s="159"/>
      <c r="AU160" s="159"/>
    </row>
    <row r="161" spans="1:47" s="33" customFormat="1" ht="17.25" hidden="1">
      <c r="A161" s="161"/>
      <c r="B161" s="161"/>
      <c r="C161" s="161"/>
      <c r="D161" s="161"/>
      <c r="E161" s="161"/>
      <c r="F161" s="161"/>
      <c r="G161" s="161"/>
      <c r="H161" s="161"/>
      <c r="I161" s="161"/>
      <c r="J161" s="161"/>
      <c r="K161" s="161"/>
      <c r="L161" s="161"/>
      <c r="M161" s="161"/>
      <c r="N161" s="161"/>
      <c r="O161" s="161"/>
      <c r="P161" s="159"/>
      <c r="Q161" s="159"/>
      <c r="R161" s="159"/>
      <c r="S161" s="159"/>
      <c r="T161" s="159"/>
      <c r="U161" s="159"/>
      <c r="V161" s="159"/>
      <c r="W161" s="159"/>
      <c r="AT161" s="159"/>
      <c r="AU161" s="159"/>
    </row>
    <row r="162" spans="1:47" s="33" customFormat="1" ht="17.25" hidden="1">
      <c r="A162" s="161"/>
      <c r="B162" s="161"/>
      <c r="C162" s="161"/>
      <c r="D162" s="161"/>
      <c r="E162" s="161"/>
      <c r="F162" s="161"/>
      <c r="G162" s="161"/>
      <c r="H162" s="161"/>
      <c r="I162" s="161"/>
      <c r="J162" s="161"/>
      <c r="K162" s="161"/>
      <c r="L162" s="161"/>
      <c r="M162" s="161"/>
      <c r="N162" s="161"/>
      <c r="O162" s="161"/>
      <c r="P162" s="159"/>
      <c r="Q162" s="159"/>
      <c r="R162" s="159"/>
      <c r="S162" s="159"/>
      <c r="T162" s="159"/>
      <c r="U162" s="159"/>
      <c r="V162" s="159"/>
      <c r="W162" s="159"/>
      <c r="AT162" s="159"/>
      <c r="AU162" s="159"/>
    </row>
    <row r="163" spans="1:47" s="33" customFormat="1" ht="17.25" hidden="1">
      <c r="A163" s="161"/>
      <c r="B163" s="161"/>
      <c r="C163" s="161"/>
      <c r="D163" s="161"/>
      <c r="E163" s="161"/>
      <c r="F163" s="161"/>
      <c r="G163" s="161"/>
      <c r="H163" s="161"/>
      <c r="I163" s="161"/>
      <c r="J163" s="161"/>
      <c r="K163" s="161"/>
      <c r="L163" s="161"/>
      <c r="M163" s="161"/>
      <c r="N163" s="161"/>
      <c r="O163" s="161"/>
      <c r="P163" s="159"/>
      <c r="Q163" s="159"/>
      <c r="R163" s="159"/>
      <c r="S163" s="159"/>
      <c r="T163" s="159"/>
      <c r="U163" s="159"/>
      <c r="V163" s="159"/>
      <c r="W163" s="159"/>
      <c r="AT163" s="159"/>
      <c r="AU163" s="159"/>
    </row>
    <row r="164" spans="1:47" s="33" customFormat="1" ht="17.25" hidden="1">
      <c r="A164" s="161"/>
      <c r="B164" s="161"/>
      <c r="C164" s="161"/>
      <c r="D164" s="161"/>
      <c r="E164" s="161"/>
      <c r="F164" s="161"/>
      <c r="G164" s="161"/>
      <c r="H164" s="161"/>
      <c r="I164" s="161"/>
      <c r="J164" s="161"/>
      <c r="K164" s="161"/>
      <c r="L164" s="161"/>
      <c r="M164" s="161"/>
      <c r="N164" s="161"/>
      <c r="O164" s="161"/>
      <c r="P164" s="159"/>
      <c r="Q164" s="159"/>
      <c r="R164" s="159"/>
      <c r="S164" s="159"/>
      <c r="T164" s="159"/>
      <c r="U164" s="159"/>
      <c r="V164" s="159"/>
      <c r="W164" s="159"/>
      <c r="AT164" s="159"/>
      <c r="AU164" s="159"/>
    </row>
    <row r="165" spans="1:47" s="33" customFormat="1" ht="17.25" hidden="1">
      <c r="A165" s="161"/>
      <c r="B165" s="161"/>
      <c r="C165" s="161"/>
      <c r="D165" s="161"/>
      <c r="E165" s="161"/>
      <c r="F165" s="161"/>
      <c r="G165" s="161"/>
      <c r="H165" s="161"/>
      <c r="I165" s="161"/>
      <c r="J165" s="161"/>
      <c r="K165" s="161"/>
      <c r="L165" s="161"/>
      <c r="M165" s="161"/>
      <c r="N165" s="161"/>
      <c r="O165" s="161"/>
      <c r="P165" s="159"/>
      <c r="Q165" s="159"/>
      <c r="R165" s="159"/>
      <c r="S165" s="159"/>
      <c r="T165" s="159"/>
      <c r="U165" s="159"/>
      <c r="V165" s="159"/>
      <c r="W165" s="159"/>
      <c r="AT165" s="159"/>
      <c r="AU165" s="159"/>
    </row>
    <row r="166" spans="1:47" s="33" customFormat="1" ht="17.25" hidden="1">
      <c r="A166" s="161"/>
      <c r="B166" s="161"/>
      <c r="C166" s="161"/>
      <c r="D166" s="161"/>
      <c r="E166" s="161"/>
      <c r="F166" s="161"/>
      <c r="G166" s="161"/>
      <c r="H166" s="161"/>
      <c r="I166" s="161"/>
      <c r="J166" s="161"/>
      <c r="K166" s="161"/>
      <c r="L166" s="161"/>
      <c r="M166" s="161"/>
      <c r="N166" s="161"/>
      <c r="O166" s="161"/>
      <c r="P166" s="159"/>
      <c r="Q166" s="159"/>
      <c r="R166" s="159"/>
      <c r="S166" s="159"/>
      <c r="T166" s="159"/>
      <c r="U166" s="159"/>
      <c r="V166" s="159"/>
      <c r="W166" s="159"/>
      <c r="AT166" s="159"/>
      <c r="AU166" s="159"/>
    </row>
    <row r="167" spans="1:47" s="33" customFormat="1" ht="17.25" hidden="1">
      <c r="A167" s="161"/>
      <c r="B167" s="161"/>
      <c r="C167" s="161"/>
      <c r="D167" s="161"/>
      <c r="E167" s="161"/>
      <c r="F167" s="161"/>
      <c r="G167" s="161"/>
      <c r="H167" s="161"/>
      <c r="I167" s="161"/>
      <c r="J167" s="161"/>
      <c r="K167" s="161"/>
      <c r="L167" s="161"/>
      <c r="M167" s="161"/>
      <c r="N167" s="161"/>
      <c r="O167" s="161"/>
      <c r="P167" s="159"/>
      <c r="Q167" s="159"/>
      <c r="R167" s="159"/>
      <c r="S167" s="159"/>
      <c r="T167" s="159"/>
      <c r="U167" s="159"/>
      <c r="V167" s="159"/>
      <c r="W167" s="159"/>
      <c r="AT167" s="159"/>
      <c r="AU167" s="159"/>
    </row>
    <row r="168" spans="1:47" s="33" customFormat="1" ht="17.25" hidden="1">
      <c r="A168" s="161"/>
      <c r="B168" s="161"/>
      <c r="C168" s="161"/>
      <c r="D168" s="161"/>
      <c r="E168" s="161"/>
      <c r="F168" s="161"/>
      <c r="G168" s="161"/>
      <c r="H168" s="161"/>
      <c r="I168" s="161"/>
      <c r="J168" s="161"/>
      <c r="K168" s="161"/>
      <c r="L168" s="161"/>
      <c r="M168" s="161"/>
      <c r="N168" s="161"/>
      <c r="O168" s="161"/>
      <c r="P168" s="159"/>
      <c r="Q168" s="159"/>
      <c r="R168" s="159"/>
      <c r="S168" s="159"/>
      <c r="T168" s="159"/>
      <c r="U168" s="159"/>
      <c r="V168" s="159"/>
      <c r="W168" s="159"/>
      <c r="AT168" s="159"/>
      <c r="AU168" s="159"/>
    </row>
    <row r="169" spans="1:47" s="33" customFormat="1" ht="17.25" hidden="1">
      <c r="A169" s="161"/>
      <c r="B169" s="161"/>
      <c r="C169" s="161"/>
      <c r="D169" s="161"/>
      <c r="E169" s="161"/>
      <c r="F169" s="161"/>
      <c r="G169" s="161"/>
      <c r="H169" s="161"/>
      <c r="I169" s="161"/>
      <c r="J169" s="161"/>
      <c r="K169" s="161"/>
      <c r="L169" s="161"/>
      <c r="M169" s="161"/>
      <c r="N169" s="161"/>
      <c r="O169" s="161"/>
      <c r="P169" s="159"/>
      <c r="Q169" s="159"/>
      <c r="R169" s="159"/>
      <c r="S169" s="159"/>
      <c r="T169" s="159"/>
      <c r="U169" s="159"/>
      <c r="V169" s="159"/>
      <c r="W169" s="159"/>
      <c r="AT169" s="159"/>
      <c r="AU169" s="159"/>
    </row>
    <row r="170" spans="1:47" s="33" customFormat="1" ht="17.25" hidden="1">
      <c r="A170" s="161"/>
      <c r="B170" s="161"/>
      <c r="C170" s="161"/>
      <c r="D170" s="161"/>
      <c r="E170" s="161"/>
      <c r="F170" s="161"/>
      <c r="G170" s="161"/>
      <c r="H170" s="161"/>
      <c r="I170" s="161"/>
      <c r="J170" s="161"/>
      <c r="K170" s="161"/>
      <c r="L170" s="161"/>
      <c r="M170" s="161"/>
      <c r="N170" s="161"/>
      <c r="O170" s="161"/>
      <c r="P170" s="159"/>
      <c r="Q170" s="159"/>
      <c r="R170" s="159"/>
      <c r="S170" s="159"/>
      <c r="T170" s="159"/>
      <c r="U170" s="159"/>
      <c r="V170" s="159"/>
      <c r="W170" s="159"/>
      <c r="AT170" s="159"/>
      <c r="AU170" s="159"/>
    </row>
    <row r="171" spans="1:47" s="33" customFormat="1" ht="17.25" hidden="1">
      <c r="A171" s="161"/>
      <c r="B171" s="161"/>
      <c r="C171" s="161"/>
      <c r="D171" s="161"/>
      <c r="E171" s="161"/>
      <c r="F171" s="161"/>
      <c r="G171" s="161"/>
      <c r="H171" s="161"/>
      <c r="I171" s="161"/>
      <c r="J171" s="161"/>
      <c r="K171" s="161"/>
      <c r="L171" s="161"/>
      <c r="M171" s="161"/>
      <c r="N171" s="161"/>
      <c r="O171" s="161"/>
      <c r="P171" s="159"/>
      <c r="Q171" s="159"/>
      <c r="R171" s="159"/>
      <c r="S171" s="159"/>
      <c r="T171" s="159"/>
      <c r="U171" s="159"/>
      <c r="V171" s="159"/>
      <c r="W171" s="159"/>
      <c r="AT171" s="159"/>
      <c r="AU171" s="159"/>
    </row>
    <row r="172" spans="1:47" s="33" customFormat="1" ht="17.25" hidden="1">
      <c r="A172" s="161"/>
      <c r="B172" s="161"/>
      <c r="C172" s="161"/>
      <c r="D172" s="161"/>
      <c r="E172" s="161"/>
      <c r="F172" s="161"/>
      <c r="G172" s="161"/>
      <c r="H172" s="161"/>
      <c r="I172" s="161"/>
      <c r="J172" s="161"/>
      <c r="K172" s="161"/>
      <c r="L172" s="161"/>
      <c r="M172" s="161"/>
      <c r="N172" s="161"/>
      <c r="O172" s="161"/>
      <c r="P172" s="159"/>
      <c r="Q172" s="159"/>
      <c r="R172" s="159"/>
      <c r="S172" s="159"/>
      <c r="T172" s="159"/>
      <c r="U172" s="159"/>
      <c r="V172" s="159"/>
      <c r="W172" s="159"/>
      <c r="AT172" s="159"/>
      <c r="AU172" s="159"/>
    </row>
    <row r="173" spans="1:47" s="33" customFormat="1" ht="17.25" hidden="1">
      <c r="A173" s="161"/>
      <c r="B173" s="161"/>
      <c r="C173" s="161"/>
      <c r="D173" s="161"/>
      <c r="E173" s="161"/>
      <c r="F173" s="161"/>
      <c r="G173" s="161"/>
      <c r="H173" s="161"/>
      <c r="I173" s="161"/>
      <c r="J173" s="161"/>
      <c r="K173" s="161"/>
      <c r="L173" s="161"/>
      <c r="M173" s="161"/>
      <c r="N173" s="161"/>
      <c r="O173" s="161"/>
      <c r="P173" s="159"/>
      <c r="Q173" s="159"/>
      <c r="R173" s="159"/>
      <c r="S173" s="159"/>
      <c r="T173" s="159"/>
      <c r="U173" s="159"/>
      <c r="V173" s="159"/>
      <c r="W173" s="159"/>
      <c r="AT173" s="159"/>
      <c r="AU173" s="159"/>
    </row>
    <row r="174" spans="1:47" s="33" customFormat="1" ht="17.25" hidden="1">
      <c r="A174" s="161"/>
      <c r="B174" s="161"/>
      <c r="C174" s="161"/>
      <c r="D174" s="161"/>
      <c r="E174" s="161"/>
      <c r="F174" s="161"/>
      <c r="G174" s="161"/>
      <c r="H174" s="161"/>
      <c r="I174" s="161"/>
      <c r="J174" s="161"/>
      <c r="K174" s="161"/>
      <c r="L174" s="161"/>
      <c r="M174" s="161"/>
      <c r="N174" s="161"/>
      <c r="O174" s="161"/>
      <c r="P174" s="159"/>
      <c r="Q174" s="159"/>
      <c r="R174" s="159"/>
      <c r="S174" s="159"/>
      <c r="T174" s="159"/>
      <c r="U174" s="159"/>
      <c r="V174" s="159"/>
      <c r="W174" s="159"/>
      <c r="AT174" s="159"/>
      <c r="AU174" s="159"/>
    </row>
    <row r="175" spans="1:47" s="33" customFormat="1" ht="17.25" hidden="1">
      <c r="A175" s="161"/>
      <c r="B175" s="161"/>
      <c r="C175" s="161"/>
      <c r="D175" s="161"/>
      <c r="E175" s="161"/>
      <c r="F175" s="161"/>
      <c r="G175" s="161"/>
      <c r="H175" s="161"/>
      <c r="I175" s="161"/>
      <c r="J175" s="161"/>
      <c r="K175" s="161"/>
      <c r="L175" s="161"/>
      <c r="M175" s="161"/>
      <c r="N175" s="161"/>
      <c r="O175" s="161"/>
      <c r="P175" s="159"/>
      <c r="Q175" s="159"/>
      <c r="R175" s="159"/>
      <c r="S175" s="159"/>
      <c r="T175" s="159"/>
      <c r="U175" s="159"/>
      <c r="V175" s="159"/>
      <c r="W175" s="159"/>
      <c r="AT175" s="159"/>
      <c r="AU175" s="159"/>
    </row>
    <row r="176" spans="1:47" s="33" customFormat="1" ht="17.25" hidden="1">
      <c r="A176" s="161"/>
      <c r="B176" s="161"/>
      <c r="C176" s="161"/>
      <c r="D176" s="161"/>
      <c r="E176" s="161"/>
      <c r="F176" s="161"/>
      <c r="G176" s="161"/>
      <c r="H176" s="161"/>
      <c r="I176" s="161"/>
      <c r="J176" s="161"/>
      <c r="K176" s="161"/>
      <c r="L176" s="161"/>
      <c r="M176" s="161"/>
      <c r="N176" s="161"/>
      <c r="O176" s="161"/>
      <c r="P176" s="159"/>
      <c r="Q176" s="159"/>
      <c r="R176" s="159"/>
      <c r="S176" s="159"/>
      <c r="T176" s="159"/>
      <c r="U176" s="159"/>
      <c r="V176" s="159"/>
      <c r="W176" s="159"/>
      <c r="AT176" s="159"/>
      <c r="AU176" s="159"/>
    </row>
    <row r="177" spans="1:47" s="33" customFormat="1" ht="17.25" hidden="1">
      <c r="A177" s="161"/>
      <c r="B177" s="161"/>
      <c r="C177" s="161"/>
      <c r="D177" s="161"/>
      <c r="E177" s="161"/>
      <c r="F177" s="161"/>
      <c r="G177" s="161"/>
      <c r="H177" s="161"/>
      <c r="I177" s="161"/>
      <c r="J177" s="161"/>
      <c r="K177" s="161"/>
      <c r="L177" s="161"/>
      <c r="M177" s="161"/>
      <c r="N177" s="161"/>
      <c r="O177" s="161"/>
      <c r="P177" s="159"/>
      <c r="Q177" s="159"/>
      <c r="R177" s="159"/>
      <c r="S177" s="159"/>
      <c r="T177" s="159"/>
      <c r="U177" s="159"/>
      <c r="V177" s="159"/>
      <c r="W177" s="159"/>
      <c r="AT177" s="159"/>
      <c r="AU177" s="159"/>
    </row>
    <row r="178" spans="1:47" s="33" customFormat="1" ht="17.25" hidden="1">
      <c r="A178" s="161"/>
      <c r="B178" s="161"/>
      <c r="C178" s="161"/>
      <c r="D178" s="161"/>
      <c r="E178" s="161"/>
      <c r="F178" s="161"/>
      <c r="G178" s="161"/>
      <c r="H178" s="161"/>
      <c r="I178" s="161"/>
      <c r="J178" s="161"/>
      <c r="K178" s="161"/>
      <c r="L178" s="161"/>
      <c r="M178" s="161"/>
      <c r="N178" s="161"/>
      <c r="O178" s="161"/>
      <c r="P178" s="159"/>
      <c r="Q178" s="159"/>
      <c r="R178" s="159"/>
      <c r="S178" s="159"/>
      <c r="T178" s="159"/>
      <c r="U178" s="159"/>
      <c r="V178" s="159"/>
      <c r="W178" s="159"/>
      <c r="AT178" s="159"/>
      <c r="AU178" s="159"/>
    </row>
    <row r="179" spans="1:47" s="33" customFormat="1" ht="17.25" hidden="1">
      <c r="A179" s="161"/>
      <c r="B179" s="161"/>
      <c r="C179" s="161"/>
      <c r="D179" s="161"/>
      <c r="E179" s="161"/>
      <c r="F179" s="161"/>
      <c r="G179" s="161"/>
      <c r="H179" s="161"/>
      <c r="I179" s="161"/>
      <c r="J179" s="161"/>
      <c r="K179" s="161"/>
      <c r="L179" s="161"/>
      <c r="M179" s="161"/>
      <c r="N179" s="161"/>
      <c r="O179" s="161"/>
      <c r="P179" s="159"/>
      <c r="Q179" s="159"/>
      <c r="R179" s="159"/>
      <c r="S179" s="159"/>
      <c r="T179" s="159"/>
      <c r="U179" s="159"/>
      <c r="V179" s="159"/>
      <c r="W179" s="159"/>
      <c r="AT179" s="159"/>
      <c r="AU179" s="159"/>
    </row>
    <row r="180" spans="1:47" s="33" customFormat="1" ht="17.25" hidden="1">
      <c r="A180" s="161"/>
      <c r="B180" s="161"/>
      <c r="C180" s="161"/>
      <c r="D180" s="161"/>
      <c r="E180" s="161"/>
      <c r="F180" s="161"/>
      <c r="G180" s="161"/>
      <c r="H180" s="161"/>
      <c r="I180" s="161"/>
      <c r="J180" s="161"/>
      <c r="K180" s="161"/>
      <c r="L180" s="161"/>
      <c r="M180" s="161"/>
      <c r="N180" s="161"/>
      <c r="O180" s="161"/>
      <c r="P180" s="159"/>
      <c r="Q180" s="159"/>
      <c r="R180" s="159"/>
      <c r="S180" s="159"/>
      <c r="T180" s="159"/>
      <c r="U180" s="159"/>
      <c r="V180" s="159"/>
      <c r="W180" s="159"/>
      <c r="AT180" s="159"/>
      <c r="AU180" s="159"/>
    </row>
    <row r="181" spans="1:47" s="33" customFormat="1" ht="17.25" hidden="1">
      <c r="A181" s="161"/>
      <c r="B181" s="161"/>
      <c r="C181" s="161"/>
      <c r="D181" s="161"/>
      <c r="E181" s="161"/>
      <c r="F181" s="161"/>
      <c r="G181" s="161"/>
      <c r="H181" s="161"/>
      <c r="I181" s="161"/>
      <c r="J181" s="161"/>
      <c r="K181" s="161"/>
      <c r="L181" s="161"/>
      <c r="M181" s="161"/>
      <c r="N181" s="161"/>
      <c r="O181" s="161"/>
      <c r="P181" s="159"/>
      <c r="Q181" s="159"/>
      <c r="R181" s="159"/>
      <c r="S181" s="159"/>
      <c r="T181" s="159"/>
      <c r="U181" s="159"/>
      <c r="V181" s="159"/>
      <c r="W181" s="159"/>
      <c r="AT181" s="159"/>
      <c r="AU181" s="159"/>
    </row>
    <row r="182" spans="1:47" s="33" customFormat="1" ht="17.25" hidden="1">
      <c r="A182" s="161"/>
      <c r="B182" s="161"/>
      <c r="C182" s="161"/>
      <c r="D182" s="161"/>
      <c r="E182" s="161"/>
      <c r="F182" s="161"/>
      <c r="G182" s="161"/>
      <c r="H182" s="161"/>
      <c r="I182" s="161"/>
      <c r="J182" s="161"/>
      <c r="K182" s="161"/>
      <c r="L182" s="161"/>
      <c r="M182" s="161"/>
      <c r="N182" s="161"/>
      <c r="O182" s="161"/>
      <c r="P182" s="159"/>
      <c r="Q182" s="159"/>
      <c r="R182" s="159"/>
      <c r="S182" s="159"/>
      <c r="T182" s="159"/>
      <c r="U182" s="159"/>
      <c r="V182" s="159"/>
      <c r="W182" s="159"/>
      <c r="AT182" s="159"/>
      <c r="AU182" s="159"/>
    </row>
    <row r="183" spans="1:47" s="33" customFormat="1" ht="17.25" hidden="1">
      <c r="A183" s="161"/>
      <c r="B183" s="161"/>
      <c r="C183" s="161"/>
      <c r="D183" s="161"/>
      <c r="E183" s="161"/>
      <c r="F183" s="161"/>
      <c r="G183" s="161"/>
      <c r="H183" s="161"/>
      <c r="I183" s="161"/>
      <c r="J183" s="161"/>
      <c r="K183" s="161"/>
      <c r="L183" s="161"/>
      <c r="M183" s="161"/>
      <c r="N183" s="161"/>
      <c r="O183" s="161"/>
      <c r="P183" s="159"/>
      <c r="Q183" s="159"/>
      <c r="R183" s="159"/>
      <c r="S183" s="159"/>
      <c r="T183" s="159"/>
      <c r="U183" s="159"/>
      <c r="V183" s="159"/>
      <c r="W183" s="159"/>
      <c r="AT183" s="159"/>
      <c r="AU183" s="159"/>
    </row>
    <row r="184" spans="1:47" s="33" customFormat="1" ht="17.25" hidden="1">
      <c r="A184" s="161"/>
      <c r="B184" s="161"/>
      <c r="C184" s="161"/>
      <c r="D184" s="161"/>
      <c r="E184" s="161"/>
      <c r="F184" s="161"/>
      <c r="G184" s="161"/>
      <c r="H184" s="161"/>
      <c r="I184" s="161"/>
      <c r="J184" s="161"/>
      <c r="K184" s="161"/>
      <c r="L184" s="161"/>
      <c r="M184" s="161"/>
      <c r="N184" s="161"/>
      <c r="O184" s="161"/>
      <c r="P184" s="159"/>
      <c r="Q184" s="159"/>
      <c r="R184" s="159"/>
      <c r="S184" s="159"/>
      <c r="T184" s="159"/>
      <c r="U184" s="159"/>
      <c r="V184" s="159"/>
      <c r="W184" s="159"/>
      <c r="AT184" s="159"/>
      <c r="AU184" s="159"/>
    </row>
    <row r="185" spans="1:47" s="33" customFormat="1" ht="17.25" hidden="1">
      <c r="A185" s="161"/>
      <c r="B185" s="161"/>
      <c r="C185" s="161"/>
      <c r="D185" s="161"/>
      <c r="E185" s="161"/>
      <c r="F185" s="161"/>
      <c r="G185" s="161"/>
      <c r="H185" s="161"/>
      <c r="I185" s="161"/>
      <c r="J185" s="161"/>
      <c r="K185" s="161"/>
      <c r="L185" s="161"/>
      <c r="M185" s="161"/>
      <c r="N185" s="161"/>
      <c r="O185" s="161"/>
      <c r="P185" s="159"/>
      <c r="Q185" s="159"/>
      <c r="R185" s="159"/>
      <c r="S185" s="159"/>
      <c r="T185" s="159"/>
      <c r="U185" s="159"/>
      <c r="V185" s="159"/>
      <c r="W185" s="159"/>
      <c r="AT185" s="159"/>
      <c r="AU185" s="159"/>
    </row>
    <row r="186" spans="1:47" s="33" customFormat="1" ht="17.25" hidden="1">
      <c r="A186" s="161"/>
      <c r="B186" s="161"/>
      <c r="C186" s="161"/>
      <c r="D186" s="161"/>
      <c r="E186" s="161"/>
      <c r="F186" s="161"/>
      <c r="G186" s="161"/>
      <c r="H186" s="161"/>
      <c r="I186" s="161"/>
      <c r="J186" s="161"/>
      <c r="K186" s="161"/>
      <c r="L186" s="161"/>
      <c r="M186" s="161"/>
      <c r="N186" s="161"/>
      <c r="O186" s="161"/>
      <c r="P186" s="159"/>
      <c r="Q186" s="159"/>
      <c r="R186" s="159"/>
      <c r="S186" s="159"/>
      <c r="T186" s="159"/>
      <c r="U186" s="159"/>
      <c r="V186" s="159"/>
      <c r="W186" s="159"/>
      <c r="AT186" s="159"/>
      <c r="AU186" s="159"/>
    </row>
    <row r="187" spans="1:47" s="33" customFormat="1" ht="17.25" hidden="1">
      <c r="A187" s="161"/>
      <c r="B187" s="161"/>
      <c r="C187" s="161"/>
      <c r="D187" s="161"/>
      <c r="E187" s="161"/>
      <c r="F187" s="161"/>
      <c r="G187" s="161"/>
      <c r="H187" s="161"/>
      <c r="I187" s="161"/>
      <c r="J187" s="161"/>
      <c r="K187" s="161"/>
      <c r="L187" s="161"/>
      <c r="M187" s="161"/>
      <c r="N187" s="161"/>
      <c r="O187" s="161"/>
      <c r="P187" s="159"/>
      <c r="Q187" s="159"/>
      <c r="R187" s="159"/>
      <c r="S187" s="159"/>
      <c r="T187" s="159"/>
      <c r="U187" s="159"/>
      <c r="V187" s="159"/>
      <c r="W187" s="159"/>
      <c r="AT187" s="159"/>
      <c r="AU187" s="159"/>
    </row>
    <row r="188" spans="1:47" s="33" customFormat="1" ht="17.25" hidden="1">
      <c r="A188" s="161"/>
      <c r="B188" s="161"/>
      <c r="C188" s="161"/>
      <c r="D188" s="161"/>
      <c r="E188" s="161"/>
      <c r="F188" s="161"/>
      <c r="G188" s="161"/>
      <c r="H188" s="161"/>
      <c r="I188" s="161"/>
      <c r="J188" s="161"/>
      <c r="K188" s="161"/>
      <c r="L188" s="161"/>
      <c r="M188" s="161"/>
      <c r="N188" s="161"/>
      <c r="O188" s="161"/>
      <c r="P188" s="159"/>
      <c r="Q188" s="159"/>
      <c r="R188" s="159"/>
      <c r="S188" s="159"/>
      <c r="T188" s="159"/>
      <c r="U188" s="159"/>
      <c r="V188" s="159"/>
      <c r="W188" s="159"/>
      <c r="AT188" s="159"/>
      <c r="AU188" s="159"/>
    </row>
    <row r="189" spans="1:47" s="33" customFormat="1" ht="17.25" hidden="1">
      <c r="A189" s="161"/>
      <c r="B189" s="161"/>
      <c r="C189" s="161"/>
      <c r="D189" s="161"/>
      <c r="E189" s="161"/>
      <c r="F189" s="161"/>
      <c r="G189" s="161"/>
      <c r="H189" s="161"/>
      <c r="I189" s="161"/>
      <c r="J189" s="161"/>
      <c r="K189" s="161"/>
      <c r="L189" s="161"/>
      <c r="M189" s="161"/>
      <c r="N189" s="161"/>
      <c r="O189" s="161"/>
      <c r="P189" s="159"/>
      <c r="Q189" s="159"/>
      <c r="R189" s="159"/>
      <c r="S189" s="159"/>
      <c r="T189" s="159"/>
      <c r="U189" s="159"/>
      <c r="V189" s="159"/>
      <c r="W189" s="159"/>
      <c r="AT189" s="159"/>
      <c r="AU189" s="159"/>
    </row>
    <row r="190" spans="1:47" s="33" customFormat="1" ht="17.25" hidden="1">
      <c r="A190" s="161"/>
      <c r="B190" s="161"/>
      <c r="C190" s="161"/>
      <c r="D190" s="161"/>
      <c r="E190" s="161"/>
      <c r="F190" s="161"/>
      <c r="G190" s="161"/>
      <c r="H190" s="161"/>
      <c r="I190" s="161"/>
      <c r="J190" s="161"/>
      <c r="K190" s="161"/>
      <c r="L190" s="161"/>
      <c r="M190" s="161"/>
      <c r="N190" s="161"/>
      <c r="O190" s="161"/>
      <c r="P190" s="159"/>
      <c r="Q190" s="159"/>
      <c r="R190" s="159"/>
      <c r="S190" s="159"/>
      <c r="T190" s="159"/>
      <c r="U190" s="159"/>
      <c r="V190" s="159"/>
      <c r="W190" s="159"/>
      <c r="AT190" s="159"/>
      <c r="AU190" s="159"/>
    </row>
    <row r="191" spans="1:47" s="33" customFormat="1" ht="17.25" hidden="1">
      <c r="A191" s="161"/>
      <c r="B191" s="161"/>
      <c r="C191" s="161"/>
      <c r="D191" s="161"/>
      <c r="E191" s="161"/>
      <c r="F191" s="161"/>
      <c r="G191" s="161"/>
      <c r="H191" s="161"/>
      <c r="I191" s="161"/>
      <c r="J191" s="161"/>
      <c r="K191" s="161"/>
      <c r="L191" s="161"/>
      <c r="M191" s="161"/>
      <c r="N191" s="161"/>
      <c r="O191" s="161"/>
      <c r="P191" s="159"/>
      <c r="Q191" s="159"/>
      <c r="R191" s="159"/>
      <c r="S191" s="159"/>
      <c r="T191" s="159"/>
      <c r="U191" s="159"/>
      <c r="V191" s="159"/>
      <c r="W191" s="159"/>
      <c r="AT191" s="159"/>
      <c r="AU191" s="159"/>
    </row>
    <row r="192" spans="1:47" s="33" customFormat="1" ht="17.25" hidden="1">
      <c r="A192" s="161"/>
      <c r="B192" s="161"/>
      <c r="C192" s="161"/>
      <c r="D192" s="161"/>
      <c r="E192" s="161"/>
      <c r="F192" s="161"/>
      <c r="G192" s="161"/>
      <c r="H192" s="161"/>
      <c r="I192" s="161"/>
      <c r="J192" s="161"/>
      <c r="K192" s="161"/>
      <c r="L192" s="161"/>
      <c r="M192" s="161"/>
      <c r="N192" s="161"/>
      <c r="O192" s="161"/>
      <c r="P192" s="159"/>
      <c r="Q192" s="159"/>
      <c r="R192" s="159"/>
      <c r="S192" s="159"/>
      <c r="T192" s="159"/>
      <c r="U192" s="159"/>
      <c r="V192" s="159"/>
      <c r="W192" s="159"/>
      <c r="AT192" s="159"/>
      <c r="AU192" s="159"/>
    </row>
    <row r="193" spans="1:47" s="33" customFormat="1" ht="17.25" hidden="1">
      <c r="A193" s="161"/>
      <c r="B193" s="161"/>
      <c r="C193" s="161"/>
      <c r="D193" s="161"/>
      <c r="E193" s="161"/>
      <c r="F193" s="161"/>
      <c r="G193" s="161"/>
      <c r="H193" s="161"/>
      <c r="I193" s="161"/>
      <c r="J193" s="161"/>
      <c r="K193" s="161"/>
      <c r="L193" s="161"/>
      <c r="M193" s="161"/>
      <c r="N193" s="161"/>
      <c r="O193" s="161"/>
      <c r="P193" s="159"/>
      <c r="Q193" s="159"/>
      <c r="R193" s="159"/>
      <c r="S193" s="159"/>
      <c r="T193" s="159"/>
      <c r="U193" s="159"/>
      <c r="V193" s="159"/>
      <c r="W193" s="159"/>
      <c r="AT193" s="159"/>
      <c r="AU193" s="159"/>
    </row>
    <row r="194" spans="1:47" s="33" customFormat="1" ht="17.25" hidden="1">
      <c r="A194" s="161"/>
      <c r="B194" s="161"/>
      <c r="C194" s="161"/>
      <c r="D194" s="161"/>
      <c r="E194" s="161"/>
      <c r="F194" s="161"/>
      <c r="G194" s="161"/>
      <c r="H194" s="161"/>
      <c r="I194" s="161"/>
      <c r="J194" s="161"/>
      <c r="K194" s="161"/>
      <c r="L194" s="161"/>
      <c r="M194" s="161"/>
      <c r="N194" s="161"/>
      <c r="O194" s="161"/>
      <c r="P194" s="159"/>
      <c r="Q194" s="159"/>
      <c r="R194" s="159"/>
      <c r="S194" s="159"/>
      <c r="T194" s="159"/>
      <c r="U194" s="159"/>
      <c r="V194" s="159"/>
      <c r="W194" s="159"/>
      <c r="AT194" s="159"/>
      <c r="AU194" s="159"/>
    </row>
    <row r="195" spans="1:47" s="33" customFormat="1" ht="17.25" hidden="1">
      <c r="A195" s="161"/>
      <c r="B195" s="161"/>
      <c r="C195" s="161"/>
      <c r="D195" s="161"/>
      <c r="E195" s="161"/>
      <c r="F195" s="161"/>
      <c r="G195" s="161"/>
      <c r="H195" s="161"/>
      <c r="I195" s="161"/>
      <c r="J195" s="161"/>
      <c r="K195" s="161"/>
      <c r="L195" s="161"/>
      <c r="M195" s="161"/>
      <c r="N195" s="161"/>
      <c r="O195" s="161"/>
      <c r="P195" s="159"/>
      <c r="Q195" s="159"/>
      <c r="R195" s="159"/>
      <c r="S195" s="159"/>
      <c r="T195" s="159"/>
      <c r="U195" s="159"/>
      <c r="V195" s="159"/>
      <c r="W195" s="159"/>
      <c r="AT195" s="159"/>
      <c r="AU195" s="159"/>
    </row>
    <row r="196" spans="1:47" s="33" customFormat="1" ht="17.25" hidden="1">
      <c r="A196" s="161"/>
      <c r="B196" s="161"/>
      <c r="C196" s="161"/>
      <c r="D196" s="161"/>
      <c r="E196" s="161"/>
      <c r="F196" s="161"/>
      <c r="G196" s="161"/>
      <c r="H196" s="161"/>
      <c r="I196" s="161"/>
      <c r="J196" s="161"/>
      <c r="K196" s="161"/>
      <c r="L196" s="161"/>
      <c r="M196" s="161"/>
      <c r="N196" s="161"/>
      <c r="O196" s="161"/>
      <c r="P196" s="159"/>
      <c r="Q196" s="159"/>
      <c r="R196" s="159"/>
      <c r="S196" s="159"/>
      <c r="T196" s="159"/>
      <c r="U196" s="159"/>
      <c r="V196" s="159"/>
      <c r="W196" s="159"/>
      <c r="AT196" s="159"/>
      <c r="AU196" s="159"/>
    </row>
    <row r="197" spans="1:47" s="33" customFormat="1" ht="17.25" hidden="1">
      <c r="A197" s="161"/>
      <c r="B197" s="161"/>
      <c r="C197" s="161"/>
      <c r="D197" s="161"/>
      <c r="E197" s="161"/>
      <c r="F197" s="161"/>
      <c r="G197" s="161"/>
      <c r="H197" s="161"/>
      <c r="I197" s="161"/>
      <c r="J197" s="161"/>
      <c r="K197" s="161"/>
      <c r="L197" s="161"/>
      <c r="M197" s="161"/>
      <c r="N197" s="161"/>
      <c r="O197" s="161"/>
      <c r="P197" s="159"/>
      <c r="Q197" s="159"/>
      <c r="R197" s="159"/>
      <c r="S197" s="159"/>
      <c r="T197" s="159"/>
      <c r="U197" s="159"/>
      <c r="V197" s="159"/>
      <c r="W197" s="159"/>
      <c r="AT197" s="159"/>
      <c r="AU197" s="159"/>
    </row>
    <row r="198" spans="1:47" s="33" customFormat="1" ht="17.25" hidden="1">
      <c r="A198" s="161"/>
      <c r="B198" s="161"/>
      <c r="C198" s="161"/>
      <c r="D198" s="161"/>
      <c r="E198" s="161"/>
      <c r="F198" s="161"/>
      <c r="G198" s="161"/>
      <c r="H198" s="161"/>
      <c r="I198" s="161"/>
      <c r="J198" s="161"/>
      <c r="K198" s="161"/>
      <c r="L198" s="161"/>
      <c r="M198" s="161"/>
      <c r="N198" s="161"/>
      <c r="O198" s="161"/>
      <c r="P198" s="159"/>
      <c r="Q198" s="159"/>
      <c r="R198" s="159"/>
      <c r="S198" s="159"/>
      <c r="T198" s="159"/>
      <c r="U198" s="159"/>
      <c r="V198" s="159"/>
      <c r="W198" s="159"/>
      <c r="AT198" s="159"/>
      <c r="AU198" s="159"/>
    </row>
    <row r="199" spans="1:47" s="33" customFormat="1" ht="17.25" hidden="1">
      <c r="A199" s="161"/>
      <c r="B199" s="161"/>
      <c r="C199" s="161"/>
      <c r="D199" s="161"/>
      <c r="E199" s="161"/>
      <c r="F199" s="161"/>
      <c r="G199" s="161"/>
      <c r="H199" s="161"/>
      <c r="I199" s="161"/>
      <c r="J199" s="161"/>
      <c r="K199" s="161"/>
      <c r="L199" s="161"/>
      <c r="M199" s="161"/>
      <c r="N199" s="161"/>
      <c r="O199" s="161"/>
      <c r="P199" s="159"/>
      <c r="Q199" s="159"/>
      <c r="R199" s="159"/>
      <c r="S199" s="159"/>
      <c r="T199" s="159"/>
      <c r="U199" s="159"/>
      <c r="V199" s="159"/>
      <c r="W199" s="159"/>
      <c r="AT199" s="159"/>
      <c r="AU199" s="159"/>
    </row>
    <row r="200" spans="1:47" s="33" customFormat="1" ht="17.25" hidden="1">
      <c r="A200" s="161"/>
      <c r="B200" s="161"/>
      <c r="C200" s="161"/>
      <c r="D200" s="161"/>
      <c r="E200" s="161"/>
      <c r="F200" s="161"/>
      <c r="G200" s="161"/>
      <c r="H200" s="161"/>
      <c r="I200" s="161"/>
      <c r="J200" s="161"/>
      <c r="K200" s="161"/>
      <c r="L200" s="161"/>
      <c r="M200" s="161"/>
      <c r="N200" s="161"/>
      <c r="O200" s="161"/>
      <c r="P200" s="159"/>
      <c r="Q200" s="159"/>
      <c r="R200" s="159"/>
      <c r="S200" s="159"/>
      <c r="T200" s="159"/>
      <c r="U200" s="159"/>
      <c r="V200" s="159"/>
      <c r="W200" s="159"/>
      <c r="AT200" s="159"/>
      <c r="AU200" s="159"/>
    </row>
    <row r="201" spans="1:47" s="33" customFormat="1" ht="17.25" hidden="1">
      <c r="A201" s="161"/>
      <c r="B201" s="161"/>
      <c r="C201" s="161"/>
      <c r="D201" s="161"/>
      <c r="E201" s="161"/>
      <c r="F201" s="161"/>
      <c r="G201" s="161"/>
      <c r="H201" s="161"/>
      <c r="I201" s="161"/>
      <c r="J201" s="161"/>
      <c r="K201" s="161"/>
      <c r="L201" s="161"/>
      <c r="M201" s="161"/>
      <c r="N201" s="161"/>
      <c r="O201" s="161"/>
      <c r="P201" s="159"/>
      <c r="Q201" s="159"/>
      <c r="R201" s="159"/>
      <c r="S201" s="159"/>
      <c r="T201" s="159"/>
      <c r="U201" s="159"/>
      <c r="V201" s="159"/>
      <c r="W201" s="159"/>
      <c r="AT201" s="159"/>
      <c r="AU201" s="159"/>
    </row>
    <row r="202" spans="1:47" s="33" customFormat="1" ht="17.25" hidden="1">
      <c r="A202" s="161"/>
      <c r="B202" s="161"/>
      <c r="C202" s="161"/>
      <c r="D202" s="161"/>
      <c r="E202" s="161"/>
      <c r="F202" s="161"/>
      <c r="G202" s="161"/>
      <c r="H202" s="161"/>
      <c r="I202" s="161"/>
      <c r="J202" s="161"/>
      <c r="K202" s="161"/>
      <c r="L202" s="161"/>
      <c r="M202" s="161"/>
      <c r="N202" s="161"/>
      <c r="O202" s="161"/>
      <c r="P202" s="159"/>
      <c r="Q202" s="159"/>
      <c r="R202" s="159"/>
      <c r="S202" s="159"/>
      <c r="T202" s="159"/>
      <c r="U202" s="159"/>
      <c r="V202" s="159"/>
      <c r="W202" s="159"/>
      <c r="AT202" s="159"/>
      <c r="AU202" s="159"/>
    </row>
    <row r="203" spans="1:47" s="33" customFormat="1" ht="17.25" hidden="1">
      <c r="A203" s="161"/>
      <c r="B203" s="161"/>
      <c r="C203" s="161"/>
      <c r="D203" s="161"/>
      <c r="E203" s="161"/>
      <c r="F203" s="161"/>
      <c r="G203" s="161"/>
      <c r="H203" s="161"/>
      <c r="I203" s="161"/>
      <c r="J203" s="161"/>
      <c r="K203" s="161"/>
      <c r="L203" s="161"/>
      <c r="M203" s="161"/>
      <c r="N203" s="161"/>
      <c r="O203" s="161"/>
      <c r="P203" s="159"/>
      <c r="Q203" s="159"/>
      <c r="R203" s="159"/>
      <c r="S203" s="159"/>
      <c r="T203" s="159"/>
      <c r="U203" s="159"/>
      <c r="V203" s="159"/>
      <c r="W203" s="159"/>
      <c r="AT203" s="159"/>
      <c r="AU203" s="159"/>
    </row>
    <row r="204" spans="1:47" s="33" customFormat="1" ht="17.25" hidden="1">
      <c r="A204" s="161"/>
      <c r="B204" s="161"/>
      <c r="C204" s="161"/>
      <c r="D204" s="161"/>
      <c r="E204" s="161"/>
      <c r="F204" s="161"/>
      <c r="G204" s="161"/>
      <c r="H204" s="161"/>
      <c r="I204" s="161"/>
      <c r="J204" s="161"/>
      <c r="K204" s="161"/>
      <c r="L204" s="161"/>
      <c r="M204" s="161"/>
      <c r="N204" s="161"/>
      <c r="O204" s="161"/>
      <c r="P204" s="159"/>
      <c r="Q204" s="159"/>
      <c r="R204" s="159"/>
      <c r="S204" s="159"/>
      <c r="T204" s="159"/>
      <c r="U204" s="159"/>
      <c r="V204" s="159"/>
      <c r="W204" s="159"/>
      <c r="AT204" s="159"/>
      <c r="AU204" s="159"/>
    </row>
    <row r="205" spans="1:47" s="33" customFormat="1" ht="17.25" hidden="1">
      <c r="A205" s="161"/>
      <c r="B205" s="161"/>
      <c r="C205" s="161"/>
      <c r="D205" s="161"/>
      <c r="E205" s="161"/>
      <c r="F205" s="161"/>
      <c r="G205" s="161"/>
      <c r="H205" s="161"/>
      <c r="I205" s="161"/>
      <c r="J205" s="161"/>
      <c r="K205" s="161"/>
      <c r="L205" s="161"/>
      <c r="M205" s="161"/>
      <c r="N205" s="161"/>
      <c r="O205" s="161"/>
      <c r="P205" s="159"/>
      <c r="Q205" s="159"/>
      <c r="R205" s="159"/>
      <c r="S205" s="159"/>
      <c r="T205" s="159"/>
      <c r="U205" s="159"/>
      <c r="V205" s="159"/>
      <c r="W205" s="159"/>
      <c r="AT205" s="159"/>
      <c r="AU205" s="159"/>
    </row>
    <row r="206" spans="1:47" s="33" customFormat="1" ht="17.25" hidden="1">
      <c r="A206" s="161"/>
      <c r="B206" s="161"/>
      <c r="C206" s="161"/>
      <c r="D206" s="161"/>
      <c r="E206" s="161"/>
      <c r="F206" s="161"/>
      <c r="G206" s="161"/>
      <c r="H206" s="161"/>
      <c r="I206" s="161"/>
      <c r="J206" s="161"/>
      <c r="K206" s="161"/>
      <c r="L206" s="161"/>
      <c r="M206" s="161"/>
      <c r="N206" s="161"/>
      <c r="O206" s="161"/>
      <c r="P206" s="159"/>
      <c r="Q206" s="159"/>
      <c r="R206" s="159"/>
      <c r="S206" s="159"/>
      <c r="T206" s="159"/>
      <c r="U206" s="159"/>
      <c r="V206" s="159"/>
      <c r="W206" s="159"/>
      <c r="AT206" s="159"/>
      <c r="AU206" s="159"/>
    </row>
    <row r="207" spans="1:47" s="33" customFormat="1" ht="17.25" hidden="1">
      <c r="A207" s="161"/>
      <c r="B207" s="161"/>
      <c r="C207" s="161"/>
      <c r="D207" s="161"/>
      <c r="E207" s="161"/>
      <c r="F207" s="161"/>
      <c r="G207" s="161"/>
      <c r="H207" s="161"/>
      <c r="I207" s="161"/>
      <c r="J207" s="161"/>
      <c r="K207" s="161"/>
      <c r="L207" s="161"/>
      <c r="M207" s="161"/>
      <c r="N207" s="161"/>
      <c r="O207" s="161"/>
      <c r="P207" s="159"/>
      <c r="Q207" s="159"/>
      <c r="R207" s="159"/>
      <c r="S207" s="159"/>
      <c r="T207" s="159"/>
      <c r="U207" s="159"/>
      <c r="V207" s="159"/>
      <c r="W207" s="159"/>
      <c r="AT207" s="159"/>
      <c r="AU207" s="159"/>
    </row>
    <row r="208" spans="1:47" s="33" customFormat="1" ht="17.25" hidden="1">
      <c r="A208" s="161"/>
      <c r="B208" s="161"/>
      <c r="C208" s="161"/>
      <c r="D208" s="161"/>
      <c r="E208" s="161"/>
      <c r="F208" s="161"/>
      <c r="G208" s="161"/>
      <c r="H208" s="161"/>
      <c r="I208" s="161"/>
      <c r="J208" s="161"/>
      <c r="K208" s="161"/>
      <c r="L208" s="161"/>
      <c r="M208" s="161"/>
      <c r="N208" s="161"/>
      <c r="O208" s="161"/>
      <c r="P208" s="159"/>
      <c r="Q208" s="159"/>
      <c r="R208" s="159"/>
      <c r="S208" s="159"/>
      <c r="T208" s="159"/>
      <c r="U208" s="159"/>
      <c r="V208" s="159"/>
      <c r="W208" s="159"/>
      <c r="AT208" s="159"/>
      <c r="AU208" s="159"/>
    </row>
    <row r="209" spans="1:47" s="33" customFormat="1" ht="17.25" hidden="1">
      <c r="A209" s="161"/>
      <c r="B209" s="161"/>
      <c r="C209" s="161"/>
      <c r="D209" s="161"/>
      <c r="E209" s="161"/>
      <c r="F209" s="161"/>
      <c r="G209" s="161"/>
      <c r="H209" s="161"/>
      <c r="I209" s="161"/>
      <c r="J209" s="161"/>
      <c r="K209" s="161"/>
      <c r="L209" s="161"/>
      <c r="M209" s="161"/>
      <c r="N209" s="161"/>
      <c r="O209" s="161"/>
      <c r="P209" s="159"/>
      <c r="Q209" s="159"/>
      <c r="R209" s="159"/>
      <c r="S209" s="159"/>
      <c r="T209" s="159"/>
      <c r="U209" s="159"/>
      <c r="V209" s="159"/>
      <c r="W209" s="159"/>
      <c r="AT209" s="159"/>
      <c r="AU209" s="159"/>
    </row>
    <row r="210" spans="1:47" s="33" customFormat="1" ht="17.25" hidden="1">
      <c r="A210" s="161"/>
      <c r="B210" s="161"/>
      <c r="C210" s="161"/>
      <c r="D210" s="161"/>
      <c r="E210" s="161"/>
      <c r="F210" s="161"/>
      <c r="G210" s="161"/>
      <c r="H210" s="161"/>
      <c r="I210" s="161"/>
      <c r="J210" s="161"/>
      <c r="K210" s="161"/>
      <c r="L210" s="161"/>
      <c r="M210" s="161"/>
      <c r="N210" s="161"/>
      <c r="O210" s="161"/>
      <c r="P210" s="159"/>
      <c r="Q210" s="159"/>
      <c r="R210" s="159"/>
      <c r="S210" s="159"/>
      <c r="T210" s="159"/>
      <c r="U210" s="159"/>
      <c r="V210" s="159"/>
      <c r="W210" s="159"/>
      <c r="AT210" s="159"/>
      <c r="AU210" s="159"/>
    </row>
    <row r="211" spans="1:47" s="33" customFormat="1" ht="17.25" hidden="1">
      <c r="A211" s="161"/>
      <c r="B211" s="161"/>
      <c r="C211" s="161"/>
      <c r="D211" s="161"/>
      <c r="E211" s="161"/>
      <c r="F211" s="161"/>
      <c r="G211" s="161"/>
      <c r="H211" s="161"/>
      <c r="I211" s="161"/>
      <c r="J211" s="161"/>
      <c r="K211" s="161"/>
      <c r="L211" s="161"/>
      <c r="M211" s="161"/>
      <c r="N211" s="161"/>
      <c r="O211" s="161"/>
      <c r="P211" s="159"/>
      <c r="Q211" s="159"/>
      <c r="R211" s="159"/>
      <c r="S211" s="159"/>
      <c r="T211" s="159"/>
      <c r="U211" s="159"/>
      <c r="V211" s="159"/>
      <c r="W211" s="159"/>
      <c r="AT211" s="159"/>
      <c r="AU211" s="159"/>
    </row>
    <row r="212" spans="1:47" s="33" customFormat="1" ht="17.25" hidden="1">
      <c r="A212" s="161"/>
      <c r="B212" s="161"/>
      <c r="C212" s="161"/>
      <c r="D212" s="161"/>
      <c r="E212" s="161"/>
      <c r="F212" s="161"/>
      <c r="G212" s="161"/>
      <c r="H212" s="161"/>
      <c r="I212" s="161"/>
      <c r="J212" s="161"/>
      <c r="K212" s="161"/>
      <c r="L212" s="161"/>
      <c r="M212" s="161"/>
      <c r="N212" s="161"/>
      <c r="O212" s="161"/>
      <c r="P212" s="159"/>
      <c r="Q212" s="159"/>
      <c r="R212" s="159"/>
      <c r="S212" s="159"/>
      <c r="T212" s="159"/>
      <c r="U212" s="159"/>
      <c r="V212" s="159"/>
      <c r="W212" s="159"/>
      <c r="AT212" s="159"/>
      <c r="AU212" s="159"/>
    </row>
    <row r="213" spans="1:47" s="33" customFormat="1" ht="17.25" hidden="1">
      <c r="A213" s="161"/>
      <c r="B213" s="161"/>
      <c r="C213" s="161"/>
      <c r="D213" s="161"/>
      <c r="E213" s="161"/>
      <c r="F213" s="161"/>
      <c r="G213" s="161"/>
      <c r="H213" s="161"/>
      <c r="I213" s="161"/>
      <c r="J213" s="161"/>
      <c r="K213" s="161"/>
      <c r="L213" s="161"/>
      <c r="M213" s="161"/>
      <c r="N213" s="161"/>
      <c r="O213" s="161"/>
      <c r="P213" s="159"/>
      <c r="Q213" s="159"/>
      <c r="R213" s="159"/>
      <c r="S213" s="159"/>
      <c r="T213" s="159"/>
      <c r="U213" s="159"/>
      <c r="V213" s="159"/>
      <c r="W213" s="159"/>
      <c r="AT213" s="159"/>
      <c r="AU213" s="159"/>
    </row>
    <row r="214" spans="1:47" s="33" customFormat="1" ht="17.25" hidden="1">
      <c r="A214" s="161"/>
      <c r="B214" s="161"/>
      <c r="C214" s="161"/>
      <c r="D214" s="161"/>
      <c r="E214" s="161"/>
      <c r="F214" s="161"/>
      <c r="G214" s="161"/>
      <c r="H214" s="161"/>
      <c r="I214" s="161"/>
      <c r="J214" s="161"/>
      <c r="K214" s="161"/>
      <c r="L214" s="161"/>
      <c r="M214" s="161"/>
      <c r="N214" s="161"/>
      <c r="O214" s="161"/>
      <c r="P214" s="159"/>
      <c r="Q214" s="159"/>
      <c r="R214" s="159"/>
      <c r="S214" s="159"/>
      <c r="T214" s="159"/>
      <c r="U214" s="159"/>
      <c r="V214" s="159"/>
      <c r="W214" s="159"/>
      <c r="AT214" s="159"/>
      <c r="AU214" s="159"/>
    </row>
    <row r="215" spans="1:47" s="33" customFormat="1" ht="17.25" hidden="1">
      <c r="A215" s="161"/>
      <c r="B215" s="161"/>
      <c r="C215" s="161"/>
      <c r="D215" s="161"/>
      <c r="E215" s="161"/>
      <c r="F215" s="161"/>
      <c r="G215" s="161"/>
      <c r="H215" s="161"/>
      <c r="I215" s="161"/>
      <c r="J215" s="161"/>
      <c r="K215" s="161"/>
      <c r="L215" s="161"/>
      <c r="M215" s="161"/>
      <c r="N215" s="161"/>
      <c r="O215" s="161"/>
      <c r="P215" s="159"/>
      <c r="Q215" s="159"/>
      <c r="R215" s="159"/>
      <c r="S215" s="159"/>
      <c r="T215" s="159"/>
      <c r="U215" s="159"/>
      <c r="V215" s="159"/>
      <c r="W215" s="159"/>
      <c r="AT215" s="159"/>
      <c r="AU215" s="159"/>
    </row>
    <row r="216" spans="1:47" s="33" customFormat="1" ht="17.25" hidden="1">
      <c r="A216" s="161"/>
      <c r="B216" s="161"/>
      <c r="C216" s="161"/>
      <c r="D216" s="161"/>
      <c r="E216" s="161"/>
      <c r="F216" s="161"/>
      <c r="G216" s="161"/>
      <c r="H216" s="161"/>
      <c r="I216" s="161"/>
      <c r="J216" s="161"/>
      <c r="K216" s="161"/>
      <c r="L216" s="161"/>
      <c r="M216" s="161"/>
      <c r="N216" s="161"/>
      <c r="O216" s="161"/>
      <c r="P216" s="159"/>
      <c r="Q216" s="159"/>
      <c r="R216" s="159"/>
      <c r="S216" s="159"/>
      <c r="T216" s="159"/>
      <c r="U216" s="159"/>
      <c r="V216" s="159"/>
      <c r="W216" s="159"/>
      <c r="AT216" s="159"/>
      <c r="AU216" s="159"/>
    </row>
    <row r="217" spans="1:47" s="33" customFormat="1" ht="17.25" hidden="1">
      <c r="A217" s="161"/>
      <c r="B217" s="161"/>
      <c r="C217" s="161"/>
      <c r="D217" s="161"/>
      <c r="E217" s="161"/>
      <c r="F217" s="161"/>
      <c r="G217" s="161"/>
      <c r="H217" s="161"/>
      <c r="I217" s="161"/>
      <c r="J217" s="161"/>
      <c r="K217" s="161"/>
      <c r="L217" s="161"/>
      <c r="M217" s="161"/>
      <c r="N217" s="161"/>
      <c r="O217" s="161"/>
      <c r="P217" s="159"/>
      <c r="Q217" s="159"/>
      <c r="R217" s="159"/>
      <c r="S217" s="159"/>
      <c r="T217" s="159"/>
      <c r="U217" s="159"/>
      <c r="V217" s="159"/>
      <c r="W217" s="159"/>
      <c r="AT217" s="159"/>
      <c r="AU217" s="159"/>
    </row>
    <row r="218" spans="1:47" s="33" customFormat="1" ht="17.25" hidden="1">
      <c r="A218" s="161"/>
      <c r="B218" s="161"/>
      <c r="C218" s="161"/>
      <c r="D218" s="161"/>
      <c r="E218" s="161"/>
      <c r="F218" s="161"/>
      <c r="G218" s="161"/>
      <c r="H218" s="161"/>
      <c r="I218" s="161"/>
      <c r="J218" s="161"/>
      <c r="K218" s="161"/>
      <c r="L218" s="161"/>
      <c r="M218" s="161"/>
      <c r="N218" s="161"/>
      <c r="O218" s="161"/>
      <c r="P218" s="159"/>
      <c r="Q218" s="159"/>
      <c r="R218" s="159"/>
      <c r="S218" s="159"/>
      <c r="T218" s="159"/>
      <c r="U218" s="159"/>
      <c r="V218" s="159"/>
      <c r="W218" s="159"/>
      <c r="AT218" s="159"/>
      <c r="AU218" s="159"/>
    </row>
    <row r="219" spans="1:47" s="33" customFormat="1" ht="17.25" hidden="1">
      <c r="A219" s="161"/>
      <c r="B219" s="161"/>
      <c r="C219" s="161"/>
      <c r="D219" s="161"/>
      <c r="E219" s="161"/>
      <c r="F219" s="161"/>
      <c r="G219" s="161"/>
      <c r="H219" s="161"/>
      <c r="I219" s="161"/>
      <c r="J219" s="161"/>
      <c r="K219" s="161"/>
      <c r="L219" s="161"/>
      <c r="M219" s="161"/>
      <c r="N219" s="161"/>
      <c r="O219" s="161"/>
      <c r="P219" s="159"/>
      <c r="Q219" s="159"/>
      <c r="R219" s="159"/>
      <c r="S219" s="159"/>
      <c r="T219" s="159"/>
      <c r="U219" s="159"/>
      <c r="V219" s="159"/>
      <c r="W219" s="159"/>
      <c r="AT219" s="159"/>
      <c r="AU219" s="159"/>
    </row>
    <row r="220" spans="1:47" s="33" customFormat="1" ht="17.25" hidden="1">
      <c r="A220" s="161"/>
      <c r="B220" s="161"/>
      <c r="C220" s="161"/>
      <c r="D220" s="161"/>
      <c r="E220" s="161"/>
      <c r="F220" s="161"/>
      <c r="G220" s="161"/>
      <c r="H220" s="161"/>
      <c r="I220" s="161"/>
      <c r="J220" s="161"/>
      <c r="K220" s="161"/>
      <c r="L220" s="161"/>
      <c r="M220" s="161"/>
      <c r="N220" s="161"/>
      <c r="O220" s="161"/>
      <c r="P220" s="159"/>
      <c r="Q220" s="159"/>
      <c r="R220" s="159"/>
      <c r="S220" s="159"/>
      <c r="T220" s="159"/>
      <c r="U220" s="159"/>
      <c r="V220" s="159"/>
      <c r="W220" s="159"/>
      <c r="AT220" s="159"/>
      <c r="AU220" s="159"/>
    </row>
    <row r="221" spans="1:47" s="33" customFormat="1" ht="17.25" hidden="1">
      <c r="A221" s="161"/>
      <c r="B221" s="161"/>
      <c r="C221" s="161"/>
      <c r="D221" s="161"/>
      <c r="E221" s="161"/>
      <c r="F221" s="161"/>
      <c r="G221" s="161"/>
      <c r="H221" s="161"/>
      <c r="I221" s="161"/>
      <c r="J221" s="161"/>
      <c r="K221" s="161"/>
      <c r="L221" s="161"/>
      <c r="M221" s="161"/>
      <c r="N221" s="161"/>
      <c r="O221" s="161"/>
      <c r="P221" s="159"/>
      <c r="Q221" s="159"/>
      <c r="R221" s="159"/>
      <c r="S221" s="159"/>
      <c r="T221" s="159"/>
      <c r="U221" s="159"/>
      <c r="V221" s="159"/>
      <c r="W221" s="159"/>
      <c r="AT221" s="159"/>
      <c r="AU221" s="159"/>
    </row>
    <row r="222" spans="1:47" s="33" customFormat="1" ht="17.25" hidden="1">
      <c r="A222" s="161"/>
      <c r="B222" s="161"/>
      <c r="C222" s="161"/>
      <c r="D222" s="161"/>
      <c r="E222" s="161"/>
      <c r="F222" s="161"/>
      <c r="G222" s="161"/>
      <c r="H222" s="161"/>
      <c r="I222" s="161"/>
      <c r="J222" s="161"/>
      <c r="K222" s="161"/>
      <c r="L222" s="161"/>
      <c r="M222" s="161"/>
      <c r="N222" s="161"/>
      <c r="O222" s="161"/>
      <c r="P222" s="159"/>
      <c r="Q222" s="159"/>
      <c r="R222" s="159"/>
      <c r="S222" s="159"/>
      <c r="T222" s="159"/>
      <c r="U222" s="159"/>
      <c r="V222" s="159"/>
      <c r="W222" s="159"/>
      <c r="AT222" s="159"/>
      <c r="AU222" s="159"/>
    </row>
    <row r="223" spans="1:47" s="33" customFormat="1" ht="17.25" hidden="1">
      <c r="A223" s="161"/>
      <c r="B223" s="161"/>
      <c r="C223" s="161"/>
      <c r="D223" s="161"/>
      <c r="E223" s="161"/>
      <c r="F223" s="161"/>
      <c r="G223" s="161"/>
      <c r="H223" s="161"/>
      <c r="I223" s="161"/>
      <c r="J223" s="161"/>
      <c r="K223" s="161"/>
      <c r="L223" s="161"/>
      <c r="M223" s="161"/>
      <c r="N223" s="161"/>
      <c r="O223" s="161"/>
      <c r="P223" s="159"/>
      <c r="Q223" s="159"/>
      <c r="R223" s="159"/>
      <c r="S223" s="159"/>
      <c r="T223" s="159"/>
      <c r="U223" s="159"/>
      <c r="V223" s="159"/>
      <c r="W223" s="159"/>
      <c r="AT223" s="159"/>
      <c r="AU223" s="159"/>
    </row>
    <row r="224" spans="1:47" s="33" customFormat="1" ht="17.25" hidden="1">
      <c r="A224" s="161"/>
      <c r="B224" s="161"/>
      <c r="C224" s="161"/>
      <c r="D224" s="161"/>
      <c r="E224" s="161"/>
      <c r="F224" s="161"/>
      <c r="G224" s="161"/>
      <c r="H224" s="161"/>
      <c r="I224" s="161"/>
      <c r="J224" s="161"/>
      <c r="K224" s="161"/>
      <c r="L224" s="161"/>
      <c r="M224" s="161"/>
      <c r="N224" s="161"/>
      <c r="O224" s="161"/>
      <c r="P224" s="159"/>
      <c r="Q224" s="159"/>
      <c r="R224" s="159"/>
      <c r="S224" s="159"/>
      <c r="T224" s="159"/>
      <c r="U224" s="159"/>
      <c r="V224" s="159"/>
      <c r="W224" s="159"/>
      <c r="AT224" s="159"/>
      <c r="AU224" s="159"/>
    </row>
    <row r="225" spans="1:15" ht="15" customHeight="1">
      <c r="A225" s="161"/>
      <c r="B225" s="162"/>
      <c r="C225" s="162"/>
      <c r="D225" s="162"/>
      <c r="E225" s="162"/>
      <c r="F225" s="162"/>
      <c r="G225" s="162"/>
      <c r="H225" s="162"/>
      <c r="I225" s="162"/>
      <c r="J225" s="162"/>
      <c r="K225" s="162"/>
      <c r="L225" s="162"/>
      <c r="M225" s="162"/>
      <c r="N225" s="161"/>
      <c r="O225" s="161"/>
    </row>
    <row r="226" spans="1:15" ht="15" customHeight="1">
      <c r="A226" s="161"/>
      <c r="B226" s="162"/>
      <c r="C226" s="162"/>
      <c r="D226" s="162"/>
      <c r="E226" s="162"/>
      <c r="F226" s="162"/>
      <c r="G226" s="162"/>
      <c r="H226" s="162"/>
      <c r="I226" s="162"/>
      <c r="J226" s="162"/>
      <c r="K226" s="162"/>
      <c r="L226" s="162"/>
      <c r="M226" s="162"/>
      <c r="N226" s="161"/>
      <c r="O226" s="161"/>
    </row>
  </sheetData>
  <pageMargins left="0.7" right="0.7" top="0.75" bottom="0.75" header="0.3" footer="0.3"/>
  <pageSetup paperSize="9" scale="60" orientation="portrait" r:id="rId1"/>
  <colBreaks count="1" manualBreakCount="1">
    <brk id="15" max="1048575" man="1"/>
  </col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594D21-0D2B-49F7-83CF-C8FD598FFF90}">
  <sheetPr>
    <tabColor theme="0" tint="-0.14999847407452621"/>
  </sheetPr>
  <dimension ref="A1:C17"/>
  <sheetViews>
    <sheetView workbookViewId="0">
      <selection activeCell="B3" sqref="B3"/>
    </sheetView>
  </sheetViews>
  <sheetFormatPr defaultColWidth="9.140625" defaultRowHeight="14.25"/>
  <cols>
    <col min="1" max="1" width="9.140625" style="224"/>
    <col min="2" max="2" width="32" style="224" customWidth="1"/>
    <col min="3" max="3" width="34.85546875" style="224" customWidth="1"/>
    <col min="4" max="16384" width="9.140625" style="224"/>
  </cols>
  <sheetData>
    <row r="1" spans="1:3">
      <c r="A1" s="174" t="s">
        <v>1146</v>
      </c>
    </row>
    <row r="2" spans="1:3" ht="18.75" customHeight="1">
      <c r="A2" s="291" t="s">
        <v>561</v>
      </c>
      <c r="B2" s="291"/>
      <c r="C2" s="291"/>
    </row>
    <row r="3" spans="1:3" ht="57.75" customHeight="1">
      <c r="A3" s="291"/>
      <c r="B3" s="291"/>
      <c r="C3" s="291"/>
    </row>
    <row r="4" spans="1:3">
      <c r="C4" s="685" t="s">
        <v>172</v>
      </c>
    </row>
    <row r="5" spans="1:3">
      <c r="A5" s="686"/>
      <c r="B5" s="686"/>
      <c r="C5" s="687" t="s">
        <v>479</v>
      </c>
    </row>
    <row r="6" spans="1:3" ht="42.75">
      <c r="A6" s="688" t="s">
        <v>562</v>
      </c>
      <c r="B6" s="688" t="s">
        <v>563</v>
      </c>
      <c r="C6" s="689">
        <v>92150194394.161575</v>
      </c>
    </row>
    <row r="7" spans="1:3">
      <c r="A7" s="690" t="s">
        <v>564</v>
      </c>
      <c r="B7" s="691" t="s">
        <v>565</v>
      </c>
      <c r="C7" s="692">
        <v>0</v>
      </c>
    </row>
    <row r="8" spans="1:3">
      <c r="A8" s="690" t="s">
        <v>566</v>
      </c>
      <c r="B8" s="691" t="s">
        <v>567</v>
      </c>
      <c r="C8" s="693">
        <v>92150194394.161575</v>
      </c>
    </row>
    <row r="9" spans="1:3">
      <c r="A9" s="690" t="s">
        <v>568</v>
      </c>
      <c r="B9" s="691" t="s">
        <v>368</v>
      </c>
      <c r="C9" s="692">
        <v>3812838521.3805504</v>
      </c>
    </row>
    <row r="10" spans="1:3">
      <c r="A10" s="690" t="s">
        <v>365</v>
      </c>
      <c r="B10" s="691" t="s">
        <v>569</v>
      </c>
      <c r="C10" s="692">
        <v>5303881597.6700001</v>
      </c>
    </row>
    <row r="11" spans="1:3" ht="42.75">
      <c r="A11" s="690" t="s">
        <v>570</v>
      </c>
      <c r="B11" s="691" t="s">
        <v>1165</v>
      </c>
      <c r="C11" s="692">
        <v>191395454</v>
      </c>
    </row>
    <row r="12" spans="1:3">
      <c r="A12" s="690" t="s">
        <v>571</v>
      </c>
      <c r="B12" s="691" t="s">
        <v>300</v>
      </c>
      <c r="C12" s="692">
        <v>2751706481.5197105</v>
      </c>
    </row>
    <row r="13" spans="1:3" ht="28.5">
      <c r="A13" s="690" t="s">
        <v>572</v>
      </c>
      <c r="B13" s="691" t="s">
        <v>573</v>
      </c>
      <c r="C13" s="692">
        <v>64084640357.106468</v>
      </c>
    </row>
    <row r="14" spans="1:3">
      <c r="A14" s="690" t="s">
        <v>574</v>
      </c>
      <c r="B14" s="691" t="s">
        <v>575</v>
      </c>
      <c r="C14" s="692">
        <v>15093754300.271067</v>
      </c>
    </row>
    <row r="15" spans="1:3">
      <c r="A15" s="690" t="s">
        <v>576</v>
      </c>
      <c r="B15" s="694" t="s">
        <v>301</v>
      </c>
      <c r="C15" s="692">
        <v>7724.52</v>
      </c>
    </row>
    <row r="16" spans="1:3">
      <c r="A16" s="690" t="s">
        <v>577</v>
      </c>
      <c r="B16" s="691" t="s">
        <v>367</v>
      </c>
      <c r="C16" s="692">
        <v>757889695.08517969</v>
      </c>
    </row>
    <row r="17" spans="1:3" ht="42.75">
      <c r="A17" s="690" t="s">
        <v>578</v>
      </c>
      <c r="B17" s="691" t="s">
        <v>579</v>
      </c>
      <c r="C17" s="692">
        <v>154080262.60859591</v>
      </c>
    </row>
  </sheetData>
  <mergeCells count="1">
    <mergeCell ref="A2:C3"/>
  </mergeCells>
  <hyperlinks>
    <hyperlink ref="A1" location="Index!A1" display="Back to index" xr:uid="{A7E838C6-11DF-4AF2-B2E0-76236D0978D1}"/>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833165-FE36-4F1F-BB8D-CD59BF8FA1FB}">
  <sheetPr>
    <tabColor theme="0" tint="-0.14999847407452621"/>
  </sheetPr>
  <dimension ref="A1:D9"/>
  <sheetViews>
    <sheetView workbookViewId="0">
      <selection activeCell="B3" sqref="B3"/>
    </sheetView>
  </sheetViews>
  <sheetFormatPr defaultColWidth="9.140625" defaultRowHeight="15"/>
  <cols>
    <col min="3" max="3" width="55.85546875" customWidth="1"/>
    <col min="4" max="4" width="15.5703125" customWidth="1"/>
  </cols>
  <sheetData>
    <row r="1" spans="1:4">
      <c r="A1" s="145"/>
    </row>
    <row r="2" spans="1:4" ht="18.75">
      <c r="B2" s="136" t="s">
        <v>821</v>
      </c>
    </row>
    <row r="6" spans="1:4">
      <c r="B6" s="695"/>
      <c r="C6" s="696"/>
      <c r="D6" s="697" t="s">
        <v>172</v>
      </c>
    </row>
    <row r="7" spans="1:4">
      <c r="B7" s="698" t="s">
        <v>822</v>
      </c>
      <c r="C7" s="696"/>
      <c r="D7" s="699" t="s">
        <v>721</v>
      </c>
    </row>
    <row r="8" spans="1:4" ht="30">
      <c r="B8" s="510" t="s">
        <v>433</v>
      </c>
      <c r="C8" s="700" t="s">
        <v>823</v>
      </c>
      <c r="D8" s="695" t="s">
        <v>1336</v>
      </c>
    </row>
    <row r="9" spans="1:4" ht="45">
      <c r="B9" s="510" t="s">
        <v>43</v>
      </c>
      <c r="C9" s="699" t="s">
        <v>824</v>
      </c>
      <c r="D9" s="695" t="s">
        <v>1336</v>
      </c>
    </row>
  </sheetData>
  <mergeCells count="1">
    <mergeCell ref="C6:C7"/>
  </mergeCells>
  <pageMargins left="0.70866141732283472" right="0.70866141732283472" top="0.74803149606299213" bottom="0.74803149606299213" header="0.31496062992125984" footer="0.31496062992125984"/>
  <pageSetup paperSize="9" orientation="landscape" verticalDpi="1200" r:id="rId1"/>
  <headerFooter>
    <oddHeader>&amp;CEN 
Annex XI</oddHeader>
    <oddFooter>&amp;C1</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5C8DD7-2F33-4CC2-B59B-780D9BEF6B73}">
  <sheetPr>
    <tabColor theme="0" tint="-0.14999847407452621"/>
    <pageSetUpPr fitToPage="1"/>
  </sheetPr>
  <dimension ref="A1:C23"/>
  <sheetViews>
    <sheetView workbookViewId="0">
      <selection activeCell="B3" sqref="B3"/>
    </sheetView>
  </sheetViews>
  <sheetFormatPr defaultColWidth="9.140625" defaultRowHeight="14.25"/>
  <cols>
    <col min="1" max="1" width="9.140625" style="171"/>
    <col min="2" max="3" width="85.5703125" style="171" customWidth="1"/>
    <col min="4" max="16384" width="9.140625" style="171"/>
  </cols>
  <sheetData>
    <row r="1" spans="1:3">
      <c r="A1" s="174" t="s">
        <v>1146</v>
      </c>
    </row>
    <row r="2" spans="1:3">
      <c r="A2" s="225" t="s">
        <v>838</v>
      </c>
    </row>
    <row r="3" spans="1:3">
      <c r="A3" s="215" t="s">
        <v>837</v>
      </c>
    </row>
    <row r="5" spans="1:3" ht="28.5">
      <c r="A5" s="514" t="s">
        <v>720</v>
      </c>
      <c r="B5" s="701" t="s">
        <v>732</v>
      </c>
      <c r="C5" s="701"/>
    </row>
    <row r="6" spans="1:3" ht="128.25">
      <c r="A6" s="514" t="s">
        <v>433</v>
      </c>
      <c r="B6" s="702" t="s">
        <v>836</v>
      </c>
      <c r="C6" s="562" t="s">
        <v>1135</v>
      </c>
    </row>
    <row r="7" spans="1:3" ht="28.5">
      <c r="A7" s="514" t="s">
        <v>43</v>
      </c>
      <c r="B7" s="702" t="s">
        <v>835</v>
      </c>
      <c r="C7" s="562" t="s">
        <v>1134</v>
      </c>
    </row>
    <row r="8" spans="1:3" ht="28.5">
      <c r="A8" s="651" t="s">
        <v>434</v>
      </c>
      <c r="B8" s="702" t="s">
        <v>834</v>
      </c>
      <c r="C8" s="562" t="s">
        <v>1136</v>
      </c>
    </row>
    <row r="9" spans="1:3">
      <c r="A9" s="514" t="s">
        <v>742</v>
      </c>
      <c r="B9" s="702" t="s">
        <v>833</v>
      </c>
      <c r="C9" s="562" t="s">
        <v>1137</v>
      </c>
    </row>
    <row r="10" spans="1:3" ht="42.75">
      <c r="A10" s="651" t="s">
        <v>744</v>
      </c>
      <c r="B10" s="702" t="s">
        <v>832</v>
      </c>
      <c r="C10" s="562" t="s">
        <v>1138</v>
      </c>
    </row>
    <row r="11" spans="1:3" ht="99.75">
      <c r="A11" s="514" t="s">
        <v>747</v>
      </c>
      <c r="B11" s="702" t="s">
        <v>831</v>
      </c>
      <c r="C11" s="226" t="s">
        <v>1139</v>
      </c>
    </row>
    <row r="12" spans="1:3" ht="28.5">
      <c r="A12" s="514" t="s">
        <v>750</v>
      </c>
      <c r="B12" s="702" t="s">
        <v>830</v>
      </c>
      <c r="C12" s="562" t="s">
        <v>1140</v>
      </c>
    </row>
    <row r="13" spans="1:3" ht="42.75">
      <c r="A13" s="514" t="s">
        <v>48</v>
      </c>
      <c r="B13" s="702" t="s">
        <v>829</v>
      </c>
      <c r="C13" s="521" t="s">
        <v>1160</v>
      </c>
    </row>
    <row r="14" spans="1:3" ht="114">
      <c r="A14" s="701" t="s">
        <v>94</v>
      </c>
      <c r="B14" s="562" t="s">
        <v>828</v>
      </c>
      <c r="C14" s="562" t="s">
        <v>1196</v>
      </c>
    </row>
    <row r="15" spans="1:3">
      <c r="A15" s="701"/>
      <c r="B15" s="562" t="s">
        <v>1166</v>
      </c>
      <c r="C15" s="562"/>
    </row>
    <row r="16" spans="1:3" ht="42.75">
      <c r="A16" s="701"/>
      <c r="B16" s="562" t="s">
        <v>1167</v>
      </c>
      <c r="C16" s="562"/>
    </row>
    <row r="17" spans="1:3" ht="42.75">
      <c r="A17" s="701"/>
      <c r="B17" s="562" t="s">
        <v>1168</v>
      </c>
      <c r="C17" s="562"/>
    </row>
    <row r="18" spans="1:3" ht="28.5">
      <c r="A18" s="701"/>
      <c r="B18" s="562" t="s">
        <v>1169</v>
      </c>
      <c r="C18" s="562"/>
    </row>
    <row r="19" spans="1:3">
      <c r="A19" s="215"/>
    </row>
    <row r="20" spans="1:3">
      <c r="A20" s="215"/>
    </row>
    <row r="21" spans="1:3">
      <c r="A21" s="215"/>
    </row>
    <row r="22" spans="1:3">
      <c r="A22" s="215"/>
    </row>
    <row r="23" spans="1:3">
      <c r="A23" s="215"/>
    </row>
  </sheetData>
  <mergeCells count="2">
    <mergeCell ref="B5:C5"/>
    <mergeCell ref="A14:A18"/>
  </mergeCells>
  <conditionalFormatting sqref="C13">
    <cfRule type="cellIs" dxfId="0" priority="1" stopIfTrue="1" operator="lessThan">
      <formula>0</formula>
    </cfRule>
  </conditionalFormatting>
  <hyperlinks>
    <hyperlink ref="A1" location="Index!A1" display="Back to index" xr:uid="{3D380B09-9FC8-4706-8CBA-1F29F2272413}"/>
  </hyperlinks>
  <pageMargins left="0.70866141732283472" right="0.70866141732283472" top="0.74803149606299213" bottom="0.74803149606299213" header="0.31496062992125984" footer="0.31496062992125984"/>
  <pageSetup paperSize="9" scale="67" orientation="landscape" r:id="rId1"/>
  <headerFooter>
    <oddHeader>&amp;CEN
Annex XIII</oddHeader>
    <oddFooter>&amp;C&amp;P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42CBBC-6C72-4D03-AFB0-58BCB3247A2A}">
  <sheetPr>
    <tabColor theme="0" tint="-0.14999847407452621"/>
  </sheetPr>
  <dimension ref="A3:U50"/>
  <sheetViews>
    <sheetView workbookViewId="0">
      <selection activeCell="B3" sqref="B3"/>
    </sheetView>
  </sheetViews>
  <sheetFormatPr defaultColWidth="9.140625" defaultRowHeight="15"/>
  <cols>
    <col min="2" max="2" width="10.28515625" customWidth="1"/>
    <col min="3" max="3" width="26.5703125" customWidth="1"/>
    <col min="4" max="4" width="26" customWidth="1"/>
    <col min="5" max="5" width="23.5703125" customWidth="1"/>
    <col min="6" max="6" width="20" customWidth="1"/>
    <col min="7" max="7" width="29.42578125" customWidth="1"/>
    <col min="8" max="8" width="31.85546875" customWidth="1"/>
    <col min="9" max="9" width="26" customWidth="1"/>
    <col min="10" max="11" width="28.5703125" customWidth="1"/>
  </cols>
  <sheetData>
    <row r="3" spans="1:11">
      <c r="B3" s="6"/>
      <c r="C3" s="6"/>
      <c r="D3" s="6"/>
      <c r="E3" s="6"/>
      <c r="F3" s="6"/>
      <c r="G3" s="6"/>
      <c r="H3" s="6"/>
      <c r="I3" s="6"/>
      <c r="J3" s="6"/>
      <c r="K3" s="6"/>
    </row>
    <row r="4" spans="1:11">
      <c r="B4" s="6"/>
      <c r="C4" s="6"/>
      <c r="D4" s="6"/>
      <c r="E4" s="6"/>
      <c r="F4" s="6"/>
      <c r="G4" s="6"/>
      <c r="H4" s="6"/>
      <c r="I4" s="6"/>
      <c r="J4" s="6"/>
      <c r="K4" s="6"/>
    </row>
    <row r="5" spans="1:11" ht="15.75">
      <c r="A5" s="17"/>
      <c r="B5" s="6"/>
      <c r="C5" s="6"/>
      <c r="D5" s="6"/>
      <c r="E5" s="6"/>
      <c r="F5" s="6"/>
      <c r="G5" s="6"/>
      <c r="H5" s="6"/>
      <c r="I5" s="6"/>
      <c r="J5" s="6"/>
      <c r="K5" s="6"/>
    </row>
    <row r="6" spans="1:11" ht="20.25">
      <c r="A6" s="6"/>
      <c r="B6" s="2" t="s">
        <v>580</v>
      </c>
      <c r="C6" s="6"/>
      <c r="D6" s="6"/>
      <c r="E6" s="6"/>
      <c r="F6" s="6"/>
      <c r="G6" s="6"/>
      <c r="H6" s="6"/>
      <c r="I6" s="6"/>
      <c r="J6" s="6"/>
      <c r="K6" s="6"/>
    </row>
    <row r="7" spans="1:11">
      <c r="A7" s="6"/>
      <c r="B7" s="18"/>
      <c r="C7" s="6"/>
      <c r="D7" s="6"/>
      <c r="E7" s="6"/>
      <c r="F7" s="6"/>
      <c r="G7" s="6"/>
      <c r="H7" s="6"/>
      <c r="I7" s="6"/>
      <c r="J7" s="6"/>
      <c r="K7" s="6"/>
    </row>
    <row r="8" spans="1:11" ht="30">
      <c r="A8" s="6"/>
      <c r="C8" s="699" t="s">
        <v>581</v>
      </c>
    </row>
    <row r="9" spans="1:11">
      <c r="A9" s="6"/>
      <c r="C9" s="19"/>
    </row>
    <row r="10" spans="1:11">
      <c r="A10" s="6"/>
      <c r="B10" s="18"/>
      <c r="D10" s="510" t="s">
        <v>172</v>
      </c>
      <c r="E10" s="510" t="s">
        <v>173</v>
      </c>
      <c r="F10" s="510" t="s">
        <v>174</v>
      </c>
      <c r="G10" s="510" t="s">
        <v>200</v>
      </c>
      <c r="H10" s="510" t="s">
        <v>201</v>
      </c>
      <c r="I10" s="510" t="s">
        <v>265</v>
      </c>
      <c r="J10" s="510" t="s">
        <v>266</v>
      </c>
      <c r="K10" s="510" t="s">
        <v>267</v>
      </c>
    </row>
    <row r="11" spans="1:11" ht="25.5" customHeight="1">
      <c r="A11" s="6"/>
      <c r="D11" s="703" t="s">
        <v>582</v>
      </c>
      <c r="E11" s="703"/>
      <c r="F11" s="703"/>
      <c r="G11" s="703"/>
      <c r="H11" s="704" t="s">
        <v>583</v>
      </c>
      <c r="I11" s="705"/>
      <c r="J11" s="705"/>
      <c r="K11" s="706"/>
    </row>
    <row r="12" spans="1:11" ht="45.75" customHeight="1">
      <c r="A12" s="6"/>
      <c r="B12" s="695" t="s">
        <v>584</v>
      </c>
      <c r="C12" s="699" t="s">
        <v>585</v>
      </c>
      <c r="D12" s="707">
        <v>46022</v>
      </c>
      <c r="E12" s="707">
        <v>45930</v>
      </c>
      <c r="F12" s="707">
        <v>45838</v>
      </c>
      <c r="G12" s="707">
        <v>45747</v>
      </c>
      <c r="H12" s="707">
        <v>46022</v>
      </c>
      <c r="I12" s="707">
        <v>45930</v>
      </c>
      <c r="J12" s="522" t="s">
        <v>202</v>
      </c>
      <c r="K12" s="522" t="s">
        <v>203</v>
      </c>
    </row>
    <row r="13" spans="1:11" ht="45.75" customHeight="1" thickBot="1">
      <c r="A13" s="6"/>
      <c r="B13" s="695" t="s">
        <v>586</v>
      </c>
      <c r="C13" s="699" t="s">
        <v>587</v>
      </c>
      <c r="D13" s="708"/>
      <c r="E13" s="708"/>
      <c r="F13" s="708"/>
      <c r="G13" s="708"/>
      <c r="H13" s="708"/>
      <c r="I13" s="708"/>
      <c r="J13" s="708"/>
      <c r="K13" s="708"/>
    </row>
    <row r="14" spans="1:11" ht="25.5" customHeight="1" thickBot="1">
      <c r="A14" s="6"/>
      <c r="B14" s="323" t="s">
        <v>588</v>
      </c>
      <c r="C14" s="324"/>
      <c r="D14" s="324"/>
      <c r="E14" s="324"/>
      <c r="F14" s="324"/>
      <c r="G14" s="324"/>
      <c r="H14" s="324"/>
      <c r="I14" s="324"/>
      <c r="J14" s="324"/>
      <c r="K14" s="325"/>
    </row>
    <row r="15" spans="1:11" ht="84.75" customHeight="1" thickBot="1">
      <c r="A15" s="6"/>
      <c r="B15" s="21">
        <v>1</v>
      </c>
      <c r="C15" s="22" t="s">
        <v>589</v>
      </c>
      <c r="D15" s="320"/>
      <c r="E15" s="321"/>
      <c r="F15" s="321"/>
      <c r="G15" s="322"/>
      <c r="H15" s="709">
        <f>'[3]C 72 Likvider'!H5</f>
        <v>11168852484.2003</v>
      </c>
      <c r="I15" s="710">
        <v>9427007289.3033333</v>
      </c>
      <c r="J15" s="710">
        <v>7921445204.119791</v>
      </c>
      <c r="K15" s="710">
        <v>9987192952.3533344</v>
      </c>
    </row>
    <row r="16" spans="1:11" ht="15.75" customHeight="1" thickBot="1">
      <c r="A16" s="6"/>
      <c r="B16" s="323" t="s">
        <v>590</v>
      </c>
      <c r="C16" s="324"/>
      <c r="D16" s="324"/>
      <c r="E16" s="324"/>
      <c r="F16" s="324"/>
      <c r="G16" s="324"/>
      <c r="H16" s="324"/>
      <c r="I16" s="324"/>
      <c r="J16" s="324"/>
      <c r="K16" s="325"/>
    </row>
    <row r="17" spans="1:21" ht="69.75" customHeight="1" thickBot="1">
      <c r="A17" s="6"/>
      <c r="B17" s="21">
        <v>2</v>
      </c>
      <c r="C17" s="22" t="s">
        <v>591</v>
      </c>
      <c r="D17" s="711">
        <v>29717927116.950039</v>
      </c>
      <c r="E17" s="710">
        <v>29971150111.640011</v>
      </c>
      <c r="F17" s="710">
        <v>31181833356.779987</v>
      </c>
      <c r="G17" s="710">
        <v>27273410132.600006</v>
      </c>
      <c r="H17" s="711">
        <v>3181386652.6320014</v>
      </c>
      <c r="I17" s="710">
        <v>3030297498.8750019</v>
      </c>
      <c r="J17" s="710">
        <v>3982410285.632</v>
      </c>
      <c r="K17" s="710">
        <v>3488982060.3650007</v>
      </c>
    </row>
    <row r="18" spans="1:21" ht="15.75" thickBot="1">
      <c r="A18" s="6"/>
      <c r="B18" s="21">
        <v>3</v>
      </c>
      <c r="C18" s="24" t="s">
        <v>592</v>
      </c>
      <c r="D18" s="711">
        <v>24588823894.460056</v>
      </c>
      <c r="E18" s="710">
        <v>20221265024.289989</v>
      </c>
      <c r="F18" s="710">
        <v>21021320608.769985</v>
      </c>
      <c r="G18" s="710">
        <v>20649230657.850006</v>
      </c>
      <c r="H18" s="711">
        <v>1229441194.7230029</v>
      </c>
      <c r="I18" s="710">
        <v>1011063251.2144995</v>
      </c>
      <c r="J18" s="710">
        <v>1051066030.4384993</v>
      </c>
      <c r="K18" s="710">
        <v>1032461532.8925004</v>
      </c>
    </row>
    <row r="19" spans="1:21" ht="15.75" thickBot="1">
      <c r="A19" s="6"/>
      <c r="B19" s="21">
        <v>4</v>
      </c>
      <c r="C19" s="24" t="s">
        <v>593</v>
      </c>
      <c r="D19" s="711">
        <v>903240453.95000005</v>
      </c>
      <c r="E19" s="710">
        <v>810523424.43000007</v>
      </c>
      <c r="F19" s="710">
        <v>817220774.81999993</v>
      </c>
      <c r="G19" s="710">
        <v>916719800.39999986</v>
      </c>
      <c r="H19" s="711">
        <v>370931378.19899839</v>
      </c>
      <c r="I19" s="710">
        <v>871800145.05050206</v>
      </c>
      <c r="J19" s="710">
        <v>817551110.4235003</v>
      </c>
      <c r="K19" s="710">
        <v>478371151.47249979</v>
      </c>
    </row>
    <row r="20" spans="1:21" ht="30.75" thickBot="1">
      <c r="A20" s="6"/>
      <c r="B20" s="21">
        <v>5</v>
      </c>
      <c r="C20" s="22" t="s">
        <v>594</v>
      </c>
      <c r="D20" s="711">
        <v>2036624802.7711594</v>
      </c>
      <c r="E20" s="710">
        <v>2852880382.0283351</v>
      </c>
      <c r="F20" s="710">
        <v>1684264432.6341221</v>
      </c>
      <c r="G20" s="710">
        <v>3282821402.7984295</v>
      </c>
      <c r="H20" s="711">
        <v>908798534.98361778</v>
      </c>
      <c r="I20" s="710">
        <v>797267220.76314044</v>
      </c>
      <c r="J20" s="710">
        <v>689950975.94175363</v>
      </c>
      <c r="K20" s="710">
        <v>1341782390.2277458</v>
      </c>
    </row>
    <row r="21" spans="1:21" ht="60.75" thickBot="1">
      <c r="A21" s="6"/>
      <c r="B21" s="21">
        <v>6</v>
      </c>
      <c r="C21" s="25" t="s">
        <v>595</v>
      </c>
      <c r="D21" s="712">
        <v>859645137.72000003</v>
      </c>
      <c r="E21" s="713">
        <v>375368447.44000006</v>
      </c>
      <c r="F21" s="713">
        <v>372898009.25999999</v>
      </c>
      <c r="G21" s="713">
        <v>443073136.74999994</v>
      </c>
      <c r="H21" s="712">
        <v>327539951.44729191</v>
      </c>
      <c r="I21" s="713">
        <v>139527597.10026795</v>
      </c>
      <c r="J21" s="713">
        <v>139101570.0951457</v>
      </c>
      <c r="K21" s="713">
        <v>163779124.09712687</v>
      </c>
    </row>
    <row r="22" spans="1:21" ht="30.75" thickBot="1">
      <c r="A22" s="6"/>
      <c r="B22" s="26">
        <v>7</v>
      </c>
      <c r="C22" s="27" t="s">
        <v>596</v>
      </c>
      <c r="D22" s="714">
        <v>1176979665.0511594</v>
      </c>
      <c r="E22" s="715">
        <v>1567499553.898335</v>
      </c>
      <c r="F22" s="715">
        <v>1311366423.3741221</v>
      </c>
      <c r="G22" s="715">
        <v>2839748266.0484295</v>
      </c>
      <c r="H22" s="716">
        <v>581258583.53632593</v>
      </c>
      <c r="I22" s="717">
        <v>657739623.66287243</v>
      </c>
      <c r="J22" s="717">
        <v>550849405.8466078</v>
      </c>
      <c r="K22" s="717">
        <v>1178003266.130619</v>
      </c>
    </row>
    <row r="23" spans="1:21" ht="15.75" thickBot="1">
      <c r="A23" s="6"/>
      <c r="B23" s="28">
        <v>8</v>
      </c>
      <c r="C23" s="27" t="s">
        <v>597</v>
      </c>
      <c r="D23" s="712">
        <v>0</v>
      </c>
      <c r="E23" s="712">
        <v>910012380.69000006</v>
      </c>
      <c r="F23" s="718">
        <v>0</v>
      </c>
      <c r="G23" s="718">
        <v>0</v>
      </c>
      <c r="H23" s="716" t="s">
        <v>1077</v>
      </c>
      <c r="I23" s="717" t="s">
        <v>1077</v>
      </c>
      <c r="J23" s="717" t="s">
        <v>1077</v>
      </c>
      <c r="K23" s="717" t="s">
        <v>1077</v>
      </c>
    </row>
    <row r="24" spans="1:21" ht="46.5" customHeight="1" thickBot="1">
      <c r="A24" s="6"/>
      <c r="B24" s="28">
        <v>9</v>
      </c>
      <c r="C24" s="27" t="s">
        <v>598</v>
      </c>
      <c r="D24" s="316"/>
      <c r="E24" s="317"/>
      <c r="F24" s="317"/>
      <c r="G24" s="318"/>
      <c r="H24" s="716">
        <v>0</v>
      </c>
      <c r="I24" s="719">
        <v>0</v>
      </c>
      <c r="J24" s="719">
        <v>0</v>
      </c>
      <c r="K24" s="719">
        <v>0</v>
      </c>
    </row>
    <row r="25" spans="1:21" ht="15.75" thickBot="1">
      <c r="A25" s="6"/>
      <c r="B25" s="21">
        <v>10</v>
      </c>
      <c r="C25" s="22" t="s">
        <v>599</v>
      </c>
      <c r="D25" s="714">
        <v>8176280982.2173786</v>
      </c>
      <c r="E25" s="715">
        <v>24569309176.500004</v>
      </c>
      <c r="F25" s="715">
        <v>7774654795.503336</v>
      </c>
      <c r="G25" s="715">
        <v>7265657280.0499983</v>
      </c>
      <c r="H25" s="714">
        <v>423346135.36938769</v>
      </c>
      <c r="I25" s="715">
        <v>1228492458.8250003</v>
      </c>
      <c r="J25" s="715">
        <v>394433066.4418335</v>
      </c>
      <c r="K25" s="715">
        <v>363296364.00249994</v>
      </c>
    </row>
    <row r="26" spans="1:21" ht="60.75" thickBot="1">
      <c r="A26" s="6"/>
      <c r="B26" s="21">
        <v>11</v>
      </c>
      <c r="C26" s="24" t="s">
        <v>600</v>
      </c>
      <c r="D26" s="711">
        <v>15282722.377388123</v>
      </c>
      <c r="E26" s="710">
        <v>0</v>
      </c>
      <c r="F26" s="710">
        <v>5986133.333333334</v>
      </c>
      <c r="G26" s="710">
        <v>0</v>
      </c>
      <c r="H26" s="711">
        <v>15282722.377388123</v>
      </c>
      <c r="I26" s="710">
        <v>0</v>
      </c>
      <c r="J26" s="710">
        <v>5986133.333333334</v>
      </c>
      <c r="K26" s="710">
        <v>0</v>
      </c>
    </row>
    <row r="27" spans="1:21" ht="55.5" customHeight="1" thickBot="1">
      <c r="A27" s="6"/>
      <c r="B27" s="21">
        <v>12</v>
      </c>
      <c r="C27" s="24" t="s">
        <v>601</v>
      </c>
      <c r="D27" s="711" t="s">
        <v>1077</v>
      </c>
      <c r="E27" s="720">
        <v>0</v>
      </c>
      <c r="F27" s="720" t="s">
        <v>1077</v>
      </c>
      <c r="G27" s="720" t="s">
        <v>1077</v>
      </c>
      <c r="H27" s="711" t="s">
        <v>1077</v>
      </c>
      <c r="I27" s="720" t="s">
        <v>1077</v>
      </c>
      <c r="J27" s="720" t="s">
        <v>1077</v>
      </c>
      <c r="K27" s="720" t="s">
        <v>1077</v>
      </c>
    </row>
    <row r="28" spans="1:21" ht="15.75" thickBot="1">
      <c r="A28" s="6"/>
      <c r="B28" s="21">
        <v>13</v>
      </c>
      <c r="C28" s="24" t="s">
        <v>602</v>
      </c>
      <c r="D28" s="711">
        <v>8160998259.8399906</v>
      </c>
      <c r="E28" s="710">
        <v>8189589725.500001</v>
      </c>
      <c r="F28" s="710">
        <v>7768668662.1700029</v>
      </c>
      <c r="G28" s="710">
        <v>7265657280.0499983</v>
      </c>
      <c r="H28" s="711">
        <v>408063412.99199957</v>
      </c>
      <c r="I28" s="710">
        <v>409479486.2750001</v>
      </c>
      <c r="J28" s="710">
        <v>388446933.10850018</v>
      </c>
      <c r="K28" s="710">
        <v>363296364.00249994</v>
      </c>
    </row>
    <row r="29" spans="1:21" ht="50.25" customHeight="1" thickBot="1">
      <c r="A29" s="6"/>
      <c r="B29" s="21">
        <v>14</v>
      </c>
      <c r="C29" s="22" t="s">
        <v>603</v>
      </c>
      <c r="D29" s="711">
        <v>250046187.49999997</v>
      </c>
      <c r="E29" s="710">
        <v>1385634585.1966667</v>
      </c>
      <c r="F29" s="710">
        <v>145235361.1111111</v>
      </c>
      <c r="G29" s="710">
        <v>148622611.1111111</v>
      </c>
      <c r="H29" s="711">
        <v>250046187.49999997</v>
      </c>
      <c r="I29" s="710">
        <v>1385634585.1966667</v>
      </c>
      <c r="J29" s="710">
        <v>145235361.1111111</v>
      </c>
      <c r="K29" s="710">
        <v>148622611.1111111</v>
      </c>
      <c r="L29" s="319"/>
      <c r="M29" s="319"/>
      <c r="N29" s="319"/>
      <c r="O29" s="319"/>
      <c r="P29" s="319"/>
      <c r="Q29" s="319"/>
      <c r="R29" s="319"/>
      <c r="S29" s="319"/>
      <c r="T29" s="319"/>
      <c r="U29" s="319"/>
    </row>
    <row r="30" spans="1:21" ht="30.75" thickBot="1">
      <c r="A30" s="6"/>
      <c r="B30" s="21">
        <v>15</v>
      </c>
      <c r="C30" s="22" t="s">
        <v>604</v>
      </c>
      <c r="D30" s="712">
        <v>2889113928</v>
      </c>
      <c r="E30" s="713">
        <v>9099872106.1900005</v>
      </c>
      <c r="F30" s="713">
        <v>4275077860.0000005</v>
      </c>
      <c r="G30" s="713">
        <v>3802752671</v>
      </c>
      <c r="H30" s="712">
        <v>752783502.02400005</v>
      </c>
      <c r="I30" s="713">
        <v>409506486.2750001</v>
      </c>
      <c r="J30" s="713">
        <v>1239248709.28</v>
      </c>
      <c r="K30" s="713">
        <v>1071082127.876</v>
      </c>
    </row>
    <row r="31" spans="1:21" ht="135" customHeight="1" thickBot="1">
      <c r="A31" s="6"/>
      <c r="B31" s="101">
        <v>16</v>
      </c>
      <c r="C31" s="102" t="s">
        <v>605</v>
      </c>
      <c r="D31" s="320"/>
      <c r="E31" s="321"/>
      <c r="F31" s="321"/>
      <c r="G31" s="322"/>
      <c r="H31" s="711">
        <v>5516361012.5090065</v>
      </c>
      <c r="I31" s="710">
        <v>6778779723.8178797</v>
      </c>
      <c r="J31" s="710">
        <v>6451278398.4066973</v>
      </c>
      <c r="K31" s="710">
        <v>6413765553.5823574</v>
      </c>
    </row>
    <row r="32" spans="1:21" ht="15.75" customHeight="1" thickBot="1">
      <c r="A32" s="6"/>
      <c r="B32" s="323" t="s">
        <v>606</v>
      </c>
      <c r="C32" s="324"/>
      <c r="D32" s="324"/>
      <c r="E32" s="324"/>
      <c r="F32" s="324"/>
      <c r="G32" s="324"/>
      <c r="H32" s="324"/>
      <c r="I32" s="324"/>
      <c r="J32" s="324"/>
      <c r="K32" s="325"/>
    </row>
    <row r="33" spans="1:11" ht="109.5" customHeight="1" thickBot="1">
      <c r="A33" s="6"/>
      <c r="B33" s="21">
        <v>17</v>
      </c>
      <c r="C33" s="23" t="s">
        <v>607</v>
      </c>
      <c r="D33" s="711">
        <v>2782678934</v>
      </c>
      <c r="E33" s="721">
        <v>7510555346</v>
      </c>
      <c r="F33" s="722">
        <v>3527241052</v>
      </c>
      <c r="G33" s="721">
        <v>2485028273.333333</v>
      </c>
      <c r="H33" s="711">
        <v>43400000.000000007</v>
      </c>
      <c r="I33" s="721">
        <f>SUM('[4]C74 Innbetaling'!AG31:AI31)</f>
        <v>0</v>
      </c>
      <c r="J33" s="721">
        <f>SUM('[5]C74 Innbetaling'!AH31:AJ31)</f>
        <v>0</v>
      </c>
      <c r="K33" s="721">
        <v>0</v>
      </c>
    </row>
    <row r="34" spans="1:11" ht="84.75" customHeight="1" thickBot="1">
      <c r="A34" s="6"/>
      <c r="B34" s="21">
        <v>18</v>
      </c>
      <c r="C34" s="23" t="s">
        <v>608</v>
      </c>
      <c r="D34" s="711">
        <v>723561996</v>
      </c>
      <c r="E34" s="721">
        <v>851442630</v>
      </c>
      <c r="F34" s="722">
        <v>1326772318</v>
      </c>
      <c r="G34" s="721">
        <v>870573415</v>
      </c>
      <c r="H34" s="711">
        <v>203491551.5</v>
      </c>
      <c r="I34" s="721">
        <v>256151405.5</v>
      </c>
      <c r="J34" s="721">
        <v>704313056</v>
      </c>
      <c r="K34" s="721">
        <v>378689686</v>
      </c>
    </row>
    <row r="35" spans="1:11" ht="15.75" thickBot="1">
      <c r="A35" s="6"/>
      <c r="B35" s="21">
        <v>19</v>
      </c>
      <c r="C35" s="23" t="s">
        <v>609</v>
      </c>
      <c r="D35" s="723">
        <v>2782678934</v>
      </c>
      <c r="E35" s="722">
        <v>10009555346</v>
      </c>
      <c r="F35" s="722">
        <v>3527241052</v>
      </c>
      <c r="G35" s="722">
        <v>2489086940</v>
      </c>
      <c r="H35" s="723">
        <v>646596326.5</v>
      </c>
      <c r="I35" s="722">
        <v>8224402976.5</v>
      </c>
      <c r="J35" s="722">
        <v>1660576696</v>
      </c>
      <c r="K35" s="722">
        <v>1001965060</v>
      </c>
    </row>
    <row r="36" spans="1:11" ht="102" customHeight="1">
      <c r="A36" s="6"/>
      <c r="B36" s="302" t="s">
        <v>610</v>
      </c>
      <c r="C36" s="309" t="s">
        <v>611</v>
      </c>
      <c r="D36" s="310"/>
      <c r="E36" s="311"/>
      <c r="F36" s="311"/>
      <c r="G36" s="312"/>
      <c r="H36" s="298"/>
      <c r="I36" s="724"/>
      <c r="J36" s="724"/>
      <c r="K36" s="298"/>
    </row>
    <row r="37" spans="1:11" ht="52.5" customHeight="1" thickBot="1">
      <c r="A37" s="6"/>
      <c r="B37" s="307"/>
      <c r="C37" s="306"/>
      <c r="D37" s="313"/>
      <c r="E37" s="314"/>
      <c r="F37" s="314"/>
      <c r="G37" s="315"/>
      <c r="H37" s="306"/>
      <c r="I37" s="725"/>
      <c r="J37" s="725"/>
      <c r="K37" s="306"/>
    </row>
    <row r="38" spans="1:11" ht="33" customHeight="1">
      <c r="A38" s="6"/>
      <c r="B38" s="302" t="s">
        <v>612</v>
      </c>
      <c r="C38" s="309" t="s">
        <v>613</v>
      </c>
      <c r="D38" s="310"/>
      <c r="E38" s="311"/>
      <c r="F38" s="311"/>
      <c r="G38" s="312"/>
      <c r="H38" s="298"/>
      <c r="I38" s="724"/>
      <c r="J38" s="724"/>
      <c r="K38" s="298"/>
    </row>
    <row r="39" spans="1:11" ht="15.75" thickBot="1">
      <c r="A39" s="6"/>
      <c r="B39" s="307"/>
      <c r="C39" s="306"/>
      <c r="D39" s="313"/>
      <c r="E39" s="314"/>
      <c r="F39" s="314"/>
      <c r="G39" s="315"/>
      <c r="H39" s="306"/>
      <c r="I39" s="725"/>
      <c r="J39" s="725"/>
      <c r="K39" s="306"/>
    </row>
    <row r="40" spans="1:11" ht="180.75" customHeight="1" thickBot="1">
      <c r="A40" s="6"/>
      <c r="B40" s="82">
        <v>20</v>
      </c>
      <c r="C40" s="22" t="s">
        <v>614</v>
      </c>
      <c r="D40" s="723">
        <v>4126240930</v>
      </c>
      <c r="E40" s="722">
        <v>10860997976</v>
      </c>
      <c r="F40" s="723">
        <v>4854013370</v>
      </c>
      <c r="G40" s="722">
        <v>3359660355</v>
      </c>
      <c r="H40" s="723">
        <v>246891551.5</v>
      </c>
      <c r="I40" s="722">
        <v>2755151405.5</v>
      </c>
      <c r="J40" s="722">
        <v>704313056</v>
      </c>
      <c r="K40" s="722">
        <v>378689686</v>
      </c>
    </row>
    <row r="41" spans="1:11" ht="15" customHeight="1">
      <c r="A41" s="6"/>
      <c r="B41" s="302" t="s">
        <v>72</v>
      </c>
      <c r="C41" s="304" t="s">
        <v>615</v>
      </c>
      <c r="D41" s="298">
        <v>0</v>
      </c>
      <c r="E41" s="298">
        <v>0</v>
      </c>
      <c r="F41" s="298">
        <v>0</v>
      </c>
      <c r="G41" s="298">
        <v>0</v>
      </c>
      <c r="H41" s="726">
        <v>0</v>
      </c>
      <c r="I41" s="727">
        <v>0</v>
      </c>
      <c r="J41" s="727">
        <v>0</v>
      </c>
      <c r="K41" s="727">
        <v>0</v>
      </c>
    </row>
    <row r="42" spans="1:11" ht="15.75" thickBot="1">
      <c r="A42" s="6"/>
      <c r="B42" s="307"/>
      <c r="C42" s="308"/>
      <c r="D42" s="728"/>
      <c r="E42" s="728"/>
      <c r="F42" s="728"/>
      <c r="G42" s="728"/>
      <c r="H42" s="729"/>
      <c r="I42" s="725"/>
      <c r="J42" s="725"/>
      <c r="K42" s="725"/>
    </row>
    <row r="43" spans="1:11" ht="15" customHeight="1">
      <c r="A43" s="6"/>
      <c r="B43" s="302" t="s">
        <v>74</v>
      </c>
      <c r="C43" s="304" t="s">
        <v>616</v>
      </c>
      <c r="D43" s="298">
        <v>0</v>
      </c>
      <c r="E43" s="298">
        <v>0</v>
      </c>
      <c r="F43" s="298">
        <v>0</v>
      </c>
      <c r="G43" s="298">
        <v>0</v>
      </c>
      <c r="H43" s="726">
        <v>0</v>
      </c>
      <c r="I43" s="727">
        <v>0</v>
      </c>
      <c r="J43" s="727">
        <v>0</v>
      </c>
      <c r="K43" s="727">
        <v>0</v>
      </c>
    </row>
    <row r="44" spans="1:11" ht="15.75" thickBot="1">
      <c r="A44" s="6"/>
      <c r="B44" s="307"/>
      <c r="C44" s="308"/>
      <c r="D44" s="728"/>
      <c r="E44" s="728"/>
      <c r="F44" s="728"/>
      <c r="G44" s="728"/>
      <c r="H44" s="729"/>
      <c r="I44" s="725"/>
      <c r="J44" s="725"/>
      <c r="K44" s="725"/>
    </row>
    <row r="45" spans="1:11" ht="15" customHeight="1">
      <c r="A45" s="6"/>
      <c r="B45" s="302" t="s">
        <v>76</v>
      </c>
      <c r="C45" s="304" t="s">
        <v>617</v>
      </c>
      <c r="D45" s="726">
        <v>1343561996</v>
      </c>
      <c r="E45" s="727">
        <v>3350442630</v>
      </c>
      <c r="F45" s="727">
        <v>1326772318</v>
      </c>
      <c r="G45" s="727">
        <v>874632081.66666663</v>
      </c>
      <c r="H45" s="726">
        <v>246891551.5</v>
      </c>
      <c r="I45" s="727">
        <v>2755151405.5</v>
      </c>
      <c r="J45" s="727">
        <v>704313056</v>
      </c>
      <c r="K45" s="727">
        <v>378689686</v>
      </c>
    </row>
    <row r="46" spans="1:11">
      <c r="A46" s="6"/>
      <c r="B46" s="303"/>
      <c r="C46" s="305"/>
      <c r="D46" s="730"/>
      <c r="E46" s="731"/>
      <c r="F46" s="731"/>
      <c r="G46" s="731"/>
      <c r="H46" s="732"/>
      <c r="I46" s="731"/>
      <c r="J46" s="731"/>
      <c r="K46" s="731"/>
    </row>
    <row r="47" spans="1:11">
      <c r="A47" s="6"/>
      <c r="B47" s="733" t="s">
        <v>618</v>
      </c>
      <c r="C47" s="734"/>
      <c r="D47" s="734"/>
      <c r="E47" s="734"/>
      <c r="F47" s="734"/>
      <c r="G47" s="734"/>
      <c r="H47" s="734"/>
      <c r="I47" s="734"/>
      <c r="J47" s="734"/>
      <c r="K47" s="735"/>
    </row>
    <row r="48" spans="1:11" ht="33.75" customHeight="1" thickBot="1">
      <c r="A48" s="6"/>
      <c r="B48" s="68">
        <v>21</v>
      </c>
      <c r="C48" s="69" t="s">
        <v>619</v>
      </c>
      <c r="D48" s="299"/>
      <c r="E48" s="300"/>
      <c r="F48" s="300"/>
      <c r="G48" s="301"/>
      <c r="H48" s="736">
        <v>11168852484.2003</v>
      </c>
      <c r="I48" s="737">
        <v>9702159244.939703</v>
      </c>
      <c r="J48" s="737">
        <v>9187051965.1353073</v>
      </c>
      <c r="K48" s="737">
        <v>10769494024.690701</v>
      </c>
    </row>
    <row r="49" spans="1:11" ht="36" customHeight="1" thickBot="1">
      <c r="A49" s="6"/>
      <c r="B49" s="29">
        <v>22</v>
      </c>
      <c r="C49" s="30" t="s">
        <v>620</v>
      </c>
      <c r="D49" s="292"/>
      <c r="E49" s="293"/>
      <c r="F49" s="293"/>
      <c r="G49" s="294"/>
      <c r="H49" s="738">
        <v>4926751516.0090065</v>
      </c>
      <c r="I49" s="739">
        <v>3557794542.8178797</v>
      </c>
      <c r="J49" s="739">
        <v>5296527872.9066973</v>
      </c>
      <c r="K49" s="739">
        <v>5737002740.4156904</v>
      </c>
    </row>
    <row r="50" spans="1:11" ht="39.75" customHeight="1" thickBot="1">
      <c r="A50" s="6"/>
      <c r="B50" s="31">
        <v>23</v>
      </c>
      <c r="C50" s="32" t="s">
        <v>621</v>
      </c>
      <c r="D50" s="295"/>
      <c r="E50" s="296"/>
      <c r="F50" s="296"/>
      <c r="G50" s="297"/>
      <c r="H50" s="740">
        <v>2.2669810823436469</v>
      </c>
      <c r="I50" s="741">
        <v>2.7270150449034367</v>
      </c>
      <c r="J50" s="741">
        <v>1.7345423616346454</v>
      </c>
      <c r="K50" s="741">
        <v>1.877198689277664</v>
      </c>
    </row>
  </sheetData>
  <mergeCells count="59">
    <mergeCell ref="D49:G49"/>
    <mergeCell ref="D50:G50"/>
    <mergeCell ref="H45:H46"/>
    <mergeCell ref="I45:I46"/>
    <mergeCell ref="J45:J46"/>
    <mergeCell ref="K45:K46"/>
    <mergeCell ref="B47:K47"/>
    <mergeCell ref="D48:G48"/>
    <mergeCell ref="H43:H44"/>
    <mergeCell ref="I43:I44"/>
    <mergeCell ref="J43:J44"/>
    <mergeCell ref="K43:K44"/>
    <mergeCell ref="B45:B46"/>
    <mergeCell ref="C45:C46"/>
    <mergeCell ref="D45:D46"/>
    <mergeCell ref="E45:E46"/>
    <mergeCell ref="F45:F46"/>
    <mergeCell ref="G45:G46"/>
    <mergeCell ref="H41:H42"/>
    <mergeCell ref="I41:I42"/>
    <mergeCell ref="J41:J42"/>
    <mergeCell ref="K41:K42"/>
    <mergeCell ref="B43:B44"/>
    <mergeCell ref="C43:C44"/>
    <mergeCell ref="D43:D44"/>
    <mergeCell ref="E43:E44"/>
    <mergeCell ref="F43:F44"/>
    <mergeCell ref="G43:G44"/>
    <mergeCell ref="B41:B42"/>
    <mergeCell ref="C41:C42"/>
    <mergeCell ref="D41:D42"/>
    <mergeCell ref="E41:E42"/>
    <mergeCell ref="F41:F42"/>
    <mergeCell ref="G41:G42"/>
    <mergeCell ref="K36:K37"/>
    <mergeCell ref="B38:B39"/>
    <mergeCell ref="C38:C39"/>
    <mergeCell ref="D38:G39"/>
    <mergeCell ref="H38:H39"/>
    <mergeCell ref="I38:I39"/>
    <mergeCell ref="J38:J39"/>
    <mergeCell ref="K38:K39"/>
    <mergeCell ref="D24:G24"/>
    <mergeCell ref="L29:U29"/>
    <mergeCell ref="D31:G31"/>
    <mergeCell ref="B32:K32"/>
    <mergeCell ref="B36:B37"/>
    <mergeCell ref="C36:C37"/>
    <mergeCell ref="D36:G37"/>
    <mergeCell ref="H36:H37"/>
    <mergeCell ref="I36:I37"/>
    <mergeCell ref="J36:J37"/>
    <mergeCell ref="D11:G11"/>
    <mergeCell ref="H11:K11"/>
    <mergeCell ref="B14:C14"/>
    <mergeCell ref="D14:K14"/>
    <mergeCell ref="D15:G15"/>
    <mergeCell ref="B16:C16"/>
    <mergeCell ref="D16:K16"/>
  </mergeCells>
  <pageMargins left="0.7" right="0.7" top="0.75" bottom="0.75" header="0.3" footer="0.3"/>
  <pageSetup paperSize="9" scale="31" orientation="portrait" verticalDpi="90" r:id="rId1"/>
  <colBreaks count="1" manualBreakCount="1">
    <brk id="12" max="1048575" man="1"/>
  </colBreaks>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F890FB-0C8F-44A8-8210-127C6A28EE5B}">
  <sheetPr>
    <tabColor theme="0" tint="-0.14999847407452621"/>
  </sheetPr>
  <dimension ref="B5:M60"/>
  <sheetViews>
    <sheetView workbookViewId="0">
      <selection activeCell="B3" sqref="B3"/>
    </sheetView>
  </sheetViews>
  <sheetFormatPr defaultColWidth="9.140625" defaultRowHeight="15"/>
  <cols>
    <col min="1" max="4" width="9.140625" style="743"/>
    <col min="5" max="5" width="33.7109375" style="743" customWidth="1"/>
    <col min="6" max="6" width="9.140625" style="743"/>
    <col min="7" max="7" width="18.7109375" style="743" customWidth="1"/>
    <col min="8" max="8" width="9.140625" style="743"/>
    <col min="9" max="9" width="23.7109375" style="743" customWidth="1"/>
    <col min="10" max="10" width="9.140625" style="743"/>
    <col min="11" max="11" width="35" style="743" customWidth="1"/>
    <col min="12" max="12" width="28" style="743" customWidth="1"/>
    <col min="13" max="13" width="35.5703125" style="743" customWidth="1"/>
    <col min="14" max="16384" width="9.140625" style="743"/>
  </cols>
  <sheetData>
    <row r="5" spans="2:13" ht="20.25">
      <c r="B5" s="742" t="s">
        <v>622</v>
      </c>
    </row>
    <row r="6" spans="2:13" ht="15.75">
      <c r="B6" s="744" t="s">
        <v>623</v>
      </c>
    </row>
    <row r="8" spans="2:13" ht="15.75" thickBot="1">
      <c r="B8" s="745" t="s">
        <v>624</v>
      </c>
    </row>
    <row r="9" spans="2:13" ht="15.75" thickBot="1">
      <c r="B9" s="746"/>
      <c r="C9" s="747"/>
      <c r="D9" s="748"/>
      <c r="E9" s="749"/>
      <c r="F9" s="750" t="s">
        <v>172</v>
      </c>
      <c r="G9" s="751"/>
      <c r="H9" s="752" t="s">
        <v>173</v>
      </c>
      <c r="I9" s="752"/>
      <c r="J9" s="750" t="s">
        <v>174</v>
      </c>
      <c r="K9" s="751"/>
      <c r="L9" s="753" t="s">
        <v>200</v>
      </c>
      <c r="M9" s="754" t="s">
        <v>201</v>
      </c>
    </row>
    <row r="10" spans="2:13" ht="15.75" thickBot="1">
      <c r="B10" s="755" t="s">
        <v>625</v>
      </c>
      <c r="C10" s="756"/>
      <c r="D10" s="757" t="s">
        <v>626</v>
      </c>
      <c r="E10" s="758"/>
      <c r="F10" s="750" t="s">
        <v>627</v>
      </c>
      <c r="G10" s="752"/>
      <c r="H10" s="752"/>
      <c r="I10" s="752"/>
      <c r="J10" s="752"/>
      <c r="K10" s="752"/>
      <c r="L10" s="751"/>
      <c r="M10" s="759" t="s">
        <v>628</v>
      </c>
    </row>
    <row r="11" spans="2:13" ht="15" customHeight="1">
      <c r="B11" s="760" t="s">
        <v>629</v>
      </c>
      <c r="C11" s="761" t="s">
        <v>630</v>
      </c>
      <c r="D11" s="762"/>
      <c r="E11" s="763"/>
      <c r="F11" s="764" t="s">
        <v>631</v>
      </c>
      <c r="G11" s="765"/>
      <c r="H11" s="764" t="s">
        <v>632</v>
      </c>
      <c r="I11" s="765"/>
      <c r="J11" s="764" t="s">
        <v>633</v>
      </c>
      <c r="K11" s="765"/>
      <c r="L11" s="766" t="s">
        <v>634</v>
      </c>
      <c r="M11" s="767"/>
    </row>
    <row r="12" spans="2:13" ht="15.75" thickBot="1">
      <c r="B12" s="768"/>
      <c r="C12" s="769"/>
      <c r="D12" s="770"/>
      <c r="E12" s="771"/>
      <c r="F12" s="772"/>
      <c r="G12" s="773"/>
      <c r="H12" s="772"/>
      <c r="I12" s="773"/>
      <c r="J12" s="772"/>
      <c r="K12" s="773"/>
      <c r="L12" s="774"/>
      <c r="M12" s="775"/>
    </row>
    <row r="13" spans="2:13" ht="15.75" thickBot="1">
      <c r="B13" s="776"/>
      <c r="C13" s="777" t="s">
        <v>635</v>
      </c>
      <c r="D13" s="778" t="s">
        <v>636</v>
      </c>
      <c r="E13" s="778"/>
      <c r="F13" s="778"/>
      <c r="G13" s="778"/>
      <c r="H13" s="778"/>
      <c r="I13" s="778"/>
      <c r="J13" s="778"/>
      <c r="K13" s="778"/>
      <c r="L13" s="778"/>
      <c r="M13" s="779"/>
    </row>
    <row r="14" spans="2:13" ht="30" customHeight="1" thickBot="1">
      <c r="B14" s="780"/>
      <c r="C14" s="781" t="s">
        <v>637</v>
      </c>
      <c r="D14" s="781">
        <v>1</v>
      </c>
      <c r="E14" s="781" t="s">
        <v>638</v>
      </c>
      <c r="F14" s="782">
        <v>5542700000</v>
      </c>
      <c r="G14" s="783"/>
      <c r="H14" s="784">
        <v>0</v>
      </c>
      <c r="I14" s="785"/>
      <c r="J14" s="784">
        <v>0</v>
      </c>
      <c r="K14" s="785"/>
      <c r="L14" s="786">
        <v>6242700000</v>
      </c>
      <c r="M14" s="787">
        <v>6242700000</v>
      </c>
    </row>
    <row r="15" spans="2:13" ht="35.1" customHeight="1" thickBot="1">
      <c r="B15" s="788" t="s">
        <v>639</v>
      </c>
      <c r="C15" s="789"/>
      <c r="D15" s="790">
        <v>2</v>
      </c>
      <c r="E15" s="791" t="s">
        <v>640</v>
      </c>
      <c r="F15" s="792">
        <v>5542700000</v>
      </c>
      <c r="G15" s="793"/>
      <c r="H15" s="794">
        <v>0</v>
      </c>
      <c r="I15" s="795"/>
      <c r="J15" s="794">
        <v>0</v>
      </c>
      <c r="K15" s="795"/>
      <c r="L15" s="796">
        <v>6242700000</v>
      </c>
      <c r="M15" s="797">
        <v>6242700000</v>
      </c>
    </row>
    <row r="16" spans="2:13" ht="23.25" thickBot="1">
      <c r="B16" s="788" t="s">
        <v>641</v>
      </c>
      <c r="C16" s="789"/>
      <c r="D16" s="790">
        <v>3</v>
      </c>
      <c r="E16" s="791" t="s">
        <v>642</v>
      </c>
      <c r="F16" s="798"/>
      <c r="G16" s="799"/>
      <c r="H16" s="800">
        <v>0</v>
      </c>
      <c r="I16" s="801"/>
      <c r="J16" s="800">
        <v>0</v>
      </c>
      <c r="K16" s="801"/>
      <c r="L16" s="796">
        <v>0</v>
      </c>
      <c r="M16" s="797">
        <v>0</v>
      </c>
    </row>
    <row r="17" spans="2:13" ht="15.75" customHeight="1" thickBot="1">
      <c r="B17" s="780"/>
      <c r="C17" s="781"/>
      <c r="D17" s="802">
        <v>4</v>
      </c>
      <c r="E17" s="781" t="s">
        <v>643</v>
      </c>
      <c r="F17" s="798"/>
      <c r="G17" s="799"/>
      <c r="H17" s="803">
        <v>33370895304.67004</v>
      </c>
      <c r="I17" s="804"/>
      <c r="J17" s="803">
        <v>0</v>
      </c>
      <c r="K17" s="804"/>
      <c r="L17" s="786">
        <v>0</v>
      </c>
      <c r="M17" s="805">
        <v>31342297672.911537</v>
      </c>
    </row>
    <row r="18" spans="2:13" ht="15.75" customHeight="1" thickBot="1">
      <c r="B18" s="788" t="s">
        <v>644</v>
      </c>
      <c r="C18" s="789"/>
      <c r="D18" s="790">
        <v>5</v>
      </c>
      <c r="E18" s="791" t="s">
        <v>592</v>
      </c>
      <c r="F18" s="798"/>
      <c r="G18" s="799"/>
      <c r="H18" s="792">
        <v>26169837974.170055</v>
      </c>
      <c r="I18" s="793"/>
      <c r="J18" s="792">
        <v>0</v>
      </c>
      <c r="K18" s="793"/>
      <c r="L18" s="796">
        <v>0</v>
      </c>
      <c r="M18" s="797">
        <v>24861346075.461552</v>
      </c>
    </row>
    <row r="19" spans="2:13" ht="15.75" customHeight="1" thickBot="1">
      <c r="B19" s="788" t="s">
        <v>645</v>
      </c>
      <c r="C19" s="789"/>
      <c r="D19" s="790">
        <v>6</v>
      </c>
      <c r="E19" s="791" t="s">
        <v>593</v>
      </c>
      <c r="F19" s="798"/>
      <c r="G19" s="799"/>
      <c r="H19" s="792">
        <v>7201057330.4999838</v>
      </c>
      <c r="I19" s="793"/>
      <c r="J19" s="792">
        <v>0</v>
      </c>
      <c r="K19" s="793"/>
      <c r="L19" s="796">
        <v>0</v>
      </c>
      <c r="M19" s="797">
        <v>6480951597.4499855</v>
      </c>
    </row>
    <row r="20" spans="2:13" ht="50.25" customHeight="1" thickBot="1">
      <c r="B20" s="780"/>
      <c r="C20" s="781"/>
      <c r="D20" s="802">
        <v>7</v>
      </c>
      <c r="E20" s="781" t="s">
        <v>646</v>
      </c>
      <c r="F20" s="798"/>
      <c r="G20" s="799"/>
      <c r="H20" s="803">
        <v>8314653162.0606298</v>
      </c>
      <c r="I20" s="804"/>
      <c r="J20" s="803">
        <v>607485566.66999996</v>
      </c>
      <c r="K20" s="804"/>
      <c r="L20" s="786">
        <v>42889702656.280006</v>
      </c>
      <c r="M20" s="805">
        <v>44812927430.865318</v>
      </c>
    </row>
    <row r="21" spans="2:13" ht="23.25" customHeight="1" thickBot="1">
      <c r="B21" s="788" t="s">
        <v>647</v>
      </c>
      <c r="C21" s="789"/>
      <c r="D21" s="790">
        <v>8</v>
      </c>
      <c r="E21" s="791" t="s">
        <v>648</v>
      </c>
      <c r="F21" s="798"/>
      <c r="G21" s="799"/>
      <c r="H21" s="806">
        <v>2061984317.4494712</v>
      </c>
      <c r="I21" s="807"/>
      <c r="J21" s="806">
        <v>0</v>
      </c>
      <c r="K21" s="807"/>
      <c r="L21" s="796">
        <v>0</v>
      </c>
      <c r="M21" s="797">
        <v>1012439852.78</v>
      </c>
    </row>
    <row r="22" spans="2:13" ht="57" customHeight="1" thickBot="1">
      <c r="B22" s="788" t="s">
        <v>649</v>
      </c>
      <c r="C22" s="789"/>
      <c r="D22" s="790">
        <v>9</v>
      </c>
      <c r="E22" s="808" t="s">
        <v>650</v>
      </c>
      <c r="F22" s="798"/>
      <c r="G22" s="799"/>
      <c r="H22" s="792">
        <v>6252668844.6111584</v>
      </c>
      <c r="I22" s="793"/>
      <c r="J22" s="792">
        <v>607485566.66999996</v>
      </c>
      <c r="K22" s="793"/>
      <c r="L22" s="796">
        <v>42889702656.280006</v>
      </c>
      <c r="M22" s="797">
        <v>44812927430.865318</v>
      </c>
    </row>
    <row r="23" spans="2:13" ht="22.5" customHeight="1" thickBot="1">
      <c r="B23" s="780">
        <v>45</v>
      </c>
      <c r="C23" s="781"/>
      <c r="D23" s="802">
        <v>10</v>
      </c>
      <c r="E23" s="781" t="s">
        <v>651</v>
      </c>
      <c r="F23" s="798"/>
      <c r="G23" s="799"/>
      <c r="H23" s="803">
        <v>0</v>
      </c>
      <c r="I23" s="804"/>
      <c r="J23" s="803">
        <v>0</v>
      </c>
      <c r="K23" s="804"/>
      <c r="L23" s="786">
        <v>0</v>
      </c>
      <c r="M23" s="805">
        <v>0</v>
      </c>
    </row>
    <row r="24" spans="2:13" ht="25.5" customHeight="1" thickBot="1">
      <c r="B24" s="780"/>
      <c r="C24" s="781"/>
      <c r="D24" s="802">
        <v>11</v>
      </c>
      <c r="E24" s="781" t="s">
        <v>652</v>
      </c>
      <c r="F24" s="803">
        <v>66169771.489999987</v>
      </c>
      <c r="G24" s="804"/>
      <c r="H24" s="803">
        <v>2736462193</v>
      </c>
      <c r="I24" s="804"/>
      <c r="J24" s="803">
        <v>0</v>
      </c>
      <c r="K24" s="804"/>
      <c r="L24" s="786">
        <v>1064471</v>
      </c>
      <c r="M24" s="805">
        <v>1064471</v>
      </c>
    </row>
    <row r="25" spans="2:13" ht="15.75" customHeight="1" thickBot="1">
      <c r="B25" s="788" t="s">
        <v>653</v>
      </c>
      <c r="C25" s="789"/>
      <c r="D25" s="790">
        <v>12</v>
      </c>
      <c r="E25" s="791" t="s">
        <v>654</v>
      </c>
      <c r="F25" s="792">
        <v>66169771.489999987</v>
      </c>
      <c r="G25" s="793"/>
      <c r="H25" s="798"/>
      <c r="I25" s="799"/>
      <c r="J25" s="798"/>
      <c r="K25" s="799"/>
      <c r="L25" s="809"/>
      <c r="M25" s="810"/>
    </row>
    <row r="26" spans="2:13" ht="23.25" customHeight="1" thickBot="1">
      <c r="B26" s="788" t="s">
        <v>655</v>
      </c>
      <c r="C26" s="789"/>
      <c r="D26" s="790">
        <v>13</v>
      </c>
      <c r="E26" s="791" t="s">
        <v>656</v>
      </c>
      <c r="F26" s="798"/>
      <c r="G26" s="799"/>
      <c r="H26" s="792">
        <v>2736462193</v>
      </c>
      <c r="I26" s="793"/>
      <c r="J26" s="792">
        <v>0</v>
      </c>
      <c r="K26" s="793"/>
      <c r="L26" s="796">
        <v>1064471</v>
      </c>
      <c r="M26" s="797">
        <v>1064471</v>
      </c>
    </row>
    <row r="27" spans="2:13" ht="15.75" thickBot="1">
      <c r="B27" s="811"/>
      <c r="C27" s="812"/>
      <c r="D27" s="813">
        <v>14</v>
      </c>
      <c r="E27" s="812" t="s">
        <v>657</v>
      </c>
      <c r="F27" s="814"/>
      <c r="G27" s="815"/>
      <c r="H27" s="814"/>
      <c r="I27" s="815"/>
      <c r="J27" s="814"/>
      <c r="K27" s="815"/>
      <c r="L27" s="816"/>
      <c r="M27" s="817">
        <v>82398989574.776855</v>
      </c>
    </row>
    <row r="29" spans="2:13" ht="15.75" thickBot="1">
      <c r="B29" s="818" t="s">
        <v>658</v>
      </c>
    </row>
    <row r="30" spans="2:13" ht="15.75" thickBot="1">
      <c r="B30" s="746"/>
      <c r="C30" s="747"/>
      <c r="D30" s="748"/>
      <c r="E30" s="749"/>
      <c r="F30" s="819" t="s">
        <v>172</v>
      </c>
      <c r="G30" s="820"/>
      <c r="H30" s="750" t="s">
        <v>173</v>
      </c>
      <c r="I30" s="751"/>
      <c r="J30" s="820" t="s">
        <v>174</v>
      </c>
      <c r="K30" s="820"/>
      <c r="L30" s="821" t="s">
        <v>200</v>
      </c>
      <c r="M30" s="754" t="s">
        <v>201</v>
      </c>
    </row>
    <row r="31" spans="2:13" ht="15.75" thickBot="1">
      <c r="B31" s="755" t="s">
        <v>659</v>
      </c>
      <c r="C31" s="756"/>
      <c r="D31" s="757" t="s">
        <v>626</v>
      </c>
      <c r="E31" s="758"/>
      <c r="F31" s="750" t="s">
        <v>627</v>
      </c>
      <c r="G31" s="752"/>
      <c r="H31" s="752"/>
      <c r="I31" s="752"/>
      <c r="J31" s="752"/>
      <c r="K31" s="752"/>
      <c r="L31" s="751"/>
      <c r="M31" s="759" t="s">
        <v>628</v>
      </c>
    </row>
    <row r="32" spans="2:13" ht="15" customHeight="1">
      <c r="B32" s="760" t="s">
        <v>629</v>
      </c>
      <c r="C32" s="761" t="s">
        <v>630</v>
      </c>
      <c r="D32" s="762"/>
      <c r="E32" s="763"/>
      <c r="F32" s="764" t="s">
        <v>631</v>
      </c>
      <c r="G32" s="765"/>
      <c r="H32" s="764" t="s">
        <v>632</v>
      </c>
      <c r="I32" s="765"/>
      <c r="J32" s="764" t="s">
        <v>633</v>
      </c>
      <c r="K32" s="765"/>
      <c r="L32" s="766" t="s">
        <v>634</v>
      </c>
      <c r="M32" s="767"/>
    </row>
    <row r="33" spans="2:13" ht="15.75" thickBot="1">
      <c r="B33" s="768"/>
      <c r="C33" s="769"/>
      <c r="D33" s="770"/>
      <c r="E33" s="771"/>
      <c r="F33" s="772"/>
      <c r="G33" s="773"/>
      <c r="H33" s="772"/>
      <c r="I33" s="773"/>
      <c r="J33" s="772"/>
      <c r="K33" s="773"/>
      <c r="L33" s="774"/>
      <c r="M33" s="775"/>
    </row>
    <row r="34" spans="2:13" ht="15.75" thickBot="1">
      <c r="B34" s="776"/>
      <c r="C34" s="777" t="s">
        <v>660</v>
      </c>
      <c r="D34" s="778" t="s">
        <v>661</v>
      </c>
      <c r="E34" s="778"/>
      <c r="F34" s="778"/>
      <c r="G34" s="778"/>
      <c r="H34" s="778"/>
      <c r="I34" s="778"/>
      <c r="J34" s="778"/>
      <c r="K34" s="778"/>
      <c r="L34" s="778"/>
      <c r="M34" s="779"/>
    </row>
    <row r="35" spans="2:13" ht="135.75" customHeight="1" thickBot="1">
      <c r="B35" s="780" t="s">
        <v>662</v>
      </c>
      <c r="C35" s="781" t="s">
        <v>637</v>
      </c>
      <c r="D35" s="822">
        <v>15</v>
      </c>
      <c r="E35" s="781" t="s">
        <v>663</v>
      </c>
      <c r="F35" s="823"/>
      <c r="G35" s="824"/>
      <c r="H35" s="825"/>
      <c r="I35" s="826"/>
      <c r="J35" s="825"/>
      <c r="K35" s="826"/>
      <c r="L35" s="827"/>
      <c r="M35" s="828"/>
    </row>
    <row r="36" spans="2:13" ht="39.6" customHeight="1" thickBot="1">
      <c r="B36" s="780"/>
      <c r="C36" s="781"/>
      <c r="D36" s="822" t="s">
        <v>664</v>
      </c>
      <c r="E36" s="829" t="s">
        <v>665</v>
      </c>
      <c r="F36" s="830"/>
      <c r="G36" s="831"/>
      <c r="H36" s="803">
        <v>190082324.60999998</v>
      </c>
      <c r="I36" s="832"/>
      <c r="J36" s="803">
        <v>96229217.219999984</v>
      </c>
      <c r="K36" s="832"/>
      <c r="L36" s="805">
        <v>50237269845.80043</v>
      </c>
      <c r="M36" s="828">
        <v>42945044179.485863</v>
      </c>
    </row>
    <row r="37" spans="2:13" ht="23.25" customHeight="1" thickBot="1">
      <c r="B37" s="780" t="s">
        <v>666</v>
      </c>
      <c r="C37" s="781"/>
      <c r="D37" s="822">
        <v>16</v>
      </c>
      <c r="E37" s="781" t="s">
        <v>667</v>
      </c>
      <c r="F37" s="823"/>
      <c r="G37" s="824"/>
      <c r="H37" s="803">
        <v>0</v>
      </c>
      <c r="I37" s="804"/>
      <c r="J37" s="803">
        <v>0</v>
      </c>
      <c r="K37" s="804"/>
      <c r="L37" s="786">
        <v>0</v>
      </c>
      <c r="M37" s="828">
        <v>0</v>
      </c>
    </row>
    <row r="38" spans="2:13" ht="57" customHeight="1" thickBot="1">
      <c r="B38" s="780"/>
      <c r="C38" s="781"/>
      <c r="D38" s="822">
        <v>17</v>
      </c>
      <c r="E38" s="781" t="s">
        <v>668</v>
      </c>
      <c r="F38" s="823"/>
      <c r="G38" s="824"/>
      <c r="H38" s="803">
        <v>4526947139.8699999</v>
      </c>
      <c r="I38" s="804"/>
      <c r="J38" s="803">
        <v>281264700.95999992</v>
      </c>
      <c r="K38" s="804"/>
      <c r="L38" s="805">
        <v>27404611441.309631</v>
      </c>
      <c r="M38" s="805">
        <v>105008912674.32198</v>
      </c>
    </row>
    <row r="39" spans="2:13" ht="34.5" customHeight="1" thickBot="1">
      <c r="B39" s="788" t="s">
        <v>669</v>
      </c>
      <c r="C39" s="789"/>
      <c r="D39" s="822">
        <v>18</v>
      </c>
      <c r="E39" s="791" t="s">
        <v>1337</v>
      </c>
      <c r="F39" s="823"/>
      <c r="G39" s="824"/>
      <c r="H39" s="792">
        <v>0</v>
      </c>
      <c r="I39" s="793"/>
      <c r="J39" s="792">
        <v>0</v>
      </c>
      <c r="K39" s="793"/>
      <c r="L39" s="796">
        <v>0</v>
      </c>
      <c r="M39" s="833">
        <v>0</v>
      </c>
    </row>
    <row r="40" spans="2:13" ht="112.5" customHeight="1" thickBot="1">
      <c r="B40" s="788" t="s">
        <v>670</v>
      </c>
      <c r="C40" s="789"/>
      <c r="D40" s="822">
        <v>19</v>
      </c>
      <c r="E40" s="791" t="s">
        <v>671</v>
      </c>
      <c r="F40" s="823"/>
      <c r="G40" s="824"/>
      <c r="H40" s="792">
        <v>0</v>
      </c>
      <c r="I40" s="793"/>
      <c r="J40" s="792">
        <v>0</v>
      </c>
      <c r="K40" s="793"/>
      <c r="L40" s="796">
        <v>0</v>
      </c>
      <c r="M40" s="797">
        <v>275170648.10000002</v>
      </c>
    </row>
    <row r="41" spans="2:13" ht="45.75" customHeight="1" thickBot="1">
      <c r="B41" s="788" t="s">
        <v>672</v>
      </c>
      <c r="C41" s="789"/>
      <c r="D41" s="822">
        <v>20</v>
      </c>
      <c r="E41" s="791" t="s">
        <v>673</v>
      </c>
      <c r="F41" s="823"/>
      <c r="G41" s="824"/>
      <c r="H41" s="792">
        <v>0</v>
      </c>
      <c r="I41" s="793"/>
      <c r="J41" s="792">
        <v>0</v>
      </c>
      <c r="K41" s="793"/>
      <c r="L41" s="796">
        <v>0</v>
      </c>
      <c r="M41" s="797">
        <v>4114509.9319992065</v>
      </c>
    </row>
    <row r="42" spans="2:13" ht="34.5" customHeight="1" thickBot="1">
      <c r="B42" s="788" t="s">
        <v>674</v>
      </c>
      <c r="C42" s="789"/>
      <c r="D42" s="822">
        <v>21</v>
      </c>
      <c r="E42" s="834" t="s">
        <v>1338</v>
      </c>
      <c r="F42" s="823"/>
      <c r="G42" s="824"/>
      <c r="H42" s="792">
        <v>0</v>
      </c>
      <c r="I42" s="793"/>
      <c r="J42" s="792">
        <v>0</v>
      </c>
      <c r="K42" s="793"/>
      <c r="L42" s="796">
        <v>0</v>
      </c>
      <c r="M42" s="797">
        <v>0</v>
      </c>
    </row>
    <row r="43" spans="2:13" ht="24.75" customHeight="1" thickBot="1">
      <c r="B43" s="788" t="s">
        <v>675</v>
      </c>
      <c r="C43" s="789"/>
      <c r="D43" s="822">
        <v>22</v>
      </c>
      <c r="E43" s="791" t="s">
        <v>676</v>
      </c>
      <c r="F43" s="823"/>
      <c r="G43" s="824"/>
      <c r="H43" s="792">
        <v>1775240658.8699999</v>
      </c>
      <c r="I43" s="793"/>
      <c r="J43" s="792">
        <v>281264700.95999992</v>
      </c>
      <c r="K43" s="793"/>
      <c r="L43" s="797">
        <v>27400510211.309624</v>
      </c>
      <c r="M43" s="797">
        <v>18835437927.318256</v>
      </c>
    </row>
    <row r="44" spans="2:13" ht="34.5" customHeight="1" thickBot="1">
      <c r="B44" s="788" t="s">
        <v>677</v>
      </c>
      <c r="C44" s="789"/>
      <c r="D44" s="822">
        <v>23</v>
      </c>
      <c r="E44" s="834" t="s">
        <v>1338</v>
      </c>
      <c r="F44" s="823"/>
      <c r="G44" s="824"/>
      <c r="H44" s="792">
        <v>1775240658.8699999</v>
      </c>
      <c r="I44" s="793"/>
      <c r="J44" s="792">
        <v>281264700.95999992</v>
      </c>
      <c r="K44" s="793"/>
      <c r="L44" s="797">
        <v>27395669611.389626</v>
      </c>
      <c r="M44" s="797">
        <v>18835437927.318256</v>
      </c>
    </row>
    <row r="45" spans="2:13" ht="45.75" customHeight="1" thickBot="1">
      <c r="B45" s="788" t="s">
        <v>678</v>
      </c>
      <c r="C45" s="789"/>
      <c r="D45" s="822">
        <v>24</v>
      </c>
      <c r="E45" s="791" t="s">
        <v>679</v>
      </c>
      <c r="F45" s="823"/>
      <c r="G45" s="824"/>
      <c r="H45" s="792">
        <v>0</v>
      </c>
      <c r="I45" s="793"/>
      <c r="J45" s="792">
        <v>0</v>
      </c>
      <c r="K45" s="793"/>
      <c r="L45" s="796">
        <v>4101230</v>
      </c>
      <c r="M45" s="797">
        <v>4101230</v>
      </c>
    </row>
    <row r="46" spans="2:13" ht="15.75" customHeight="1" thickBot="1">
      <c r="B46" s="780">
        <v>45</v>
      </c>
      <c r="C46" s="781"/>
      <c r="D46" s="822">
        <v>25</v>
      </c>
      <c r="E46" s="781" t="s">
        <v>680</v>
      </c>
      <c r="F46" s="823"/>
      <c r="G46" s="824"/>
      <c r="H46" s="803">
        <v>0</v>
      </c>
      <c r="I46" s="804"/>
      <c r="J46" s="803">
        <v>0</v>
      </c>
      <c r="K46" s="804"/>
      <c r="L46" s="786">
        <v>0</v>
      </c>
      <c r="M46" s="828">
        <v>0</v>
      </c>
    </row>
    <row r="47" spans="2:13" ht="30.75" customHeight="1" thickBot="1">
      <c r="B47" s="780"/>
      <c r="C47" s="781"/>
      <c r="D47" s="822">
        <v>26</v>
      </c>
      <c r="E47" s="781" t="s">
        <v>681</v>
      </c>
      <c r="F47" s="835" t="s">
        <v>261</v>
      </c>
      <c r="G47" s="836"/>
      <c r="H47" s="837">
        <v>8463689980.6299906</v>
      </c>
      <c r="I47" s="804"/>
      <c r="J47" s="837">
        <v>900561646.78199959</v>
      </c>
      <c r="K47" s="804"/>
      <c r="L47" s="838">
        <v>900561646.78199959</v>
      </c>
      <c r="M47" s="839" t="s">
        <v>682</v>
      </c>
    </row>
    <row r="48" spans="2:13" ht="15.75" thickBot="1">
      <c r="B48" s="788" t="s">
        <v>683</v>
      </c>
      <c r="C48" s="789"/>
      <c r="D48" s="822">
        <v>27</v>
      </c>
      <c r="E48" s="791" t="s">
        <v>684</v>
      </c>
      <c r="F48" s="823"/>
      <c r="G48" s="824"/>
      <c r="H48" s="823"/>
      <c r="I48" s="824"/>
      <c r="J48" s="823"/>
      <c r="K48" s="824"/>
      <c r="L48" s="833">
        <v>0</v>
      </c>
      <c r="M48" s="840">
        <v>0</v>
      </c>
    </row>
    <row r="49" spans="2:13" ht="60.75" customHeight="1" thickBot="1">
      <c r="B49" s="788" t="s">
        <v>685</v>
      </c>
      <c r="C49" s="789"/>
      <c r="D49" s="822">
        <v>28</v>
      </c>
      <c r="E49" s="791" t="s">
        <v>686</v>
      </c>
      <c r="F49" s="823"/>
      <c r="G49" s="824"/>
      <c r="H49" s="792">
        <v>0</v>
      </c>
      <c r="I49" s="793"/>
      <c r="J49" s="792">
        <v>0</v>
      </c>
      <c r="K49" s="793"/>
      <c r="L49" s="841">
        <v>0</v>
      </c>
      <c r="M49" s="833">
        <v>0</v>
      </c>
    </row>
    <row r="50" spans="2:13" ht="15.75" customHeight="1" thickBot="1">
      <c r="B50" s="788" t="s">
        <v>687</v>
      </c>
      <c r="C50" s="789"/>
      <c r="D50" s="822">
        <v>29</v>
      </c>
      <c r="E50" s="791" t="s">
        <v>688</v>
      </c>
      <c r="F50" s="842"/>
      <c r="G50" s="843"/>
      <c r="H50" s="792">
        <v>159759470.79000002</v>
      </c>
      <c r="I50" s="793"/>
      <c r="J50" s="844"/>
      <c r="K50" s="845"/>
      <c r="L50" s="846"/>
      <c r="M50" s="847">
        <v>159759470.79000002</v>
      </c>
    </row>
    <row r="51" spans="2:13" ht="23.25" customHeight="1" thickBot="1">
      <c r="B51" s="788" t="s">
        <v>689</v>
      </c>
      <c r="C51" s="789"/>
      <c r="D51" s="822">
        <v>30</v>
      </c>
      <c r="E51" s="791" t="s">
        <v>690</v>
      </c>
      <c r="F51" s="823"/>
      <c r="G51" s="824"/>
      <c r="H51" s="792">
        <v>0</v>
      </c>
      <c r="I51" s="793"/>
      <c r="J51" s="844"/>
      <c r="K51" s="845"/>
      <c r="L51" s="846"/>
      <c r="M51" s="847">
        <v>0</v>
      </c>
    </row>
    <row r="52" spans="2:13" ht="111.95" customHeight="1" thickBot="1">
      <c r="B52" s="788" t="s">
        <v>691</v>
      </c>
      <c r="C52" s="789"/>
      <c r="D52" s="822">
        <v>31</v>
      </c>
      <c r="E52" s="791" t="s">
        <v>692</v>
      </c>
      <c r="F52" s="823"/>
      <c r="G52" s="824"/>
      <c r="H52" s="806">
        <v>143202250</v>
      </c>
      <c r="I52" s="807"/>
      <c r="J52" s="806">
        <v>0</v>
      </c>
      <c r="K52" s="807"/>
      <c r="L52" s="848">
        <v>310073671</v>
      </c>
      <c r="M52" s="848">
        <v>22692092</v>
      </c>
    </row>
    <row r="53" spans="2:13" ht="15.75" customHeight="1" thickBot="1">
      <c r="B53" s="780" t="s">
        <v>693</v>
      </c>
      <c r="C53" s="781"/>
      <c r="D53" s="822">
        <v>32</v>
      </c>
      <c r="E53" s="781" t="s">
        <v>694</v>
      </c>
      <c r="F53" s="823"/>
      <c r="G53" s="824"/>
      <c r="H53" s="849">
        <v>8160728259.8399906</v>
      </c>
      <c r="I53" s="850"/>
      <c r="J53" s="849">
        <v>0</v>
      </c>
      <c r="K53" s="850"/>
      <c r="L53" s="851">
        <v>0</v>
      </c>
      <c r="M53" s="852">
        <v>408036412.99199957</v>
      </c>
    </row>
    <row r="54" spans="2:13" ht="15.75" thickBot="1">
      <c r="B54" s="811"/>
      <c r="C54" s="812"/>
      <c r="D54" s="822">
        <v>33</v>
      </c>
      <c r="E54" s="812" t="s">
        <v>695</v>
      </c>
      <c r="F54" s="844"/>
      <c r="G54" s="845"/>
      <c r="H54" s="844"/>
      <c r="I54" s="845"/>
      <c r="J54" s="844"/>
      <c r="K54" s="845"/>
      <c r="L54" s="846"/>
      <c r="M54" s="853">
        <v>63390016716.271675</v>
      </c>
    </row>
    <row r="56" spans="2:13">
      <c r="B56" s="854"/>
    </row>
    <row r="58" spans="2:13">
      <c r="B58" s="818" t="s">
        <v>696</v>
      </c>
    </row>
    <row r="59" spans="2:13" ht="15.75" thickBot="1"/>
    <row r="60" spans="2:13" ht="23.25" thickBot="1">
      <c r="B60" s="855">
        <v>9</v>
      </c>
      <c r="C60" s="856" t="s">
        <v>697</v>
      </c>
      <c r="D60" s="822">
        <v>34</v>
      </c>
      <c r="E60" s="856" t="s">
        <v>698</v>
      </c>
      <c r="F60" s="857"/>
      <c r="G60" s="858"/>
      <c r="H60" s="857"/>
      <c r="I60" s="858"/>
      <c r="J60" s="857"/>
      <c r="K60" s="858"/>
      <c r="L60" s="859"/>
      <c r="M60" s="860">
        <v>1.2998732900000001</v>
      </c>
    </row>
  </sheetData>
  <mergeCells count="134">
    <mergeCell ref="F60:G60"/>
    <mergeCell ref="H60:I60"/>
    <mergeCell ref="J60:K60"/>
    <mergeCell ref="F53:G53"/>
    <mergeCell ref="H53:I53"/>
    <mergeCell ref="J53:K53"/>
    <mergeCell ref="F54:G54"/>
    <mergeCell ref="H54:I54"/>
    <mergeCell ref="J54:K54"/>
    <mergeCell ref="F51:G51"/>
    <mergeCell ref="H51:I51"/>
    <mergeCell ref="J51:K51"/>
    <mergeCell ref="F52:G52"/>
    <mergeCell ref="H52:I52"/>
    <mergeCell ref="J52:K52"/>
    <mergeCell ref="F49:G49"/>
    <mergeCell ref="H49:I49"/>
    <mergeCell ref="J49:K49"/>
    <mergeCell ref="F50:G50"/>
    <mergeCell ref="H50:I50"/>
    <mergeCell ref="J50:K50"/>
    <mergeCell ref="F47:G47"/>
    <mergeCell ref="H47:I47"/>
    <mergeCell ref="J47:K47"/>
    <mergeCell ref="F48:G48"/>
    <mergeCell ref="H48:I48"/>
    <mergeCell ref="J48:K48"/>
    <mergeCell ref="F45:G45"/>
    <mergeCell ref="H45:I45"/>
    <mergeCell ref="J45:K45"/>
    <mergeCell ref="F46:G46"/>
    <mergeCell ref="H46:I46"/>
    <mergeCell ref="J46:K46"/>
    <mergeCell ref="F43:G43"/>
    <mergeCell ref="H43:I43"/>
    <mergeCell ref="J43:K43"/>
    <mergeCell ref="F44:G44"/>
    <mergeCell ref="H44:I44"/>
    <mergeCell ref="J44:K44"/>
    <mergeCell ref="F41:G41"/>
    <mergeCell ref="H41:I41"/>
    <mergeCell ref="J41:K41"/>
    <mergeCell ref="F42:G42"/>
    <mergeCell ref="H42:I42"/>
    <mergeCell ref="J42:K42"/>
    <mergeCell ref="F39:G39"/>
    <mergeCell ref="H39:I39"/>
    <mergeCell ref="J39:K39"/>
    <mergeCell ref="F40:G40"/>
    <mergeCell ref="H40:I40"/>
    <mergeCell ref="J40:K40"/>
    <mergeCell ref="F37:G37"/>
    <mergeCell ref="H37:I37"/>
    <mergeCell ref="J37:K37"/>
    <mergeCell ref="F38:G38"/>
    <mergeCell ref="H38:I38"/>
    <mergeCell ref="J38:K38"/>
    <mergeCell ref="D34:M34"/>
    <mergeCell ref="F35:G35"/>
    <mergeCell ref="H35:I35"/>
    <mergeCell ref="J35:K35"/>
    <mergeCell ref="H36:I36"/>
    <mergeCell ref="J36:K36"/>
    <mergeCell ref="M31:M33"/>
    <mergeCell ref="B32:B33"/>
    <mergeCell ref="C32:C33"/>
    <mergeCell ref="F32:G33"/>
    <mergeCell ref="H32:I33"/>
    <mergeCell ref="J32:K33"/>
    <mergeCell ref="L32:L33"/>
    <mergeCell ref="D30:E30"/>
    <mergeCell ref="F30:G30"/>
    <mergeCell ref="H30:I30"/>
    <mergeCell ref="J30:K30"/>
    <mergeCell ref="B31:C31"/>
    <mergeCell ref="D31:E33"/>
    <mergeCell ref="F31:L31"/>
    <mergeCell ref="F26:G26"/>
    <mergeCell ref="H26:I26"/>
    <mergeCell ref="J26:K26"/>
    <mergeCell ref="F27:G27"/>
    <mergeCell ref="H27:I27"/>
    <mergeCell ref="J27:K27"/>
    <mergeCell ref="F24:G24"/>
    <mergeCell ref="H24:I24"/>
    <mergeCell ref="J24:K24"/>
    <mergeCell ref="F25:G25"/>
    <mergeCell ref="H25:I25"/>
    <mergeCell ref="J25:K25"/>
    <mergeCell ref="F22:G22"/>
    <mergeCell ref="H22:I22"/>
    <mergeCell ref="J22:K22"/>
    <mergeCell ref="F23:G23"/>
    <mergeCell ref="H23:I23"/>
    <mergeCell ref="J23:K23"/>
    <mergeCell ref="F20:G20"/>
    <mergeCell ref="H20:I20"/>
    <mergeCell ref="J20:K20"/>
    <mergeCell ref="F21:G21"/>
    <mergeCell ref="H21:I21"/>
    <mergeCell ref="J21:K21"/>
    <mergeCell ref="F18:G18"/>
    <mergeCell ref="H18:I18"/>
    <mergeCell ref="J18:K18"/>
    <mergeCell ref="F19:G19"/>
    <mergeCell ref="H19:I19"/>
    <mergeCell ref="J19:K19"/>
    <mergeCell ref="F16:G16"/>
    <mergeCell ref="H16:I16"/>
    <mergeCell ref="J16:K16"/>
    <mergeCell ref="F17:G17"/>
    <mergeCell ref="H17:I17"/>
    <mergeCell ref="J17:K17"/>
    <mergeCell ref="D13:M13"/>
    <mergeCell ref="F14:G14"/>
    <mergeCell ref="H14:I14"/>
    <mergeCell ref="J14:K14"/>
    <mergeCell ref="F15:G15"/>
    <mergeCell ref="H15:I15"/>
    <mergeCell ref="J15:K15"/>
    <mergeCell ref="M10:M12"/>
    <mergeCell ref="B11:B12"/>
    <mergeCell ref="C11:C12"/>
    <mergeCell ref="F11:G12"/>
    <mergeCell ref="H11:I12"/>
    <mergeCell ref="J11:K12"/>
    <mergeCell ref="L11:L12"/>
    <mergeCell ref="D9:E9"/>
    <mergeCell ref="F9:G9"/>
    <mergeCell ref="H9:I9"/>
    <mergeCell ref="J9:K9"/>
    <mergeCell ref="B10:C10"/>
    <mergeCell ref="D10:E12"/>
    <mergeCell ref="F10:L10"/>
  </mergeCells>
  <pageMargins left="0.7" right="0.7" top="0.75" bottom="0.75" header="0.3" footer="0.3"/>
  <pageSetup paperSize="9" scale="38" orientation="portrait" r:id="rId1"/>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C1D4C4-ECB5-4FDB-88D6-85AC42E8AB35}">
  <sheetPr>
    <tabColor theme="0" tint="-0.14999847407452621"/>
    <pageSetUpPr fitToPage="1"/>
  </sheetPr>
  <dimension ref="A1:AI12"/>
  <sheetViews>
    <sheetView workbookViewId="0">
      <selection activeCell="B3" sqref="B3"/>
    </sheetView>
  </sheetViews>
  <sheetFormatPr defaultColWidth="9.140625" defaultRowHeight="14.25"/>
  <cols>
    <col min="1" max="1" width="6.7109375" style="171" customWidth="1"/>
    <col min="2" max="8" width="9.140625" style="171"/>
    <col min="9" max="10" width="9.140625" style="171" customWidth="1"/>
    <col min="11" max="11" width="19.5703125" style="171" customWidth="1"/>
    <col min="12" max="16" width="9.140625" style="171" hidden="1" customWidth="1"/>
    <col min="17" max="18" width="7.85546875" style="171" customWidth="1"/>
    <col min="19" max="16384" width="9.140625" style="171"/>
  </cols>
  <sheetData>
    <row r="1" spans="1:35">
      <c r="A1" s="174" t="s">
        <v>1146</v>
      </c>
    </row>
    <row r="2" spans="1:35">
      <c r="A2" s="213" t="s">
        <v>840</v>
      </c>
    </row>
    <row r="4" spans="1:35">
      <c r="A4" s="330" t="s">
        <v>841</v>
      </c>
      <c r="B4" s="330"/>
      <c r="C4" s="330"/>
      <c r="D4" s="330"/>
      <c r="E4" s="330"/>
      <c r="F4" s="330"/>
      <c r="G4" s="330"/>
      <c r="H4" s="330"/>
      <c r="I4" s="330"/>
      <c r="J4" s="330"/>
      <c r="K4" s="330"/>
      <c r="L4" s="330"/>
      <c r="M4" s="330"/>
      <c r="N4" s="330"/>
      <c r="O4" s="330"/>
      <c r="P4" s="330"/>
      <c r="Q4" s="330"/>
      <c r="R4" s="330"/>
    </row>
    <row r="5" spans="1:35">
      <c r="A5" s="861" t="s">
        <v>842</v>
      </c>
      <c r="B5" s="861"/>
      <c r="C5" s="861"/>
      <c r="D5" s="861"/>
      <c r="E5" s="861"/>
      <c r="F5" s="861"/>
      <c r="G5" s="861"/>
      <c r="H5" s="861"/>
      <c r="I5" s="861"/>
      <c r="J5" s="861"/>
      <c r="K5" s="861"/>
      <c r="L5" s="861"/>
      <c r="M5" s="861"/>
      <c r="N5" s="861"/>
      <c r="O5" s="861"/>
      <c r="P5" s="861"/>
      <c r="Q5" s="861"/>
      <c r="R5" s="861"/>
    </row>
    <row r="6" spans="1:35" ht="270" customHeight="1">
      <c r="A6" s="862" t="s">
        <v>172</v>
      </c>
      <c r="B6" s="863" t="s">
        <v>843</v>
      </c>
      <c r="C6" s="863"/>
      <c r="D6" s="863"/>
      <c r="E6" s="863"/>
      <c r="F6" s="863"/>
      <c r="G6" s="863"/>
      <c r="H6" s="863"/>
      <c r="I6" s="863"/>
      <c r="J6" s="863"/>
      <c r="K6" s="863"/>
      <c r="L6" s="863"/>
      <c r="M6" s="863"/>
      <c r="N6" s="863"/>
      <c r="O6" s="863"/>
      <c r="P6" s="863"/>
      <c r="Q6" s="863"/>
      <c r="R6" s="863"/>
      <c r="S6" s="863" t="s">
        <v>1339</v>
      </c>
      <c r="T6" s="863"/>
      <c r="U6" s="863"/>
      <c r="V6" s="863"/>
      <c r="W6" s="863"/>
      <c r="X6" s="863"/>
      <c r="Y6" s="863"/>
      <c r="Z6" s="863"/>
      <c r="AA6" s="863"/>
      <c r="AB6" s="863"/>
      <c r="AC6" s="863"/>
      <c r="AD6" s="863"/>
      <c r="AE6" s="863"/>
      <c r="AF6" s="863"/>
      <c r="AG6" s="863"/>
      <c r="AH6" s="863"/>
      <c r="AI6" s="863"/>
    </row>
    <row r="7" spans="1:35">
      <c r="A7" s="864" t="s">
        <v>173</v>
      </c>
      <c r="B7" s="863" t="s">
        <v>844</v>
      </c>
      <c r="C7" s="863"/>
      <c r="D7" s="863"/>
      <c r="E7" s="863"/>
      <c r="F7" s="863"/>
      <c r="G7" s="863"/>
      <c r="H7" s="863"/>
      <c r="I7" s="863"/>
      <c r="J7" s="863"/>
      <c r="K7" s="863"/>
      <c r="L7" s="863"/>
      <c r="M7" s="863"/>
      <c r="N7" s="863"/>
      <c r="O7" s="863"/>
      <c r="P7" s="863"/>
      <c r="Q7" s="863"/>
      <c r="R7" s="863"/>
      <c r="S7" s="863" t="s">
        <v>1191</v>
      </c>
      <c r="T7" s="863"/>
      <c r="U7" s="863"/>
      <c r="V7" s="863"/>
      <c r="W7" s="863"/>
      <c r="X7" s="863"/>
      <c r="Y7" s="863"/>
      <c r="Z7" s="863"/>
      <c r="AA7" s="863"/>
      <c r="AB7" s="863"/>
      <c r="AC7" s="863"/>
      <c r="AD7" s="863"/>
      <c r="AE7" s="863"/>
      <c r="AF7" s="863"/>
      <c r="AG7" s="863"/>
      <c r="AH7" s="863"/>
      <c r="AI7" s="863"/>
    </row>
    <row r="8" spans="1:35" ht="300" customHeight="1">
      <c r="A8" s="864"/>
      <c r="B8" s="863"/>
      <c r="C8" s="863"/>
      <c r="D8" s="863"/>
      <c r="E8" s="863"/>
      <c r="F8" s="863"/>
      <c r="G8" s="863"/>
      <c r="H8" s="863"/>
      <c r="I8" s="863"/>
      <c r="J8" s="863"/>
      <c r="K8" s="863"/>
      <c r="L8" s="863"/>
      <c r="M8" s="863"/>
      <c r="N8" s="863"/>
      <c r="O8" s="863"/>
      <c r="P8" s="863"/>
      <c r="Q8" s="863"/>
      <c r="R8" s="863"/>
      <c r="S8" s="863"/>
      <c r="T8" s="863"/>
      <c r="U8" s="863"/>
      <c r="V8" s="863"/>
      <c r="W8" s="863"/>
      <c r="X8" s="863"/>
      <c r="Y8" s="863"/>
      <c r="Z8" s="863"/>
      <c r="AA8" s="863"/>
      <c r="AB8" s="863"/>
      <c r="AC8" s="863"/>
      <c r="AD8" s="863"/>
      <c r="AE8" s="863"/>
      <c r="AF8" s="863"/>
      <c r="AG8" s="863"/>
      <c r="AH8" s="863"/>
      <c r="AI8" s="863"/>
    </row>
    <row r="9" spans="1:35">
      <c r="A9" s="864" t="s">
        <v>174</v>
      </c>
      <c r="B9" s="863" t="s">
        <v>845</v>
      </c>
      <c r="C9" s="863"/>
      <c r="D9" s="863"/>
      <c r="E9" s="863"/>
      <c r="F9" s="863"/>
      <c r="G9" s="863"/>
      <c r="H9" s="863"/>
      <c r="I9" s="863"/>
      <c r="J9" s="863"/>
      <c r="K9" s="863"/>
      <c r="L9" s="863"/>
      <c r="M9" s="863"/>
      <c r="N9" s="863"/>
      <c r="O9" s="863"/>
      <c r="P9" s="863"/>
      <c r="Q9" s="863"/>
      <c r="R9" s="863"/>
      <c r="S9" s="863" t="s">
        <v>1192</v>
      </c>
      <c r="T9" s="863"/>
      <c r="U9" s="863"/>
      <c r="V9" s="863"/>
      <c r="W9" s="863"/>
      <c r="X9" s="863"/>
      <c r="Y9" s="863"/>
      <c r="Z9" s="863"/>
      <c r="AA9" s="863"/>
      <c r="AB9" s="863"/>
      <c r="AC9" s="863"/>
      <c r="AD9" s="863"/>
      <c r="AE9" s="863"/>
      <c r="AF9" s="863"/>
      <c r="AG9" s="863"/>
      <c r="AH9" s="863"/>
      <c r="AI9" s="863"/>
    </row>
    <row r="10" spans="1:35" ht="105" customHeight="1">
      <c r="A10" s="864"/>
      <c r="B10" s="863"/>
      <c r="C10" s="863"/>
      <c r="D10" s="863"/>
      <c r="E10" s="863"/>
      <c r="F10" s="863"/>
      <c r="G10" s="863"/>
      <c r="H10" s="863"/>
      <c r="I10" s="863"/>
      <c r="J10" s="863"/>
      <c r="K10" s="863"/>
      <c r="L10" s="863"/>
      <c r="M10" s="863"/>
      <c r="N10" s="863"/>
      <c r="O10" s="863"/>
      <c r="P10" s="863"/>
      <c r="Q10" s="863"/>
      <c r="R10" s="863"/>
      <c r="S10" s="863"/>
      <c r="T10" s="863"/>
      <c r="U10" s="863"/>
      <c r="V10" s="863"/>
      <c r="W10" s="863"/>
      <c r="X10" s="863"/>
      <c r="Y10" s="863"/>
      <c r="Z10" s="863"/>
      <c r="AA10" s="863"/>
      <c r="AB10" s="863"/>
      <c r="AC10" s="863"/>
      <c r="AD10" s="863"/>
      <c r="AE10" s="863"/>
      <c r="AF10" s="863"/>
      <c r="AG10" s="863"/>
      <c r="AH10" s="863"/>
      <c r="AI10" s="863"/>
    </row>
    <row r="11" spans="1:35" ht="60" customHeight="1">
      <c r="A11" s="864" t="s">
        <v>200</v>
      </c>
      <c r="B11" s="863" t="s">
        <v>846</v>
      </c>
      <c r="C11" s="863"/>
      <c r="D11" s="863"/>
      <c r="E11" s="863"/>
      <c r="F11" s="863"/>
      <c r="G11" s="863"/>
      <c r="H11" s="863"/>
      <c r="I11" s="863"/>
      <c r="J11" s="863"/>
      <c r="K11" s="863"/>
      <c r="L11" s="863"/>
      <c r="M11" s="863"/>
      <c r="N11" s="863"/>
      <c r="O11" s="863"/>
      <c r="P11" s="863"/>
      <c r="Q11" s="863"/>
      <c r="R11" s="863"/>
      <c r="S11" s="863" t="s">
        <v>1141</v>
      </c>
      <c r="T11" s="863"/>
      <c r="U11" s="863"/>
      <c r="V11" s="863"/>
      <c r="W11" s="863"/>
      <c r="X11" s="863"/>
      <c r="Y11" s="863"/>
      <c r="Z11" s="863"/>
      <c r="AA11" s="863"/>
      <c r="AB11" s="863"/>
      <c r="AC11" s="863"/>
      <c r="AD11" s="863"/>
      <c r="AE11" s="863"/>
      <c r="AF11" s="863"/>
      <c r="AG11" s="863"/>
      <c r="AH11" s="863"/>
      <c r="AI11" s="863"/>
    </row>
    <row r="12" spans="1:35" ht="60" customHeight="1">
      <c r="A12" s="864"/>
      <c r="B12" s="863"/>
      <c r="C12" s="863"/>
      <c r="D12" s="863"/>
      <c r="E12" s="863"/>
      <c r="F12" s="863"/>
      <c r="G12" s="863"/>
      <c r="H12" s="863"/>
      <c r="I12" s="863"/>
      <c r="J12" s="863"/>
      <c r="K12" s="863"/>
      <c r="L12" s="863"/>
      <c r="M12" s="863"/>
      <c r="N12" s="863"/>
      <c r="O12" s="863"/>
      <c r="P12" s="863"/>
      <c r="Q12" s="863"/>
      <c r="R12" s="863"/>
      <c r="S12" s="863"/>
      <c r="T12" s="863"/>
      <c r="U12" s="863"/>
      <c r="V12" s="863"/>
      <c r="W12" s="863"/>
      <c r="X12" s="863"/>
      <c r="Y12" s="863"/>
      <c r="Z12" s="863"/>
      <c r="AA12" s="863"/>
      <c r="AB12" s="863"/>
      <c r="AC12" s="863"/>
      <c r="AD12" s="863"/>
      <c r="AE12" s="863"/>
      <c r="AF12" s="863"/>
      <c r="AG12" s="863"/>
      <c r="AH12" s="863"/>
      <c r="AI12" s="863"/>
    </row>
  </sheetData>
  <mergeCells count="13">
    <mergeCell ref="A9:A10"/>
    <mergeCell ref="B9:R10"/>
    <mergeCell ref="S9:AI10"/>
    <mergeCell ref="A11:A12"/>
    <mergeCell ref="B11:R12"/>
    <mergeCell ref="S11:AI12"/>
    <mergeCell ref="A4:R4"/>
    <mergeCell ref="A5:R5"/>
    <mergeCell ref="B6:R6"/>
    <mergeCell ref="S6:AI6"/>
    <mergeCell ref="A7:A8"/>
    <mergeCell ref="B7:R8"/>
    <mergeCell ref="S7:AI8"/>
  </mergeCells>
  <hyperlinks>
    <hyperlink ref="A1" location="Index!A1" display="Back to index" xr:uid="{C7829FCB-842C-4DAF-8FFF-31DC75CA642B}"/>
  </hyperlinks>
  <pageMargins left="0.70866141732283472" right="0.70866141732283472" top="0.74803149606299213" bottom="0.74803149606299213" header="0.31496062992125984" footer="0.31496062992125984"/>
  <pageSetup paperSize="9" scale="46" orientation="landscape" r:id="rId1"/>
  <headerFooter>
    <oddHeader>&amp;CEN
Annex XV</oddHeader>
    <oddFooter>&amp;C&amp;P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E42EC3-F37A-4137-8A45-CAD10BDA63C8}">
  <sheetPr>
    <tabColor theme="0" tint="-0.14999847407452621"/>
    <pageSetUpPr fitToPage="1"/>
  </sheetPr>
  <dimension ref="B2:S22"/>
  <sheetViews>
    <sheetView workbookViewId="0">
      <selection activeCell="B3" sqref="B3"/>
    </sheetView>
  </sheetViews>
  <sheetFormatPr defaultRowHeight="15"/>
  <cols>
    <col min="1" max="1" width="5.7109375" customWidth="1"/>
    <col min="2" max="2" width="5.42578125" customWidth="1"/>
    <col min="13" max="18" width="9.140625" customWidth="1"/>
    <col min="19" max="19" width="17.140625" customWidth="1"/>
  </cols>
  <sheetData>
    <row r="2" spans="2:19">
      <c r="B2" s="146" t="s">
        <v>847</v>
      </c>
    </row>
    <row r="4" spans="2:19">
      <c r="B4" s="865" t="s">
        <v>842</v>
      </c>
      <c r="C4" s="865"/>
      <c r="D4" s="865"/>
      <c r="E4" s="865"/>
      <c r="F4" s="865"/>
      <c r="G4" s="865"/>
      <c r="H4" s="865"/>
      <c r="I4" s="865"/>
      <c r="J4" s="865"/>
      <c r="K4" s="865"/>
      <c r="L4" s="865"/>
      <c r="M4" s="865"/>
      <c r="N4" s="865"/>
      <c r="O4" s="865"/>
      <c r="P4" s="865"/>
      <c r="Q4" s="865"/>
      <c r="R4" s="865"/>
      <c r="S4" s="865"/>
    </row>
    <row r="5" spans="2:19" ht="51.75" customHeight="1">
      <c r="B5" s="510" t="s">
        <v>172</v>
      </c>
      <c r="C5" s="866" t="s">
        <v>848</v>
      </c>
      <c r="D5" s="866"/>
      <c r="E5" s="866"/>
      <c r="F5" s="866"/>
      <c r="G5" s="866"/>
      <c r="H5" s="866"/>
      <c r="I5" s="866"/>
      <c r="J5" s="866"/>
      <c r="K5" s="866"/>
      <c r="L5" s="866"/>
      <c r="M5" s="866"/>
      <c r="N5" s="866"/>
      <c r="O5" s="866"/>
      <c r="P5" s="866"/>
      <c r="Q5" s="866"/>
      <c r="R5" s="866"/>
      <c r="S5" s="866"/>
    </row>
    <row r="6" spans="2:19" ht="15" customHeight="1">
      <c r="B6" s="523" t="s">
        <v>173</v>
      </c>
      <c r="C6" s="866" t="s">
        <v>849</v>
      </c>
      <c r="D6" s="866"/>
      <c r="E6" s="866"/>
      <c r="F6" s="866"/>
      <c r="G6" s="866"/>
      <c r="H6" s="866"/>
      <c r="I6" s="866"/>
      <c r="J6" s="866"/>
      <c r="K6" s="866"/>
      <c r="L6" s="866"/>
      <c r="M6" s="866"/>
      <c r="N6" s="866"/>
      <c r="O6" s="866"/>
      <c r="P6" s="866"/>
      <c r="Q6" s="866"/>
      <c r="R6" s="866"/>
      <c r="S6" s="866"/>
    </row>
    <row r="7" spans="2:19">
      <c r="B7" s="523"/>
      <c r="C7" s="866"/>
      <c r="D7" s="866"/>
      <c r="E7" s="866"/>
      <c r="F7" s="866"/>
      <c r="G7" s="866"/>
      <c r="H7" s="866"/>
      <c r="I7" s="866"/>
      <c r="J7" s="866"/>
      <c r="K7" s="866"/>
      <c r="L7" s="866"/>
      <c r="M7" s="866"/>
      <c r="N7" s="866"/>
      <c r="O7" s="866"/>
      <c r="P7" s="866"/>
      <c r="Q7" s="866"/>
      <c r="R7" s="866"/>
      <c r="S7" s="866"/>
    </row>
    <row r="8" spans="2:19">
      <c r="B8" s="523" t="s">
        <v>174</v>
      </c>
      <c r="C8" s="866" t="s">
        <v>850</v>
      </c>
      <c r="D8" s="866"/>
      <c r="E8" s="866"/>
      <c r="F8" s="866"/>
      <c r="G8" s="866"/>
      <c r="H8" s="866"/>
      <c r="I8" s="866"/>
      <c r="J8" s="866"/>
      <c r="K8" s="866"/>
      <c r="L8" s="866"/>
      <c r="M8" s="866"/>
      <c r="N8" s="866"/>
      <c r="O8" s="866"/>
      <c r="P8" s="866"/>
      <c r="Q8" s="866"/>
      <c r="R8" s="866"/>
      <c r="S8" s="866"/>
    </row>
    <row r="9" spans="2:19">
      <c r="B9" s="523"/>
      <c r="C9" s="866"/>
      <c r="D9" s="866"/>
      <c r="E9" s="866"/>
      <c r="F9" s="866"/>
      <c r="G9" s="866"/>
      <c r="H9" s="866"/>
      <c r="I9" s="866"/>
      <c r="J9" s="866"/>
      <c r="K9" s="866"/>
      <c r="L9" s="866"/>
      <c r="M9" s="866"/>
      <c r="N9" s="866"/>
      <c r="O9" s="866"/>
      <c r="P9" s="866"/>
      <c r="Q9" s="866"/>
      <c r="R9" s="866"/>
      <c r="S9" s="866"/>
    </row>
    <row r="10" spans="2:19">
      <c r="B10" s="523" t="s">
        <v>200</v>
      </c>
      <c r="C10" s="866" t="s">
        <v>851</v>
      </c>
      <c r="D10" s="866"/>
      <c r="E10" s="866"/>
      <c r="F10" s="866"/>
      <c r="G10" s="866"/>
      <c r="H10" s="866"/>
      <c r="I10" s="866"/>
      <c r="J10" s="866"/>
      <c r="K10" s="866"/>
      <c r="L10" s="866"/>
      <c r="M10" s="866"/>
      <c r="N10" s="866"/>
      <c r="O10" s="866"/>
      <c r="P10" s="866"/>
      <c r="Q10" s="866"/>
      <c r="R10" s="866"/>
      <c r="S10" s="866"/>
    </row>
    <row r="11" spans="2:19" ht="42" customHeight="1">
      <c r="B11" s="523"/>
      <c r="C11" s="866"/>
      <c r="D11" s="866"/>
      <c r="E11" s="866"/>
      <c r="F11" s="866"/>
      <c r="G11" s="866"/>
      <c r="H11" s="866"/>
      <c r="I11" s="866"/>
      <c r="J11" s="866"/>
      <c r="K11" s="866"/>
      <c r="L11" s="866"/>
      <c r="M11" s="866"/>
      <c r="N11" s="866"/>
      <c r="O11" s="866"/>
      <c r="P11" s="866"/>
      <c r="Q11" s="866"/>
      <c r="R11" s="866"/>
      <c r="S11" s="866"/>
    </row>
    <row r="15" spans="2:19">
      <c r="B15" s="865" t="s">
        <v>842</v>
      </c>
      <c r="C15" s="865"/>
      <c r="D15" s="865"/>
      <c r="E15" s="865"/>
      <c r="F15" s="865"/>
      <c r="G15" s="865"/>
      <c r="H15" s="865"/>
      <c r="I15" s="865"/>
      <c r="J15" s="865"/>
      <c r="K15" s="865"/>
      <c r="L15" s="865"/>
      <c r="M15" s="865"/>
      <c r="N15" s="865"/>
      <c r="O15" s="865"/>
      <c r="P15" s="865"/>
      <c r="Q15" s="865"/>
      <c r="R15" s="865"/>
      <c r="S15" s="865"/>
    </row>
    <row r="16" spans="2:19" ht="342" customHeight="1">
      <c r="B16" s="510" t="s">
        <v>172</v>
      </c>
      <c r="C16" s="866" t="s">
        <v>1340</v>
      </c>
      <c r="D16" s="866"/>
      <c r="E16" s="866"/>
      <c r="F16" s="866"/>
      <c r="G16" s="866"/>
      <c r="H16" s="866"/>
      <c r="I16" s="866"/>
      <c r="J16" s="866"/>
      <c r="K16" s="866"/>
      <c r="L16" s="866"/>
      <c r="M16" s="866"/>
      <c r="N16" s="866"/>
      <c r="O16" s="866"/>
      <c r="P16" s="866"/>
      <c r="Q16" s="866"/>
      <c r="R16" s="866"/>
      <c r="S16" s="866"/>
    </row>
    <row r="17" spans="2:19">
      <c r="B17" s="523" t="s">
        <v>173</v>
      </c>
      <c r="C17" s="866" t="s">
        <v>1336</v>
      </c>
      <c r="D17" s="866"/>
      <c r="E17" s="866"/>
      <c r="F17" s="866"/>
      <c r="G17" s="866"/>
      <c r="H17" s="866"/>
      <c r="I17" s="866"/>
      <c r="J17" s="866"/>
      <c r="K17" s="866"/>
      <c r="L17" s="866"/>
      <c r="M17" s="866"/>
      <c r="N17" s="866"/>
      <c r="O17" s="866"/>
      <c r="P17" s="866"/>
      <c r="Q17" s="866"/>
      <c r="R17" s="866"/>
      <c r="S17" s="866"/>
    </row>
    <row r="18" spans="2:19">
      <c r="B18" s="523"/>
      <c r="C18" s="866"/>
      <c r="D18" s="866"/>
      <c r="E18" s="866"/>
      <c r="F18" s="866"/>
      <c r="G18" s="866"/>
      <c r="H18" s="866"/>
      <c r="I18" s="866"/>
      <c r="J18" s="866"/>
      <c r="K18" s="866"/>
      <c r="L18" s="866"/>
      <c r="M18" s="866"/>
      <c r="N18" s="866"/>
      <c r="O18" s="866"/>
      <c r="P18" s="866"/>
      <c r="Q18" s="866"/>
      <c r="R18" s="866"/>
      <c r="S18" s="866"/>
    </row>
    <row r="19" spans="2:19">
      <c r="B19" s="523" t="s">
        <v>174</v>
      </c>
      <c r="C19" s="866" t="s">
        <v>1341</v>
      </c>
      <c r="D19" s="866"/>
      <c r="E19" s="866"/>
      <c r="F19" s="866"/>
      <c r="G19" s="866"/>
      <c r="H19" s="866"/>
      <c r="I19" s="866"/>
      <c r="J19" s="866"/>
      <c r="K19" s="866"/>
      <c r="L19" s="866"/>
      <c r="M19" s="866"/>
      <c r="N19" s="866"/>
      <c r="O19" s="866"/>
      <c r="P19" s="866"/>
      <c r="Q19" s="866"/>
      <c r="R19" s="866"/>
      <c r="S19" s="866"/>
    </row>
    <row r="20" spans="2:19">
      <c r="B20" s="523"/>
      <c r="C20" s="866"/>
      <c r="D20" s="866"/>
      <c r="E20" s="866"/>
      <c r="F20" s="866"/>
      <c r="G20" s="866"/>
      <c r="H20" s="866"/>
      <c r="I20" s="866"/>
      <c r="J20" s="866"/>
      <c r="K20" s="866"/>
      <c r="L20" s="866"/>
      <c r="M20" s="866"/>
      <c r="N20" s="866"/>
      <c r="O20" s="866"/>
      <c r="P20" s="866"/>
      <c r="Q20" s="866"/>
      <c r="R20" s="866"/>
      <c r="S20" s="866"/>
    </row>
    <row r="21" spans="2:19">
      <c r="B21" s="523" t="s">
        <v>200</v>
      </c>
      <c r="C21" s="866" t="s">
        <v>1342</v>
      </c>
      <c r="D21" s="866"/>
      <c r="E21" s="866"/>
      <c r="F21" s="866"/>
      <c r="G21" s="866"/>
      <c r="H21" s="866"/>
      <c r="I21" s="866"/>
      <c r="J21" s="866"/>
      <c r="K21" s="866"/>
      <c r="L21" s="866"/>
      <c r="M21" s="866"/>
      <c r="N21" s="866"/>
      <c r="O21" s="866"/>
      <c r="P21" s="866"/>
      <c r="Q21" s="866"/>
      <c r="R21" s="866"/>
      <c r="S21" s="866"/>
    </row>
    <row r="22" spans="2:19">
      <c r="B22" s="523"/>
      <c r="C22" s="866"/>
      <c r="D22" s="866"/>
      <c r="E22" s="866"/>
      <c r="F22" s="866"/>
      <c r="G22" s="866"/>
      <c r="H22" s="866"/>
      <c r="I22" s="866"/>
      <c r="J22" s="866"/>
      <c r="K22" s="866"/>
      <c r="L22" s="866"/>
      <c r="M22" s="866"/>
      <c r="N22" s="866"/>
      <c r="O22" s="866"/>
      <c r="P22" s="866"/>
      <c r="Q22" s="866"/>
      <c r="R22" s="866"/>
      <c r="S22" s="866"/>
    </row>
  </sheetData>
  <mergeCells count="16">
    <mergeCell ref="B19:B20"/>
    <mergeCell ref="C19:S20"/>
    <mergeCell ref="B21:B22"/>
    <mergeCell ref="C21:S22"/>
    <mergeCell ref="B10:B11"/>
    <mergeCell ref="C10:S11"/>
    <mergeCell ref="B15:S15"/>
    <mergeCell ref="C16:S16"/>
    <mergeCell ref="B17:B18"/>
    <mergeCell ref="C17:S18"/>
    <mergeCell ref="B4:S4"/>
    <mergeCell ref="C5:S5"/>
    <mergeCell ref="B6:B7"/>
    <mergeCell ref="C6:S7"/>
    <mergeCell ref="B8:B9"/>
    <mergeCell ref="C8:S9"/>
  </mergeCells>
  <pageMargins left="0.70866141732283472" right="0.70866141732283472" top="0.74803149606299213" bottom="0.74803149606299213" header="0.31496062992125984" footer="0.31496062992125984"/>
  <pageSetup paperSize="9" scale="69" orientation="landscape" r:id="rId1"/>
  <headerFooter>
    <oddHeader>&amp;CEN
Annex XV</oddHeader>
    <oddFooter>&amp;C&amp;P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51266B-66FC-425B-A7ED-222E9FAA0806}">
  <sheetPr>
    <tabColor theme="0" tint="-0.14999847407452621"/>
  </sheetPr>
  <dimension ref="B2:S154"/>
  <sheetViews>
    <sheetView workbookViewId="0">
      <selection activeCell="B3" sqref="B3"/>
    </sheetView>
  </sheetViews>
  <sheetFormatPr defaultColWidth="9.140625" defaultRowHeight="15"/>
  <cols>
    <col min="1" max="1" width="9.140625" style="41"/>
    <col min="2" max="2" width="11" style="41" customWidth="1"/>
    <col min="3" max="3" width="12.42578125" style="41" customWidth="1"/>
    <col min="4" max="5" width="17.42578125" style="41" bestFit="1" customWidth="1"/>
    <col min="6" max="6" width="16.28515625" style="41" bestFit="1" customWidth="1"/>
    <col min="7" max="7" width="14.7109375" style="41" bestFit="1" customWidth="1"/>
    <col min="8" max="8" width="9.42578125" style="41" bestFit="1" customWidth="1"/>
    <col min="9" max="10" width="14.7109375" style="41" bestFit="1" customWidth="1"/>
    <col min="11" max="11" width="13.7109375" style="41" bestFit="1" customWidth="1"/>
    <col min="12" max="12" width="14.7109375" style="41" bestFit="1" customWidth="1"/>
    <col min="13" max="13" width="15.7109375" style="41" bestFit="1" customWidth="1"/>
    <col min="14" max="14" width="9.42578125" style="41" bestFit="1" customWidth="1"/>
    <col min="15" max="15" width="15.7109375" style="41" bestFit="1" customWidth="1"/>
    <col min="16" max="16" width="27.5703125" style="41" customWidth="1"/>
    <col min="17" max="18" width="21.28515625" style="41" customWidth="1"/>
    <col min="19" max="16384" width="9.140625" style="41"/>
  </cols>
  <sheetData>
    <row r="2" spans="2:18" ht="20.25">
      <c r="B2" s="350" t="s">
        <v>304</v>
      </c>
      <c r="C2" s="350"/>
      <c r="D2" s="350"/>
      <c r="E2" s="350"/>
      <c r="F2" s="350"/>
      <c r="G2" s="350"/>
      <c r="H2" s="350"/>
      <c r="I2" s="350"/>
      <c r="J2" s="350"/>
      <c r="K2" s="350"/>
      <c r="L2" s="350"/>
      <c r="M2" s="350"/>
      <c r="N2" s="350"/>
      <c r="O2" s="350"/>
      <c r="P2" s="53"/>
      <c r="Q2" s="53"/>
      <c r="R2" s="53"/>
    </row>
    <row r="3" spans="2:18" ht="15.75">
      <c r="B3" s="53"/>
      <c r="C3" s="53"/>
      <c r="D3" s="53"/>
      <c r="E3" s="53"/>
      <c r="F3" s="53"/>
      <c r="G3" s="53"/>
      <c r="H3" s="53"/>
      <c r="I3" s="53"/>
      <c r="J3" s="53"/>
      <c r="K3" s="53"/>
      <c r="L3" s="53"/>
      <c r="M3" s="53"/>
      <c r="N3" s="53"/>
      <c r="O3" s="53"/>
      <c r="P3" s="53"/>
      <c r="Q3" s="53"/>
      <c r="R3" s="53"/>
    </row>
    <row r="4" spans="2:18" ht="16.5" thickBot="1">
      <c r="B4" s="112"/>
      <c r="C4" s="53"/>
      <c r="D4" s="53"/>
      <c r="E4" s="53"/>
      <c r="F4" s="53"/>
      <c r="G4" s="53"/>
      <c r="H4" s="53"/>
      <c r="I4" s="53"/>
      <c r="J4" s="53"/>
      <c r="K4" s="53"/>
      <c r="L4" s="53"/>
      <c r="M4" s="53"/>
      <c r="N4" s="53"/>
      <c r="O4" s="53"/>
      <c r="P4" s="53"/>
      <c r="Q4" s="53"/>
      <c r="R4" s="53"/>
    </row>
    <row r="5" spans="2:18" ht="16.5" thickBot="1">
      <c r="B5" s="107"/>
      <c r="C5" s="107"/>
      <c r="D5" s="42" t="s">
        <v>172</v>
      </c>
      <c r="E5" s="113" t="s">
        <v>173</v>
      </c>
      <c r="F5" s="113" t="s">
        <v>174</v>
      </c>
      <c r="G5" s="113" t="s">
        <v>200</v>
      </c>
      <c r="H5" s="113" t="s">
        <v>201</v>
      </c>
      <c r="I5" s="113" t="s">
        <v>265</v>
      </c>
      <c r="J5" s="113" t="s">
        <v>266</v>
      </c>
      <c r="K5" s="113" t="s">
        <v>267</v>
      </c>
      <c r="L5" s="113" t="s">
        <v>268</v>
      </c>
      <c r="M5" s="113" t="s">
        <v>269</v>
      </c>
      <c r="N5" s="113" t="s">
        <v>270</v>
      </c>
      <c r="O5" s="113" t="s">
        <v>271</v>
      </c>
      <c r="P5" s="113" t="s">
        <v>272</v>
      </c>
      <c r="Q5" s="113" t="s">
        <v>305</v>
      </c>
      <c r="R5" s="113" t="s">
        <v>306</v>
      </c>
    </row>
    <row r="6" spans="2:18" ht="36" customHeight="1" thickBot="1">
      <c r="B6" s="108"/>
      <c r="C6" s="108"/>
      <c r="D6" s="348" t="s">
        <v>307</v>
      </c>
      <c r="E6" s="351"/>
      <c r="F6" s="351"/>
      <c r="G6" s="351"/>
      <c r="H6" s="351"/>
      <c r="I6" s="349"/>
      <c r="J6" s="352" t="s">
        <v>308</v>
      </c>
      <c r="K6" s="351"/>
      <c r="L6" s="351"/>
      <c r="M6" s="351"/>
      <c r="N6" s="351"/>
      <c r="O6" s="349"/>
      <c r="P6" s="345" t="s">
        <v>309</v>
      </c>
      <c r="Q6" s="348" t="s">
        <v>310</v>
      </c>
      <c r="R6" s="349"/>
    </row>
    <row r="7" spans="2:18" ht="60" customHeight="1" thickBot="1">
      <c r="B7" s="108"/>
      <c r="C7" s="108"/>
      <c r="D7" s="353" t="s">
        <v>311</v>
      </c>
      <c r="E7" s="354"/>
      <c r="F7" s="355"/>
      <c r="G7" s="356" t="s">
        <v>312</v>
      </c>
      <c r="H7" s="354"/>
      <c r="I7" s="355"/>
      <c r="J7" s="356" t="s">
        <v>313</v>
      </c>
      <c r="K7" s="354"/>
      <c r="L7" s="355"/>
      <c r="M7" s="356" t="s">
        <v>314</v>
      </c>
      <c r="N7" s="354"/>
      <c r="O7" s="355"/>
      <c r="P7" s="346"/>
      <c r="Q7" s="343" t="s">
        <v>315</v>
      </c>
      <c r="R7" s="343" t="s">
        <v>316</v>
      </c>
    </row>
    <row r="8" spans="2:18" ht="24.75" thickBot="1">
      <c r="B8" s="108"/>
      <c r="C8" s="86"/>
      <c r="D8" s="109"/>
      <c r="E8" s="87" t="s">
        <v>317</v>
      </c>
      <c r="F8" s="87" t="s">
        <v>318</v>
      </c>
      <c r="G8" s="109"/>
      <c r="H8" s="87" t="s">
        <v>318</v>
      </c>
      <c r="I8" s="87" t="s">
        <v>319</v>
      </c>
      <c r="J8" s="109"/>
      <c r="K8" s="87" t="s">
        <v>317</v>
      </c>
      <c r="L8" s="87" t="s">
        <v>318</v>
      </c>
      <c r="M8" s="109"/>
      <c r="N8" s="87" t="s">
        <v>318</v>
      </c>
      <c r="O8" s="87" t="s">
        <v>319</v>
      </c>
      <c r="P8" s="347"/>
      <c r="Q8" s="344"/>
      <c r="R8" s="344"/>
    </row>
    <row r="9" spans="2:18">
      <c r="B9" s="867" t="s">
        <v>320</v>
      </c>
      <c r="C9" s="868" t="s">
        <v>321</v>
      </c>
      <c r="D9" s="869"/>
      <c r="E9" s="869"/>
      <c r="F9" s="870"/>
      <c r="G9" s="870"/>
      <c r="H9" s="870"/>
      <c r="I9" s="870"/>
      <c r="J9" s="870"/>
      <c r="K9" s="870"/>
      <c r="L9" s="870"/>
      <c r="M9" s="870"/>
      <c r="N9" s="870"/>
      <c r="O9" s="870"/>
      <c r="P9" s="870"/>
      <c r="Q9" s="870"/>
      <c r="R9" s="870"/>
    </row>
    <row r="10" spans="2:18">
      <c r="B10" s="871"/>
      <c r="C10" s="872"/>
      <c r="D10" s="873"/>
      <c r="E10" s="873"/>
      <c r="F10" s="874"/>
      <c r="G10" s="874"/>
      <c r="H10" s="874"/>
      <c r="I10" s="874"/>
      <c r="J10" s="874"/>
      <c r="K10" s="874"/>
      <c r="L10" s="874"/>
      <c r="M10" s="874"/>
      <c r="N10" s="874"/>
      <c r="O10" s="874"/>
      <c r="P10" s="874"/>
      <c r="Q10" s="874"/>
      <c r="R10" s="874"/>
    </row>
    <row r="11" spans="2:18">
      <c r="B11" s="871"/>
      <c r="C11" s="872"/>
      <c r="D11" s="873">
        <f>+'[6]F18.00.a NOK'!$F$9</f>
        <v>2774398573</v>
      </c>
      <c r="E11" s="874">
        <f>+'[6]F18.00.a NOK'!$I$9</f>
        <v>2774398573</v>
      </c>
      <c r="F11" s="874">
        <f>+'[6]F18.00.a NOK'!$J$9</f>
        <v>0</v>
      </c>
      <c r="G11" s="874">
        <f>+'[6]F18.00.a NOK'!$L$9</f>
        <v>0</v>
      </c>
      <c r="H11" s="874">
        <f>+'[6]F18.00.a NOK'!$T$9</f>
        <v>0</v>
      </c>
      <c r="I11" s="874">
        <f>+'[6]F18.00.a NOK'!$V$9</f>
        <v>0</v>
      </c>
      <c r="J11" s="874">
        <f>+'[6]F18.00.b NOK'!$F$9</f>
        <v>0</v>
      </c>
      <c r="K11" s="874">
        <f>+'[6]F18.00.b NOK'!$H$9</f>
        <v>0</v>
      </c>
      <c r="L11" s="874">
        <f>+'[6]F18.00.b NOK'!$I$9</f>
        <v>0</v>
      </c>
      <c r="M11" s="874">
        <f>+'[6]F18.00.b NOK'!$K$9</f>
        <v>0</v>
      </c>
      <c r="N11" s="874">
        <f>+'[6]F18.00.b NOK'!$S$9</f>
        <v>0</v>
      </c>
      <c r="O11" s="874">
        <f>+'[6]F18.00.b NOK'!$T$9</f>
        <v>0</v>
      </c>
      <c r="P11" s="875">
        <v>0</v>
      </c>
      <c r="Q11" s="874">
        <f>+'[6]F18.00.d NOK'!$E$9+'[6]F18.00.c NOK'!$E$9</f>
        <v>0</v>
      </c>
      <c r="R11" s="874">
        <f>+'[6]F18.00.d NOK'!$F$9+'[6]F18.00.c NOK'!$F$9</f>
        <v>0</v>
      </c>
    </row>
    <row r="12" spans="2:18" ht="30.75" customHeight="1" thickBot="1">
      <c r="B12" s="876"/>
      <c r="C12" s="877"/>
      <c r="D12" s="878"/>
      <c r="E12" s="879"/>
      <c r="F12" s="879"/>
      <c r="G12" s="879"/>
      <c r="H12" s="879"/>
      <c r="I12" s="879"/>
      <c r="J12" s="879"/>
      <c r="K12" s="879"/>
      <c r="L12" s="879"/>
      <c r="M12" s="879"/>
      <c r="N12" s="879"/>
      <c r="O12" s="879"/>
      <c r="P12" s="880"/>
      <c r="Q12" s="881"/>
      <c r="R12" s="881"/>
    </row>
    <row r="13" spans="2:18">
      <c r="B13" s="882" t="s">
        <v>288</v>
      </c>
      <c r="C13" s="883" t="s">
        <v>322</v>
      </c>
      <c r="D13" s="874"/>
      <c r="E13" s="874"/>
      <c r="F13" s="874"/>
      <c r="G13" s="874"/>
      <c r="H13" s="874"/>
      <c r="I13" s="874"/>
      <c r="J13" s="874"/>
      <c r="K13" s="874"/>
      <c r="L13" s="874"/>
      <c r="M13" s="874"/>
      <c r="N13" s="874"/>
      <c r="O13" s="874"/>
      <c r="P13" s="874"/>
      <c r="Q13" s="874"/>
      <c r="R13" s="874"/>
    </row>
    <row r="14" spans="2:18">
      <c r="B14" s="882"/>
      <c r="C14" s="883"/>
      <c r="D14" s="874"/>
      <c r="E14" s="874"/>
      <c r="F14" s="874"/>
      <c r="G14" s="874"/>
      <c r="H14" s="874"/>
      <c r="I14" s="874"/>
      <c r="J14" s="874"/>
      <c r="K14" s="874"/>
      <c r="L14" s="874"/>
      <c r="M14" s="874"/>
      <c r="N14" s="874"/>
      <c r="O14" s="874"/>
      <c r="P14" s="874"/>
      <c r="Q14" s="874"/>
      <c r="R14" s="874"/>
    </row>
    <row r="15" spans="2:18">
      <c r="B15" s="882"/>
      <c r="C15" s="883"/>
      <c r="D15" s="874"/>
      <c r="E15" s="874"/>
      <c r="F15" s="874"/>
      <c r="G15" s="874"/>
      <c r="H15" s="874"/>
      <c r="I15" s="874"/>
      <c r="J15" s="874"/>
      <c r="K15" s="874"/>
      <c r="L15" s="874"/>
      <c r="M15" s="874"/>
      <c r="N15" s="874"/>
      <c r="O15" s="874"/>
      <c r="P15" s="874"/>
      <c r="Q15" s="874"/>
      <c r="R15" s="874"/>
    </row>
    <row r="16" spans="2:18">
      <c r="B16" s="882"/>
      <c r="C16" s="883"/>
      <c r="D16" s="884">
        <f>+'[6]F18.00.a NOK'!$F$16+'[6]F18.00.a NOK'!$F$34+'[6]F18.00.a NOK'!$F$52</f>
        <v>79264424228.360001</v>
      </c>
      <c r="E16" s="884">
        <f>+'[6]F18.00.a NOK'!$I$16+'[6]F18.00.a NOK'!$I$34</f>
        <v>70235385019.460007</v>
      </c>
      <c r="F16" s="884">
        <f>+'[6]F18.00.a NOK'!$J$16+'[6]F18.00.a NOK'!$J$34</f>
        <v>8244101267.8999996</v>
      </c>
      <c r="G16" s="884">
        <f>+'[6]F18.00.a NOK'!$L$16+'[6]F18.00.a NOK'!$L$34+'[6]F18.00.a NOK'!$L$52</f>
        <v>888611392.86000001</v>
      </c>
      <c r="H16" s="884">
        <f>+'[6]F18.00.a NOK'!$T$16+'[6]F18.00.a NOK'!$T$34</f>
        <v>0</v>
      </c>
      <c r="I16" s="884">
        <f>+'[6]F18.00.a NOK'!$V$16+'[6]F18.00.a NOK'!$V$34</f>
        <v>888611392.86000001</v>
      </c>
      <c r="J16" s="884">
        <f>+'[6]F18.00.b NOK'!$F$16+'[6]F18.00.b NOK'!$F$34</f>
        <v>-42295986.909999996</v>
      </c>
      <c r="K16" s="884">
        <f>+'[6]F18.00.b NOK'!$H$16+'[6]F18.00.b NOK'!$H$34</f>
        <v>-5997108.0699999901</v>
      </c>
      <c r="L16" s="884">
        <f>+'[6]F18.00.b NOK'!$I$16+'[6]F18.00.b NOK'!$I$34</f>
        <v>-36298878.840000004</v>
      </c>
      <c r="M16" s="884">
        <f>+'[6]F18.00.b NOK'!$K$16+'[6]F18.00.b NOK'!$K$34+'[6]F18.00.b NOK'!$K$52</f>
        <v>-130142677.31</v>
      </c>
      <c r="N16" s="884">
        <f>+'[6]F18.00.b NOK'!$S$16+'[6]F18.00.b NOK'!$S$34</f>
        <v>0</v>
      </c>
      <c r="O16" s="884">
        <f>+'[6]F18.00.b NOK'!$T$16+'[6]F18.00.b NOK'!$T$34</f>
        <v>-130142677.31</v>
      </c>
      <c r="P16" s="874">
        <f>+'[6]F04.03.1 NOK'!$O$19+'[6]F04.04.1 NOK'!$O$15</f>
        <v>0</v>
      </c>
      <c r="Q16" s="874">
        <f>+'[6]F18.00.d NOK'!$E$16+'[6]F18.00.d NOK'!$E$34+'[6]F18.00.d NOK'!$E$52+'[6]F18.00.c NOK'!$E$16+'[6]F18.00.c NOK'!$E$34+'[6]F18.00.c NOK'!$E$52</f>
        <v>78910289327.320786</v>
      </c>
      <c r="R16" s="874">
        <f>+'[6]F18.00.d NOK'!$F$16+'[6]F18.00.d NOK'!$F$34+'[6]F18.00.d NOK'!$F$52+'[6]F18.00.c NOK'!$F$16+'[6]F18.00.c NOK'!$F$34+'[6]F18.00.c NOK'!$F$52</f>
        <v>736826372.40956795</v>
      </c>
    </row>
    <row r="17" spans="2:18">
      <c r="B17" s="882"/>
      <c r="C17" s="883"/>
      <c r="D17" s="884"/>
      <c r="E17" s="884"/>
      <c r="F17" s="884"/>
      <c r="G17" s="884"/>
      <c r="H17" s="884"/>
      <c r="I17" s="884"/>
      <c r="J17" s="884"/>
      <c r="K17" s="884"/>
      <c r="L17" s="884"/>
      <c r="M17" s="884"/>
      <c r="N17" s="884"/>
      <c r="O17" s="884"/>
      <c r="P17" s="874"/>
      <c r="Q17" s="874"/>
      <c r="R17" s="874"/>
    </row>
    <row r="18" spans="2:18" ht="15.75" thickBot="1">
      <c r="B18" s="885"/>
      <c r="C18" s="886"/>
      <c r="D18" s="879"/>
      <c r="E18" s="879"/>
      <c r="F18" s="879"/>
      <c r="G18" s="879"/>
      <c r="H18" s="879"/>
      <c r="I18" s="879"/>
      <c r="J18" s="879"/>
      <c r="K18" s="879"/>
      <c r="L18" s="879"/>
      <c r="M18" s="879"/>
      <c r="N18" s="879"/>
      <c r="O18" s="879"/>
      <c r="P18" s="879"/>
      <c r="Q18" s="881"/>
      <c r="R18" s="881"/>
    </row>
    <row r="19" spans="2:18">
      <c r="B19" s="887" t="s">
        <v>290</v>
      </c>
      <c r="C19" s="888" t="s">
        <v>323</v>
      </c>
      <c r="D19" s="874"/>
      <c r="E19" s="874"/>
      <c r="F19" s="874"/>
      <c r="G19" s="874"/>
      <c r="H19" s="874"/>
      <c r="I19" s="874"/>
      <c r="J19" s="874"/>
      <c r="K19" s="874"/>
      <c r="L19" s="874"/>
      <c r="M19" s="874"/>
      <c r="N19" s="874"/>
      <c r="O19" s="874"/>
      <c r="P19" s="874"/>
      <c r="Q19" s="874"/>
      <c r="R19" s="874"/>
    </row>
    <row r="20" spans="2:18">
      <c r="B20" s="889"/>
      <c r="C20" s="890"/>
      <c r="D20" s="874"/>
      <c r="E20" s="874"/>
      <c r="F20" s="874"/>
      <c r="G20" s="874"/>
      <c r="H20" s="874"/>
      <c r="I20" s="874"/>
      <c r="J20" s="874"/>
      <c r="K20" s="874"/>
      <c r="L20" s="874"/>
      <c r="M20" s="874"/>
      <c r="N20" s="874"/>
      <c r="O20" s="874"/>
      <c r="P20" s="874"/>
      <c r="Q20" s="874"/>
      <c r="R20" s="874"/>
    </row>
    <row r="21" spans="2:18">
      <c r="B21" s="889"/>
      <c r="C21" s="890"/>
      <c r="D21" s="874"/>
      <c r="E21" s="874"/>
      <c r="F21" s="874"/>
      <c r="G21" s="874"/>
      <c r="H21" s="874"/>
      <c r="I21" s="874"/>
      <c r="J21" s="874"/>
      <c r="K21" s="874"/>
      <c r="L21" s="874"/>
      <c r="M21" s="874"/>
      <c r="N21" s="874"/>
      <c r="O21" s="874"/>
      <c r="P21" s="874"/>
      <c r="Q21" s="874"/>
      <c r="R21" s="874"/>
    </row>
    <row r="22" spans="2:18">
      <c r="B22" s="889"/>
      <c r="C22" s="890"/>
      <c r="D22" s="884">
        <f>+'[6]F18.00.a NOK'!$F$17+'[6]F18.00.a NOK'!$F$35+'[6]F18.00.a NOK'!$F$53</f>
        <v>0</v>
      </c>
      <c r="E22" s="884">
        <f>+'[6]F18.00.a NOK'!$I$17+'[6]F18.00.a NOK'!$I$35</f>
        <v>0</v>
      </c>
      <c r="F22" s="884">
        <f>+'[6]F18.00.a NOK'!$J$17+'[6]F18.00.a NOK'!$J$35</f>
        <v>0</v>
      </c>
      <c r="G22" s="884">
        <f>+'[6]F18.00.a NOK'!$L$17+'[6]F18.00.a NOK'!$L$35+'[6]F18.00.a NOK'!$L$53</f>
        <v>0</v>
      </c>
      <c r="H22" s="884">
        <f>+'[6]F18.00.a NOK'!$T$17+'[6]F18.00.a NOK'!$T$35</f>
        <v>0</v>
      </c>
      <c r="I22" s="884">
        <f>+'[6]F18.00.a NOK'!$V$17+'[6]F18.00.a NOK'!$V$35</f>
        <v>0</v>
      </c>
      <c r="J22" s="884">
        <f>+'[6]F18.00.b NOK'!$F$17+'[6]F18.00.b NOK'!$F$35</f>
        <v>0</v>
      </c>
      <c r="K22" s="884">
        <f>+'[6]F18.00.b NOK'!$H$17+'[6]F18.00.b NOK'!$H$35</f>
        <v>0</v>
      </c>
      <c r="L22" s="884">
        <f>+'[6]F18.00.b NOK'!$I$17+'[6]F18.00.b NOK'!$I$35</f>
        <v>0</v>
      </c>
      <c r="M22" s="884">
        <f>+'[6]F18.00.b NOK'!$K$17+'[6]F18.00.b NOK'!$K$35</f>
        <v>0</v>
      </c>
      <c r="N22" s="884">
        <f>+'[6]F18.00.b NOK'!$S$17+'[6]F18.00.b NOK'!$S$35</f>
        <v>0</v>
      </c>
      <c r="O22" s="884">
        <f>+'[6]F18.00.b NOK'!$T$17+'[6]F18.00.b NOK'!$T$35</f>
        <v>0</v>
      </c>
      <c r="P22" s="874">
        <f>+'[6]F04.03.1 NOK'!O20+'[6]F04.04.1 NOK'!O16</f>
        <v>0</v>
      </c>
      <c r="Q22" s="874">
        <f>+'[6]F18.00.d NOK'!$E$17+'[6]F18.00.d NOK'!$E$35+'[6]F18.00.d NOK'!$E$53+'[6]F18.00.c NOK'!$E$17+'[6]F18.00.c NOK'!$E$35+'[6]F18.00.c NOK'!$E$53</f>
        <v>0</v>
      </c>
      <c r="R22" s="874">
        <f>+'[6]F18.00.d NOK'!$F$17+'[6]F18.00.d NOK'!$F$35+'[6]F18.00.d NOK'!$F$53+'[6]F18.00.c NOK'!$F$17+'[6]F18.00.c NOK'!$F$35+'[6]F18.00.c NOK'!$F$53</f>
        <v>0</v>
      </c>
    </row>
    <row r="23" spans="2:18">
      <c r="B23" s="889"/>
      <c r="C23" s="890"/>
      <c r="D23" s="884"/>
      <c r="E23" s="884"/>
      <c r="F23" s="884"/>
      <c r="G23" s="884"/>
      <c r="H23" s="884"/>
      <c r="I23" s="884"/>
      <c r="J23" s="884"/>
      <c r="K23" s="884"/>
      <c r="L23" s="884"/>
      <c r="M23" s="884"/>
      <c r="N23" s="884"/>
      <c r="O23" s="884"/>
      <c r="P23" s="891"/>
      <c r="Q23" s="892"/>
      <c r="R23" s="874"/>
    </row>
    <row r="24" spans="2:18" ht="15.75" thickBot="1">
      <c r="B24" s="893"/>
      <c r="C24" s="894"/>
      <c r="D24" s="879"/>
      <c r="E24" s="879"/>
      <c r="F24" s="879"/>
      <c r="G24" s="879"/>
      <c r="H24" s="879"/>
      <c r="I24" s="879"/>
      <c r="J24" s="879"/>
      <c r="K24" s="879"/>
      <c r="L24" s="879"/>
      <c r="M24" s="879"/>
      <c r="N24" s="879"/>
      <c r="O24" s="879"/>
      <c r="P24" s="879"/>
      <c r="Q24" s="881"/>
      <c r="R24" s="881"/>
    </row>
    <row r="25" spans="2:18">
      <c r="B25" s="887" t="s">
        <v>324</v>
      </c>
      <c r="C25" s="888" t="s">
        <v>325</v>
      </c>
      <c r="D25" s="874"/>
      <c r="E25" s="874"/>
      <c r="F25" s="874"/>
      <c r="G25" s="874"/>
      <c r="H25" s="874"/>
      <c r="I25" s="874"/>
      <c r="J25" s="874"/>
      <c r="K25" s="874"/>
      <c r="L25" s="874"/>
      <c r="M25" s="874"/>
      <c r="N25" s="874"/>
      <c r="O25" s="874"/>
      <c r="P25" s="874"/>
      <c r="Q25" s="874"/>
      <c r="R25" s="874"/>
    </row>
    <row r="26" spans="2:18">
      <c r="B26" s="889"/>
      <c r="C26" s="890"/>
      <c r="D26" s="874"/>
      <c r="E26" s="874"/>
      <c r="F26" s="874"/>
      <c r="G26" s="874"/>
      <c r="H26" s="874"/>
      <c r="I26" s="874"/>
      <c r="J26" s="874"/>
      <c r="K26" s="874"/>
      <c r="L26" s="874"/>
      <c r="M26" s="874"/>
      <c r="N26" s="874"/>
      <c r="O26" s="874"/>
      <c r="P26" s="874"/>
      <c r="Q26" s="874"/>
      <c r="R26" s="874"/>
    </row>
    <row r="27" spans="2:18">
      <c r="B27" s="889"/>
      <c r="C27" s="890"/>
      <c r="D27" s="874"/>
      <c r="E27" s="874"/>
      <c r="F27" s="874"/>
      <c r="G27" s="874"/>
      <c r="H27" s="874"/>
      <c r="I27" s="874"/>
      <c r="J27" s="874"/>
      <c r="K27" s="874"/>
      <c r="L27" s="874"/>
      <c r="M27" s="874"/>
      <c r="N27" s="874"/>
      <c r="O27" s="874"/>
      <c r="P27" s="895"/>
      <c r="Q27" s="895"/>
      <c r="R27" s="874"/>
    </row>
    <row r="28" spans="2:18">
      <c r="B28" s="889"/>
      <c r="C28" s="890"/>
      <c r="D28" s="884">
        <f>+'[6]F18.00.a NOK'!$F$18+'[6]F18.00.a NOK'!$F$36+'[6]F18.00.a NOK'!$F$54</f>
        <v>0</v>
      </c>
      <c r="E28" s="884">
        <f>+'[6]F18.00.a NOK'!$I$18+'[6]F18.00.a NOK'!$I$36</f>
        <v>0</v>
      </c>
      <c r="F28" s="884">
        <f>+'[6]F18.00.a NOK'!$J$18+'[6]F18.00.a NOK'!$J$36</f>
        <v>0</v>
      </c>
      <c r="G28" s="884">
        <f>+'[6]F18.00.a NOK'!$L$18+'[6]F18.00.a NOK'!$L$36+'[6]F18.00.a NOK'!$L$54</f>
        <v>0</v>
      </c>
      <c r="H28" s="884">
        <f>+'[6]F18.00.a NOK'!$T$18+'[6]F18.00.a NOK'!$T$36</f>
        <v>0</v>
      </c>
      <c r="I28" s="884">
        <f>+'[6]F18.00.a NOK'!$V$18+'[6]F18.00.a NOK'!$V$36</f>
        <v>0</v>
      </c>
      <c r="J28" s="884">
        <f>+'[6]F18.00.b NOK'!$F$18+'[6]F18.00.b NOK'!$F$36</f>
        <v>0</v>
      </c>
      <c r="K28" s="884">
        <f>+'[6]F18.00.b NOK'!$H$18+'[6]F18.00.b NOK'!$H$36</f>
        <v>0</v>
      </c>
      <c r="L28" s="884">
        <f>+'[6]F18.00.b NOK'!$I$18+'[6]F18.00.b NOK'!$I$36</f>
        <v>0</v>
      </c>
      <c r="M28" s="884">
        <f>+'[6]F18.00.b NOK'!$K$18+'[6]F18.00.b NOK'!$K$36+'[6]F18.00.b NOK'!$K$54</f>
        <v>0</v>
      </c>
      <c r="N28" s="884">
        <f>+'[6]F18.00.b NOK'!$S$18+'[6]F18.00.b NOK'!$S$36</f>
        <v>0</v>
      </c>
      <c r="O28" s="884">
        <f>+'[6]F18.00.b NOK'!$T$18+'[6]F18.00.b NOK'!$T$36</f>
        <v>0</v>
      </c>
      <c r="P28" s="874">
        <f>+'[6]F04.03.1 NOK'!O21+'[6]F04.04.1 NOK'!O17</f>
        <v>0</v>
      </c>
      <c r="Q28" s="895">
        <f>+'[6]F18.00.d NOK'!$E$18+'[6]F18.00.d NOK'!$E$36+'[6]F18.00.d NOK'!$E$54+'[6]F18.00.c NOK'!$E$18+'[6]F18.00.c NOK'!$E$36+'[6]F18.00.c NOK'!$E$54</f>
        <v>0</v>
      </c>
      <c r="R28" s="874">
        <f>+'[6]F18.00.d NOK'!$F$18+'[6]F18.00.d NOK'!$F$36+'[6]F18.00.d NOK'!$F$54+'[6]F18.00.c NOK'!$F$18+'[6]F18.00.c NOK'!$F$36+'[6]F18.00.c NOK'!$F$54</f>
        <v>0</v>
      </c>
    </row>
    <row r="29" spans="2:18">
      <c r="B29" s="889"/>
      <c r="C29" s="890"/>
      <c r="D29" s="884"/>
      <c r="E29" s="884"/>
      <c r="F29" s="884"/>
      <c r="G29" s="884"/>
      <c r="H29" s="884"/>
      <c r="I29" s="884"/>
      <c r="J29" s="884"/>
      <c r="K29" s="884"/>
      <c r="L29" s="884"/>
      <c r="M29" s="884"/>
      <c r="N29" s="884"/>
      <c r="O29" s="884"/>
      <c r="P29" s="891"/>
      <c r="Q29" s="896"/>
      <c r="R29" s="874"/>
    </row>
    <row r="30" spans="2:18" ht="15.75" thickBot="1">
      <c r="B30" s="893"/>
      <c r="C30" s="894"/>
      <c r="D30" s="879"/>
      <c r="E30" s="879"/>
      <c r="F30" s="879"/>
      <c r="G30" s="879"/>
      <c r="H30" s="879"/>
      <c r="I30" s="879"/>
      <c r="J30" s="879"/>
      <c r="K30" s="879"/>
      <c r="L30" s="879"/>
      <c r="M30" s="879"/>
      <c r="N30" s="879"/>
      <c r="O30" s="879"/>
      <c r="P30" s="897"/>
      <c r="Q30" s="898"/>
      <c r="R30" s="881"/>
    </row>
    <row r="31" spans="2:18">
      <c r="B31" s="887" t="s">
        <v>326</v>
      </c>
      <c r="C31" s="888" t="s">
        <v>327</v>
      </c>
      <c r="D31" s="874"/>
      <c r="E31" s="874"/>
      <c r="F31" s="874"/>
      <c r="G31" s="874"/>
      <c r="H31" s="874"/>
      <c r="I31" s="874"/>
      <c r="J31" s="874"/>
      <c r="K31" s="874"/>
      <c r="L31" s="874"/>
      <c r="M31" s="874"/>
      <c r="N31" s="874"/>
      <c r="O31" s="874"/>
      <c r="P31" s="895"/>
      <c r="Q31" s="895"/>
      <c r="R31" s="874"/>
    </row>
    <row r="32" spans="2:18">
      <c r="B32" s="889"/>
      <c r="C32" s="890"/>
      <c r="D32" s="874"/>
      <c r="E32" s="874"/>
      <c r="F32" s="874"/>
      <c r="G32" s="874"/>
      <c r="H32" s="874"/>
      <c r="I32" s="874"/>
      <c r="J32" s="874"/>
      <c r="K32" s="874"/>
      <c r="L32" s="874"/>
      <c r="M32" s="874"/>
      <c r="N32" s="874"/>
      <c r="O32" s="874"/>
      <c r="P32" s="895"/>
      <c r="Q32" s="895"/>
      <c r="R32" s="874"/>
    </row>
    <row r="33" spans="2:18">
      <c r="B33" s="889"/>
      <c r="C33" s="890"/>
      <c r="D33" s="874"/>
      <c r="E33" s="874"/>
      <c r="F33" s="874"/>
      <c r="G33" s="874"/>
      <c r="H33" s="874"/>
      <c r="I33" s="874"/>
      <c r="J33" s="874"/>
      <c r="K33" s="874"/>
      <c r="L33" s="874"/>
      <c r="M33" s="874"/>
      <c r="N33" s="874"/>
      <c r="O33" s="874"/>
      <c r="P33" s="895"/>
      <c r="Q33" s="895"/>
      <c r="R33" s="874"/>
    </row>
    <row r="34" spans="2:18">
      <c r="B34" s="889"/>
      <c r="C34" s="890"/>
      <c r="D34" s="884">
        <f>+'[6]F18.00.a NOK'!$F$19+'[6]F18.00.a NOK'!$F$37+'[6]F18.00.a NOK'!$F$55</f>
        <v>0</v>
      </c>
      <c r="E34" s="884">
        <f>+'[6]F18.00.a NOK'!$I$19+'[6]F18.00.a NOK'!$I$37</f>
        <v>0</v>
      </c>
      <c r="F34" s="884">
        <f>+'[6]F18.00.a NOK'!$J$19+'[6]F18.00.a NOK'!$J$37</f>
        <v>0</v>
      </c>
      <c r="G34" s="884">
        <f>+'[6]F18.00.a NOK'!$L$19+'[6]F18.00.a NOK'!$L$37+'[6]F18.00.a NOK'!$L$55</f>
        <v>0</v>
      </c>
      <c r="H34" s="884">
        <f>+'[6]F18.00.a NOK'!$T$19+'[6]F18.00.a NOK'!$T$37</f>
        <v>0</v>
      </c>
      <c r="I34" s="884">
        <f>+'[6]F18.00.a NOK'!$V$19+'[6]F18.00.a NOK'!$V$37</f>
        <v>0</v>
      </c>
      <c r="J34" s="884">
        <f>+'[6]F18.00.b NOK'!$F$19+'[6]F18.00.b NOK'!$F$37</f>
        <v>0</v>
      </c>
      <c r="K34" s="884">
        <f>+'[6]F18.00.b NOK'!$H$19+'[6]F18.00.b NOK'!$H$37</f>
        <v>0</v>
      </c>
      <c r="L34" s="884">
        <f>+'[6]F18.00.b NOK'!$I$19+'[6]F18.00.b NOK'!$I$37</f>
        <v>0</v>
      </c>
      <c r="M34" s="884">
        <f>+'[6]F18.00.b NOK'!$K$19+'[6]F18.00.b NOK'!$K$37+'[6]F18.00.b NOK'!$K$55</f>
        <v>0</v>
      </c>
      <c r="N34" s="884">
        <f>+'[6]F18.00.b NOK'!$S$19+'[6]F18.00.b NOK'!$S$37</f>
        <v>0</v>
      </c>
      <c r="O34" s="884">
        <f>+'[6]F18.00.b NOK'!$T$19+'[6]F18.00.b NOK'!$T$37</f>
        <v>0</v>
      </c>
      <c r="P34" s="874">
        <f>+'[6]F04.03.1 NOK'!O22+'[6]F04.04.1 NOK'!O18</f>
        <v>0</v>
      </c>
      <c r="Q34" s="895">
        <f>+'[6]F18.00.d NOK'!$E$19+'[6]F18.00.d NOK'!$E$37+'[6]F18.00.d NOK'!$E$55+'[6]F18.00.c NOK'!$E$19+'[6]F18.00.c NOK'!$E$37+'[6]F18.00.c NOK'!$E$55</f>
        <v>0</v>
      </c>
      <c r="R34" s="874">
        <f>+'[6]F18.00.d NOK'!$F$19+'[6]F18.00.d NOK'!$F$37+'[6]F18.00.d NOK'!$F$55+'[6]F18.00.c NOK'!$F$19+'[6]F18.00.c NOK'!$F$37+'[6]F18.00.c NOK'!$F$55</f>
        <v>0</v>
      </c>
    </row>
    <row r="35" spans="2:18">
      <c r="B35" s="889"/>
      <c r="C35" s="890"/>
      <c r="D35" s="884"/>
      <c r="E35" s="884"/>
      <c r="F35" s="884"/>
      <c r="G35" s="884"/>
      <c r="H35" s="884"/>
      <c r="I35" s="884"/>
      <c r="J35" s="884"/>
      <c r="K35" s="884"/>
      <c r="L35" s="884"/>
      <c r="M35" s="884"/>
      <c r="N35" s="884"/>
      <c r="O35" s="884"/>
      <c r="P35" s="891"/>
      <c r="Q35" s="896"/>
      <c r="R35" s="874"/>
    </row>
    <row r="36" spans="2:18" ht="15.75" thickBot="1">
      <c r="B36" s="893"/>
      <c r="C36" s="894"/>
      <c r="D36" s="879"/>
      <c r="E36" s="879"/>
      <c r="F36" s="879"/>
      <c r="G36" s="879"/>
      <c r="H36" s="879"/>
      <c r="I36" s="879"/>
      <c r="J36" s="879"/>
      <c r="K36" s="879"/>
      <c r="L36" s="879"/>
      <c r="M36" s="879"/>
      <c r="N36" s="879"/>
      <c r="O36" s="879"/>
      <c r="P36" s="879"/>
      <c r="Q36" s="881"/>
      <c r="R36" s="881"/>
    </row>
    <row r="37" spans="2:18">
      <c r="B37" s="887" t="s">
        <v>328</v>
      </c>
      <c r="C37" s="888" t="s">
        <v>329</v>
      </c>
      <c r="D37" s="874"/>
      <c r="E37" s="874"/>
      <c r="F37" s="874"/>
      <c r="G37" s="874"/>
      <c r="H37" s="874"/>
      <c r="I37" s="874"/>
      <c r="J37" s="874"/>
      <c r="K37" s="874"/>
      <c r="L37" s="874"/>
      <c r="M37" s="874"/>
      <c r="N37" s="874"/>
      <c r="O37" s="874"/>
      <c r="P37" s="874"/>
      <c r="Q37" s="874"/>
      <c r="R37" s="874"/>
    </row>
    <row r="38" spans="2:18">
      <c r="B38" s="889"/>
      <c r="C38" s="890"/>
      <c r="D38" s="874"/>
      <c r="E38" s="874"/>
      <c r="F38" s="874"/>
      <c r="G38" s="874"/>
      <c r="H38" s="874"/>
      <c r="I38" s="874"/>
      <c r="J38" s="874"/>
      <c r="K38" s="874"/>
      <c r="L38" s="874"/>
      <c r="M38" s="874"/>
      <c r="N38" s="874"/>
      <c r="O38" s="874"/>
      <c r="P38" s="895"/>
      <c r="Q38" s="895"/>
      <c r="R38" s="874"/>
    </row>
    <row r="39" spans="2:18">
      <c r="B39" s="889"/>
      <c r="C39" s="890"/>
      <c r="D39" s="874"/>
      <c r="E39" s="874"/>
      <c r="F39" s="874"/>
      <c r="G39" s="874"/>
      <c r="H39" s="874"/>
      <c r="I39" s="874"/>
      <c r="J39" s="874"/>
      <c r="K39" s="874"/>
      <c r="L39" s="874"/>
      <c r="M39" s="874"/>
      <c r="N39" s="874"/>
      <c r="O39" s="874"/>
      <c r="P39" s="895"/>
      <c r="Q39" s="895">
        <f>+'[6]F18.00.d NOK'!$E$20+'[6]F18.00.d NOK'!$E$38+'[6]F18.00.d NOK'!$E$56+'[6]F18.00.c NOK'!$E$20+'[6]F18.00.c NOK'!$E$38+'[6]F18.00.c NOK'!$E$56</f>
        <v>0</v>
      </c>
      <c r="R39" s="874">
        <f>+'[6]F18.00.d NOK'!$F$20+'[6]F18.00.d NOK'!$F$38+'[6]F18.00.d NOK'!$F$56+'[6]F18.00.c NOK'!$F$20+'[6]F18.00.c NOK'!$F$38+'[6]F18.00.c NOK'!$F$56</f>
        <v>0</v>
      </c>
    </row>
    <row r="40" spans="2:18">
      <c r="B40" s="889"/>
      <c r="C40" s="890"/>
      <c r="D40" s="884">
        <f>+'[6]F18.00.a NOK'!$F$20+'[6]F18.00.a NOK'!$F$38+'[6]F18.00.a NOK'!$F$56</f>
        <v>323.07</v>
      </c>
      <c r="E40" s="884">
        <f>+'[6]F18.00.a NOK'!$I$20+'[6]F18.00.a NOK'!$I$38</f>
        <v>323.07</v>
      </c>
      <c r="F40" s="884">
        <f>+'[6]F18.00.a NOK'!$J$20+'[6]F18.00.a NOK'!$J$38</f>
        <v>0</v>
      </c>
      <c r="G40" s="884">
        <f>+'[6]F18.00.a NOK'!$L$20+'[6]F18.00.a NOK'!$L$38+'[6]F18.00.a NOK'!$L$56</f>
        <v>0</v>
      </c>
      <c r="H40" s="884">
        <f>+'[6]F18.00.a NOK'!$T$20+'[6]F18.00.a NOK'!$T$38</f>
        <v>0</v>
      </c>
      <c r="I40" s="884">
        <f>+'[6]F18.00.a NOK'!$V$20+'[6]F18.00.a NOK'!$V$38</f>
        <v>0</v>
      </c>
      <c r="J40" s="884">
        <f>+'[6]F18.00.b NOK'!$F$20+'[6]F18.00.b NOK'!$F$38</f>
        <v>0</v>
      </c>
      <c r="K40" s="884">
        <f>+'[6]F18.00.b NOK'!$H$20+'[6]F18.00.b NOK'!$H$38</f>
        <v>0</v>
      </c>
      <c r="L40" s="884">
        <f>+'[6]F18.00.b NOK'!$I$20+'[6]F18.00.b NOK'!$I$38</f>
        <v>0</v>
      </c>
      <c r="M40" s="884">
        <f>+'[6]F18.00.b NOK'!$K$20+'[6]F18.00.b NOK'!$K$38+'[6]F18.00.b NOK'!$K$56</f>
        <v>0</v>
      </c>
      <c r="N40" s="884">
        <f>+'[6]F18.00.b NOK'!$S$20+'[6]F18.00.b NOK'!$S$38</f>
        <v>0</v>
      </c>
      <c r="O40" s="884">
        <f>+'[6]F18.00.b NOK'!$T$20+'[6]F18.00.b NOK'!$T$38</f>
        <v>0</v>
      </c>
      <c r="P40" s="874">
        <f>+'[6]F04.03.1 NOK'!O23+'[6]F04.04.1 NOK'!O19</f>
        <v>0</v>
      </c>
      <c r="Q40" s="895"/>
      <c r="R40" s="874"/>
    </row>
    <row r="41" spans="2:18">
      <c r="B41" s="889"/>
      <c r="C41" s="890"/>
      <c r="D41" s="884"/>
      <c r="E41" s="884"/>
      <c r="F41" s="884"/>
      <c r="G41" s="884"/>
      <c r="H41" s="884"/>
      <c r="I41" s="884"/>
      <c r="J41" s="884"/>
      <c r="K41" s="884"/>
      <c r="L41" s="884"/>
      <c r="M41" s="884"/>
      <c r="N41" s="884"/>
      <c r="O41" s="884"/>
      <c r="P41" s="891"/>
      <c r="Q41" s="896"/>
      <c r="R41" s="874"/>
    </row>
    <row r="42" spans="2:18" ht="15.75" thickBot="1">
      <c r="B42" s="893"/>
      <c r="C42" s="894"/>
      <c r="D42" s="879"/>
      <c r="E42" s="879"/>
      <c r="F42" s="879"/>
      <c r="G42" s="879"/>
      <c r="H42" s="879"/>
      <c r="I42" s="879"/>
      <c r="J42" s="879"/>
      <c r="K42" s="879"/>
      <c r="L42" s="879"/>
      <c r="M42" s="879"/>
      <c r="N42" s="879"/>
      <c r="O42" s="879"/>
      <c r="P42" s="897"/>
      <c r="Q42" s="898"/>
      <c r="R42" s="881"/>
    </row>
    <row r="43" spans="2:18">
      <c r="B43" s="887" t="s">
        <v>330</v>
      </c>
      <c r="C43" s="888" t="s">
        <v>331</v>
      </c>
      <c r="D43" s="874"/>
      <c r="E43" s="874"/>
      <c r="F43" s="874"/>
      <c r="G43" s="874"/>
      <c r="H43" s="874"/>
      <c r="I43" s="874"/>
      <c r="J43" s="874"/>
      <c r="K43" s="874"/>
      <c r="L43" s="874"/>
      <c r="M43" s="874"/>
      <c r="N43" s="874"/>
      <c r="O43" s="874"/>
      <c r="P43" s="895"/>
      <c r="Q43" s="895"/>
      <c r="R43" s="874"/>
    </row>
    <row r="44" spans="2:18">
      <c r="B44" s="889"/>
      <c r="C44" s="890"/>
      <c r="D44" s="874"/>
      <c r="E44" s="874"/>
      <c r="F44" s="874"/>
      <c r="G44" s="874"/>
      <c r="H44" s="874"/>
      <c r="I44" s="874"/>
      <c r="J44" s="874"/>
      <c r="K44" s="874"/>
      <c r="L44" s="874"/>
      <c r="M44" s="874"/>
      <c r="N44" s="874"/>
      <c r="O44" s="874"/>
      <c r="P44" s="895"/>
      <c r="Q44" s="895"/>
      <c r="R44" s="874"/>
    </row>
    <row r="45" spans="2:18">
      <c r="B45" s="889"/>
      <c r="C45" s="890"/>
      <c r="D45" s="874"/>
      <c r="E45" s="874"/>
      <c r="F45" s="874"/>
      <c r="G45" s="874"/>
      <c r="H45" s="874"/>
      <c r="I45" s="874"/>
      <c r="J45" s="874"/>
      <c r="K45" s="874"/>
      <c r="L45" s="874"/>
      <c r="M45" s="874"/>
      <c r="N45" s="874"/>
      <c r="O45" s="874"/>
      <c r="P45" s="895"/>
      <c r="Q45" s="895"/>
      <c r="R45" s="874"/>
    </row>
    <row r="46" spans="2:18">
      <c r="B46" s="889"/>
      <c r="C46" s="890"/>
      <c r="D46" s="884">
        <f>+'[6]F18.00.a NOK'!$F$21+'[6]F18.00.a NOK'!$F$39+'[6]F18.00.a NOK'!$F$57</f>
        <v>7401.45</v>
      </c>
      <c r="E46" s="884">
        <f>+'[6]F18.00.a NOK'!$I$21+'[6]F18.00.a NOK'!$I$39</f>
        <v>5879.47</v>
      </c>
      <c r="F46" s="884">
        <f>+'[6]F18.00.a NOK'!$J$21+'[6]F18.00.a NOK'!$J$39</f>
        <v>1521.98</v>
      </c>
      <c r="G46" s="884">
        <f>+'[6]F18.00.a NOK'!$L$21+'[6]F18.00.a NOK'!$L$39+'[6]F18.00.a NOK'!$L$57</f>
        <v>0</v>
      </c>
      <c r="H46" s="884">
        <f>+'[6]F18.00.a NOK'!$T$21+'[6]F18.00.a NOK'!$T$39</f>
        <v>0</v>
      </c>
      <c r="I46" s="884">
        <f>+'[6]F18.00.a NOK'!$V$21+'[6]F18.00.a NOK'!$V$39</f>
        <v>0</v>
      </c>
      <c r="J46" s="884">
        <f>+'[6]F18.00.b NOK'!$F$21+'[6]F18.00.b NOK'!$F$39</f>
        <v>0</v>
      </c>
      <c r="K46" s="884">
        <f>+'[6]F18.00.b NOK'!$H$21+'[6]F18.00.b NOK'!$H$39</f>
        <v>0</v>
      </c>
      <c r="L46" s="884">
        <f>+'[6]F18.00.b NOK'!$I$21+'[6]F18.00.b NOK'!$I$39</f>
        <v>0</v>
      </c>
      <c r="M46" s="884">
        <f>+'[6]F18.00.b NOK'!$K$21+'[6]F18.00.b NOK'!$K$39+'[6]F18.00.b NOK'!$K$57</f>
        <v>0</v>
      </c>
      <c r="N46" s="884">
        <f>+'[6]F18.00.b NOK'!$S$21+'[6]F18.00.b NOK'!$S$39</f>
        <v>0</v>
      </c>
      <c r="O46" s="884">
        <f>+'[6]F18.00.b NOK'!$T$21+'[6]F18.00.b NOK'!$T$39</f>
        <v>0</v>
      </c>
      <c r="P46" s="874">
        <f>+'[6]F04.03.1 NOK'!O24+'[6]F04.04.1 NOK'!O20</f>
        <v>0</v>
      </c>
      <c r="Q46" s="895">
        <f>+'[6]F18.00.d NOK'!$E$21+'[6]F18.00.d NOK'!$E$39+'[6]F18.00.d NOK'!$E$57+'[6]F18.00.c NOK'!$E$21+'[6]F18.00.c NOK'!$E$39+'[6]F18.00.c NOK'!$E$57</f>
        <v>0</v>
      </c>
      <c r="R46" s="874">
        <f>+'[6]F18.00.d NOK'!$F$21+'[6]F18.00.d NOK'!$F$39+'[6]F18.00.d NOK'!$F$57+'[6]F18.00.c NOK'!$F$21+'[6]F18.00.c NOK'!$F$39+'[6]F18.00.c NOK'!$F$57</f>
        <v>0</v>
      </c>
    </row>
    <row r="47" spans="2:18">
      <c r="B47" s="889"/>
      <c r="C47" s="890"/>
      <c r="D47" s="884"/>
      <c r="E47" s="884"/>
      <c r="F47" s="884"/>
      <c r="G47" s="884"/>
      <c r="H47" s="884"/>
      <c r="I47" s="884"/>
      <c r="J47" s="884"/>
      <c r="K47" s="884"/>
      <c r="L47" s="884"/>
      <c r="M47" s="884"/>
      <c r="N47" s="884"/>
      <c r="O47" s="884"/>
      <c r="P47" s="891"/>
      <c r="Q47" s="896"/>
      <c r="R47" s="874"/>
    </row>
    <row r="48" spans="2:18" ht="15.75" thickBot="1">
      <c r="B48" s="893"/>
      <c r="C48" s="894"/>
      <c r="D48" s="879"/>
      <c r="E48" s="879"/>
      <c r="F48" s="879"/>
      <c r="G48" s="879"/>
      <c r="H48" s="879"/>
      <c r="I48" s="879"/>
      <c r="J48" s="879"/>
      <c r="K48" s="879"/>
      <c r="L48" s="879"/>
      <c r="M48" s="879"/>
      <c r="N48" s="879"/>
      <c r="O48" s="879"/>
      <c r="P48" s="897"/>
      <c r="Q48" s="898"/>
      <c r="R48" s="881"/>
    </row>
    <row r="49" spans="2:18">
      <c r="B49" s="887" t="s">
        <v>332</v>
      </c>
      <c r="C49" s="899" t="s">
        <v>333</v>
      </c>
      <c r="D49" s="874"/>
      <c r="E49" s="874"/>
      <c r="F49" s="874"/>
      <c r="G49" s="874"/>
      <c r="H49" s="874"/>
      <c r="I49" s="874"/>
      <c r="J49" s="874"/>
      <c r="K49" s="874"/>
      <c r="L49" s="874"/>
      <c r="M49" s="874"/>
      <c r="N49" s="874"/>
      <c r="O49" s="874"/>
      <c r="P49" s="895"/>
      <c r="Q49" s="895"/>
      <c r="R49" s="874"/>
    </row>
    <row r="50" spans="2:18">
      <c r="B50" s="889"/>
      <c r="C50" s="900"/>
      <c r="D50" s="874"/>
      <c r="E50" s="874"/>
      <c r="F50" s="874"/>
      <c r="G50" s="874"/>
      <c r="H50" s="874"/>
      <c r="I50" s="874"/>
      <c r="J50" s="874"/>
      <c r="K50" s="874"/>
      <c r="L50" s="874"/>
      <c r="M50" s="874"/>
      <c r="N50" s="874"/>
      <c r="O50" s="874"/>
      <c r="P50" s="895"/>
      <c r="Q50" s="895"/>
      <c r="R50" s="874"/>
    </row>
    <row r="51" spans="2:18">
      <c r="B51" s="889"/>
      <c r="C51" s="900"/>
      <c r="D51" s="874"/>
      <c r="E51" s="874"/>
      <c r="F51" s="874"/>
      <c r="G51" s="874"/>
      <c r="H51" s="874"/>
      <c r="I51" s="874"/>
      <c r="J51" s="874"/>
      <c r="K51" s="874"/>
      <c r="L51" s="874"/>
      <c r="M51" s="874"/>
      <c r="N51" s="874"/>
      <c r="O51" s="874"/>
      <c r="P51" s="895"/>
      <c r="Q51" s="895"/>
      <c r="R51" s="874"/>
    </row>
    <row r="52" spans="2:18">
      <c r="B52" s="889"/>
      <c r="C52" s="900"/>
      <c r="D52" s="884">
        <f>+D46</f>
        <v>7401.45</v>
      </c>
      <c r="E52" s="884">
        <f t="shared" ref="E52:R52" si="0">+E46</f>
        <v>5879.47</v>
      </c>
      <c r="F52" s="884">
        <f t="shared" si="0"/>
        <v>1521.98</v>
      </c>
      <c r="G52" s="884">
        <f t="shared" si="0"/>
        <v>0</v>
      </c>
      <c r="H52" s="884">
        <f t="shared" si="0"/>
        <v>0</v>
      </c>
      <c r="I52" s="884">
        <f t="shared" si="0"/>
        <v>0</v>
      </c>
      <c r="J52" s="884">
        <f t="shared" si="0"/>
        <v>0</v>
      </c>
      <c r="K52" s="884">
        <f t="shared" si="0"/>
        <v>0</v>
      </c>
      <c r="L52" s="884">
        <f t="shared" si="0"/>
        <v>0</v>
      </c>
      <c r="M52" s="884">
        <f t="shared" si="0"/>
        <v>0</v>
      </c>
      <c r="N52" s="884">
        <f t="shared" si="0"/>
        <v>0</v>
      </c>
      <c r="O52" s="884">
        <f t="shared" si="0"/>
        <v>0</v>
      </c>
      <c r="P52" s="874">
        <f>+'[6]F04.03.1 NOK'!O25+'[6]F04.04.1 NOK'!O21</f>
        <v>0</v>
      </c>
      <c r="Q52" s="895">
        <f t="shared" si="0"/>
        <v>0</v>
      </c>
      <c r="R52" s="874">
        <f t="shared" si="0"/>
        <v>0</v>
      </c>
    </row>
    <row r="53" spans="2:18">
      <c r="B53" s="889"/>
      <c r="C53" s="900"/>
      <c r="D53" s="884"/>
      <c r="E53" s="884"/>
      <c r="F53" s="884"/>
      <c r="G53" s="884"/>
      <c r="H53" s="884"/>
      <c r="I53" s="884"/>
      <c r="J53" s="884"/>
      <c r="K53" s="884"/>
      <c r="L53" s="884"/>
      <c r="M53" s="884"/>
      <c r="N53" s="884"/>
      <c r="O53" s="884"/>
      <c r="P53" s="901"/>
      <c r="Q53" s="895"/>
      <c r="R53" s="874"/>
    </row>
    <row r="54" spans="2:18" ht="15.75" thickBot="1">
      <c r="B54" s="893"/>
      <c r="C54" s="902"/>
      <c r="D54" s="879"/>
      <c r="E54" s="879"/>
      <c r="F54" s="879"/>
      <c r="G54" s="879"/>
      <c r="H54" s="879"/>
      <c r="I54" s="879"/>
      <c r="J54" s="879"/>
      <c r="K54" s="879"/>
      <c r="L54" s="879"/>
      <c r="M54" s="879"/>
      <c r="N54" s="879"/>
      <c r="O54" s="879"/>
      <c r="P54" s="897"/>
      <c r="Q54" s="898"/>
      <c r="R54" s="881"/>
    </row>
    <row r="55" spans="2:18">
      <c r="B55" s="887" t="s">
        <v>334</v>
      </c>
      <c r="C55" s="888" t="s">
        <v>335</v>
      </c>
      <c r="D55" s="874"/>
      <c r="E55" s="874"/>
      <c r="F55" s="874"/>
      <c r="G55" s="874"/>
      <c r="H55" s="874"/>
      <c r="I55" s="874"/>
      <c r="J55" s="874"/>
      <c r="K55" s="874"/>
      <c r="L55" s="874"/>
      <c r="M55" s="874"/>
      <c r="N55" s="874"/>
      <c r="O55" s="874"/>
      <c r="P55" s="895"/>
      <c r="Q55" s="895"/>
      <c r="R55" s="874"/>
    </row>
    <row r="56" spans="2:18">
      <c r="B56" s="889"/>
      <c r="C56" s="890"/>
      <c r="D56" s="874"/>
      <c r="E56" s="874"/>
      <c r="F56" s="874"/>
      <c r="G56" s="874"/>
      <c r="H56" s="874"/>
      <c r="I56" s="874"/>
      <c r="J56" s="874"/>
      <c r="K56" s="874"/>
      <c r="L56" s="874"/>
      <c r="M56" s="874"/>
      <c r="N56" s="874"/>
      <c r="O56" s="874"/>
      <c r="P56" s="895"/>
      <c r="Q56" s="895"/>
      <c r="R56" s="874"/>
    </row>
    <row r="57" spans="2:18">
      <c r="B57" s="889"/>
      <c r="C57" s="890"/>
      <c r="D57" s="874"/>
      <c r="E57" s="874"/>
      <c r="F57" s="874"/>
      <c r="G57" s="874"/>
      <c r="H57" s="874"/>
      <c r="I57" s="874"/>
      <c r="J57" s="874"/>
      <c r="K57" s="874"/>
      <c r="L57" s="874"/>
      <c r="M57" s="874"/>
      <c r="N57" s="874"/>
      <c r="O57" s="874"/>
      <c r="P57" s="895"/>
      <c r="Q57" s="895"/>
      <c r="R57" s="874"/>
    </row>
    <row r="58" spans="2:18">
      <c r="B58" s="889"/>
      <c r="C58" s="890"/>
      <c r="D58" s="884">
        <f>+'[6]F18.00.a NOK'!$F$24+'[6]F18.00.a NOK'!$F$42+'[6]F18.00.a NOK'!$F$60</f>
        <v>79264416503.840012</v>
      </c>
      <c r="E58" s="884">
        <f>+'[6]F18.00.a NOK'!$I$24+'[6]F18.00.a NOK'!$I$42</f>
        <v>70235378816.919998</v>
      </c>
      <c r="F58" s="884">
        <f>+'[6]F18.00.a NOK'!$J$24+'[6]F18.00.a NOK'!$J$42</f>
        <v>8244099745.9200001</v>
      </c>
      <c r="G58" s="884">
        <f>+'[6]F18.00.a NOK'!$L$24+'[6]F18.00.a NOK'!$L$42+'[6]F18.00.a NOK'!$L$60</f>
        <v>888611392.86000001</v>
      </c>
      <c r="H58" s="884">
        <f>+'[6]F18.00.a NOK'!$T$24+'[6]F18.00.a NOK'!$T$42</f>
        <v>0</v>
      </c>
      <c r="I58" s="884">
        <f>+'[6]F18.00.a NOK'!$V$24+'[6]F18.00.a NOK'!$V$42</f>
        <v>888611392.86000001</v>
      </c>
      <c r="J58" s="884">
        <f>+'[6]F18.00.b NOK'!$F$24+'[6]F18.00.b NOK'!$F$42</f>
        <v>-42295986.909999996</v>
      </c>
      <c r="K58" s="884">
        <f>+'[6]F18.00.b NOK'!$H$24+'[6]F18.00.b NOK'!$H$42</f>
        <v>-5997108.0699999901</v>
      </c>
      <c r="L58" s="884">
        <f>+'[6]F18.00.b NOK'!$I$24+'[6]F18.00.b NOK'!$I$42</f>
        <v>-36298878.840000004</v>
      </c>
      <c r="M58" s="884">
        <f>+'[6]F18.00.b NOK'!$K$24+'[6]F18.00.b NOK'!$K$42+'[6]F18.00.b NOK'!$K$60</f>
        <v>-130142677.31</v>
      </c>
      <c r="N58" s="884">
        <f>+'[6]F18.00.b NOK'!$S$24+'[6]F18.00.b NOK'!$S$42</f>
        <v>0</v>
      </c>
      <c r="O58" s="884">
        <f>+'[6]F18.00.b NOK'!$T$24+'[6]F18.00.b NOK'!$T$42</f>
        <v>-130142677.31</v>
      </c>
      <c r="P58" s="874">
        <f>+'[6]F04.03.1 NOK'!O26+'[6]F04.04.1 NOK'!O22</f>
        <v>0</v>
      </c>
      <c r="Q58" s="895">
        <f>+'[6]F18.00.d NOK'!$E$24+'[6]F18.00.d NOK'!$E$42+'[6]F18.00.d NOK'!$E$60+'[6]F18.00.c NOK'!$E$24+'[6]F18.00.c NOK'!$E$42+'[6]F18.00.c NOK'!$E$60</f>
        <v>78910289327.320786</v>
      </c>
      <c r="R58" s="874">
        <f>+'[6]F18.00.d NOK'!$F$24+'[6]F18.00.d NOK'!$F$42+'[6]F18.00.d NOK'!$F$60+'[6]F18.00.c NOK'!$F$24+'[6]F18.00.c NOK'!$F$42+'[6]F18.00.c NOK'!$F$60</f>
        <v>736826372.40956795</v>
      </c>
    </row>
    <row r="59" spans="2:18">
      <c r="B59" s="889"/>
      <c r="C59" s="890"/>
      <c r="D59" s="884"/>
      <c r="E59" s="884"/>
      <c r="F59" s="884"/>
      <c r="G59" s="884"/>
      <c r="H59" s="884"/>
      <c r="I59" s="884"/>
      <c r="J59" s="884"/>
      <c r="K59" s="884"/>
      <c r="L59" s="884"/>
      <c r="M59" s="884"/>
      <c r="N59" s="884"/>
      <c r="O59" s="884"/>
      <c r="P59" s="895"/>
      <c r="Q59" s="895"/>
      <c r="R59" s="874"/>
    </row>
    <row r="60" spans="2:18" ht="15.75" thickBot="1">
      <c r="B60" s="893"/>
      <c r="C60" s="894"/>
      <c r="D60" s="879"/>
      <c r="E60" s="879"/>
      <c r="F60" s="879"/>
      <c r="G60" s="879"/>
      <c r="H60" s="879"/>
      <c r="I60" s="879"/>
      <c r="J60" s="879"/>
      <c r="K60" s="879"/>
      <c r="L60" s="879"/>
      <c r="M60" s="879"/>
      <c r="N60" s="879"/>
      <c r="O60" s="879"/>
      <c r="P60" s="897"/>
      <c r="Q60" s="898"/>
      <c r="R60" s="881"/>
    </row>
    <row r="61" spans="2:18">
      <c r="B61" s="903" t="s">
        <v>336</v>
      </c>
      <c r="C61" s="904" t="s">
        <v>337</v>
      </c>
      <c r="D61" s="874"/>
      <c r="E61" s="874"/>
      <c r="F61" s="874"/>
      <c r="G61" s="874"/>
      <c r="H61" s="874"/>
      <c r="I61" s="874"/>
      <c r="J61" s="874"/>
      <c r="K61" s="874"/>
      <c r="L61" s="874"/>
      <c r="M61" s="874"/>
      <c r="N61" s="874"/>
      <c r="O61" s="874"/>
      <c r="P61" s="895"/>
      <c r="Q61" s="895"/>
      <c r="R61" s="874"/>
    </row>
    <row r="62" spans="2:18">
      <c r="B62" s="882"/>
      <c r="C62" s="883"/>
      <c r="D62" s="874"/>
      <c r="E62" s="874"/>
      <c r="F62" s="874"/>
      <c r="G62" s="874"/>
      <c r="H62" s="874"/>
      <c r="I62" s="874"/>
      <c r="J62" s="874"/>
      <c r="K62" s="874"/>
      <c r="L62" s="874"/>
      <c r="M62" s="874"/>
      <c r="N62" s="874"/>
      <c r="O62" s="874"/>
      <c r="P62" s="895"/>
      <c r="Q62" s="895"/>
      <c r="R62" s="874"/>
    </row>
    <row r="63" spans="2:18">
      <c r="B63" s="882"/>
      <c r="C63" s="883"/>
      <c r="D63" s="874"/>
      <c r="E63" s="874"/>
      <c r="F63" s="874"/>
      <c r="G63" s="874"/>
      <c r="H63" s="874"/>
      <c r="I63" s="874"/>
      <c r="J63" s="874"/>
      <c r="K63" s="874"/>
      <c r="L63" s="874"/>
      <c r="M63" s="874"/>
      <c r="N63" s="874"/>
      <c r="O63" s="874"/>
      <c r="P63" s="895"/>
      <c r="Q63" s="895"/>
      <c r="R63" s="874"/>
    </row>
    <row r="64" spans="2:18">
      <c r="B64" s="882"/>
      <c r="C64" s="883"/>
      <c r="D64" s="884">
        <f>+'[6]F18.00.a NOK'!$F$10+'[6]F18.00.a NOK'!$F$28+'[6]F18.00.a NOK'!$F$46</f>
        <v>9287210229.2799988</v>
      </c>
      <c r="E64" s="884">
        <f>+'[6]F18.00.a NOK'!$I$10+'[6]F18.00.a NOK'!$I$28</f>
        <v>7510769345.2799997</v>
      </c>
      <c r="F64" s="884">
        <f>+'[6]F18.00.a NOK'!$J$19+'[6]F18.00.a NOK'!$J$28</f>
        <v>0</v>
      </c>
      <c r="G64" s="884">
        <f>+'[6]F18.00.a NOK'!$L$10+'[6]F18.00.a NOK'!$L$28+'[6]F18.00.a NOK'!$L$46</f>
        <v>0</v>
      </c>
      <c r="H64" s="884">
        <f>+'[6]F18.00.a NOK'!$T$10+'[6]F18.00.a NOK'!$T$28</f>
        <v>0</v>
      </c>
      <c r="I64" s="884">
        <f>+'[6]F18.00.a NOK'!$V$10+'[6]F18.00.a NOK'!$V$28</f>
        <v>0</v>
      </c>
      <c r="J64" s="884">
        <f>+'[6]F18.00.b NOK'!$F$10+'[6]F18.00.b NOK'!$F$28</f>
        <v>-10305.280000000001</v>
      </c>
      <c r="K64" s="884">
        <f>+'[6]F18.00.b NOK'!$H$10+'[6]F18.00.b NOK'!$H$28</f>
        <v>-10305.280000000001</v>
      </c>
      <c r="L64" s="884">
        <f>+'[6]F18.00.b NOK'!$I$10+'[6]F18.00.b NOK'!$I$28</f>
        <v>0</v>
      </c>
      <c r="M64" s="884">
        <f>+'[6]F18.00.b NOK'!$K$10+'[6]F18.00.b NOK'!$K$28+'[6]F18.00.b NOK'!$K$46</f>
        <v>0</v>
      </c>
      <c r="N64" s="884">
        <f>+'[6]F18.00.b NOK'!$S$10+'[6]F18.00.b NOK'!$S$28</f>
        <v>0</v>
      </c>
      <c r="O64" s="884">
        <f>+'[6]F18.00.b NOK'!$T$10+'[6]F18.00.b NOK'!$T$28</f>
        <v>0</v>
      </c>
      <c r="P64" s="895">
        <f>+'[6]F04.03.1 NOK'!O13+'[6]F04.04.1 NOK'!O9</f>
        <v>0</v>
      </c>
      <c r="Q64" s="895">
        <f>+'[6]F18.00.c NOK'!$E$10+'[6]F18.00.c NOK'!$E$28+'[6]F18.00.c NOK'!$E$46+'[6]F18.00.d NOK'!$E$10+'[6]F18.00.d NOK'!$E$28+'[6]F18.00.d NOK'!$E$46</f>
        <v>0</v>
      </c>
      <c r="R64" s="874">
        <f>+'[6]F18.00.c NOK'!$F$10+'[6]F18.00.c NOK'!$F$28+'[6]F18.00.c NOK'!$F$46+'[6]F18.00.d NOK'!$F$10+'[6]F18.00.d NOK'!$F$28+'[6]F18.00.d NOK'!$F$46</f>
        <v>0</v>
      </c>
    </row>
    <row r="65" spans="2:19">
      <c r="B65" s="882"/>
      <c r="C65" s="883"/>
      <c r="D65" s="884"/>
      <c r="E65" s="884"/>
      <c r="F65" s="884"/>
      <c r="G65" s="884"/>
      <c r="H65" s="884"/>
      <c r="I65" s="884"/>
      <c r="J65" s="884"/>
      <c r="K65" s="884"/>
      <c r="L65" s="884"/>
      <c r="M65" s="884"/>
      <c r="N65" s="884"/>
      <c r="O65" s="884"/>
      <c r="P65" s="891"/>
      <c r="Q65" s="896"/>
      <c r="R65" s="874"/>
    </row>
    <row r="66" spans="2:19" ht="15.75" thickBot="1">
      <c r="B66" s="885"/>
      <c r="C66" s="886"/>
      <c r="D66" s="879"/>
      <c r="E66" s="879"/>
      <c r="F66" s="879"/>
      <c r="G66" s="879"/>
      <c r="H66" s="879"/>
      <c r="I66" s="879"/>
      <c r="J66" s="879"/>
      <c r="K66" s="879"/>
      <c r="L66" s="879"/>
      <c r="M66" s="879"/>
      <c r="N66" s="879"/>
      <c r="O66" s="879"/>
      <c r="P66" s="897"/>
      <c r="Q66" s="898"/>
      <c r="R66" s="881"/>
    </row>
    <row r="67" spans="2:19">
      <c r="B67" s="887" t="s">
        <v>338</v>
      </c>
      <c r="C67" s="888" t="s">
        <v>323</v>
      </c>
      <c r="D67" s="874"/>
      <c r="E67" s="874"/>
      <c r="F67" s="874"/>
      <c r="G67" s="874"/>
      <c r="H67" s="874"/>
      <c r="I67" s="874"/>
      <c r="J67" s="874"/>
      <c r="K67" s="874"/>
      <c r="L67" s="874"/>
      <c r="M67" s="874"/>
      <c r="N67" s="874"/>
      <c r="O67" s="874"/>
      <c r="P67" s="895"/>
      <c r="Q67" s="895"/>
      <c r="R67" s="874"/>
    </row>
    <row r="68" spans="2:19">
      <c r="B68" s="889"/>
      <c r="C68" s="890"/>
      <c r="D68" s="874"/>
      <c r="E68" s="874"/>
      <c r="F68" s="874"/>
      <c r="G68" s="874"/>
      <c r="H68" s="874"/>
      <c r="I68" s="874"/>
      <c r="J68" s="874"/>
      <c r="K68" s="874"/>
      <c r="L68" s="874"/>
      <c r="M68" s="874"/>
      <c r="N68" s="874"/>
      <c r="O68" s="874"/>
      <c r="P68" s="895"/>
      <c r="Q68" s="895"/>
      <c r="R68" s="874"/>
    </row>
    <row r="69" spans="2:19">
      <c r="B69" s="889"/>
      <c r="C69" s="890"/>
      <c r="D69" s="874"/>
      <c r="E69" s="874"/>
      <c r="F69" s="874"/>
      <c r="G69" s="874"/>
      <c r="H69" s="874"/>
      <c r="I69" s="874"/>
      <c r="J69" s="874"/>
      <c r="K69" s="874"/>
      <c r="L69" s="874"/>
      <c r="M69" s="874"/>
      <c r="N69" s="874"/>
      <c r="O69" s="874"/>
      <c r="P69" s="895"/>
      <c r="Q69" s="895"/>
      <c r="R69" s="874"/>
    </row>
    <row r="70" spans="2:19">
      <c r="B70" s="889"/>
      <c r="C70" s="890"/>
      <c r="D70" s="884">
        <f>+'[6]F18.00.a NOK'!F11+'[6]F18.00.a NOK'!F29+'[6]F18.00.a NOK'!F47</f>
        <v>0</v>
      </c>
      <c r="E70" s="884">
        <f>+'[6]F18.00.a NOK'!I11+'[6]F18.00.a NOK'!I29+'[6]F18.00.a NOK'!I47</f>
        <v>0</v>
      </c>
      <c r="F70" s="884">
        <f>+'[6]F18.00.a NOK'!J11+'[6]F18.00.a NOK'!J29+'[6]F18.00.a NOK'!J47</f>
        <v>0</v>
      </c>
      <c r="G70" s="884">
        <f>+'[6]F18.00.a NOK'!L11+'[6]F18.00.a NOK'!L29+'[6]F18.00.a NOK'!L47</f>
        <v>0</v>
      </c>
      <c r="H70" s="884">
        <f>+'[6]F18.00.a NOK'!T11+'[6]F18.00.a NOK'!T29+'[6]F18.00.a NOK'!T47</f>
        <v>0</v>
      </c>
      <c r="I70" s="884">
        <f>+'[6]F18.00.a NOK'!V11+'[6]F18.00.a NOK'!V29+'[6]F18.00.a NOK'!V47</f>
        <v>0</v>
      </c>
      <c r="J70" s="884">
        <f>+'[6]F18.00.b NOK'!F11+'[6]F18.00.b NOK'!F29+'[6]F18.00.b NOK'!F47</f>
        <v>0</v>
      </c>
      <c r="K70" s="884">
        <f>+'[6]F18.00.b NOK'!H11+'[6]F18.00.b NOK'!H29+'[6]F18.00.b NOK'!H47</f>
        <v>0</v>
      </c>
      <c r="L70" s="884">
        <f>+'[6]F18.00.b NOK'!I11+'[6]F18.00.b NOK'!I29+'[6]F18.00.b NOK'!I47</f>
        <v>0</v>
      </c>
      <c r="M70" s="884">
        <f>+'[6]F18.00.b NOK'!K11+'[6]F18.00.b NOK'!K29+'[6]F18.00.b NOK'!K47</f>
        <v>0</v>
      </c>
      <c r="N70" s="884">
        <f>+'[6]F18.00.b NOK'!S11+'[6]F18.00.b NOK'!S29+'[6]F18.00.b NOK'!S47</f>
        <v>0</v>
      </c>
      <c r="O70" s="884">
        <f>+'[6]F18.00.b NOK'!T11+'[6]F18.00.b NOK'!T29+'[6]F18.00.b NOK'!T47</f>
        <v>0</v>
      </c>
      <c r="P70" s="895">
        <f>+'[6]F04.03.1 NOK'!O14+'[6]F04.04.1 NOK'!O10</f>
        <v>0</v>
      </c>
      <c r="Q70" s="895">
        <f>+'[6]F18.00.c NOK'!E11+'[6]F18.00.c NOK'!E29+'[6]F18.00.c NOK'!E47+'[6]F18.00.d NOK'!E11+'[6]F18.00.d NOK'!E29+'[6]F18.00.d NOK'!E47</f>
        <v>0</v>
      </c>
      <c r="R70" s="874">
        <f>+'[6]F18.00.c NOK'!F11+'[6]F18.00.c NOK'!F29+'[6]F18.00.c NOK'!F47+'[6]F18.00.d NOK'!F11+'[6]F18.00.d NOK'!F29+'[6]F18.00.d NOK'!F47</f>
        <v>0</v>
      </c>
    </row>
    <row r="71" spans="2:19">
      <c r="B71" s="889"/>
      <c r="C71" s="890"/>
      <c r="D71" s="891"/>
      <c r="E71" s="905"/>
      <c r="F71" s="905"/>
      <c r="G71" s="905"/>
      <c r="H71" s="905"/>
      <c r="I71" s="905"/>
      <c r="J71" s="901"/>
      <c r="K71" s="891"/>
      <c r="L71" s="905"/>
      <c r="M71" s="901"/>
      <c r="N71" s="901"/>
      <c r="O71" s="891"/>
      <c r="P71" s="901"/>
      <c r="Q71" s="901"/>
      <c r="R71" s="891"/>
      <c r="S71" s="906"/>
    </row>
    <row r="72" spans="2:19" ht="15.75" thickBot="1">
      <c r="B72" s="893"/>
      <c r="C72" s="894"/>
      <c r="D72" s="879"/>
      <c r="E72" s="879"/>
      <c r="F72" s="879"/>
      <c r="G72" s="879"/>
      <c r="H72" s="879"/>
      <c r="I72" s="879"/>
      <c r="J72" s="879"/>
      <c r="K72" s="879"/>
      <c r="L72" s="879"/>
      <c r="M72" s="879"/>
      <c r="N72" s="879"/>
      <c r="O72" s="879"/>
      <c r="P72" s="897"/>
      <c r="Q72" s="898"/>
      <c r="R72" s="881"/>
    </row>
    <row r="73" spans="2:19">
      <c r="B73" s="887" t="s">
        <v>339</v>
      </c>
      <c r="C73" s="888" t="s">
        <v>325</v>
      </c>
      <c r="D73" s="874"/>
      <c r="E73" s="874"/>
      <c r="F73" s="874"/>
      <c r="G73" s="874"/>
      <c r="H73" s="874"/>
      <c r="I73" s="874"/>
      <c r="J73" s="874"/>
      <c r="K73" s="874"/>
      <c r="L73" s="874"/>
      <c r="M73" s="874"/>
      <c r="N73" s="874"/>
      <c r="O73" s="874"/>
      <c r="P73" s="895"/>
      <c r="Q73" s="895"/>
      <c r="R73" s="874"/>
    </row>
    <row r="74" spans="2:19">
      <c r="B74" s="889"/>
      <c r="C74" s="890"/>
      <c r="D74" s="874"/>
      <c r="E74" s="874"/>
      <c r="F74" s="874"/>
      <c r="G74" s="874"/>
      <c r="H74" s="874"/>
      <c r="I74" s="874"/>
      <c r="J74" s="874"/>
      <c r="K74" s="874"/>
      <c r="L74" s="874"/>
      <c r="M74" s="874"/>
      <c r="N74" s="874"/>
      <c r="O74" s="874"/>
      <c r="P74" s="895"/>
      <c r="Q74" s="895"/>
      <c r="R74" s="874"/>
    </row>
    <row r="75" spans="2:19">
      <c r="B75" s="889"/>
      <c r="C75" s="890"/>
      <c r="D75" s="874"/>
      <c r="E75" s="874"/>
      <c r="F75" s="874"/>
      <c r="G75" s="874"/>
      <c r="H75" s="874"/>
      <c r="I75" s="874"/>
      <c r="J75" s="874"/>
      <c r="K75" s="874"/>
      <c r="L75" s="874"/>
      <c r="M75" s="874"/>
      <c r="N75" s="874"/>
      <c r="O75" s="874"/>
      <c r="P75" s="895"/>
      <c r="Q75" s="895"/>
      <c r="R75" s="874"/>
    </row>
    <row r="76" spans="2:19">
      <c r="B76" s="889"/>
      <c r="C76" s="890"/>
      <c r="D76" s="884">
        <f>+'[6]F18.00.a NOK'!F12+'[6]F18.00.a NOK'!F30+'[6]F18.00.a NOK'!F48</f>
        <v>191587041</v>
      </c>
      <c r="E76" s="884">
        <f>+'[6]F18.00.a NOK'!I12+'[6]F18.00.a NOK'!I30+'[6]F18.00.a NOK'!I48</f>
        <v>0</v>
      </c>
      <c r="F76" s="884">
        <f>+'[6]F18.00.a NOK'!J12+'[6]F18.00.a NOK'!J30+'[6]F18.00.a NOK'!J48</f>
        <v>0</v>
      </c>
      <c r="G76" s="884">
        <f>+'[6]F18.00.a NOK'!L12+'[6]F18.00.a NOK'!L30+'[6]F18.00.a NOK'!L48</f>
        <v>0</v>
      </c>
      <c r="H76" s="884">
        <f>+'[6]F18.00.a NOK'!T12+'[6]F18.00.a NOK'!T30+'[6]F18.00.a NOK'!T48</f>
        <v>0</v>
      </c>
      <c r="I76" s="884">
        <f>+'[6]F18.00.a NOK'!V12+'[6]F18.00.a NOK'!V30+'[6]F18.00.a NOK'!V48</f>
        <v>0</v>
      </c>
      <c r="J76" s="884">
        <f>+'[6]F18.00.b NOK'!F12+'[6]F18.00.b NOK'!F30+'[6]F18.00.b NOK'!F48</f>
        <v>0</v>
      </c>
      <c r="K76" s="884">
        <f>+'[6]F18.00.b NOK'!H12+'[6]F18.00.b NOK'!H30+'[6]F18.00.b NOK'!H48</f>
        <v>0</v>
      </c>
      <c r="L76" s="884">
        <f>+'[6]F18.00.b NOK'!I12+'[6]F18.00.b NOK'!I30+'[6]F18.00.b NOK'!I48</f>
        <v>0</v>
      </c>
      <c r="M76" s="884">
        <f>+'[6]F18.00.b NOK'!K12+'[6]F18.00.b NOK'!K30+'[6]F18.00.b NOK'!K48</f>
        <v>0</v>
      </c>
      <c r="N76" s="884">
        <f>+'[6]F18.00.b NOK'!S12+'[6]F18.00.b NOK'!S30+'[6]F18.00.b NOK'!S48</f>
        <v>0</v>
      </c>
      <c r="O76" s="884">
        <f>+'[6]F18.00.b NOK'!T12+'[6]F18.00.b NOK'!T30+'[6]F18.00.b NOK'!T48</f>
        <v>0</v>
      </c>
      <c r="P76" s="895">
        <f>+'[6]F04.03.1 NOK'!O15+'[6]F04.04.1 NOK'!O11</f>
        <v>0</v>
      </c>
      <c r="Q76" s="895">
        <f>+'[6]F18.00.c NOK'!E12+'[6]F18.00.c NOK'!E30+'[6]F18.00.c NOK'!E48+'[6]F18.00.d NOK'!E12+'[6]F18.00.d NOK'!E30+'[6]F18.00.d NOK'!E48</f>
        <v>0</v>
      </c>
      <c r="R76" s="874">
        <f>+'[6]F18.00.c NOK'!F12+'[6]F18.00.c NOK'!F30+'[6]F18.00.c NOK'!F48+'[6]F18.00.d NOK'!F12+'[6]F18.00.d NOK'!F30+'[6]F18.00.d NOK'!F48</f>
        <v>0</v>
      </c>
    </row>
    <row r="77" spans="2:19">
      <c r="B77" s="889"/>
      <c r="C77" s="890"/>
      <c r="D77" s="891"/>
      <c r="E77" s="905"/>
      <c r="F77" s="905"/>
      <c r="G77" s="905"/>
      <c r="H77" s="901"/>
      <c r="I77" s="901"/>
      <c r="J77" s="891"/>
      <c r="K77" s="901"/>
      <c r="L77" s="901"/>
      <c r="M77" s="901"/>
      <c r="N77" s="901"/>
      <c r="O77" s="901"/>
      <c r="P77" s="891"/>
      <c r="Q77" s="901"/>
      <c r="R77" s="891"/>
      <c r="S77" s="906"/>
    </row>
    <row r="78" spans="2:19" ht="15.75" thickBot="1">
      <c r="B78" s="893"/>
      <c r="C78" s="894"/>
      <c r="D78" s="879"/>
      <c r="E78" s="879"/>
      <c r="F78" s="879"/>
      <c r="G78" s="879"/>
      <c r="H78" s="879"/>
      <c r="I78" s="879"/>
      <c r="J78" s="879"/>
      <c r="K78" s="879"/>
      <c r="L78" s="879"/>
      <c r="M78" s="879"/>
      <c r="N78" s="879"/>
      <c r="O78" s="879"/>
      <c r="P78" s="897"/>
      <c r="Q78" s="898"/>
      <c r="R78" s="881"/>
    </row>
    <row r="79" spans="2:19">
      <c r="B79" s="887" t="s">
        <v>340</v>
      </c>
      <c r="C79" s="888" t="s">
        <v>327</v>
      </c>
      <c r="D79" s="874"/>
      <c r="E79" s="874"/>
      <c r="F79" s="874"/>
      <c r="G79" s="874"/>
      <c r="H79" s="874"/>
      <c r="I79" s="874"/>
      <c r="J79" s="874"/>
      <c r="K79" s="874"/>
      <c r="L79" s="874"/>
      <c r="M79" s="874"/>
      <c r="N79" s="874"/>
      <c r="O79" s="874"/>
      <c r="P79" s="895"/>
      <c r="Q79" s="895"/>
      <c r="R79" s="874"/>
    </row>
    <row r="80" spans="2:19">
      <c r="B80" s="889"/>
      <c r="C80" s="890"/>
      <c r="D80" s="874"/>
      <c r="E80" s="874"/>
      <c r="F80" s="874"/>
      <c r="G80" s="874"/>
      <c r="H80" s="874"/>
      <c r="I80" s="874"/>
      <c r="J80" s="874"/>
      <c r="K80" s="874"/>
      <c r="L80" s="874"/>
      <c r="M80" s="874"/>
      <c r="N80" s="874"/>
      <c r="O80" s="874"/>
      <c r="P80" s="895"/>
      <c r="Q80" s="895"/>
      <c r="R80" s="874"/>
    </row>
    <row r="81" spans="2:19">
      <c r="B81" s="889"/>
      <c r="C81" s="890"/>
      <c r="D81" s="874"/>
      <c r="E81" s="874"/>
      <c r="F81" s="874"/>
      <c r="G81" s="874"/>
      <c r="H81" s="874"/>
      <c r="I81" s="874"/>
      <c r="J81" s="874"/>
      <c r="K81" s="874"/>
      <c r="L81" s="874"/>
      <c r="M81" s="874"/>
      <c r="N81" s="874"/>
      <c r="O81" s="874"/>
      <c r="P81" s="895"/>
      <c r="Q81" s="895"/>
      <c r="R81" s="874"/>
    </row>
    <row r="82" spans="2:19">
      <c r="B82" s="889"/>
      <c r="C82" s="890"/>
      <c r="D82" s="884">
        <f>+'[6]F18.00.a NOK'!F13+'[6]F18.00.a NOK'!F31+'[6]F18.00.a NOK'!F49</f>
        <v>8893138688.2799988</v>
      </c>
      <c r="E82" s="884">
        <f>+'[6]F18.00.a NOK'!I13+'[6]F18.00.a NOK'!I31+'[6]F18.00.a NOK'!I49</f>
        <v>7510769345.2799997</v>
      </c>
      <c r="F82" s="884">
        <f>+'[6]F18.00.a NOK'!J13+'[6]F18.00.a NOK'!J31+'[6]F18.00.a NOK'!J49</f>
        <v>0</v>
      </c>
      <c r="G82" s="884">
        <f>+'[6]F18.00.a NOK'!L13+'[6]F18.00.a NOK'!L31+'[6]F18.00.a NOK'!L49</f>
        <v>0</v>
      </c>
      <c r="H82" s="884">
        <f>+'[6]F18.00.a NOK'!T13+'[6]F18.00.a NOK'!T31+'[6]F18.00.a NOK'!T49</f>
        <v>0</v>
      </c>
      <c r="I82" s="884">
        <f>+'[6]F18.00.a NOK'!V13+'[6]F18.00.a NOK'!V31+'[6]F18.00.a NOK'!V49</f>
        <v>0</v>
      </c>
      <c r="J82" s="884">
        <f>+'[6]F18.00.b NOK'!F13+'[6]F18.00.b NOK'!F31+'[6]F18.00.b NOK'!F49</f>
        <v>-10305.280000000001</v>
      </c>
      <c r="K82" s="884">
        <f>+'[6]F18.00.b NOK'!H13+'[6]F18.00.b NOK'!H31+'[6]F18.00.b NOK'!H49</f>
        <v>-10305.280000000001</v>
      </c>
      <c r="L82" s="884">
        <f>+'[6]F18.00.b NOK'!I13+'[6]F18.00.b NOK'!I31+'[6]F18.00.b NOK'!I49</f>
        <v>0</v>
      </c>
      <c r="M82" s="884">
        <f>+'[6]F18.00.b NOK'!K13+'[6]F18.00.b NOK'!K31+'[6]F18.00.b NOK'!K49</f>
        <v>0</v>
      </c>
      <c r="N82" s="884">
        <f>+'[6]F18.00.b NOK'!S13+'[6]F18.00.b NOK'!S31+'[6]F18.00.b NOK'!S49</f>
        <v>0</v>
      </c>
      <c r="O82" s="884">
        <f>+'[6]F18.00.b NOK'!T13+'[6]F18.00.b NOK'!T31+'[6]F18.00.b NOK'!T49</f>
        <v>0</v>
      </c>
      <c r="P82" s="895">
        <f>+'[6]F04.03.1 NOK'!O16+'[6]F04.04.1 NOK'!O12</f>
        <v>0</v>
      </c>
      <c r="Q82" s="895">
        <f>+'[6]F18.00.c NOK'!E13+'[6]F18.00.c NOK'!E31+'[6]F18.00.c NOK'!E49+'[6]F18.00.d NOK'!E13+'[6]F18.00.d NOK'!E31+'[6]F18.00.d NOK'!E49</f>
        <v>0</v>
      </c>
      <c r="R82" s="874">
        <f>+'[6]F18.00.c NOK'!F13+'[6]F18.00.c NOK'!F31+'[6]F18.00.c NOK'!F49+'[6]F18.00.d NOK'!F13+'[6]F18.00.d NOK'!F31+'[6]F18.00.d NOK'!F49</f>
        <v>0</v>
      </c>
    </row>
    <row r="83" spans="2:19">
      <c r="B83" s="889"/>
      <c r="C83" s="890"/>
      <c r="D83" s="891"/>
      <c r="E83" s="905"/>
      <c r="F83" s="901"/>
      <c r="G83" s="905"/>
      <c r="H83" s="901"/>
      <c r="I83" s="901"/>
      <c r="J83" s="891"/>
      <c r="K83" s="905"/>
      <c r="L83" s="905"/>
      <c r="M83" s="905"/>
      <c r="N83" s="905"/>
      <c r="O83" s="901"/>
      <c r="P83" s="901"/>
      <c r="Q83" s="891"/>
      <c r="R83" s="905"/>
      <c r="S83" s="906"/>
    </row>
    <row r="84" spans="2:19" ht="15.75" thickBot="1">
      <c r="B84" s="893"/>
      <c r="C84" s="894"/>
      <c r="D84" s="879"/>
      <c r="E84" s="879"/>
      <c r="F84" s="879"/>
      <c r="G84" s="879"/>
      <c r="H84" s="879"/>
      <c r="I84" s="879"/>
      <c r="J84" s="879"/>
      <c r="K84" s="879"/>
      <c r="L84" s="879"/>
      <c r="M84" s="879"/>
      <c r="N84" s="879"/>
      <c r="O84" s="879"/>
      <c r="P84" s="897"/>
      <c r="Q84" s="898"/>
      <c r="R84" s="881"/>
    </row>
    <row r="85" spans="2:19">
      <c r="B85" s="887" t="s">
        <v>341</v>
      </c>
      <c r="C85" s="888" t="s">
        <v>329</v>
      </c>
      <c r="D85" s="874"/>
      <c r="E85" s="874"/>
      <c r="F85" s="874"/>
      <c r="G85" s="874"/>
      <c r="H85" s="874"/>
      <c r="I85" s="874"/>
      <c r="J85" s="874"/>
      <c r="K85" s="874"/>
      <c r="L85" s="874"/>
      <c r="M85" s="874"/>
      <c r="N85" s="874"/>
      <c r="O85" s="874"/>
      <c r="P85" s="895"/>
      <c r="Q85" s="895"/>
      <c r="R85" s="874"/>
    </row>
    <row r="86" spans="2:19">
      <c r="B86" s="889"/>
      <c r="C86" s="890"/>
      <c r="D86" s="874"/>
      <c r="E86" s="874"/>
      <c r="F86" s="874"/>
      <c r="G86" s="874"/>
      <c r="H86" s="874"/>
      <c r="I86" s="874"/>
      <c r="J86" s="874"/>
      <c r="K86" s="874"/>
      <c r="L86" s="874"/>
      <c r="M86" s="874"/>
      <c r="N86" s="874"/>
      <c r="O86" s="874"/>
      <c r="P86" s="895"/>
      <c r="Q86" s="895"/>
      <c r="R86" s="874"/>
    </row>
    <row r="87" spans="2:19">
      <c r="B87" s="889"/>
      <c r="C87" s="890"/>
      <c r="D87" s="874"/>
      <c r="E87" s="874"/>
      <c r="F87" s="874"/>
      <c r="G87" s="874"/>
      <c r="H87" s="874"/>
      <c r="I87" s="874"/>
      <c r="J87" s="874"/>
      <c r="K87" s="884"/>
      <c r="L87" s="874"/>
      <c r="M87" s="874"/>
      <c r="N87" s="874"/>
      <c r="O87" s="874"/>
      <c r="P87" s="895"/>
      <c r="Q87" s="895"/>
      <c r="R87" s="874"/>
    </row>
    <row r="88" spans="2:19">
      <c r="B88" s="889"/>
      <c r="C88" s="890"/>
      <c r="D88" s="884">
        <f>+'[6]F18.00.a NOK'!F14+'[6]F18.00.a NOK'!F32+'[6]F18.00.a NOK'!F50</f>
        <v>202484500</v>
      </c>
      <c r="E88" s="884">
        <f>+'[6]F18.00.a NOK'!I14+'[6]F18.00.a NOK'!I32+'[6]F18.00.a NOK'!I50</f>
        <v>0</v>
      </c>
      <c r="F88" s="884">
        <f>+'[6]F18.00.a NOK'!J14+'[6]F18.00.a NOK'!J32+'[6]F18.00.a NOK'!J50</f>
        <v>0</v>
      </c>
      <c r="G88" s="884">
        <f>+'[6]F18.00.a NOK'!L14+'[6]F18.00.a NOK'!L32+'[6]F18.00.a NOK'!L50</f>
        <v>0</v>
      </c>
      <c r="H88" s="884">
        <f>+'[6]F18.00.a NOK'!T14+'[6]F18.00.a NOK'!T32+'[6]F18.00.a NOK'!T50</f>
        <v>0</v>
      </c>
      <c r="I88" s="884">
        <f>+'[6]F18.00.a NOK'!V14+'[6]F18.00.a NOK'!V32+'[6]F18.00.a NOK'!V50</f>
        <v>0</v>
      </c>
      <c r="J88" s="884">
        <f>+'[6]F18.00.b NOK'!F14+'[6]F18.00.b NOK'!F32+'[6]F18.00.b NOK'!F50</f>
        <v>0</v>
      </c>
      <c r="K88" s="884">
        <f>+'[6]F18.00.b NOK'!H14+'[6]F18.00.b NOK'!H32+'[6]F18.00.b NOK'!H50</f>
        <v>0</v>
      </c>
      <c r="L88" s="884">
        <f>+'[6]F18.00.b NOK'!I14+'[6]F18.00.b NOK'!I32+'[6]F18.00.b NOK'!I50</f>
        <v>0</v>
      </c>
      <c r="M88" s="884">
        <f>+'[6]F18.00.b NOK'!K14+'[6]F18.00.b NOK'!K32+'[6]F18.00.b NOK'!K50</f>
        <v>0</v>
      </c>
      <c r="N88" s="884">
        <f>+'[6]F18.00.b NOK'!S14+'[6]F18.00.b NOK'!S32+'[6]F18.00.b NOK'!S50</f>
        <v>0</v>
      </c>
      <c r="O88" s="884">
        <f>+'[6]F18.00.b NOK'!T14+'[6]F18.00.b NOK'!T32+'[6]F18.00.b NOK'!T50</f>
        <v>0</v>
      </c>
      <c r="P88" s="895">
        <f>+'[6]F04.03.1 NOK'!O17+'[6]F04.04.1 NOK'!O13</f>
        <v>0</v>
      </c>
      <c r="Q88" s="895">
        <f>+'[6]F18.00.c NOK'!E14+'[6]F18.00.c NOK'!E32+'[6]F18.00.c NOK'!E50+'[6]F18.00.d NOK'!E14+'[6]F18.00.d NOK'!E32+'[6]F18.00.d NOK'!E50</f>
        <v>0</v>
      </c>
      <c r="R88" s="874">
        <f>+'[6]F18.00.c NOK'!F14+'[6]F18.00.c NOK'!F32+'[6]F18.00.c NOK'!F50+'[6]F18.00.d NOK'!F14+'[6]F18.00.d NOK'!F32+'[6]F18.00.d NOK'!F50</f>
        <v>0</v>
      </c>
    </row>
    <row r="89" spans="2:19">
      <c r="B89" s="889"/>
      <c r="C89" s="890"/>
      <c r="D89" s="891"/>
      <c r="E89" s="905"/>
      <c r="F89" s="905"/>
      <c r="G89" s="905"/>
      <c r="H89" s="901"/>
      <c r="I89" s="907"/>
      <c r="J89" s="891"/>
      <c r="K89" s="901"/>
      <c r="L89" s="901"/>
      <c r="M89" s="901"/>
      <c r="N89" s="901"/>
      <c r="O89" s="901"/>
      <c r="P89" s="891"/>
      <c r="Q89" s="901"/>
      <c r="R89" s="905"/>
      <c r="S89" s="906"/>
    </row>
    <row r="90" spans="2:19" ht="15.75" thickBot="1">
      <c r="B90" s="893"/>
      <c r="C90" s="894"/>
      <c r="D90" s="879"/>
      <c r="E90" s="879"/>
      <c r="F90" s="879"/>
      <c r="G90" s="879"/>
      <c r="H90" s="879"/>
      <c r="I90" s="879"/>
      <c r="J90" s="879"/>
      <c r="K90" s="879"/>
      <c r="L90" s="879"/>
      <c r="M90" s="879"/>
      <c r="N90" s="879"/>
      <c r="O90" s="879"/>
      <c r="P90" s="897"/>
      <c r="Q90" s="898"/>
      <c r="R90" s="881"/>
    </row>
    <row r="91" spans="2:19">
      <c r="B91" s="887" t="s">
        <v>342</v>
      </c>
      <c r="C91" s="888" t="s">
        <v>331</v>
      </c>
      <c r="D91" s="874"/>
      <c r="E91" s="874"/>
      <c r="F91" s="874"/>
      <c r="G91" s="874"/>
      <c r="H91" s="874"/>
      <c r="I91" s="874"/>
      <c r="J91" s="874"/>
      <c r="K91" s="874"/>
      <c r="L91" s="874"/>
      <c r="M91" s="874"/>
      <c r="N91" s="874"/>
      <c r="O91" s="874"/>
      <c r="P91" s="895"/>
      <c r="Q91" s="895"/>
      <c r="R91" s="874"/>
    </row>
    <row r="92" spans="2:19">
      <c r="B92" s="889"/>
      <c r="C92" s="890"/>
      <c r="D92" s="874"/>
      <c r="E92" s="874"/>
      <c r="F92" s="874"/>
      <c r="G92" s="874"/>
      <c r="H92" s="874"/>
      <c r="I92" s="874"/>
      <c r="J92" s="874"/>
      <c r="K92" s="874"/>
      <c r="L92" s="874"/>
      <c r="M92" s="874"/>
      <c r="N92" s="874"/>
      <c r="O92" s="874"/>
      <c r="P92" s="895"/>
      <c r="Q92" s="895"/>
      <c r="R92" s="874"/>
    </row>
    <row r="93" spans="2:19">
      <c r="B93" s="889"/>
      <c r="C93" s="890"/>
      <c r="D93" s="874"/>
      <c r="E93" s="874"/>
      <c r="F93" s="874"/>
      <c r="G93" s="874"/>
      <c r="H93" s="874"/>
      <c r="I93" s="874"/>
      <c r="J93" s="874"/>
      <c r="K93" s="874"/>
      <c r="L93" s="874"/>
      <c r="M93" s="874"/>
      <c r="N93" s="874"/>
      <c r="O93" s="874"/>
      <c r="P93" s="895"/>
      <c r="Q93" s="895"/>
      <c r="R93" s="874"/>
    </row>
    <row r="94" spans="2:19">
      <c r="B94" s="889"/>
      <c r="C94" s="890"/>
      <c r="D94" s="884">
        <f>+'[6]F18.00.a NOK'!F15+'[6]F18.00.a NOK'!F33+'[6]F18.00.a NOK'!F51</f>
        <v>0</v>
      </c>
      <c r="E94" s="884">
        <f>+'[6]F18.00.a NOK'!I15+'[6]F18.00.a NOK'!I33+'[6]F18.00.a NOK'!I51</f>
        <v>0</v>
      </c>
      <c r="F94" s="884">
        <f>+'[6]F18.00.a NOK'!J15+'[6]F18.00.a NOK'!J33+'[6]F18.00.a NOK'!J51</f>
        <v>0</v>
      </c>
      <c r="G94" s="884">
        <f>+'[6]F18.00.a NOK'!L15+'[6]F18.00.a NOK'!L33+'[6]F18.00.a NOK'!L51</f>
        <v>0</v>
      </c>
      <c r="H94" s="884">
        <f>+'[6]F18.00.a NOK'!T15+'[6]F18.00.a NOK'!T33+'[6]F18.00.a NOK'!T51</f>
        <v>0</v>
      </c>
      <c r="I94" s="884">
        <f>+'[6]F18.00.a NOK'!V15+'[6]F18.00.a NOK'!V33+'[6]F18.00.a NOK'!V51</f>
        <v>0</v>
      </c>
      <c r="J94" s="884">
        <f>+'[6]F18.00.b NOK'!F15+'[6]F18.00.b NOK'!F33+'[6]F18.00.b NOK'!F51</f>
        <v>0</v>
      </c>
      <c r="K94" s="884">
        <f>+'[6]F18.00.b NOK'!H15+'[6]F18.00.b NOK'!H33+'[6]F18.00.b NOK'!H51</f>
        <v>0</v>
      </c>
      <c r="L94" s="884">
        <f>+'[6]F18.00.b NOK'!I15+'[6]F18.00.b NOK'!I33+'[6]F18.00.b NOK'!I51</f>
        <v>0</v>
      </c>
      <c r="M94" s="884">
        <f>+'[6]F18.00.b NOK'!K15+'[6]F18.00.b NOK'!K33+'[6]F18.00.b NOK'!K51</f>
        <v>0</v>
      </c>
      <c r="N94" s="884">
        <f>+'[6]F18.00.b NOK'!S15+'[6]F18.00.b NOK'!S33+'[6]F18.00.b NOK'!S51</f>
        <v>0</v>
      </c>
      <c r="O94" s="884">
        <f>+'[6]F18.00.b NOK'!T15+'[6]F18.00.b NOK'!T33+'[6]F18.00.b NOK'!T51</f>
        <v>0</v>
      </c>
      <c r="P94" s="895">
        <f>+'[6]F04.03.1 NOK'!O18+'[6]F04.04.1 NOK'!O14</f>
        <v>0</v>
      </c>
      <c r="Q94" s="895">
        <f>+'[6]F18.00.c NOK'!E15+'[6]F18.00.c NOK'!E33+'[6]F18.00.c NOK'!E51+'[6]F18.00.d NOK'!E15+'[6]F18.00.d NOK'!E33+'[6]F18.00.d NOK'!E51</f>
        <v>0</v>
      </c>
      <c r="R94" s="874">
        <f>+'[6]F18.00.c NOK'!F15+'[6]F18.00.c NOK'!F33+'[6]F18.00.c NOK'!F51+'[6]F18.00.d NOK'!F15+'[6]F18.00.d NOK'!F33+'[6]F18.00.d NOK'!F51</f>
        <v>0</v>
      </c>
    </row>
    <row r="95" spans="2:19">
      <c r="B95" s="889"/>
      <c r="C95" s="890"/>
      <c r="D95" s="884"/>
      <c r="E95" s="884"/>
      <c r="F95" s="884"/>
      <c r="G95" s="884"/>
      <c r="H95" s="884"/>
      <c r="I95" s="884"/>
      <c r="J95" s="884"/>
      <c r="K95" s="884"/>
      <c r="L95" s="884"/>
      <c r="M95" s="884"/>
      <c r="N95" s="884"/>
      <c r="O95" s="884"/>
      <c r="P95" s="874"/>
      <c r="Q95" s="874"/>
      <c r="R95" s="874"/>
    </row>
    <row r="96" spans="2:19" ht="15.75" thickBot="1">
      <c r="B96" s="893"/>
      <c r="C96" s="894"/>
      <c r="D96" s="879"/>
      <c r="E96" s="879"/>
      <c r="F96" s="879"/>
      <c r="G96" s="879"/>
      <c r="H96" s="879"/>
      <c r="I96" s="879"/>
      <c r="J96" s="879"/>
      <c r="K96" s="879"/>
      <c r="L96" s="879"/>
      <c r="M96" s="879"/>
      <c r="N96" s="879"/>
      <c r="O96" s="879"/>
      <c r="P96" s="879"/>
      <c r="Q96" s="881"/>
      <c r="R96" s="881"/>
    </row>
    <row r="97" spans="2:19">
      <c r="B97" s="903" t="s">
        <v>343</v>
      </c>
      <c r="C97" s="904" t="s">
        <v>344</v>
      </c>
      <c r="D97" s="874"/>
      <c r="E97" s="874"/>
      <c r="F97" s="874"/>
      <c r="G97" s="874"/>
      <c r="H97" s="874"/>
      <c r="I97" s="874"/>
      <c r="J97" s="874"/>
      <c r="K97" s="874"/>
      <c r="L97" s="874"/>
      <c r="M97" s="874"/>
      <c r="N97" s="874"/>
      <c r="O97" s="874"/>
      <c r="P97" s="908"/>
      <c r="Q97" s="895"/>
      <c r="R97" s="895"/>
    </row>
    <row r="98" spans="2:19">
      <c r="B98" s="882"/>
      <c r="C98" s="883"/>
      <c r="D98" s="874"/>
      <c r="E98" s="874"/>
      <c r="F98" s="874"/>
      <c r="G98" s="874"/>
      <c r="H98" s="874"/>
      <c r="I98" s="874"/>
      <c r="J98" s="874"/>
      <c r="K98" s="874"/>
      <c r="L98" s="874"/>
      <c r="M98" s="874"/>
      <c r="N98" s="874"/>
      <c r="O98" s="874"/>
      <c r="P98" s="909"/>
      <c r="Q98" s="895"/>
      <c r="R98" s="895"/>
    </row>
    <row r="99" spans="2:19">
      <c r="B99" s="882"/>
      <c r="C99" s="883"/>
      <c r="D99" s="874"/>
      <c r="E99" s="874"/>
      <c r="F99" s="874"/>
      <c r="G99" s="874"/>
      <c r="H99" s="874"/>
      <c r="I99" s="874"/>
      <c r="J99" s="874"/>
      <c r="K99" s="874"/>
      <c r="L99" s="874"/>
      <c r="M99" s="874"/>
      <c r="N99" s="874"/>
      <c r="O99" s="874"/>
      <c r="P99" s="909"/>
      <c r="Q99" s="895"/>
      <c r="R99" s="895"/>
    </row>
    <row r="100" spans="2:19">
      <c r="B100" s="882"/>
      <c r="C100" s="883"/>
      <c r="D100" s="884">
        <f>+'[6]F18.00.e NOK'!$F$30</f>
        <v>8160094879.3500004</v>
      </c>
      <c r="E100" s="884">
        <f>+'[6]F18.00.e NOK'!$G$30</f>
        <v>8065991231.4200001</v>
      </c>
      <c r="F100" s="884">
        <f>+'[6]F18.00.e NOK'!$H$30</f>
        <v>94103647.930000007</v>
      </c>
      <c r="G100" s="884">
        <f>+'[6]F18.00.e NOK'!$J$30</f>
        <v>633380.48999849695</v>
      </c>
      <c r="H100" s="884">
        <f>+'[6]F18.00.e NOK'!$K$30</f>
        <v>0</v>
      </c>
      <c r="I100" s="884">
        <f>+'[6]F18.00.e NOK'!$M$30</f>
        <v>633380.49</v>
      </c>
      <c r="J100" s="884">
        <f>+'[6]F18.00.b NOK'!$F$87</f>
        <v>4188475.4299999899</v>
      </c>
      <c r="K100" s="884">
        <f>+'[6]F18.00.b NOK'!$H$87</f>
        <v>1185729.95</v>
      </c>
      <c r="L100" s="884">
        <f>+'[6]F18.00.b NOK'!$I$87</f>
        <v>3002745.48</v>
      </c>
      <c r="M100" s="884">
        <f>+'[6]F18.00.b NOK'!$K$87</f>
        <v>318795.57000001002</v>
      </c>
      <c r="N100" s="884">
        <f>+'[6]F18.00.b NOK'!$S$87</f>
        <v>0</v>
      </c>
      <c r="O100" s="884">
        <f>+'[6]F18.00.b NOK'!$T$87</f>
        <v>318795.570000012</v>
      </c>
      <c r="P100" s="909"/>
      <c r="Q100" s="895">
        <f>+'[6]F18.00.c NOK'!$E$87+'[6]F18.00.d NOK'!$E$87</f>
        <v>0</v>
      </c>
      <c r="R100" s="895">
        <f>+'[6]F18.00.c NOK'!$F$87+'[6]F18.00.d NOK'!$F$87</f>
        <v>0</v>
      </c>
    </row>
    <row r="101" spans="2:19">
      <c r="B101" s="882"/>
      <c r="C101" s="883"/>
      <c r="D101" s="884"/>
      <c r="E101" s="884"/>
      <c r="F101" s="884"/>
      <c r="G101" s="884"/>
      <c r="H101" s="884"/>
      <c r="I101" s="884"/>
      <c r="J101" s="884"/>
      <c r="K101" s="884"/>
      <c r="L101" s="884"/>
      <c r="M101" s="884"/>
      <c r="N101" s="884"/>
      <c r="O101" s="884"/>
      <c r="P101" s="909"/>
      <c r="Q101" s="895"/>
      <c r="R101" s="895"/>
    </row>
    <row r="102" spans="2:19" ht="15.75" thickBot="1">
      <c r="B102" s="885"/>
      <c r="C102" s="886"/>
      <c r="D102" s="879"/>
      <c r="E102" s="879"/>
      <c r="F102" s="879"/>
      <c r="G102" s="879"/>
      <c r="H102" s="879"/>
      <c r="I102" s="879"/>
      <c r="J102" s="879"/>
      <c r="K102" s="879"/>
      <c r="L102" s="879"/>
      <c r="M102" s="879"/>
      <c r="N102" s="879"/>
      <c r="O102" s="879"/>
      <c r="P102" s="910"/>
      <c r="Q102" s="898"/>
      <c r="R102" s="898"/>
    </row>
    <row r="103" spans="2:19">
      <c r="B103" s="887" t="s">
        <v>345</v>
      </c>
      <c r="C103" s="888" t="s">
        <v>323</v>
      </c>
      <c r="D103" s="874"/>
      <c r="E103" s="874"/>
      <c r="F103" s="874"/>
      <c r="G103" s="874"/>
      <c r="H103" s="874"/>
      <c r="I103" s="874"/>
      <c r="J103" s="874"/>
      <c r="K103" s="874"/>
      <c r="L103" s="874"/>
      <c r="M103" s="874"/>
      <c r="N103" s="874"/>
      <c r="O103" s="874"/>
      <c r="P103" s="908"/>
      <c r="Q103" s="895"/>
      <c r="R103" s="895"/>
    </row>
    <row r="104" spans="2:19">
      <c r="B104" s="889"/>
      <c r="C104" s="890"/>
      <c r="D104" s="874"/>
      <c r="E104" s="874"/>
      <c r="F104" s="874"/>
      <c r="G104" s="874"/>
      <c r="H104" s="874"/>
      <c r="I104" s="874"/>
      <c r="J104" s="874"/>
      <c r="K104" s="874"/>
      <c r="L104" s="874"/>
      <c r="M104" s="874"/>
      <c r="N104" s="874"/>
      <c r="O104" s="874"/>
      <c r="P104" s="909"/>
      <c r="Q104" s="895"/>
      <c r="R104" s="895"/>
    </row>
    <row r="105" spans="2:19">
      <c r="B105" s="889"/>
      <c r="C105" s="890"/>
      <c r="D105" s="874"/>
      <c r="E105" s="874"/>
      <c r="F105" s="874"/>
      <c r="G105" s="874"/>
      <c r="H105" s="874"/>
      <c r="I105" s="874"/>
      <c r="J105" s="874"/>
      <c r="K105" s="874"/>
      <c r="L105" s="874"/>
      <c r="M105" s="874"/>
      <c r="N105" s="874"/>
      <c r="O105" s="874"/>
      <c r="P105" s="909"/>
      <c r="Q105" s="895"/>
      <c r="R105" s="895"/>
    </row>
    <row r="106" spans="2:19">
      <c r="B106" s="889"/>
      <c r="C106" s="890"/>
      <c r="D106" s="884">
        <f>+'[6]F18.00.e NOK'!F17+'[6]F18.00.e NOK'!F24+'[6]F18.00.e NOK'!E10</f>
        <v>0</v>
      </c>
      <c r="E106" s="884">
        <f>+'[6]F18.00.e NOK'!G17+'[6]F18.00.e NOK'!G24+'[6]F18.00.e NOK'!G10</f>
        <v>0</v>
      </c>
      <c r="F106" s="884">
        <f>+'[6]F18.00.e NOK'!H17+'[6]F18.00.e NOK'!H24+'[6]F18.00.e NOK'!H10</f>
        <v>0</v>
      </c>
      <c r="G106" s="884">
        <f>+'[6]F18.00.e NOK'!J17+'[6]F18.00.e NOK'!J24+'[6]F18.00.e NOK'!J10</f>
        <v>0</v>
      </c>
      <c r="H106" s="884">
        <f>+'[6]F18.00.e NOK'!K17+'[6]F18.00.e NOK'!K24+'[6]F18.00.e NOK'!K10</f>
        <v>0</v>
      </c>
      <c r="I106" s="884">
        <f>+'[6]F18.00.e NOK'!M17+'[6]F18.00.e NOK'!M24+'[6]F18.00.e NOK'!M10</f>
        <v>0</v>
      </c>
      <c r="J106" s="884">
        <f>+'[6]F18.00.b NOK'!F74+'[6]F18.00.b NOK'!F81+'[6]F18.00.b NOK'!E67</f>
        <v>0</v>
      </c>
      <c r="K106" s="884">
        <f>+'[6]F18.00.b NOK'!H74+'[6]F18.00.b NOK'!H81+'[6]F18.00.b NOK'!H67</f>
        <v>0</v>
      </c>
      <c r="L106" s="884">
        <f>+'[6]F18.00.b NOK'!I74+'[6]F18.00.b NOK'!I81+'[6]F18.00.b NOK'!I67</f>
        <v>0</v>
      </c>
      <c r="M106" s="884">
        <f>+'[6]F18.00.b NOK'!K74+'[6]F18.00.b NOK'!K81+'[6]F18.00.b NOK'!K67</f>
        <v>0</v>
      </c>
      <c r="N106" s="884">
        <f>+'[6]F18.00.b NOK'!S74+'[6]F18.00.b NOK'!S81+'[6]F18.00.b NOK'!S67</f>
        <v>0</v>
      </c>
      <c r="O106" s="884">
        <f>+'[6]F18.00.b NOK'!T74+'[6]F18.00.b NOK'!T81+'[6]F18.00.b NOK'!T67</f>
        <v>0</v>
      </c>
      <c r="P106" s="909"/>
      <c r="Q106" s="895">
        <f>+'[6]F18.00.c NOK'!E67+'[6]F18.00.c NOK'!E74+'[6]F18.00.c NOK'!E81+'[6]F18.00.d NOK'!E67+'[6]F18.00.d NOK'!E74+'[6]F18.00.d NOK'!E81</f>
        <v>0</v>
      </c>
      <c r="R106" s="895">
        <f>+'[6]F18.00.c NOK'!F67+'[6]F18.00.c NOK'!F74+'[6]F18.00.c NOK'!F81+'[6]F18.00.d NOK'!F67+'[6]F18.00.d NOK'!F74+'[6]F18.00.d NOK'!F81</f>
        <v>0</v>
      </c>
    </row>
    <row r="107" spans="2:19">
      <c r="B107" s="889"/>
      <c r="C107" s="890"/>
      <c r="D107" s="891"/>
      <c r="E107" s="905"/>
      <c r="F107" s="905"/>
      <c r="G107" s="905"/>
      <c r="H107" s="901"/>
      <c r="I107" s="891"/>
      <c r="J107" s="901"/>
      <c r="K107" s="901"/>
      <c r="L107" s="891"/>
      <c r="M107" s="905"/>
      <c r="N107" s="905"/>
      <c r="O107" s="901"/>
      <c r="P107" s="909"/>
      <c r="Q107" s="891"/>
      <c r="R107" s="905"/>
      <c r="S107" s="906"/>
    </row>
    <row r="108" spans="2:19" ht="15.75" thickBot="1">
      <c r="B108" s="893"/>
      <c r="C108" s="894"/>
      <c r="D108" s="879"/>
      <c r="E108" s="879"/>
      <c r="F108" s="879"/>
      <c r="G108" s="879"/>
      <c r="H108" s="879"/>
      <c r="I108" s="879"/>
      <c r="J108" s="879"/>
      <c r="K108" s="879"/>
      <c r="L108" s="879"/>
      <c r="M108" s="879"/>
      <c r="N108" s="879"/>
      <c r="O108" s="879"/>
      <c r="P108" s="910"/>
      <c r="Q108" s="898"/>
      <c r="R108" s="898"/>
    </row>
    <row r="109" spans="2:19">
      <c r="B109" s="887" t="s">
        <v>346</v>
      </c>
      <c r="C109" s="888" t="s">
        <v>325</v>
      </c>
      <c r="D109" s="874"/>
      <c r="E109" s="874"/>
      <c r="F109" s="874"/>
      <c r="G109" s="874"/>
      <c r="H109" s="874"/>
      <c r="I109" s="874"/>
      <c r="J109" s="874"/>
      <c r="K109" s="874"/>
      <c r="L109" s="874"/>
      <c r="M109" s="874"/>
      <c r="N109" s="874"/>
      <c r="O109" s="874"/>
      <c r="P109" s="908"/>
      <c r="Q109" s="895"/>
      <c r="R109" s="895"/>
    </row>
    <row r="110" spans="2:19">
      <c r="B110" s="889"/>
      <c r="C110" s="890"/>
      <c r="D110" s="874"/>
      <c r="E110" s="874"/>
      <c r="F110" s="874"/>
      <c r="G110" s="874"/>
      <c r="H110" s="874"/>
      <c r="I110" s="874"/>
      <c r="J110" s="874"/>
      <c r="K110" s="874"/>
      <c r="L110" s="874"/>
      <c r="M110" s="874"/>
      <c r="N110" s="874"/>
      <c r="O110" s="874"/>
      <c r="P110" s="909"/>
      <c r="Q110" s="895"/>
      <c r="R110" s="895"/>
    </row>
    <row r="111" spans="2:19">
      <c r="B111" s="889"/>
      <c r="C111" s="890"/>
      <c r="D111" s="874"/>
      <c r="E111" s="874"/>
      <c r="F111" s="874"/>
      <c r="G111" s="874"/>
      <c r="H111" s="874"/>
      <c r="I111" s="874"/>
      <c r="J111" s="874"/>
      <c r="K111" s="874"/>
      <c r="L111" s="874"/>
      <c r="M111" s="874"/>
      <c r="N111" s="874"/>
      <c r="O111" s="874"/>
      <c r="P111" s="909"/>
      <c r="Q111" s="895"/>
      <c r="R111" s="895"/>
    </row>
    <row r="112" spans="2:19">
      <c r="B112" s="889"/>
      <c r="C112" s="890"/>
      <c r="D112" s="884">
        <f>+'[6]F18.00.e NOK'!F18+'[6]F18.00.e NOK'!F25+'[6]F18.00.e NOK'!E11</f>
        <v>0</v>
      </c>
      <c r="E112" s="884">
        <f>+'[6]F18.00.e NOK'!G18+'[6]F18.00.e NOK'!G25+'[6]F18.00.e NOK'!G11</f>
        <v>0</v>
      </c>
      <c r="F112" s="884">
        <f>+'[6]F18.00.e NOK'!H18+'[6]F18.00.e NOK'!H25+'[6]F18.00.e NOK'!H11</f>
        <v>0</v>
      </c>
      <c r="G112" s="884">
        <f>+'[6]F18.00.e NOK'!J18+'[6]F18.00.e NOK'!J25+'[6]F18.00.e NOK'!J11</f>
        <v>0</v>
      </c>
      <c r="H112" s="884">
        <f>+'[6]F18.00.e NOK'!K18+'[6]F18.00.e NOK'!K25+'[6]F18.00.e NOK'!K11</f>
        <v>0</v>
      </c>
      <c r="I112" s="884">
        <f>+'[6]F18.00.e NOK'!M18+'[6]F18.00.e NOK'!M25+'[6]F18.00.e NOK'!M11</f>
        <v>0</v>
      </c>
      <c r="J112" s="884">
        <f>+'[6]F18.00.b NOK'!F75+'[6]F18.00.b NOK'!F82+'[6]F18.00.b NOK'!E68</f>
        <v>0</v>
      </c>
      <c r="K112" s="884">
        <f>+'[6]F18.00.b NOK'!H75+'[6]F18.00.b NOK'!H82+'[6]F18.00.b NOK'!H68</f>
        <v>0</v>
      </c>
      <c r="L112" s="884">
        <f>+'[6]F18.00.b NOK'!I75+'[6]F18.00.b NOK'!I82+'[6]F18.00.b NOK'!I68</f>
        <v>0</v>
      </c>
      <c r="M112" s="884">
        <f>+'[6]F18.00.b NOK'!K75+'[6]F18.00.b NOK'!K82+'[6]F18.00.b NOK'!K68</f>
        <v>0</v>
      </c>
      <c r="N112" s="884">
        <f>+'[6]F18.00.b NOK'!S75+'[6]F18.00.b NOK'!S82+'[6]F18.00.b NOK'!S68</f>
        <v>0</v>
      </c>
      <c r="O112" s="884">
        <f>+'[6]F18.00.b NOK'!T75+'[6]F18.00.b NOK'!T82+'[6]F18.00.b NOK'!T68</f>
        <v>0</v>
      </c>
      <c r="P112" s="909"/>
      <c r="Q112" s="895">
        <f>+'[6]F18.00.c NOK'!E68+'[6]F18.00.c NOK'!E75+'[6]F18.00.c NOK'!E82+'[6]F18.00.d NOK'!E68+'[6]F18.00.d NOK'!E75+'[6]F18.00.d NOK'!E82</f>
        <v>0</v>
      </c>
      <c r="R112" s="895">
        <f>+'[6]F18.00.c NOK'!F68+'[6]F18.00.c NOK'!F75+'[6]F18.00.c NOK'!F82+'[6]F18.00.d NOK'!F68+'[6]F18.00.d NOK'!F75+'[6]F18.00.d NOK'!F82</f>
        <v>0</v>
      </c>
    </row>
    <row r="113" spans="2:19">
      <c r="B113" s="889"/>
      <c r="C113" s="890"/>
      <c r="D113" s="891"/>
      <c r="E113" s="905"/>
      <c r="F113" s="901"/>
      <c r="G113" s="891"/>
      <c r="H113" s="905"/>
      <c r="I113" s="905"/>
      <c r="J113" s="905"/>
      <c r="K113" s="905"/>
      <c r="L113" s="901"/>
      <c r="M113" s="891"/>
      <c r="N113" s="901"/>
      <c r="O113" s="901"/>
      <c r="P113" s="909"/>
      <c r="Q113" s="891"/>
      <c r="R113" s="901"/>
      <c r="S113" s="906"/>
    </row>
    <row r="114" spans="2:19" ht="15.75" thickBot="1">
      <c r="B114" s="893"/>
      <c r="C114" s="894"/>
      <c r="D114" s="879"/>
      <c r="E114" s="879"/>
      <c r="F114" s="879"/>
      <c r="G114" s="879"/>
      <c r="H114" s="879"/>
      <c r="I114" s="879"/>
      <c r="J114" s="879"/>
      <c r="K114" s="879"/>
      <c r="L114" s="879"/>
      <c r="M114" s="879"/>
      <c r="N114" s="879"/>
      <c r="O114" s="879"/>
      <c r="P114" s="910"/>
      <c r="Q114" s="898"/>
      <c r="R114" s="898"/>
    </row>
    <row r="115" spans="2:19">
      <c r="B115" s="887" t="s">
        <v>347</v>
      </c>
      <c r="C115" s="888" t="s">
        <v>327</v>
      </c>
      <c r="D115" s="874"/>
      <c r="E115" s="874"/>
      <c r="F115" s="874"/>
      <c r="G115" s="874"/>
      <c r="H115" s="874"/>
      <c r="I115" s="874"/>
      <c r="J115" s="874"/>
      <c r="K115" s="874"/>
      <c r="L115" s="874"/>
      <c r="M115" s="874"/>
      <c r="N115" s="874"/>
      <c r="O115" s="874"/>
      <c r="P115" s="908"/>
      <c r="Q115" s="895"/>
      <c r="R115" s="895"/>
    </row>
    <row r="116" spans="2:19">
      <c r="B116" s="889"/>
      <c r="C116" s="890"/>
      <c r="D116" s="874"/>
      <c r="E116" s="874"/>
      <c r="F116" s="874"/>
      <c r="G116" s="874"/>
      <c r="H116" s="874"/>
      <c r="I116" s="874"/>
      <c r="J116" s="874"/>
      <c r="K116" s="874"/>
      <c r="L116" s="874"/>
      <c r="M116" s="874"/>
      <c r="N116" s="874"/>
      <c r="O116" s="874"/>
      <c r="P116" s="909"/>
      <c r="Q116" s="895"/>
      <c r="R116" s="895"/>
    </row>
    <row r="117" spans="2:19">
      <c r="B117" s="889"/>
      <c r="C117" s="890"/>
      <c r="D117" s="874"/>
      <c r="E117" s="874"/>
      <c r="F117" s="874"/>
      <c r="G117" s="874"/>
      <c r="H117" s="874"/>
      <c r="I117" s="874"/>
      <c r="J117" s="874"/>
      <c r="K117" s="874"/>
      <c r="L117" s="874"/>
      <c r="M117" s="874"/>
      <c r="N117" s="874"/>
      <c r="O117" s="874"/>
      <c r="P117" s="909"/>
      <c r="Q117" s="895"/>
      <c r="R117" s="895"/>
    </row>
    <row r="118" spans="2:19">
      <c r="B118" s="889"/>
      <c r="C118" s="890"/>
      <c r="D118" s="884">
        <f>+'[6]F18.00.e NOK'!F19+'[6]F18.00.e NOK'!F26+'[6]F18.00.e NOK'!E12</f>
        <v>0</v>
      </c>
      <c r="E118" s="884">
        <f>+'[6]F18.00.e NOK'!G19+'[6]F18.00.e NOK'!G26+'[6]F18.00.e NOK'!G12</f>
        <v>0</v>
      </c>
      <c r="F118" s="884">
        <f>+'[6]F18.00.e NOK'!H19+'[6]F18.00.e NOK'!H26+'[6]F18.00.e NOK'!H12</f>
        <v>0</v>
      </c>
      <c r="G118" s="884">
        <f>+'[6]F18.00.e NOK'!J19+'[6]F18.00.e NOK'!J26+'[6]F18.00.e NOK'!J12</f>
        <v>0</v>
      </c>
      <c r="H118" s="884">
        <f>+'[6]F18.00.e NOK'!K19+'[6]F18.00.e NOK'!K26+'[6]F18.00.e NOK'!K12</f>
        <v>0</v>
      </c>
      <c r="I118" s="884">
        <f>+'[6]F18.00.e NOK'!M19+'[6]F18.00.e NOK'!M26+'[6]F18.00.e NOK'!M12</f>
        <v>0</v>
      </c>
      <c r="J118" s="884">
        <f>+'[6]F18.00.b NOK'!F76+'[6]F18.00.b NOK'!F83+'[6]F18.00.b NOK'!E69</f>
        <v>0</v>
      </c>
      <c r="K118" s="884">
        <f>+'[6]F18.00.b NOK'!H76+'[6]F18.00.b NOK'!H83+'[6]F18.00.b NOK'!H69</f>
        <v>0</v>
      </c>
      <c r="L118" s="884">
        <f>+'[6]F18.00.b NOK'!I76+'[6]F18.00.b NOK'!I83+'[6]F18.00.b NOK'!I69</f>
        <v>0</v>
      </c>
      <c r="M118" s="884">
        <f>+'[6]F18.00.b NOK'!K76+'[6]F18.00.b NOK'!K83+'[6]F18.00.b NOK'!K69</f>
        <v>0</v>
      </c>
      <c r="N118" s="884">
        <f>+'[6]F18.00.b NOK'!S76+'[6]F18.00.b NOK'!S83+'[6]F18.00.b NOK'!S69</f>
        <v>0</v>
      </c>
      <c r="O118" s="884">
        <f>+'[6]F18.00.b NOK'!T76+'[6]F18.00.b NOK'!T83+'[6]F18.00.b NOK'!T69</f>
        <v>0</v>
      </c>
      <c r="P118" s="909"/>
      <c r="Q118" s="895">
        <f>+'[6]F18.00.c NOK'!E69+'[6]F18.00.c NOK'!E76+'[6]F18.00.c NOK'!E83+'[6]F18.00.d NOK'!E69+'[6]F18.00.d NOK'!E76+'[6]F18.00.d NOK'!E83</f>
        <v>0</v>
      </c>
      <c r="R118" s="895">
        <f>+'[6]F18.00.c NOK'!F69+'[6]F18.00.c NOK'!F76+'[6]F18.00.c NOK'!F83+'[6]F18.00.d NOK'!F69+'[6]F18.00.d NOK'!F76+'[6]F18.00.d NOK'!F83</f>
        <v>0</v>
      </c>
    </row>
    <row r="119" spans="2:19">
      <c r="B119" s="889"/>
      <c r="C119" s="890"/>
      <c r="D119" s="891"/>
      <c r="E119" s="901"/>
      <c r="F119" s="891"/>
      <c r="G119" s="905"/>
      <c r="H119" s="905"/>
      <c r="I119" s="905"/>
      <c r="J119" s="905"/>
      <c r="K119" s="905"/>
      <c r="L119" s="905"/>
      <c r="M119" s="901"/>
      <c r="N119" s="891"/>
      <c r="O119" s="901"/>
      <c r="P119" s="909"/>
      <c r="Q119" s="901"/>
      <c r="R119" s="891"/>
      <c r="S119" s="906"/>
    </row>
    <row r="120" spans="2:19" ht="15.75" thickBot="1">
      <c r="B120" s="893"/>
      <c r="C120" s="894"/>
      <c r="D120" s="879"/>
      <c r="E120" s="879"/>
      <c r="F120" s="879"/>
      <c r="G120" s="879"/>
      <c r="H120" s="879"/>
      <c r="I120" s="879"/>
      <c r="J120" s="879"/>
      <c r="K120" s="879"/>
      <c r="L120" s="879"/>
      <c r="M120" s="879"/>
      <c r="N120" s="879"/>
      <c r="O120" s="879"/>
      <c r="P120" s="910"/>
      <c r="Q120" s="898"/>
      <c r="R120" s="898"/>
    </row>
    <row r="121" spans="2:19">
      <c r="B121" s="887" t="s">
        <v>348</v>
      </c>
      <c r="C121" s="888" t="s">
        <v>329</v>
      </c>
      <c r="D121" s="874"/>
      <c r="E121" s="874"/>
      <c r="F121" s="874"/>
      <c r="G121" s="874"/>
      <c r="H121" s="874"/>
      <c r="I121" s="874"/>
      <c r="J121" s="874"/>
      <c r="K121" s="874"/>
      <c r="L121" s="874"/>
      <c r="M121" s="874"/>
      <c r="N121" s="874"/>
      <c r="O121" s="874"/>
      <c r="P121" s="908"/>
      <c r="Q121" s="895"/>
      <c r="R121" s="895"/>
    </row>
    <row r="122" spans="2:19">
      <c r="B122" s="889"/>
      <c r="C122" s="890"/>
      <c r="D122" s="874"/>
      <c r="E122" s="874"/>
      <c r="F122" s="874"/>
      <c r="G122" s="874"/>
      <c r="H122" s="874"/>
      <c r="I122" s="874"/>
      <c r="J122" s="874"/>
      <c r="K122" s="874"/>
      <c r="L122" s="874"/>
      <c r="M122" s="874"/>
      <c r="N122" s="874"/>
      <c r="O122" s="874"/>
      <c r="P122" s="909"/>
      <c r="Q122" s="895"/>
      <c r="R122" s="895"/>
    </row>
    <row r="123" spans="2:19">
      <c r="B123" s="889"/>
      <c r="C123" s="890"/>
      <c r="D123" s="874"/>
      <c r="E123" s="874"/>
      <c r="F123" s="874"/>
      <c r="G123" s="874"/>
      <c r="H123" s="874"/>
      <c r="I123" s="874"/>
      <c r="J123" s="874"/>
      <c r="K123" s="874"/>
      <c r="L123" s="874"/>
      <c r="M123" s="874"/>
      <c r="N123" s="874"/>
      <c r="O123" s="874"/>
      <c r="P123" s="909"/>
      <c r="Q123" s="895"/>
      <c r="R123" s="895"/>
    </row>
    <row r="124" spans="2:19">
      <c r="B124" s="889"/>
      <c r="C124" s="890"/>
      <c r="D124" s="884">
        <f>+'[6]F18.00.e NOK'!F20+'[6]F18.00.e NOK'!F27+'[6]F18.00.e NOK'!E13</f>
        <v>0</v>
      </c>
      <c r="E124" s="884">
        <f>+'[6]F18.00.e NOK'!G20+'[6]F18.00.e NOK'!G27+'[6]F18.00.e NOK'!G13</f>
        <v>0</v>
      </c>
      <c r="F124" s="884">
        <f>+'[6]F18.00.e NOK'!H20+'[6]F18.00.e NOK'!H27+'[6]F18.00.e NOK'!H13</f>
        <v>0</v>
      </c>
      <c r="G124" s="884">
        <f>+'[6]F18.00.e NOK'!J20+'[6]F18.00.e NOK'!J27+'[6]F18.00.e NOK'!J13</f>
        <v>0</v>
      </c>
      <c r="H124" s="884">
        <f>+'[6]F18.00.e NOK'!K20+'[6]F18.00.e NOK'!K27+'[6]F18.00.e NOK'!K13</f>
        <v>0</v>
      </c>
      <c r="I124" s="884">
        <f>+'[6]F18.00.e NOK'!M20+'[6]F18.00.e NOK'!M27+'[6]F18.00.e NOK'!M13</f>
        <v>0</v>
      </c>
      <c r="J124" s="884">
        <f>+'[6]F18.00.b NOK'!F77+'[6]F18.00.b NOK'!F84+'[6]F18.00.b NOK'!E70</f>
        <v>0</v>
      </c>
      <c r="K124" s="884">
        <f>+'[6]F18.00.b NOK'!H77+'[6]F18.00.b NOK'!H84+'[6]F18.00.b NOK'!H70</f>
        <v>0</v>
      </c>
      <c r="L124" s="884">
        <f>+'[6]F18.00.b NOK'!I77+'[6]F18.00.b NOK'!I84+'[6]F18.00.b NOK'!I70</f>
        <v>0</v>
      </c>
      <c r="M124" s="884">
        <f>+'[6]F18.00.b NOK'!K77+'[6]F18.00.b NOK'!K84+'[6]F18.00.b NOK'!K70</f>
        <v>0</v>
      </c>
      <c r="N124" s="884">
        <f>+'[6]F18.00.b NOK'!S77+'[6]F18.00.b NOK'!S84+'[6]F18.00.b NOK'!S70</f>
        <v>0</v>
      </c>
      <c r="O124" s="884">
        <f>+'[6]F18.00.b NOK'!T77+'[6]F18.00.b NOK'!T84+'[6]F18.00.b NOK'!T70</f>
        <v>0</v>
      </c>
      <c r="P124" s="909"/>
      <c r="Q124" s="895">
        <f>+'[6]F18.00.c NOK'!E70+'[6]F18.00.c NOK'!E77+'[6]F18.00.c NOK'!E84+'[6]F18.00.d NOK'!E70+'[6]F18.00.d NOK'!E77+'[6]F18.00.d NOK'!E84</f>
        <v>0</v>
      </c>
      <c r="R124" s="895">
        <f>+'[6]F18.00.c NOK'!F70+'[6]F18.00.c NOK'!F77+'[6]F18.00.c NOK'!F84+'[6]F18.00.d NOK'!F70+'[6]F18.00.d NOK'!F77+'[6]F18.00.d NOK'!F84</f>
        <v>0</v>
      </c>
    </row>
    <row r="125" spans="2:19">
      <c r="B125" s="889"/>
      <c r="C125" s="890"/>
      <c r="D125" s="891"/>
      <c r="E125" s="905"/>
      <c r="F125" s="905"/>
      <c r="G125" s="905"/>
      <c r="H125" s="901"/>
      <c r="I125" s="905"/>
      <c r="J125" s="905"/>
      <c r="K125" s="905"/>
      <c r="L125" s="905"/>
      <c r="M125" s="905"/>
      <c r="N125" s="901"/>
      <c r="O125" s="901"/>
      <c r="P125" s="909"/>
      <c r="Q125" s="891"/>
      <c r="R125" s="905"/>
      <c r="S125" s="906"/>
    </row>
    <row r="126" spans="2:19" ht="15.75" thickBot="1">
      <c r="B126" s="893"/>
      <c r="C126" s="894"/>
      <c r="D126" s="879"/>
      <c r="E126" s="879"/>
      <c r="F126" s="879"/>
      <c r="G126" s="879"/>
      <c r="H126" s="879"/>
      <c r="I126" s="879"/>
      <c r="J126" s="879"/>
      <c r="K126" s="879"/>
      <c r="L126" s="879"/>
      <c r="M126" s="879"/>
      <c r="N126" s="879"/>
      <c r="O126" s="879"/>
      <c r="P126" s="910"/>
      <c r="Q126" s="898"/>
      <c r="R126" s="898"/>
    </row>
    <row r="127" spans="2:19">
      <c r="B127" s="887" t="s">
        <v>349</v>
      </c>
      <c r="C127" s="888" t="s">
        <v>331</v>
      </c>
      <c r="D127" s="874"/>
      <c r="E127" s="874"/>
      <c r="F127" s="874"/>
      <c r="G127" s="874"/>
      <c r="H127" s="874"/>
      <c r="I127" s="874"/>
      <c r="J127" s="874"/>
      <c r="K127" s="874"/>
      <c r="L127" s="874"/>
      <c r="M127" s="874"/>
      <c r="N127" s="874"/>
      <c r="O127" s="874"/>
      <c r="P127" s="908"/>
      <c r="Q127" s="895"/>
      <c r="R127" s="895"/>
    </row>
    <row r="128" spans="2:19">
      <c r="B128" s="889"/>
      <c r="C128" s="890"/>
      <c r="D128" s="874"/>
      <c r="E128" s="874"/>
      <c r="F128" s="874"/>
      <c r="G128" s="874"/>
      <c r="H128" s="874"/>
      <c r="I128" s="874"/>
      <c r="J128" s="874"/>
      <c r="K128" s="874"/>
      <c r="L128" s="874"/>
      <c r="M128" s="874"/>
      <c r="N128" s="874"/>
      <c r="O128" s="874"/>
      <c r="P128" s="909"/>
      <c r="Q128" s="895"/>
      <c r="R128" s="895"/>
    </row>
    <row r="129" spans="2:19">
      <c r="B129" s="889"/>
      <c r="C129" s="890"/>
      <c r="D129" s="874"/>
      <c r="E129" s="874"/>
      <c r="F129" s="874"/>
      <c r="G129" s="874"/>
      <c r="H129" s="874"/>
      <c r="I129" s="874"/>
      <c r="J129" s="874"/>
      <c r="K129" s="874"/>
      <c r="L129" s="874"/>
      <c r="M129" s="874"/>
      <c r="N129" s="874"/>
      <c r="O129" s="874"/>
      <c r="P129" s="909"/>
      <c r="Q129" s="895"/>
      <c r="R129" s="895"/>
    </row>
    <row r="130" spans="2:19">
      <c r="B130" s="889"/>
      <c r="C130" s="890"/>
      <c r="D130" s="884">
        <f>+'[6]F18.00.e NOK'!F21+'[6]F18.00.e NOK'!F28+'[6]F18.00.e NOK'!E14</f>
        <v>0</v>
      </c>
      <c r="E130" s="884">
        <f>+'[6]F18.00.e NOK'!G21+'[6]F18.00.e NOK'!G28+'[6]F18.00.e NOK'!G14</f>
        <v>0</v>
      </c>
      <c r="F130" s="884">
        <f>+'[6]F18.00.e NOK'!H21+'[6]F18.00.e NOK'!H28+'[6]F18.00.e NOK'!H14</f>
        <v>0</v>
      </c>
      <c r="G130" s="884">
        <f>+'[6]F18.00.e NOK'!J21+'[6]F18.00.e NOK'!J28+'[6]F18.00.e NOK'!J14</f>
        <v>0</v>
      </c>
      <c r="H130" s="884">
        <f>+'[6]F18.00.e NOK'!K21+'[6]F18.00.e NOK'!K28+'[6]F18.00.e NOK'!K14</f>
        <v>0</v>
      </c>
      <c r="I130" s="884">
        <f>+'[6]F18.00.e NOK'!M21+'[6]F18.00.e NOK'!M28+'[6]F18.00.e NOK'!M14</f>
        <v>0</v>
      </c>
      <c r="J130" s="884">
        <f>+'[6]F18.00.b NOK'!F78+'[6]F18.00.b NOK'!F85+'[6]F18.00.b NOK'!E71</f>
        <v>0</v>
      </c>
      <c r="K130" s="884">
        <f>+'[6]F18.00.b NOK'!H78+'[6]F18.00.b NOK'!H85+'[6]F18.00.b NOK'!H71</f>
        <v>0</v>
      </c>
      <c r="L130" s="884">
        <f>+'[6]F18.00.b NOK'!I78+'[6]F18.00.b NOK'!I85+'[6]F18.00.b NOK'!I71</f>
        <v>0</v>
      </c>
      <c r="M130" s="884">
        <f>+'[6]F18.00.b NOK'!K78+'[6]F18.00.b NOK'!K85+'[6]F18.00.b NOK'!K71</f>
        <v>0</v>
      </c>
      <c r="N130" s="884">
        <f>+'[6]F18.00.b NOK'!S78+'[6]F18.00.b NOK'!S85+'[6]F18.00.b NOK'!S71</f>
        <v>0</v>
      </c>
      <c r="O130" s="884">
        <f>+'[6]F18.00.b NOK'!T78+'[6]F18.00.b NOK'!T85+'[6]F18.00.b NOK'!T71</f>
        <v>0</v>
      </c>
      <c r="P130" s="909"/>
      <c r="Q130" s="895">
        <f>+'[6]F18.00.c NOK'!E71+'[6]F18.00.c NOK'!E78+'[6]F18.00.c NOK'!E85+'[6]F18.00.d NOK'!E71+'[6]F18.00.d NOK'!E78+'[6]F18.00.d NOK'!E85</f>
        <v>0</v>
      </c>
      <c r="R130" s="895">
        <f>+'[6]F18.00.c NOK'!F71+'[6]F18.00.c NOK'!F78+'[6]F18.00.c NOK'!F85+'[6]F18.00.d NOK'!F71+'[6]F18.00.d NOK'!F78+'[6]F18.00.d NOK'!F85</f>
        <v>0</v>
      </c>
    </row>
    <row r="131" spans="2:19">
      <c r="B131" s="889"/>
      <c r="C131" s="890"/>
      <c r="D131" s="891"/>
      <c r="E131" s="905"/>
      <c r="F131" s="905"/>
      <c r="G131" s="905"/>
      <c r="H131" s="905"/>
      <c r="I131" s="905"/>
      <c r="J131" s="905"/>
      <c r="K131" s="901"/>
      <c r="L131" s="901"/>
      <c r="M131" s="891"/>
      <c r="N131" s="905"/>
      <c r="O131" s="901"/>
      <c r="P131" s="909"/>
      <c r="Q131" s="891"/>
      <c r="R131" s="905"/>
      <c r="S131" s="906"/>
    </row>
    <row r="132" spans="2:19" ht="15.75" thickBot="1">
      <c r="B132" s="893"/>
      <c r="C132" s="894"/>
      <c r="D132" s="879"/>
      <c r="E132" s="879"/>
      <c r="F132" s="879"/>
      <c r="G132" s="879"/>
      <c r="H132" s="879"/>
      <c r="I132" s="879"/>
      <c r="J132" s="879"/>
      <c r="K132" s="879"/>
      <c r="L132" s="879"/>
      <c r="M132" s="879"/>
      <c r="N132" s="879"/>
      <c r="O132" s="879"/>
      <c r="P132" s="910"/>
      <c r="Q132" s="898"/>
      <c r="R132" s="898"/>
    </row>
    <row r="133" spans="2:19">
      <c r="B133" s="887" t="s">
        <v>350</v>
      </c>
      <c r="C133" s="888" t="s">
        <v>335</v>
      </c>
      <c r="D133" s="895"/>
      <c r="E133" s="895"/>
      <c r="F133" s="895"/>
      <c r="G133" s="895"/>
      <c r="H133" s="895"/>
      <c r="I133" s="895"/>
      <c r="J133" s="895"/>
      <c r="K133" s="895"/>
      <c r="L133" s="895"/>
      <c r="M133" s="895"/>
      <c r="N133" s="895"/>
      <c r="O133" s="895"/>
      <c r="P133" s="908"/>
      <c r="Q133" s="895"/>
      <c r="R133" s="895"/>
    </row>
    <row r="134" spans="2:19">
      <c r="B134" s="889"/>
      <c r="C134" s="890"/>
      <c r="D134" s="895"/>
      <c r="E134" s="895"/>
      <c r="F134" s="895"/>
      <c r="G134" s="895"/>
      <c r="H134" s="895"/>
      <c r="I134" s="895"/>
      <c r="J134" s="895"/>
      <c r="K134" s="895"/>
      <c r="L134" s="895"/>
      <c r="M134" s="895"/>
      <c r="N134" s="895"/>
      <c r="O134" s="895"/>
      <c r="P134" s="909"/>
      <c r="Q134" s="895"/>
      <c r="R134" s="895"/>
    </row>
    <row r="135" spans="2:19">
      <c r="B135" s="889"/>
      <c r="C135" s="890"/>
      <c r="D135" s="895"/>
      <c r="E135" s="895"/>
      <c r="F135" s="895"/>
      <c r="G135" s="895"/>
      <c r="H135" s="895"/>
      <c r="I135" s="895"/>
      <c r="J135" s="895"/>
      <c r="K135" s="895"/>
      <c r="L135" s="895"/>
      <c r="M135" s="895"/>
      <c r="N135" s="895"/>
      <c r="O135" s="895"/>
      <c r="P135" s="909"/>
      <c r="Q135" s="895"/>
      <c r="R135" s="895"/>
    </row>
    <row r="136" spans="2:19">
      <c r="B136" s="889"/>
      <c r="C136" s="890"/>
      <c r="D136" s="884">
        <f>+'[6]F18.00.e NOK'!F22+'[6]F18.00.e NOK'!F29+'[6]F18.00.e NOK'!E15</f>
        <v>8160728259.8400002</v>
      </c>
      <c r="E136" s="884">
        <f>+'[6]F18.00.e NOK'!G22+'[6]F18.00.e NOK'!G29+'[6]F18.00.e NOK'!G15</f>
        <v>8065991231.4200001</v>
      </c>
      <c r="F136" s="884">
        <f>+'[6]F18.00.e NOK'!H22+'[6]F18.00.e NOK'!H29+'[6]F18.00.e NOK'!H15</f>
        <v>94103647.930000007</v>
      </c>
      <c r="G136" s="884">
        <f>+'[6]F18.00.e NOK'!J22+'[6]F18.00.e NOK'!J29+'[6]F18.00.e NOK'!J15</f>
        <v>633380.48999849695</v>
      </c>
      <c r="H136" s="884">
        <f>+'[6]F18.00.e NOK'!K22+'[6]F18.00.e NOK'!K29+'[6]F18.00.e NOK'!K15</f>
        <v>0</v>
      </c>
      <c r="I136" s="884">
        <f>+'[6]F18.00.e NOK'!M22+'[6]F18.00.e NOK'!M29+'[6]F18.00.e NOK'!M15</f>
        <v>633380.49</v>
      </c>
      <c r="J136" s="884">
        <f>+'[6]F18.00.b NOK'!F79+'[6]F18.00.b NOK'!F86+'[6]F18.00.b NOK'!E72</f>
        <v>4507271</v>
      </c>
      <c r="K136" s="884">
        <f>+'[6]F18.00.b NOK'!H79+'[6]F18.00.b NOK'!H86+'[6]F18.00.b NOK'!H72</f>
        <v>1185729.95</v>
      </c>
      <c r="L136" s="884">
        <f>+'[6]F18.00.b NOK'!I79+'[6]F18.00.b NOK'!I86+'[6]F18.00.b NOK'!I72</f>
        <v>3002745.48</v>
      </c>
      <c r="M136" s="884">
        <f>+'[6]F18.00.b NOK'!K79+'[6]F18.00.b NOK'!K86+'[6]F18.00.b NOK'!K72</f>
        <v>318795.57000001002</v>
      </c>
      <c r="N136" s="884">
        <f>+'[6]F18.00.b NOK'!S79+'[6]F18.00.b NOK'!S86+'[6]F18.00.b NOK'!S72</f>
        <v>0</v>
      </c>
      <c r="O136" s="884">
        <f>+'[6]F18.00.b NOK'!T79+'[6]F18.00.b NOK'!T86+'[6]F18.00.b NOK'!T72</f>
        <v>318795.570000012</v>
      </c>
      <c r="P136" s="909"/>
      <c r="Q136" s="895">
        <f>+'[6]F18.00.c NOK'!E72+'[6]F18.00.c NOK'!E79+'[6]F18.00.c NOK'!E86+'[6]F18.00.d NOK'!E72+'[6]F18.00.d NOK'!E79+'[6]F18.00.d NOK'!E86</f>
        <v>0</v>
      </c>
      <c r="R136" s="895">
        <f>+'[6]F18.00.c NOK'!F72+'[6]F18.00.c NOK'!F79+'[6]F18.00.c NOK'!F86+'[6]F18.00.d NOK'!F72+'[6]F18.00.d NOK'!F79+'[6]F18.00.d NOK'!F86</f>
        <v>0</v>
      </c>
    </row>
    <row r="137" spans="2:19">
      <c r="B137" s="889"/>
      <c r="C137" s="890"/>
      <c r="D137" s="911"/>
      <c r="E137" s="911"/>
      <c r="F137" s="911"/>
      <c r="G137" s="911"/>
      <c r="H137" s="911"/>
      <c r="I137" s="911"/>
      <c r="J137" s="911"/>
      <c r="K137" s="911"/>
      <c r="L137" s="911"/>
      <c r="M137" s="911"/>
      <c r="N137" s="911"/>
      <c r="O137" s="911"/>
      <c r="P137" s="909"/>
      <c r="Q137" s="895"/>
      <c r="R137" s="895"/>
    </row>
    <row r="138" spans="2:19" ht="15.75" thickBot="1">
      <c r="B138" s="893"/>
      <c r="C138" s="894"/>
      <c r="D138" s="897"/>
      <c r="E138" s="897"/>
      <c r="F138" s="897"/>
      <c r="G138" s="897"/>
      <c r="H138" s="897"/>
      <c r="I138" s="897"/>
      <c r="J138" s="897"/>
      <c r="K138" s="897"/>
      <c r="L138" s="897"/>
      <c r="M138" s="897"/>
      <c r="N138" s="897"/>
      <c r="O138" s="897"/>
      <c r="P138" s="910"/>
      <c r="Q138" s="881"/>
      <c r="R138" s="881"/>
    </row>
    <row r="139" spans="2:19" ht="15.75" thickBot="1">
      <c r="B139" s="912" t="s">
        <v>351</v>
      </c>
      <c r="C139" s="913" t="s">
        <v>198</v>
      </c>
      <c r="D139" s="898">
        <f>+D11+D16+D64+D100</f>
        <v>99486127909.990005</v>
      </c>
      <c r="E139" s="898">
        <f t="shared" ref="E139:I139" si="1">+E11+E16+E64+E100</f>
        <v>88586544169.160004</v>
      </c>
      <c r="F139" s="898">
        <f t="shared" si="1"/>
        <v>8338204915.8299999</v>
      </c>
      <c r="G139" s="898">
        <f t="shared" si="1"/>
        <v>889244773.34999847</v>
      </c>
      <c r="H139" s="898">
        <f t="shared" si="1"/>
        <v>0</v>
      </c>
      <c r="I139" s="898">
        <f t="shared" si="1"/>
        <v>889244773.35000002</v>
      </c>
      <c r="J139" s="914">
        <f>+J16+J64+J100</f>
        <v>-38117816.760000005</v>
      </c>
      <c r="K139" s="914">
        <f t="shared" ref="K139:O139" si="2">+K16+K64+K100</f>
        <v>-4821683.3999999901</v>
      </c>
      <c r="L139" s="914">
        <f t="shared" si="2"/>
        <v>-33296133.360000003</v>
      </c>
      <c r="M139" s="914">
        <f t="shared" si="2"/>
        <v>-129823881.73999999</v>
      </c>
      <c r="N139" s="914">
        <f t="shared" si="2"/>
        <v>0</v>
      </c>
      <c r="O139" s="914">
        <f t="shared" si="2"/>
        <v>-129823881.73999999</v>
      </c>
      <c r="P139" s="915">
        <f>+P11+P16+P64+P100</f>
        <v>0</v>
      </c>
      <c r="Q139" s="915">
        <f t="shared" ref="Q139:R139" si="3">+Q11+Q16+Q64+Q100</f>
        <v>78910289327.320786</v>
      </c>
      <c r="R139" s="915">
        <f t="shared" si="3"/>
        <v>736826372.40956795</v>
      </c>
    </row>
    <row r="140" spans="2:19">
      <c r="B140" s="337"/>
      <c r="C140" s="337"/>
      <c r="D140" s="337"/>
      <c r="E140" s="337"/>
      <c r="F140" s="337"/>
      <c r="G140" s="337"/>
      <c r="H140" s="337"/>
      <c r="I140" s="337"/>
      <c r="J140" s="337"/>
      <c r="K140" s="337"/>
      <c r="L140" s="338"/>
      <c r="M140" s="338"/>
      <c r="N140" s="340"/>
      <c r="O140" s="340"/>
      <c r="P140" s="340"/>
      <c r="Q140" s="340"/>
      <c r="R140" s="340"/>
    </row>
    <row r="141" spans="2:19">
      <c r="B141" s="342"/>
      <c r="C141" s="342"/>
      <c r="D141" s="342"/>
      <c r="E141" s="342"/>
      <c r="F141" s="342"/>
      <c r="G141" s="342"/>
      <c r="H141" s="342"/>
      <c r="I141" s="342"/>
      <c r="J141" s="342"/>
      <c r="K141" s="342"/>
      <c r="L141" s="339"/>
      <c r="M141" s="339"/>
      <c r="N141" s="341"/>
      <c r="O141" s="341"/>
      <c r="P141" s="341"/>
      <c r="Q141" s="341"/>
      <c r="R141" s="341"/>
    </row>
    <row r="142" spans="2:19" ht="15.75">
      <c r="B142" s="339"/>
      <c r="C142" s="339"/>
      <c r="D142" s="339"/>
      <c r="E142" s="339"/>
      <c r="F142" s="339"/>
      <c r="G142" s="339"/>
      <c r="H142" s="339"/>
      <c r="I142" s="339"/>
      <c r="J142" s="339"/>
      <c r="K142" s="339"/>
      <c r="L142" s="108"/>
      <c r="M142" s="108"/>
      <c r="N142" s="88"/>
      <c r="O142" s="88"/>
      <c r="P142" s="88"/>
      <c r="Q142" s="88"/>
      <c r="R142" s="88"/>
    </row>
    <row r="143" spans="2:19" ht="15.75">
      <c r="B143" s="342"/>
      <c r="C143" s="342"/>
      <c r="D143" s="342"/>
      <c r="E143" s="342"/>
      <c r="F143" s="342"/>
      <c r="G143" s="342"/>
      <c r="H143" s="342"/>
      <c r="I143" s="342"/>
      <c r="J143" s="342"/>
      <c r="K143" s="342"/>
      <c r="L143" s="108"/>
      <c r="M143" s="108"/>
      <c r="N143" s="88"/>
      <c r="O143" s="88"/>
      <c r="P143" s="88"/>
      <c r="Q143" s="88"/>
      <c r="R143" s="88"/>
    </row>
    <row r="144" spans="2:19">
      <c r="B144" s="334"/>
      <c r="C144" s="334"/>
      <c r="D144" s="334"/>
      <c r="E144" s="334"/>
      <c r="F144" s="334"/>
      <c r="G144" s="334"/>
      <c r="H144" s="334"/>
      <c r="I144" s="334"/>
      <c r="J144" s="334"/>
      <c r="K144" s="334"/>
      <c r="L144" s="334"/>
      <c r="M144" s="334"/>
      <c r="N144" s="334"/>
      <c r="O144" s="334"/>
      <c r="P144" s="334"/>
      <c r="Q144" s="334"/>
      <c r="R144" s="334"/>
    </row>
    <row r="145" spans="2:18">
      <c r="B145" s="334"/>
      <c r="C145" s="334"/>
      <c r="D145" s="334"/>
      <c r="E145" s="334"/>
      <c r="F145" s="334"/>
      <c r="G145" s="334"/>
      <c r="H145" s="334"/>
      <c r="I145" s="334"/>
      <c r="J145" s="334"/>
      <c r="K145" s="334"/>
      <c r="L145" s="334"/>
      <c r="M145" s="334"/>
      <c r="N145" s="334"/>
      <c r="O145" s="334"/>
      <c r="P145" s="334"/>
      <c r="Q145" s="334"/>
      <c r="R145" s="334"/>
    </row>
    <row r="146" spans="2:18">
      <c r="B146" s="334"/>
      <c r="C146" s="334"/>
      <c r="D146" s="334"/>
      <c r="E146" s="334"/>
      <c r="F146" s="334"/>
      <c r="G146" s="334"/>
      <c r="H146" s="334"/>
      <c r="I146" s="334"/>
      <c r="J146" s="334"/>
      <c r="K146" s="334"/>
      <c r="L146" s="334"/>
      <c r="M146" s="334"/>
      <c r="N146" s="334"/>
      <c r="O146" s="334"/>
      <c r="P146" s="334"/>
      <c r="Q146" s="334"/>
      <c r="R146" s="334"/>
    </row>
    <row r="147" spans="2:18" ht="60" customHeight="1">
      <c r="B147" s="334"/>
      <c r="C147" s="334"/>
      <c r="D147" s="334"/>
      <c r="E147" s="334"/>
      <c r="F147" s="334"/>
      <c r="G147" s="334"/>
      <c r="H147" s="334"/>
      <c r="I147" s="334"/>
      <c r="J147" s="334"/>
      <c r="K147" s="334"/>
      <c r="L147" s="334"/>
      <c r="M147" s="334"/>
      <c r="N147" s="334"/>
      <c r="O147" s="334"/>
      <c r="P147" s="334"/>
      <c r="Q147" s="334"/>
      <c r="R147" s="334"/>
    </row>
    <row r="148" spans="2:18" ht="24" customHeight="1">
      <c r="B148" s="335"/>
      <c r="C148" s="335"/>
      <c r="D148" s="335"/>
      <c r="E148" s="335"/>
      <c r="F148" s="335"/>
      <c r="G148" s="335"/>
      <c r="H148" s="335"/>
      <c r="I148" s="335"/>
      <c r="J148" s="335"/>
      <c r="K148" s="335"/>
      <c r="L148" s="335"/>
      <c r="M148" s="335"/>
      <c r="N148" s="335"/>
      <c r="O148" s="335"/>
      <c r="P148" s="335"/>
      <c r="Q148" s="335"/>
      <c r="R148" s="335"/>
    </row>
    <row r="149" spans="2:18" ht="24" customHeight="1">
      <c r="B149" s="332"/>
      <c r="C149" s="332"/>
      <c r="D149" s="332"/>
      <c r="E149" s="332"/>
      <c r="F149" s="332"/>
      <c r="G149" s="332"/>
      <c r="H149" s="332"/>
      <c r="I149" s="332"/>
      <c r="J149" s="332"/>
      <c r="K149" s="332"/>
      <c r="L149" s="332"/>
      <c r="M149" s="332"/>
      <c r="N149" s="332"/>
      <c r="O149" s="332"/>
      <c r="P149" s="332"/>
      <c r="Q149" s="332"/>
      <c r="R149" s="332"/>
    </row>
    <row r="150" spans="2:18" ht="15.75">
      <c r="B150" s="336"/>
      <c r="C150" s="336"/>
      <c r="D150" s="336"/>
      <c r="E150" s="336"/>
      <c r="F150" s="336"/>
      <c r="G150" s="336"/>
      <c r="H150" s="336"/>
      <c r="I150" s="336"/>
      <c r="J150" s="336"/>
      <c r="K150" s="336"/>
      <c r="L150" s="336"/>
      <c r="M150" s="336"/>
      <c r="N150" s="336"/>
      <c r="O150" s="336"/>
      <c r="P150" s="336"/>
      <c r="Q150" s="336"/>
      <c r="R150" s="336"/>
    </row>
    <row r="151" spans="2:18" ht="24" customHeight="1">
      <c r="B151" s="331"/>
      <c r="C151" s="331"/>
      <c r="D151" s="331"/>
      <c r="E151" s="331"/>
      <c r="F151" s="331"/>
      <c r="G151" s="331"/>
      <c r="H151" s="331"/>
      <c r="I151" s="331"/>
      <c r="J151" s="331"/>
      <c r="K151" s="331"/>
      <c r="L151" s="331"/>
      <c r="M151" s="331"/>
      <c r="N151" s="331"/>
      <c r="O151" s="331"/>
      <c r="P151" s="331"/>
      <c r="Q151" s="331"/>
      <c r="R151" s="331"/>
    </row>
    <row r="152" spans="2:18">
      <c r="B152" s="332"/>
      <c r="C152" s="332"/>
      <c r="D152" s="332"/>
      <c r="E152" s="332"/>
      <c r="F152" s="332"/>
      <c r="G152" s="332"/>
      <c r="H152" s="332"/>
      <c r="I152" s="332"/>
      <c r="J152" s="332"/>
      <c r="K152" s="332"/>
      <c r="L152" s="332"/>
      <c r="M152" s="332"/>
      <c r="N152" s="332"/>
      <c r="O152" s="332"/>
      <c r="P152" s="332"/>
      <c r="Q152" s="332"/>
      <c r="R152" s="332"/>
    </row>
    <row r="153" spans="2:18">
      <c r="B153" s="333"/>
      <c r="C153" s="333"/>
      <c r="D153" s="333"/>
      <c r="E153" s="333"/>
      <c r="F153" s="333"/>
      <c r="G153" s="333"/>
      <c r="H153" s="333"/>
      <c r="I153" s="333"/>
      <c r="J153" s="333"/>
      <c r="K153" s="333"/>
      <c r="L153" s="333"/>
      <c r="M153" s="333"/>
      <c r="N153" s="333"/>
      <c r="O153" s="333"/>
      <c r="P153" s="333"/>
      <c r="Q153" s="333"/>
      <c r="R153" s="333"/>
    </row>
    <row r="154" spans="2:18">
      <c r="B154" s="332"/>
      <c r="C154" s="332"/>
      <c r="D154" s="332"/>
      <c r="E154" s="332"/>
      <c r="F154" s="332"/>
      <c r="G154" s="332"/>
      <c r="H154" s="332"/>
      <c r="I154" s="332"/>
      <c r="J154" s="332"/>
      <c r="K154" s="332"/>
      <c r="L154" s="332"/>
      <c r="M154" s="332"/>
      <c r="N154" s="332"/>
      <c r="O154" s="332"/>
      <c r="P154" s="332"/>
      <c r="Q154" s="332"/>
      <c r="R154" s="332"/>
    </row>
  </sheetData>
  <mergeCells count="84">
    <mergeCell ref="B151:R151"/>
    <mergeCell ref="B152:R152"/>
    <mergeCell ref="B153:R153"/>
    <mergeCell ref="B154:R154"/>
    <mergeCell ref="B145:R145"/>
    <mergeCell ref="B146:R146"/>
    <mergeCell ref="B147:R147"/>
    <mergeCell ref="B148:R148"/>
    <mergeCell ref="B149:R149"/>
    <mergeCell ref="B150:R150"/>
    <mergeCell ref="Q140:Q141"/>
    <mergeCell ref="R140:R141"/>
    <mergeCell ref="B141:K141"/>
    <mergeCell ref="B142:K142"/>
    <mergeCell ref="B143:K143"/>
    <mergeCell ref="B144:R144"/>
    <mergeCell ref="B133:B138"/>
    <mergeCell ref="C133:C138"/>
    <mergeCell ref="P133:P138"/>
    <mergeCell ref="B140:K140"/>
    <mergeCell ref="L140:L141"/>
    <mergeCell ref="M140:M141"/>
    <mergeCell ref="N140:N141"/>
    <mergeCell ref="O140:O141"/>
    <mergeCell ref="P140:P141"/>
    <mergeCell ref="B121:B126"/>
    <mergeCell ref="C121:C126"/>
    <mergeCell ref="P121:P126"/>
    <mergeCell ref="B127:B132"/>
    <mergeCell ref="C127:C132"/>
    <mergeCell ref="P127:P132"/>
    <mergeCell ref="B109:B114"/>
    <mergeCell ref="C109:C114"/>
    <mergeCell ref="P109:P114"/>
    <mergeCell ref="B115:B120"/>
    <mergeCell ref="C115:C120"/>
    <mergeCell ref="P115:P120"/>
    <mergeCell ref="B97:B102"/>
    <mergeCell ref="C97:C102"/>
    <mergeCell ref="P97:P102"/>
    <mergeCell ref="B103:B108"/>
    <mergeCell ref="C103:C108"/>
    <mergeCell ref="P103:P108"/>
    <mergeCell ref="B79:B84"/>
    <mergeCell ref="C79:C84"/>
    <mergeCell ref="B85:B90"/>
    <mergeCell ref="C85:C90"/>
    <mergeCell ref="B91:B96"/>
    <mergeCell ref="C91:C96"/>
    <mergeCell ref="B61:B66"/>
    <mergeCell ref="C61:C66"/>
    <mergeCell ref="B67:B72"/>
    <mergeCell ref="C67:C72"/>
    <mergeCell ref="B73:B78"/>
    <mergeCell ref="C73:C78"/>
    <mergeCell ref="B43:B48"/>
    <mergeCell ref="C43:C48"/>
    <mergeCell ref="B49:B54"/>
    <mergeCell ref="C49:C54"/>
    <mergeCell ref="B55:B60"/>
    <mergeCell ref="C55:C60"/>
    <mergeCell ref="B25:B30"/>
    <mergeCell ref="C25:C30"/>
    <mergeCell ref="B31:B36"/>
    <mergeCell ref="C31:C36"/>
    <mergeCell ref="B37:B42"/>
    <mergeCell ref="C37:C42"/>
    <mergeCell ref="R7:R8"/>
    <mergeCell ref="B9:B12"/>
    <mergeCell ref="C9:C12"/>
    <mergeCell ref="B13:B18"/>
    <mergeCell ref="C13:C18"/>
    <mergeCell ref="B19:B24"/>
    <mergeCell ref="C19:C24"/>
    <mergeCell ref="B2:O2"/>
    <mergeCell ref="D6:I6"/>
    <mergeCell ref="J6:O6"/>
    <mergeCell ref="P6:P8"/>
    <mergeCell ref="Q6:R6"/>
    <mergeCell ref="D7:F7"/>
    <mergeCell ref="G7:I7"/>
    <mergeCell ref="J7:L7"/>
    <mergeCell ref="M7:O7"/>
    <mergeCell ref="Q7:Q8"/>
  </mergeCells>
  <pageMargins left="0.7" right="0.7" top="0.75" bottom="0.75" header="0.3" footer="0.3"/>
  <pageSetup paperSize="9" orientation="portrait"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541E0-DEEB-44F2-A2EE-38EB1EF411CF}">
  <sheetPr>
    <tabColor theme="0" tint="-0.14999847407452621"/>
    <pageSetUpPr fitToPage="1"/>
  </sheetPr>
  <dimension ref="B2:D11"/>
  <sheetViews>
    <sheetView workbookViewId="0">
      <selection activeCell="B3" sqref="B3"/>
    </sheetView>
  </sheetViews>
  <sheetFormatPr defaultColWidth="9.140625" defaultRowHeight="15"/>
  <cols>
    <col min="1" max="1" width="7" style="73" customWidth="1"/>
    <col min="2" max="2" width="4.7109375" style="73" customWidth="1"/>
    <col min="3" max="3" width="58.5703125" style="73" customWidth="1"/>
    <col min="4" max="4" width="55" style="73" customWidth="1"/>
    <col min="5" max="5" width="10.7109375" style="73" bestFit="1" customWidth="1"/>
    <col min="6" max="6" width="3.28515625" style="73" customWidth="1"/>
    <col min="7" max="7" width="54.5703125" style="73" customWidth="1"/>
    <col min="8" max="8" width="25" style="73" customWidth="1"/>
    <col min="9" max="16384" width="9.140625" style="73"/>
  </cols>
  <sheetData>
    <row r="2" spans="2:4">
      <c r="B2" s="72" t="s">
        <v>19</v>
      </c>
    </row>
    <row r="3" spans="2:4" ht="16.5" thickBot="1">
      <c r="B3" s="74"/>
      <c r="C3" s="75"/>
      <c r="D3" s="75"/>
    </row>
    <row r="4" spans="2:4" ht="15.75">
      <c r="B4" s="74"/>
      <c r="C4" s="75"/>
      <c r="D4" s="80" t="s">
        <v>172</v>
      </c>
    </row>
    <row r="5" spans="2:4" ht="16.5" thickBot="1">
      <c r="B5" s="74"/>
      <c r="C5" s="75"/>
      <c r="D5" s="81" t="s">
        <v>352</v>
      </c>
    </row>
    <row r="6" spans="2:4" ht="25.5" customHeight="1" thickBot="1">
      <c r="B6" s="76" t="s">
        <v>288</v>
      </c>
      <c r="C6" s="79" t="s">
        <v>353</v>
      </c>
      <c r="D6" s="916">
        <f>+'[6]F24.01 NOK'!$E$11</f>
        <v>533339193.49000001</v>
      </c>
    </row>
    <row r="7" spans="2:4" ht="25.5" customHeight="1" thickBot="1">
      <c r="B7" s="77" t="s">
        <v>290</v>
      </c>
      <c r="C7" s="917" t="s">
        <v>354</v>
      </c>
      <c r="D7" s="916">
        <f>+'[6]F24.01 NOK'!$E$12</f>
        <v>609944279.37</v>
      </c>
    </row>
    <row r="8" spans="2:4" ht="25.5" customHeight="1" thickBot="1">
      <c r="B8" s="77" t="s">
        <v>324</v>
      </c>
      <c r="C8" s="917" t="s">
        <v>355</v>
      </c>
      <c r="D8" s="916">
        <f>+'[6]F24.01 NOK'!$E$22</f>
        <v>-254672080</v>
      </c>
    </row>
    <row r="9" spans="2:4" ht="25.5" customHeight="1" thickBot="1">
      <c r="B9" s="77" t="s">
        <v>326</v>
      </c>
      <c r="C9" s="918" t="s">
        <v>356</v>
      </c>
      <c r="D9" s="916">
        <f>+'[6]F24.01 NOK'!$E$38</f>
        <v>-51496916</v>
      </c>
    </row>
    <row r="10" spans="2:4" ht="24" customHeight="1" thickBot="1">
      <c r="B10" s="77" t="s">
        <v>328</v>
      </c>
      <c r="C10" s="918" t="s">
        <v>357</v>
      </c>
      <c r="D10" s="916">
        <f>+SUM('[6]F24.01 NOK'!$E$23:$E$26,'[6]F24.01 NOK'!$E$29,'[6]F24.01 NOK'!$E$32,'[6]F24.01 NOK'!$E$35,'[6]F24.01 NOK'!$E$39,'[6]F24.01 NOK'!$E$40,'[6]F24.01 NOK'!$E$41)</f>
        <v>-203175164</v>
      </c>
    </row>
    <row r="11" spans="2:4" ht="25.5" customHeight="1" thickBot="1">
      <c r="B11" s="78" t="s">
        <v>330</v>
      </c>
      <c r="C11" s="919" t="s">
        <v>358</v>
      </c>
      <c r="D11" s="920">
        <f>+'[6]F24.01 NOK'!$E$42</f>
        <v>888611392.86000001</v>
      </c>
    </row>
  </sheetData>
  <pageMargins left="0.70866141732283472" right="0.70866141732283472" top="0.74803149606299213" bottom="0.74803149606299213" header="0.31496062992125984" footer="0.31496062992125984"/>
  <pageSetup paperSize="9" orientation="landscape" r:id="rId1"/>
  <headerFooter>
    <oddFooter>&amp;C&amp;P</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ED9F0B-74A1-42EE-A24D-3E20E2873AA1}">
  <sheetPr>
    <tabColor theme="0" tint="-0.14999847407452621"/>
  </sheetPr>
  <dimension ref="B3:L67"/>
  <sheetViews>
    <sheetView workbookViewId="0">
      <selection activeCell="B3" sqref="B3"/>
    </sheetView>
  </sheetViews>
  <sheetFormatPr defaultColWidth="9.140625" defaultRowHeight="15"/>
  <cols>
    <col min="4" max="4" width="13.5703125" customWidth="1"/>
    <col min="5" max="5" width="20" customWidth="1"/>
    <col min="6" max="6" width="22.7109375" customWidth="1"/>
    <col min="7" max="7" width="15.85546875" customWidth="1"/>
    <col min="8" max="8" width="19" customWidth="1"/>
    <col min="9" max="9" width="20.42578125" customWidth="1"/>
    <col min="10" max="10" width="22" customWidth="1"/>
    <col min="11" max="12" width="19.28515625" customWidth="1"/>
  </cols>
  <sheetData>
    <row r="3" spans="2:12" ht="18.75">
      <c r="B3" s="382" t="s">
        <v>371</v>
      </c>
      <c r="C3" s="382"/>
      <c r="D3" s="382"/>
      <c r="E3" s="382"/>
      <c r="F3" s="382"/>
      <c r="G3" s="382"/>
      <c r="H3" s="382"/>
      <c r="I3" s="71"/>
      <c r="J3" s="71"/>
      <c r="K3" s="71"/>
      <c r="L3" s="71"/>
    </row>
    <row r="4" spans="2:12" ht="15.75">
      <c r="B4" s="71"/>
      <c r="C4" s="358"/>
      <c r="D4" s="358"/>
      <c r="E4" s="71"/>
      <c r="F4" s="71"/>
      <c r="G4" s="71"/>
      <c r="H4" s="71"/>
      <c r="I4" s="71"/>
      <c r="J4" s="71"/>
      <c r="K4" s="71"/>
      <c r="L4" s="71"/>
    </row>
    <row r="5" spans="2:12" ht="16.5" thickBot="1">
      <c r="B5" s="71"/>
      <c r="C5" s="358"/>
      <c r="D5" s="358"/>
      <c r="E5" s="71"/>
      <c r="F5" s="71"/>
      <c r="G5" s="921"/>
      <c r="H5" s="71"/>
      <c r="I5" s="71"/>
      <c r="J5" s="71"/>
      <c r="K5" s="921"/>
      <c r="L5" s="921"/>
    </row>
    <row r="6" spans="2:12" ht="16.5" thickBot="1">
      <c r="B6" s="71"/>
      <c r="C6" s="358"/>
      <c r="D6" s="381"/>
      <c r="E6" s="46" t="s">
        <v>172</v>
      </c>
      <c r="F6" s="110" t="s">
        <v>173</v>
      </c>
      <c r="G6" s="110" t="s">
        <v>174</v>
      </c>
      <c r="H6" s="110" t="s">
        <v>200</v>
      </c>
      <c r="I6" s="110" t="s">
        <v>201</v>
      </c>
      <c r="J6" s="110" t="s">
        <v>265</v>
      </c>
      <c r="K6" s="258" t="s">
        <v>266</v>
      </c>
      <c r="L6" s="46" t="s">
        <v>267</v>
      </c>
    </row>
    <row r="7" spans="2:12" ht="72" customHeight="1" thickBot="1">
      <c r="B7" s="89"/>
      <c r="C7" s="370"/>
      <c r="D7" s="371"/>
      <c r="E7" s="328" t="s">
        <v>372</v>
      </c>
      <c r="F7" s="372"/>
      <c r="G7" s="372"/>
      <c r="H7" s="373"/>
      <c r="I7" s="374" t="s">
        <v>308</v>
      </c>
      <c r="J7" s="329"/>
      <c r="K7" s="367" t="s">
        <v>373</v>
      </c>
      <c r="L7" s="368"/>
    </row>
    <row r="8" spans="2:12" ht="23.25" customHeight="1" thickBot="1">
      <c r="B8" s="89"/>
      <c r="C8" s="370"/>
      <c r="D8" s="371"/>
      <c r="E8" s="375" t="s">
        <v>374</v>
      </c>
      <c r="F8" s="377" t="s">
        <v>375</v>
      </c>
      <c r="G8" s="378"/>
      <c r="H8" s="379"/>
      <c r="I8" s="375" t="s">
        <v>376</v>
      </c>
      <c r="J8" s="375" t="s">
        <v>377</v>
      </c>
      <c r="K8" s="259"/>
      <c r="L8" s="922" t="s">
        <v>378</v>
      </c>
    </row>
    <row r="9" spans="2:12" ht="16.5" thickBot="1">
      <c r="B9" s="89"/>
      <c r="C9" s="923"/>
      <c r="D9" s="369"/>
      <c r="E9" s="376"/>
      <c r="F9" s="90"/>
      <c r="G9" s="924" t="s">
        <v>379</v>
      </c>
      <c r="H9" s="925" t="s">
        <v>380</v>
      </c>
      <c r="I9" s="376"/>
      <c r="J9" s="380"/>
      <c r="K9" s="260"/>
      <c r="L9" s="926"/>
    </row>
    <row r="10" spans="2:12" ht="56.25" customHeight="1" thickBot="1">
      <c r="B10" s="91" t="s">
        <v>320</v>
      </c>
      <c r="C10" s="361" t="s">
        <v>321</v>
      </c>
      <c r="D10" s="362"/>
      <c r="E10" s="927">
        <f>+'[6]F19.00.a NOK'!$F$9</f>
        <v>0</v>
      </c>
      <c r="F10" s="927">
        <f>+'[6]F19.00.a NOK'!$J$9</f>
        <v>0</v>
      </c>
      <c r="G10" s="927">
        <f>+'[6]F19.00.a NOK'!M9</f>
        <v>0</v>
      </c>
      <c r="H10" s="927">
        <f>+'[6]F19.00.a NOK'!N9</f>
        <v>0</v>
      </c>
      <c r="I10" s="927">
        <f>+'[6]F19.00.b NOK'!$F$9</f>
        <v>0</v>
      </c>
      <c r="J10" s="927">
        <f>+'[6]F19.00.b NOK'!$G$9</f>
        <v>0</v>
      </c>
      <c r="K10" s="928">
        <f>+'[6]F19.00.e NOK'!$E$10+'[6]F19.00.c NOK'!$E$10</f>
        <v>0</v>
      </c>
      <c r="L10" s="929">
        <f>+'[6]F19.00.e NOK'!$F$10+'[6]F19.00.c NOK'!$F$10</f>
        <v>0</v>
      </c>
    </row>
    <row r="11" spans="2:12" ht="15.75" customHeight="1" thickBot="1">
      <c r="B11" s="91" t="s">
        <v>288</v>
      </c>
      <c r="C11" s="361" t="s">
        <v>322</v>
      </c>
      <c r="D11" s="362"/>
      <c r="E11" s="927">
        <f>+'[6]F19.00.a NOK'!F16+'[6]F19.00.a NOK'!F34+'[6]F19.00.a NOK'!F52</f>
        <v>324828408.94</v>
      </c>
      <c r="F11" s="927">
        <f>+'[6]F19.00.a NOK'!J16+'[6]F19.00.a NOK'!J34+'[6]F19.00.a NOK'!J52</f>
        <v>32210869</v>
      </c>
      <c r="G11" s="927">
        <f>+'[6]F19.00.a NOK'!M16+'[6]F19.00.a NOK'!M34+'[6]F19.00.a NOK'!M52</f>
        <v>13717425.969999999</v>
      </c>
      <c r="H11" s="927">
        <f>+'[6]F19.00.a NOK'!N16+'[6]F19.00.a NOK'!N34+'[6]F19.00.a NOK'!N52</f>
        <v>32210869</v>
      </c>
      <c r="I11" s="927">
        <f>+'[6]F19.00.b NOK'!F16+'[6]F19.00.b NOK'!F34</f>
        <v>-2913309.3899999997</v>
      </c>
      <c r="J11" s="927">
        <f>+'[6]F19.00.b NOK'!G16+'[6]F19.00.b NOK'!G34</f>
        <v>-5225466.6500000004</v>
      </c>
      <c r="K11" s="928">
        <f>+'[6]F19.00.e NOK'!E17+'[6]F19.00.e NOK'!E35+'[6]F19.00.e NOK'!E53+'[6]F19.00.c NOK'!E17+'[6]F19.00.c NOK'!E35+'[6]F19.00.c NOK'!E53</f>
        <v>339633062.16000003</v>
      </c>
      <c r="L11" s="929">
        <f>+'[6]F19.00.e NOK'!F17+'[6]F19.00.e NOK'!F35+'[6]F19.00.e NOK'!F53+'[6]F19.00.c NOK'!F17+'[6]F19.00.c NOK'!F35+'[6]F19.00.c NOK'!F53</f>
        <v>25105064.010000002</v>
      </c>
    </row>
    <row r="12" spans="2:12" ht="15.75" customHeight="1" thickBot="1">
      <c r="B12" s="92" t="s">
        <v>290</v>
      </c>
      <c r="C12" s="365" t="s">
        <v>381</v>
      </c>
      <c r="D12" s="366"/>
      <c r="E12" s="927">
        <f>+'[6]F19.00.a NOK'!F17+'[6]F19.00.a NOK'!F35+'[6]F19.00.a NOK'!F53</f>
        <v>0</v>
      </c>
      <c r="F12" s="927">
        <f>+'[6]F19.00.a NOK'!J17+'[6]F19.00.a NOK'!J35+'[6]F19.00.a NOK'!J53</f>
        <v>0</v>
      </c>
      <c r="G12" s="927">
        <f>+'[6]F19.00.a NOK'!M17+'[6]F19.00.a NOK'!M35+'[6]F19.00.a NOK'!M53</f>
        <v>0</v>
      </c>
      <c r="H12" s="927">
        <f>+'[6]F19.00.a NOK'!N17+'[6]F19.00.a NOK'!N35+'[6]F19.00.a NOK'!N53</f>
        <v>0</v>
      </c>
      <c r="I12" s="927">
        <f>+'[6]F19.00.b NOK'!F17+'[6]F19.00.b NOK'!F35</f>
        <v>0</v>
      </c>
      <c r="J12" s="927">
        <f>+'[6]F19.00.b NOK'!G17+'[6]F19.00.b NOK'!G35</f>
        <v>0</v>
      </c>
      <c r="K12" s="928">
        <f>+'[6]F19.00.e NOK'!E18+'[6]F19.00.e NOK'!E36+'[6]F19.00.e NOK'!E54+'[6]F19.00.c NOK'!E18+'[6]F19.00.c NOK'!E36+'[6]F19.00.c NOK'!E54</f>
        <v>0</v>
      </c>
      <c r="L12" s="930">
        <f>+'[6]F19.00.e NOK'!F18+'[6]F19.00.e NOK'!F36+'[6]F19.00.e NOK'!F54+'[6]F19.00.c NOK'!F18+'[6]F19.00.c NOK'!F36+'[6]F19.00.c NOK'!F54</f>
        <v>0</v>
      </c>
    </row>
    <row r="13" spans="2:12" ht="15.75" customHeight="1" thickBot="1">
      <c r="B13" s="92" t="s">
        <v>324</v>
      </c>
      <c r="C13" s="365" t="s">
        <v>382</v>
      </c>
      <c r="D13" s="366"/>
      <c r="E13" s="927">
        <f>+'[6]F19.00.a NOK'!F18+'[6]F19.00.a NOK'!F36+'[6]F19.00.a NOK'!F54</f>
        <v>0</v>
      </c>
      <c r="F13" s="927">
        <f>+'[6]F19.00.a NOK'!J18+'[6]F19.00.a NOK'!J36+'[6]F19.00.a NOK'!J54</f>
        <v>0</v>
      </c>
      <c r="G13" s="927">
        <f>+'[6]F19.00.a NOK'!M18+'[6]F19.00.a NOK'!M36+'[6]F19.00.a NOK'!M54</f>
        <v>0</v>
      </c>
      <c r="H13" s="927">
        <f>+'[6]F19.00.a NOK'!N18+'[6]F19.00.a NOK'!N36+'[6]F19.00.a NOK'!N54</f>
        <v>0</v>
      </c>
      <c r="I13" s="927">
        <f>+'[6]F19.00.b NOK'!F18+'[6]F19.00.b NOK'!F36</f>
        <v>0</v>
      </c>
      <c r="J13" s="927">
        <f>+'[6]F19.00.b NOK'!G18+'[6]F19.00.b NOK'!G36</f>
        <v>0</v>
      </c>
      <c r="K13" s="928">
        <f>+'[6]F19.00.e NOK'!E19+'[6]F19.00.e NOK'!E37+'[6]F19.00.e NOK'!E55+'[6]F19.00.c NOK'!E19+'[6]F19.00.c NOK'!E37+'[6]F19.00.c NOK'!E55</f>
        <v>0</v>
      </c>
      <c r="L13" s="930">
        <f>+'[6]F19.00.e NOK'!F19+'[6]F19.00.e NOK'!F37+'[6]F19.00.e NOK'!F55+'[6]F19.00.c NOK'!F19+'[6]F19.00.c NOK'!F37+'[6]F19.00.c NOK'!F55</f>
        <v>0</v>
      </c>
    </row>
    <row r="14" spans="2:12" ht="15.75" customHeight="1" thickBot="1">
      <c r="B14" s="92" t="s">
        <v>326</v>
      </c>
      <c r="C14" s="365" t="s">
        <v>383</v>
      </c>
      <c r="D14" s="366"/>
      <c r="E14" s="927">
        <f>+'[6]F19.00.a NOK'!F19+'[6]F19.00.a NOK'!F37+'[6]F19.00.a NOK'!F55</f>
        <v>0</v>
      </c>
      <c r="F14" s="927">
        <f>+'[6]F19.00.a NOK'!J19+'[6]F19.00.a NOK'!J37+'[6]F19.00.a NOK'!J55</f>
        <v>0</v>
      </c>
      <c r="G14" s="927">
        <f>+'[6]F19.00.a NOK'!M19+'[6]F19.00.a NOK'!M37+'[6]F19.00.a NOK'!M55</f>
        <v>0</v>
      </c>
      <c r="H14" s="927">
        <f>+'[6]F19.00.a NOK'!N19+'[6]F19.00.a NOK'!N37+'[6]F19.00.a NOK'!N55</f>
        <v>0</v>
      </c>
      <c r="I14" s="927">
        <f>+'[6]F19.00.b NOK'!F19+'[6]F19.00.b NOK'!F37</f>
        <v>0</v>
      </c>
      <c r="J14" s="927">
        <f>+'[6]F19.00.b NOK'!G19+'[6]F19.00.b NOK'!G37</f>
        <v>0</v>
      </c>
      <c r="K14" s="928">
        <f>+'[6]F19.00.e NOK'!E20+'[6]F19.00.e NOK'!E38+'[6]F19.00.e NOK'!E56+'[6]F19.00.c NOK'!E20+'[6]F19.00.c NOK'!E38+'[6]F19.00.c NOK'!E56</f>
        <v>0</v>
      </c>
      <c r="L14" s="930">
        <f>+'[6]F19.00.e NOK'!F20+'[6]F19.00.e NOK'!F38+'[6]F19.00.e NOK'!F56+'[6]F19.00.c NOK'!F20+'[6]F19.00.c NOK'!F38+'[6]F19.00.c NOK'!F56</f>
        <v>0</v>
      </c>
    </row>
    <row r="15" spans="2:12" ht="15.75" customHeight="1" thickBot="1">
      <c r="B15" s="92" t="s">
        <v>328</v>
      </c>
      <c r="C15" s="365" t="s">
        <v>384</v>
      </c>
      <c r="D15" s="366"/>
      <c r="E15" s="927">
        <f>+'[6]F19.00.a NOK'!F20+'[6]F19.00.a NOK'!F38+'[6]F19.00.a NOK'!F56</f>
        <v>0</v>
      </c>
      <c r="F15" s="927">
        <f>+'[6]F19.00.a NOK'!J20+'[6]F19.00.a NOK'!J38+'[6]F19.00.a NOK'!J56</f>
        <v>0</v>
      </c>
      <c r="G15" s="927">
        <f>+'[6]F19.00.a NOK'!M20+'[6]F19.00.a NOK'!M38+'[6]F19.00.a NOK'!M56</f>
        <v>0</v>
      </c>
      <c r="H15" s="927">
        <f>+'[6]F19.00.a NOK'!N20+'[6]F19.00.a NOK'!N38+'[6]F19.00.a NOK'!N56</f>
        <v>0</v>
      </c>
      <c r="I15" s="927">
        <f>+'[6]F19.00.b NOK'!F20+'[6]F19.00.b NOK'!F38</f>
        <v>0</v>
      </c>
      <c r="J15" s="927">
        <f>+'[6]F19.00.b NOK'!G20+'[6]F19.00.b NOK'!G38</f>
        <v>0</v>
      </c>
      <c r="K15" s="928">
        <f>+'[6]F19.00.e NOK'!E21+'[6]F19.00.e NOK'!E39+'[6]F19.00.e NOK'!E57+'[6]F19.00.c NOK'!E21+'[6]F19.00.c NOK'!E39+'[6]F19.00.c NOK'!E57</f>
        <v>0</v>
      </c>
      <c r="L15" s="930">
        <f>+'[6]F19.00.e NOK'!F21+'[6]F19.00.e NOK'!F39+'[6]F19.00.e NOK'!F57+'[6]F19.00.c NOK'!F21+'[6]F19.00.c NOK'!F39+'[6]F19.00.c NOK'!F57</f>
        <v>0</v>
      </c>
    </row>
    <row r="16" spans="2:12" ht="15.75" customHeight="1" thickBot="1">
      <c r="B16" s="92" t="s">
        <v>330</v>
      </c>
      <c r="C16" s="365" t="s">
        <v>385</v>
      </c>
      <c r="D16" s="366"/>
      <c r="E16" s="927">
        <f>+'[6]F19.00.a NOK'!F21+'[6]F19.00.a NOK'!F39+'[6]F19.00.a NOK'!F57</f>
        <v>0</v>
      </c>
      <c r="F16" s="927">
        <f>+'[6]F19.00.a NOK'!J21+'[6]F19.00.a NOK'!J39+'[6]F19.00.a NOK'!J57</f>
        <v>0</v>
      </c>
      <c r="G16" s="927">
        <f>+'[6]F19.00.a NOK'!M21+'[6]F19.00.a NOK'!M39+'[6]F19.00.a NOK'!M57</f>
        <v>0</v>
      </c>
      <c r="H16" s="927">
        <f>+'[6]F19.00.a NOK'!N21+'[6]F19.00.a NOK'!N39+'[6]F19.00.a NOK'!N57</f>
        <v>0</v>
      </c>
      <c r="I16" s="927">
        <f>+'[6]F19.00.b NOK'!F21+'[6]F19.00.b NOK'!F39</f>
        <v>0</v>
      </c>
      <c r="J16" s="927">
        <f>+'[6]F19.00.b NOK'!G21+'[6]F19.00.b NOK'!G39</f>
        <v>0</v>
      </c>
      <c r="K16" s="928">
        <f>+'[6]F19.00.e NOK'!E22+'[6]F19.00.e NOK'!E40+'[6]F19.00.e NOK'!E58+'[6]F19.00.c NOK'!E22+'[6]F19.00.c NOK'!E40+'[6]F19.00.c NOK'!E58</f>
        <v>0</v>
      </c>
      <c r="L16" s="930">
        <f>+'[6]F19.00.e NOK'!F22+'[6]F19.00.e NOK'!F40+'[6]F19.00.e NOK'!F58+'[6]F19.00.c NOK'!F22+'[6]F19.00.c NOK'!F40+'[6]F19.00.c NOK'!F58</f>
        <v>0</v>
      </c>
    </row>
    <row r="17" spans="2:12" ht="24.75" customHeight="1" thickBot="1">
      <c r="B17" s="92" t="s">
        <v>332</v>
      </c>
      <c r="C17" s="365" t="s">
        <v>386</v>
      </c>
      <c r="D17" s="366"/>
      <c r="E17" s="927">
        <f>+'[6]F19.00.a NOK'!$F$24+'[6]F19.00.a NOK'!$F$42+'[6]F19.00.a NOK'!$F$60</f>
        <v>324828408.94</v>
      </c>
      <c r="F17" s="927">
        <f>+'[6]F19.00.a NOK'!$J$24+'[6]F19.00.a NOK'!$J$42+'[6]F19.00.a NOK'!$J$60</f>
        <v>32210869</v>
      </c>
      <c r="G17" s="927">
        <f>+'[6]F19.00.a NOK'!M24+'[6]F19.00.a NOK'!M42+'[6]F19.00.a NOK'!M60</f>
        <v>13717425.969999999</v>
      </c>
      <c r="H17" s="927">
        <f>+'[6]F19.00.a NOK'!N24+'[6]F19.00.a NOK'!N42+'[6]F19.00.a NOK'!N60</f>
        <v>32210869</v>
      </c>
      <c r="I17" s="927">
        <f>+'[6]F19.00.b NOK'!$F$24+'[6]F19.00.b NOK'!$F$42</f>
        <v>-2913309.3899999997</v>
      </c>
      <c r="J17" s="927">
        <f>+'[6]F19.00.b NOK'!$G$24+'[6]F19.00.b NOK'!$G$42</f>
        <v>-5225466.6500000004</v>
      </c>
      <c r="K17" s="928">
        <f>+'[6]F19.00.e NOK'!E25+'[6]F19.00.e NOK'!E43+'[6]F19.00.e NOK'!E61+'[6]F19.00.c NOK'!E25+'[6]F19.00.c NOK'!E43+'[6]F19.00.c NOK'!E61</f>
        <v>339633062.16000003</v>
      </c>
      <c r="L17" s="930">
        <f>+'[6]F19.00.e NOK'!F25+'[6]F19.00.e NOK'!F43+'[6]F19.00.e NOK'!F61+'[6]F19.00.c NOK'!F25+'[6]F19.00.c NOK'!F43+'[6]F19.00.c NOK'!F61</f>
        <v>25105064.010000002</v>
      </c>
    </row>
    <row r="18" spans="2:12" ht="24.75" customHeight="1" thickBot="1">
      <c r="B18" s="93" t="s">
        <v>334</v>
      </c>
      <c r="C18" s="361" t="s">
        <v>337</v>
      </c>
      <c r="D18" s="362"/>
      <c r="E18" s="927">
        <f>+'[6]F19.00.a NOK'!$F$10+'[6]F19.00.a NOK'!$F$28+'[6]F19.00.a NOK'!$F$46</f>
        <v>0</v>
      </c>
      <c r="F18" s="927">
        <f>+'[6]F19.00.a NOK'!$J$10+'[6]F19.00.a NOK'!$J$28+'[6]F19.00.a NOK'!$J$46</f>
        <v>0</v>
      </c>
      <c r="G18" s="927">
        <f>+'[6]F19.00.a NOK'!M10+'[6]F19.00.a NOK'!M28+'[6]F19.00.a NOK'!M46</f>
        <v>0</v>
      </c>
      <c r="H18" s="927">
        <f>+'[6]F19.00.a NOK'!N10+'[6]F19.00.a NOK'!N28+'[6]F19.00.a NOK'!N46</f>
        <v>0</v>
      </c>
      <c r="I18" s="927">
        <f>+'[6]F19.00.b NOK'!$F$10+'[6]F19.00.b NOK'!$F$28</f>
        <v>0</v>
      </c>
      <c r="J18" s="927">
        <f>+'[6]F19.00.b NOK'!$G$10+'[6]F19.00.b NOK'!$G$28+'[6]F19.00.b NOK'!$G$46</f>
        <v>0</v>
      </c>
      <c r="K18" s="928">
        <f>+'[6]F19.00.e NOK'!E11+'[6]F19.00.e NOK'!E29+'[6]F19.00.e NOK'!E47+'[6]F19.00.c NOK'!E11+'[6]F19.00.c NOK'!E29+'[6]F19.00.c NOK'!E47</f>
        <v>0</v>
      </c>
      <c r="L18" s="930">
        <f>+'[6]F19.00.e NOK'!F11+'[6]F19.00.e NOK'!F29+'[6]F19.00.e NOK'!F47+'[6]F19.00.c NOK'!F11+'[6]F19.00.c NOK'!F29+'[6]F19.00.c NOK'!F47</f>
        <v>0</v>
      </c>
    </row>
    <row r="19" spans="2:12" ht="23.25" customHeight="1" thickBot="1">
      <c r="B19" s="94" t="s">
        <v>336</v>
      </c>
      <c r="C19" s="363" t="s">
        <v>387</v>
      </c>
      <c r="D19" s="364"/>
      <c r="E19" s="931">
        <f>+'[6]F19.00.d NOK'!$F$10</f>
        <v>0</v>
      </c>
      <c r="F19" s="931">
        <f>+'[6]F19.00.d NOK'!$J$10</f>
        <v>0</v>
      </c>
      <c r="G19" s="931">
        <f>+'[6]F19.00.d NOK'!M10</f>
        <v>0</v>
      </c>
      <c r="H19" s="931">
        <f>+'[6]F19.00.d NOK'!N10</f>
        <v>0</v>
      </c>
      <c r="I19" s="931">
        <f>+'[6]F19.00.b NOK'!$F$66</f>
        <v>0</v>
      </c>
      <c r="J19" s="931">
        <f>+'[6]F19.00.b NOK'!$G$66</f>
        <v>0</v>
      </c>
      <c r="K19" s="932">
        <f>+'[6]F19.00.c NOK'!E67+'[6]F19.00.d NOK'!P10</f>
        <v>0</v>
      </c>
      <c r="L19" s="933">
        <f>+'[6]F19.00.c NOK'!F67+'[6]F19.00.d NOK'!Q10</f>
        <v>0</v>
      </c>
    </row>
    <row r="20" spans="2:12" ht="26.25" customHeight="1" thickBot="1">
      <c r="B20" s="934">
        <v>100</v>
      </c>
      <c r="C20" s="935" t="s">
        <v>198</v>
      </c>
      <c r="D20" s="936"/>
      <c r="E20" s="933">
        <f>+E10+E11+E18+E19</f>
        <v>324828408.94</v>
      </c>
      <c r="F20" s="937">
        <f>+F10+F11+F18+F19</f>
        <v>32210869</v>
      </c>
      <c r="G20" s="937">
        <f t="shared" ref="G20:L20" si="0">+G10+G11+G18+G19</f>
        <v>13717425.969999999</v>
      </c>
      <c r="H20" s="937">
        <f t="shared" si="0"/>
        <v>32210869</v>
      </c>
      <c r="I20" s="937">
        <f t="shared" si="0"/>
        <v>-2913309.3899999997</v>
      </c>
      <c r="J20" s="937">
        <f t="shared" si="0"/>
        <v>-5225466.6500000004</v>
      </c>
      <c r="K20" s="932">
        <f t="shared" si="0"/>
        <v>339633062.16000003</v>
      </c>
      <c r="L20" s="933">
        <f t="shared" si="0"/>
        <v>25105064.010000002</v>
      </c>
    </row>
    <row r="21" spans="2:12" ht="15.75">
      <c r="B21" s="71"/>
      <c r="C21" s="358"/>
      <c r="D21" s="358"/>
      <c r="E21" s="71"/>
      <c r="F21" s="71"/>
      <c r="G21" s="71"/>
      <c r="H21" s="71"/>
      <c r="I21" s="71"/>
      <c r="J21" s="71"/>
      <c r="K21" s="71"/>
      <c r="L21" s="71"/>
    </row>
    <row r="22" spans="2:12" ht="15.75">
      <c r="B22" s="360"/>
      <c r="C22" s="360"/>
      <c r="D22" s="360"/>
      <c r="E22" s="71"/>
      <c r="F22" s="71"/>
      <c r="G22" s="71"/>
      <c r="H22" s="71"/>
      <c r="I22" s="71"/>
      <c r="J22" s="71"/>
      <c r="K22" s="71"/>
      <c r="L22" s="71"/>
    </row>
    <row r="23" spans="2:12" ht="15.75">
      <c r="B23" s="71"/>
      <c r="C23" s="358"/>
      <c r="D23" s="358"/>
      <c r="E23" s="71"/>
      <c r="F23" s="71"/>
      <c r="G23" s="71"/>
      <c r="H23" s="71"/>
      <c r="I23" s="71"/>
      <c r="J23" s="71"/>
      <c r="K23" s="71"/>
      <c r="L23" s="71"/>
    </row>
    <row r="24" spans="2:12" ht="15.75">
      <c r="B24" s="360"/>
      <c r="C24" s="360"/>
      <c r="D24" s="360"/>
      <c r="E24" s="71"/>
      <c r="F24" s="71"/>
      <c r="G24" s="71"/>
      <c r="H24" s="71"/>
      <c r="I24" s="71"/>
      <c r="J24" s="71"/>
      <c r="K24" s="71"/>
      <c r="L24" s="71"/>
    </row>
    <row r="25" spans="2:12">
      <c r="B25" s="938"/>
      <c r="C25" s="938"/>
      <c r="D25" s="938"/>
      <c r="E25" s="938"/>
      <c r="F25" s="938"/>
      <c r="G25" s="938"/>
      <c r="H25" s="938"/>
      <c r="I25" s="938"/>
      <c r="J25" s="938"/>
      <c r="K25" s="938"/>
      <c r="L25" s="938"/>
    </row>
    <row r="26" spans="2:12">
      <c r="B26" s="939"/>
      <c r="C26" s="939"/>
      <c r="D26" s="939"/>
      <c r="E26" s="939"/>
      <c r="F26" s="939"/>
      <c r="G26" s="939"/>
      <c r="H26" s="939"/>
      <c r="I26" s="939"/>
      <c r="J26" s="939"/>
      <c r="K26" s="939"/>
      <c r="L26" s="939"/>
    </row>
    <row r="27" spans="2:12">
      <c r="B27" s="938"/>
      <c r="C27" s="938"/>
      <c r="D27" s="938"/>
      <c r="E27" s="938"/>
      <c r="F27" s="938"/>
      <c r="G27" s="938"/>
      <c r="H27" s="938"/>
      <c r="I27" s="938"/>
      <c r="J27" s="938"/>
      <c r="K27" s="938"/>
      <c r="L27" s="938"/>
    </row>
    <row r="28" spans="2:12">
      <c r="B28" s="938"/>
      <c r="C28" s="938"/>
      <c r="D28" s="938"/>
      <c r="E28" s="938"/>
      <c r="F28" s="938"/>
      <c r="G28" s="938"/>
      <c r="H28" s="938"/>
      <c r="I28" s="938"/>
      <c r="J28" s="938"/>
      <c r="K28" s="938"/>
      <c r="L28" s="938"/>
    </row>
    <row r="29" spans="2:12">
      <c r="B29" s="938"/>
      <c r="C29" s="938"/>
      <c r="D29" s="938"/>
      <c r="E29" s="938"/>
      <c r="F29" s="938"/>
      <c r="G29" s="938"/>
      <c r="H29" s="938"/>
      <c r="I29" s="938"/>
      <c r="J29" s="938"/>
      <c r="K29" s="938"/>
      <c r="L29" s="938"/>
    </row>
    <row r="30" spans="2:12">
      <c r="B30" s="938"/>
      <c r="C30" s="938"/>
      <c r="D30" s="938"/>
      <c r="E30" s="938"/>
      <c r="F30" s="938"/>
      <c r="G30" s="938"/>
      <c r="H30" s="938"/>
      <c r="I30" s="938"/>
      <c r="J30" s="938"/>
      <c r="K30" s="938"/>
      <c r="L30" s="938"/>
    </row>
    <row r="31" spans="2:12">
      <c r="B31" s="938"/>
      <c r="C31" s="938"/>
      <c r="D31" s="938"/>
      <c r="E31" s="938"/>
      <c r="F31" s="938"/>
      <c r="G31" s="938"/>
      <c r="H31" s="938"/>
      <c r="I31" s="938"/>
      <c r="J31" s="938"/>
      <c r="K31" s="938"/>
      <c r="L31" s="938"/>
    </row>
    <row r="32" spans="2:12">
      <c r="B32" s="938"/>
      <c r="C32" s="938"/>
      <c r="D32" s="938"/>
      <c r="E32" s="938"/>
      <c r="F32" s="938"/>
      <c r="G32" s="938"/>
      <c r="H32" s="938"/>
      <c r="I32" s="938"/>
      <c r="J32" s="938"/>
      <c r="K32" s="938"/>
      <c r="L32" s="938"/>
    </row>
    <row r="33" spans="2:12" ht="15.75">
      <c r="B33" s="71"/>
      <c r="C33" s="358"/>
      <c r="D33" s="358"/>
      <c r="E33" s="71"/>
      <c r="F33" s="71"/>
      <c r="G33" s="71"/>
      <c r="H33" s="71"/>
      <c r="I33" s="71"/>
      <c r="J33" s="71"/>
      <c r="K33" s="71"/>
      <c r="L33" s="71"/>
    </row>
    <row r="34" spans="2:12" ht="15.75">
      <c r="B34" s="359"/>
      <c r="C34" s="359"/>
      <c r="D34" s="359"/>
      <c r="E34" s="71"/>
      <c r="F34" s="71"/>
      <c r="G34" s="71"/>
      <c r="H34" s="71"/>
      <c r="I34" s="71"/>
      <c r="J34" s="71"/>
      <c r="K34" s="71"/>
      <c r="L34" s="71"/>
    </row>
    <row r="35" spans="2:12">
      <c r="B35" s="938"/>
      <c r="C35" s="938"/>
      <c r="D35" s="938"/>
      <c r="E35" s="938"/>
      <c r="F35" s="938"/>
      <c r="G35" s="938"/>
      <c r="H35" s="938"/>
      <c r="I35" s="938"/>
      <c r="J35" s="938"/>
      <c r="K35" s="938"/>
      <c r="L35" s="938"/>
    </row>
    <row r="36" spans="2:12">
      <c r="B36" s="940"/>
      <c r="C36" s="940"/>
      <c r="D36" s="940"/>
      <c r="E36" s="940"/>
      <c r="F36" s="940"/>
      <c r="G36" s="940"/>
      <c r="H36" s="940"/>
      <c r="I36" s="940"/>
      <c r="J36" s="940"/>
      <c r="K36" s="940"/>
      <c r="L36" s="940"/>
    </row>
    <row r="37" spans="2:12">
      <c r="B37" s="940"/>
      <c r="C37" s="940"/>
      <c r="D37" s="940"/>
      <c r="E37" s="940"/>
      <c r="F37" s="940"/>
      <c r="G37" s="940"/>
      <c r="H37" s="940"/>
      <c r="I37" s="940"/>
      <c r="J37" s="940"/>
      <c r="K37" s="940"/>
      <c r="L37" s="940"/>
    </row>
    <row r="38" spans="2:12">
      <c r="B38" s="940"/>
      <c r="C38" s="940"/>
      <c r="D38" s="940"/>
      <c r="E38" s="940"/>
      <c r="F38" s="940"/>
      <c r="G38" s="940"/>
      <c r="H38" s="940"/>
      <c r="I38" s="940"/>
      <c r="J38" s="940"/>
      <c r="K38" s="940"/>
      <c r="L38" s="940"/>
    </row>
    <row r="39" spans="2:12">
      <c r="B39" s="940"/>
      <c r="C39" s="940"/>
      <c r="D39" s="940"/>
      <c r="E39" s="940"/>
      <c r="F39" s="940"/>
      <c r="G39" s="940"/>
      <c r="H39" s="940"/>
      <c r="I39" s="940"/>
      <c r="J39" s="940"/>
      <c r="K39" s="940"/>
      <c r="L39" s="940"/>
    </row>
    <row r="40" spans="2:12">
      <c r="B40" s="940"/>
      <c r="C40" s="940"/>
      <c r="D40" s="940"/>
      <c r="E40" s="940"/>
      <c r="F40" s="940"/>
      <c r="G40" s="940"/>
      <c r="H40" s="940"/>
      <c r="I40" s="940"/>
      <c r="J40" s="940"/>
      <c r="K40" s="940"/>
      <c r="L40" s="940"/>
    </row>
    <row r="41" spans="2:12">
      <c r="B41" s="940"/>
      <c r="C41" s="940"/>
      <c r="D41" s="940"/>
      <c r="E41" s="940"/>
      <c r="F41" s="940"/>
      <c r="G41" s="940"/>
      <c r="H41" s="940"/>
      <c r="I41" s="940"/>
      <c r="J41" s="940"/>
      <c r="K41" s="940"/>
      <c r="L41" s="940"/>
    </row>
    <row r="67" spans="2:12" ht="15.75">
      <c r="B67" s="358"/>
      <c r="C67" s="358"/>
      <c r="D67" s="358"/>
      <c r="E67" s="358"/>
      <c r="F67" s="358"/>
      <c r="G67" s="358"/>
      <c r="H67" s="358"/>
      <c r="I67" s="358"/>
      <c r="J67" s="358"/>
      <c r="K67" s="358"/>
      <c r="L67" s="71"/>
    </row>
  </sheetData>
  <mergeCells count="33">
    <mergeCell ref="H67:K67"/>
    <mergeCell ref="C23:D23"/>
    <mergeCell ref="B24:D24"/>
    <mergeCell ref="C33:D33"/>
    <mergeCell ref="B34:D34"/>
    <mergeCell ref="B67:C67"/>
    <mergeCell ref="D67:G67"/>
    <mergeCell ref="C16:D16"/>
    <mergeCell ref="C17:D17"/>
    <mergeCell ref="C18:D18"/>
    <mergeCell ref="C19:D19"/>
    <mergeCell ref="C21:D21"/>
    <mergeCell ref="B22:D22"/>
    <mergeCell ref="C10:D10"/>
    <mergeCell ref="C11:D11"/>
    <mergeCell ref="C12:D12"/>
    <mergeCell ref="C13:D13"/>
    <mergeCell ref="C14:D14"/>
    <mergeCell ref="C15:D15"/>
    <mergeCell ref="I7:J7"/>
    <mergeCell ref="K7:L7"/>
    <mergeCell ref="C8:D8"/>
    <mergeCell ref="E8:E9"/>
    <mergeCell ref="F8:H8"/>
    <mergeCell ref="I8:I9"/>
    <mergeCell ref="J8:J9"/>
    <mergeCell ref="C9:D9"/>
    <mergeCell ref="B3:H3"/>
    <mergeCell ref="C4:D4"/>
    <mergeCell ref="C5:D5"/>
    <mergeCell ref="C6:D6"/>
    <mergeCell ref="C7:D7"/>
    <mergeCell ref="E7:H7"/>
  </mergeCells>
  <pageMargins left="0.7" right="0.7" top="0.75" bottom="0.75" header="0.3" footer="0.3"/>
  <pageSetup paperSize="9" orientation="portrait"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1A7E62-3CCE-4632-9547-D85BEB8B9753}">
  <sheetPr>
    <tabColor rgb="FF00B050"/>
  </sheetPr>
  <dimension ref="B4:N75"/>
  <sheetViews>
    <sheetView workbookViewId="0">
      <selection activeCell="C15" sqref="C15"/>
    </sheetView>
  </sheetViews>
  <sheetFormatPr defaultColWidth="9.140625" defaultRowHeight="14.25"/>
  <cols>
    <col min="1" max="1" width="3.28515625" style="171" customWidth="1"/>
    <col min="2" max="2" width="14.85546875" style="171" customWidth="1"/>
    <col min="3" max="3" width="136.85546875" style="171" customWidth="1"/>
    <col min="4" max="4" width="4.7109375" style="171" customWidth="1"/>
    <col min="5" max="5" width="12.42578125" style="171" customWidth="1"/>
    <col min="6" max="6" width="33.28515625" style="171" customWidth="1"/>
    <col min="7" max="7" width="20.28515625" style="171" customWidth="1"/>
    <col min="8" max="8" width="15.85546875" style="171" customWidth="1"/>
    <col min="9" max="9" width="21.7109375" style="171" customWidth="1"/>
    <col min="10" max="16384" width="9.140625" style="171"/>
  </cols>
  <sheetData>
    <row r="4" spans="2:10" ht="30" customHeight="1" thickBot="1">
      <c r="B4" s="269" t="s">
        <v>1213</v>
      </c>
      <c r="C4" s="269"/>
      <c r="D4" s="269"/>
      <c r="E4" s="269"/>
      <c r="F4" s="269"/>
      <c r="G4" s="269"/>
      <c r="H4" s="269"/>
    </row>
    <row r="5" spans="2:10" ht="15" thickBot="1">
      <c r="B5" s="245" t="s">
        <v>0</v>
      </c>
      <c r="C5" s="246" t="s">
        <v>1</v>
      </c>
      <c r="D5" s="247"/>
      <c r="E5" s="246" t="s">
        <v>1035</v>
      </c>
      <c r="F5" s="246" t="s">
        <v>1068</v>
      </c>
      <c r="G5" s="246" t="s">
        <v>1041</v>
      </c>
      <c r="H5" s="248" t="s">
        <v>1067</v>
      </c>
    </row>
    <row r="6" spans="2:10">
      <c r="B6" s="172"/>
      <c r="C6" s="172"/>
    </row>
    <row r="7" spans="2:10" ht="15" thickBot="1">
      <c r="B7" s="173" t="s">
        <v>1007</v>
      </c>
      <c r="C7" s="172"/>
      <c r="E7" s="171" t="s">
        <v>1036</v>
      </c>
      <c r="G7" s="171" t="s">
        <v>1052</v>
      </c>
    </row>
    <row r="8" spans="2:10">
      <c r="B8" s="1082" t="s">
        <v>4</v>
      </c>
      <c r="C8" s="1083" t="s">
        <v>5</v>
      </c>
      <c r="D8" s="1083"/>
      <c r="E8" s="1083"/>
      <c r="F8" s="1083" t="s">
        <v>1066</v>
      </c>
      <c r="G8" s="1083"/>
      <c r="H8" s="1084" t="s">
        <v>1064</v>
      </c>
    </row>
    <row r="9" spans="2:10">
      <c r="B9" s="175" t="s">
        <v>6</v>
      </c>
      <c r="C9" s="171" t="s">
        <v>7</v>
      </c>
      <c r="F9" s="171" t="s">
        <v>1069</v>
      </c>
      <c r="H9" s="176" t="s">
        <v>1065</v>
      </c>
      <c r="J9" s="177"/>
    </row>
    <row r="10" spans="2:10">
      <c r="B10" s="1085" t="s">
        <v>8</v>
      </c>
      <c r="C10" s="1086" t="s">
        <v>9</v>
      </c>
      <c r="D10" s="1086"/>
      <c r="E10" s="1086"/>
      <c r="F10" s="1086" t="s">
        <v>1214</v>
      </c>
      <c r="G10" s="1086"/>
      <c r="H10" s="1087" t="s">
        <v>1064</v>
      </c>
    </row>
    <row r="11" spans="2:10">
      <c r="B11" s="1085" t="s">
        <v>10</v>
      </c>
      <c r="C11" s="1086" t="s">
        <v>11</v>
      </c>
      <c r="D11" s="1086"/>
      <c r="E11" s="1086"/>
      <c r="F11" s="1086" t="s">
        <v>1215</v>
      </c>
      <c r="G11" s="1086"/>
      <c r="H11" s="1087" t="s">
        <v>1064</v>
      </c>
    </row>
    <row r="12" spans="2:10">
      <c r="B12" s="1085" t="s">
        <v>724</v>
      </c>
      <c r="C12" s="1086" t="s">
        <v>725</v>
      </c>
      <c r="D12" s="1086"/>
      <c r="E12" s="1086"/>
      <c r="F12" s="1086" t="s">
        <v>1216</v>
      </c>
      <c r="G12" s="1086"/>
      <c r="H12" s="1087" t="s">
        <v>1064</v>
      </c>
    </row>
    <row r="13" spans="2:10">
      <c r="B13" s="1085" t="s">
        <v>1217</v>
      </c>
      <c r="C13" s="1086" t="s">
        <v>1218</v>
      </c>
      <c r="D13" s="1086"/>
      <c r="E13" s="1086"/>
      <c r="F13" s="1086" t="s">
        <v>1219</v>
      </c>
      <c r="G13" s="1086"/>
      <c r="H13" s="1087" t="s">
        <v>1064</v>
      </c>
    </row>
    <row r="14" spans="2:10" ht="15" thickBot="1">
      <c r="B14" s="1088" t="s">
        <v>1220</v>
      </c>
      <c r="C14" s="1089" t="s">
        <v>1221</v>
      </c>
      <c r="D14" s="1089"/>
      <c r="E14" s="1089"/>
      <c r="F14" s="1089" t="s">
        <v>1219</v>
      </c>
      <c r="G14" s="1089"/>
      <c r="H14" s="1090" t="s">
        <v>1064</v>
      </c>
      <c r="I14" s="177"/>
      <c r="J14" s="177"/>
    </row>
    <row r="15" spans="2:10">
      <c r="B15" s="1091"/>
      <c r="C15" s="1086"/>
      <c r="D15" s="1086"/>
      <c r="E15" s="1086"/>
      <c r="F15" s="1086"/>
      <c r="G15" s="1086"/>
      <c r="H15" s="1086"/>
      <c r="I15" s="177"/>
      <c r="J15" s="177"/>
    </row>
    <row r="16" spans="2:10" ht="15" thickBot="1">
      <c r="B16" s="1092" t="s">
        <v>1008</v>
      </c>
      <c r="C16" s="1086"/>
      <c r="D16" s="1086"/>
      <c r="E16" s="1086" t="s">
        <v>1037</v>
      </c>
      <c r="F16" s="1086"/>
      <c r="G16" s="1086" t="s">
        <v>1053</v>
      </c>
      <c r="H16" s="1086"/>
      <c r="J16" s="177"/>
    </row>
    <row r="17" spans="2:10" ht="15" thickBot="1">
      <c r="B17" s="1093" t="s">
        <v>727</v>
      </c>
      <c r="C17" s="1094" t="s">
        <v>728</v>
      </c>
      <c r="D17" s="1094"/>
      <c r="E17" s="1094"/>
      <c r="F17" s="1094" t="s">
        <v>1076</v>
      </c>
      <c r="G17" s="1094"/>
      <c r="H17" s="1095" t="s">
        <v>1064</v>
      </c>
      <c r="I17" s="177"/>
      <c r="J17" s="177"/>
    </row>
    <row r="18" spans="2:10">
      <c r="B18" s="1096"/>
      <c r="C18" s="1086"/>
      <c r="D18" s="1086"/>
      <c r="E18" s="1086"/>
      <c r="F18" s="1086"/>
      <c r="G18" s="1086"/>
      <c r="H18" s="1086"/>
      <c r="I18" s="177"/>
      <c r="J18" s="177"/>
    </row>
    <row r="19" spans="2:10" ht="15" thickBot="1">
      <c r="B19" s="1097" t="s">
        <v>1009</v>
      </c>
      <c r="C19" s="1096"/>
      <c r="D19" s="1086"/>
      <c r="E19" s="1086" t="s">
        <v>1038</v>
      </c>
      <c r="F19" s="1086"/>
      <c r="G19" s="1086" t="s">
        <v>1054</v>
      </c>
      <c r="H19" s="1086"/>
    </row>
    <row r="20" spans="2:10">
      <c r="B20" s="1082" t="s">
        <v>764</v>
      </c>
      <c r="C20" s="1083" t="s">
        <v>765</v>
      </c>
      <c r="D20" s="1083"/>
      <c r="E20" s="1083"/>
      <c r="F20" s="1083" t="s">
        <v>1222</v>
      </c>
      <c r="G20" s="1083"/>
      <c r="H20" s="1084" t="s">
        <v>1064</v>
      </c>
    </row>
    <row r="21" spans="2:10" ht="15" thickBot="1">
      <c r="B21" s="1088" t="s">
        <v>30</v>
      </c>
      <c r="C21" s="1089" t="s">
        <v>31</v>
      </c>
      <c r="D21" s="1089"/>
      <c r="E21" s="1089"/>
      <c r="F21" s="1089" t="s">
        <v>1223</v>
      </c>
      <c r="G21" s="1089"/>
      <c r="H21" s="1090" t="s">
        <v>1064</v>
      </c>
    </row>
    <row r="22" spans="2:10">
      <c r="B22" s="1096"/>
      <c r="C22" s="1086"/>
      <c r="D22" s="1086"/>
      <c r="E22" s="1086"/>
      <c r="F22" s="1086"/>
      <c r="G22" s="1086"/>
      <c r="H22" s="1086"/>
    </row>
    <row r="23" spans="2:10" ht="15" thickBot="1">
      <c r="B23" s="1092" t="s">
        <v>1010</v>
      </c>
      <c r="C23" s="1098"/>
      <c r="D23" s="1086"/>
      <c r="E23" s="1086" t="s">
        <v>1039</v>
      </c>
      <c r="F23" s="1086"/>
      <c r="G23" s="1086" t="s">
        <v>1055</v>
      </c>
      <c r="H23" s="1086"/>
    </row>
    <row r="24" spans="2:10">
      <c r="B24" s="1082" t="s">
        <v>2</v>
      </c>
      <c r="C24" s="1083" t="s">
        <v>3</v>
      </c>
      <c r="D24" s="1083"/>
      <c r="E24" s="1083"/>
      <c r="F24" s="1083" t="s">
        <v>1224</v>
      </c>
      <c r="G24" s="1083"/>
      <c r="H24" s="1084" t="s">
        <v>1064</v>
      </c>
      <c r="J24" s="177"/>
    </row>
    <row r="25" spans="2:10" ht="15" thickBot="1">
      <c r="B25" s="1088" t="s">
        <v>819</v>
      </c>
      <c r="C25" s="1089" t="s">
        <v>820</v>
      </c>
      <c r="D25" s="1089"/>
      <c r="E25" s="1089"/>
      <c r="F25" s="1089" t="s">
        <v>1225</v>
      </c>
      <c r="G25" s="1089"/>
      <c r="H25" s="1090" t="s">
        <v>1064</v>
      </c>
      <c r="J25" s="177"/>
    </row>
    <row r="26" spans="2:10">
      <c r="B26" s="1091"/>
      <c r="C26" s="1086"/>
      <c r="D26" s="1086"/>
      <c r="E26" s="1086"/>
      <c r="F26" s="1086"/>
      <c r="G26" s="1086"/>
      <c r="H26" s="1086"/>
      <c r="I26" s="177"/>
      <c r="J26" s="177"/>
    </row>
    <row r="27" spans="2:10" ht="15" thickBot="1">
      <c r="B27" s="1097" t="s">
        <v>1011</v>
      </c>
      <c r="C27" s="1096"/>
      <c r="D27" s="1086"/>
      <c r="E27" s="1086" t="s">
        <v>1040</v>
      </c>
      <c r="F27" s="1086"/>
      <c r="G27" s="1086" t="s">
        <v>1056</v>
      </c>
      <c r="H27" s="1086"/>
    </row>
    <row r="28" spans="2:10">
      <c r="B28" s="1082" t="s">
        <v>12</v>
      </c>
      <c r="C28" s="1083" t="s">
        <v>13</v>
      </c>
      <c r="D28" s="1083"/>
      <c r="E28" s="1083"/>
      <c r="F28" s="1083" t="s">
        <v>1226</v>
      </c>
      <c r="G28" s="1083"/>
      <c r="H28" s="1084" t="s">
        <v>1064</v>
      </c>
      <c r="J28" s="177"/>
    </row>
    <row r="29" spans="2:10" ht="15" thickBot="1">
      <c r="B29" s="1088" t="s">
        <v>14</v>
      </c>
      <c r="C29" s="1089" t="s">
        <v>15</v>
      </c>
      <c r="D29" s="1089"/>
      <c r="E29" s="1089"/>
      <c r="F29" s="1089" t="s">
        <v>1227</v>
      </c>
      <c r="G29" s="1089"/>
      <c r="H29" s="1090" t="s">
        <v>1064</v>
      </c>
      <c r="J29" s="177"/>
    </row>
    <row r="30" spans="2:10">
      <c r="B30" s="1096"/>
      <c r="C30" s="1086"/>
      <c r="D30" s="1086"/>
      <c r="E30" s="1086"/>
      <c r="F30" s="1086"/>
      <c r="G30" s="1086"/>
      <c r="H30" s="1086"/>
    </row>
    <row r="31" spans="2:10" ht="15" thickBot="1">
      <c r="B31" s="1097" t="s">
        <v>1012</v>
      </c>
      <c r="C31" s="1096"/>
      <c r="D31" s="1086"/>
      <c r="E31" s="1086" t="s">
        <v>1042</v>
      </c>
      <c r="F31" s="1086"/>
      <c r="G31" s="1086" t="s">
        <v>1044</v>
      </c>
      <c r="H31" s="1086"/>
    </row>
    <row r="32" spans="2:10">
      <c r="B32" s="1082" t="s">
        <v>32</v>
      </c>
      <c r="C32" s="1083" t="s">
        <v>33</v>
      </c>
      <c r="D32" s="1083"/>
      <c r="E32" s="1083"/>
      <c r="F32" s="1083" t="s">
        <v>1228</v>
      </c>
      <c r="G32" s="1083"/>
      <c r="H32" s="1084" t="s">
        <v>1064</v>
      </c>
      <c r="J32" s="177"/>
    </row>
    <row r="33" spans="2:10">
      <c r="B33" s="1085" t="s">
        <v>34</v>
      </c>
      <c r="C33" s="1086" t="s">
        <v>35</v>
      </c>
      <c r="D33" s="1086"/>
      <c r="E33" s="1086"/>
      <c r="F33" s="1086" t="s">
        <v>1229</v>
      </c>
      <c r="G33" s="1086"/>
      <c r="H33" s="1087" t="s">
        <v>1064</v>
      </c>
      <c r="J33" s="177"/>
    </row>
    <row r="34" spans="2:10">
      <c r="B34" s="1085" t="s">
        <v>36</v>
      </c>
      <c r="C34" s="1086" t="s">
        <v>37</v>
      </c>
      <c r="D34" s="1086"/>
      <c r="E34" s="1086"/>
      <c r="F34" s="1086" t="s">
        <v>1228</v>
      </c>
      <c r="G34" s="1086"/>
      <c r="H34" s="1087" t="s">
        <v>1064</v>
      </c>
      <c r="J34" s="177"/>
    </row>
    <row r="35" spans="2:10" ht="15" thickBot="1">
      <c r="B35" s="1088" t="s">
        <v>826</v>
      </c>
      <c r="C35" s="1089" t="s">
        <v>825</v>
      </c>
      <c r="D35" s="1089"/>
      <c r="E35" s="1089"/>
      <c r="F35" s="1089" t="s">
        <v>1230</v>
      </c>
      <c r="G35" s="1089"/>
      <c r="H35" s="1090" t="s">
        <v>1064</v>
      </c>
      <c r="I35" s="177"/>
      <c r="J35" s="177"/>
    </row>
    <row r="36" spans="2:10">
      <c r="B36" s="1096"/>
      <c r="C36" s="1086"/>
      <c r="D36" s="1086"/>
      <c r="E36" s="1086"/>
      <c r="F36" s="1086"/>
      <c r="G36" s="1086"/>
      <c r="H36" s="1086"/>
      <c r="J36" s="177"/>
    </row>
    <row r="37" spans="2:10">
      <c r="B37" s="1097" t="s">
        <v>1013</v>
      </c>
      <c r="C37" s="1086"/>
      <c r="D37" s="1086"/>
      <c r="E37" s="1086"/>
      <c r="F37" s="1086"/>
      <c r="G37" s="1086" t="s">
        <v>1043</v>
      </c>
      <c r="H37" s="1086"/>
      <c r="J37" s="177"/>
    </row>
    <row r="38" spans="2:10">
      <c r="B38" s="1097"/>
      <c r="C38" s="1086"/>
      <c r="D38" s="1086"/>
      <c r="E38" s="1086"/>
      <c r="F38" s="1086"/>
      <c r="G38" s="1086"/>
      <c r="H38" s="1086"/>
      <c r="J38" s="177"/>
    </row>
    <row r="39" spans="2:10" ht="15" thickBot="1">
      <c r="B39" s="1097" t="s">
        <v>1014</v>
      </c>
      <c r="C39" s="1096"/>
      <c r="D39" s="1086"/>
      <c r="E39" s="1086" t="s">
        <v>1045</v>
      </c>
      <c r="F39" s="1086"/>
      <c r="G39" s="1086" t="s">
        <v>1057</v>
      </c>
      <c r="H39" s="1086"/>
    </row>
    <row r="40" spans="2:10">
      <c r="B40" s="1082" t="s">
        <v>827</v>
      </c>
      <c r="C40" s="1083" t="s">
        <v>839</v>
      </c>
      <c r="D40" s="1083"/>
      <c r="E40" s="1083"/>
      <c r="F40" s="1083" t="s">
        <v>1070</v>
      </c>
      <c r="G40" s="1083"/>
      <c r="H40" s="1084" t="s">
        <v>1064</v>
      </c>
      <c r="I40" s="177"/>
      <c r="J40" s="177"/>
    </row>
    <row r="41" spans="2:10">
      <c r="B41" s="1085" t="s">
        <v>38</v>
      </c>
      <c r="C41" s="1086" t="s">
        <v>39</v>
      </c>
      <c r="D41" s="1086"/>
      <c r="E41" s="1086"/>
      <c r="F41" s="1086" t="s">
        <v>1231</v>
      </c>
      <c r="G41" s="1086"/>
      <c r="H41" s="1087" t="s">
        <v>1064</v>
      </c>
    </row>
    <row r="42" spans="2:10" ht="16.5" thickBot="1">
      <c r="B42" s="1099" t="s">
        <v>40</v>
      </c>
      <c r="C42" s="1089" t="s">
        <v>41</v>
      </c>
      <c r="D42" s="1089"/>
      <c r="E42" s="1089"/>
      <c r="F42" s="1089" t="s">
        <v>1232</v>
      </c>
      <c r="G42" s="1089"/>
      <c r="H42" s="1090" t="s">
        <v>1064</v>
      </c>
    </row>
    <row r="43" spans="2:10">
      <c r="B43" s="1100"/>
      <c r="C43" s="1086"/>
      <c r="D43" s="1086"/>
      <c r="E43" s="1086"/>
      <c r="F43" s="1086"/>
      <c r="G43" s="1086"/>
      <c r="H43" s="1086"/>
    </row>
    <row r="44" spans="2:10" ht="15" thickBot="1">
      <c r="B44" s="1097" t="s">
        <v>1015</v>
      </c>
      <c r="C44" s="1086"/>
      <c r="D44" s="1086"/>
      <c r="E44" s="1086" t="s">
        <v>1046</v>
      </c>
      <c r="F44" s="1086"/>
      <c r="G44" s="1086" t="s">
        <v>1058</v>
      </c>
      <c r="H44" s="1086"/>
      <c r="J44" s="177"/>
    </row>
    <row r="45" spans="2:10">
      <c r="B45" s="1082" t="s">
        <v>852</v>
      </c>
      <c r="C45" s="1083" t="s">
        <v>853</v>
      </c>
      <c r="D45" s="1083"/>
      <c r="E45" s="1083"/>
      <c r="F45" s="1083" t="s">
        <v>1070</v>
      </c>
      <c r="G45" s="1083"/>
      <c r="H45" s="1084" t="s">
        <v>1064</v>
      </c>
      <c r="I45" s="177"/>
      <c r="J45" s="177"/>
    </row>
    <row r="46" spans="2:10">
      <c r="B46" s="1085" t="s">
        <v>854</v>
      </c>
      <c r="C46" s="1086" t="s">
        <v>855</v>
      </c>
      <c r="D46" s="1086"/>
      <c r="E46" s="1086"/>
      <c r="F46" s="1086" t="s">
        <v>1233</v>
      </c>
      <c r="G46" s="1086"/>
      <c r="H46" s="1087" t="s">
        <v>1064</v>
      </c>
      <c r="I46" s="177"/>
    </row>
    <row r="47" spans="2:10">
      <c r="B47" s="1085" t="s">
        <v>16</v>
      </c>
      <c r="C47" s="1086" t="s">
        <v>17</v>
      </c>
      <c r="D47" s="1086"/>
      <c r="E47" s="1086"/>
      <c r="F47" s="1086" t="s">
        <v>1234</v>
      </c>
      <c r="G47" s="1086"/>
      <c r="H47" s="1087" t="s">
        <v>1064</v>
      </c>
    </row>
    <row r="48" spans="2:10">
      <c r="B48" s="1085" t="s">
        <v>18</v>
      </c>
      <c r="C48" s="1086" t="s">
        <v>856</v>
      </c>
      <c r="D48" s="1086"/>
      <c r="E48" s="1086"/>
      <c r="F48" s="1086" t="s">
        <v>1235</v>
      </c>
      <c r="G48" s="1086"/>
      <c r="H48" s="1087" t="s">
        <v>1064</v>
      </c>
    </row>
    <row r="49" spans="2:10">
      <c r="B49" s="1085" t="s">
        <v>22</v>
      </c>
      <c r="C49" s="1086" t="s">
        <v>23</v>
      </c>
      <c r="D49" s="1086"/>
      <c r="E49" s="1086"/>
      <c r="F49" s="1086" t="s">
        <v>1236</v>
      </c>
      <c r="G49" s="1086"/>
      <c r="H49" s="1087" t="s">
        <v>1064</v>
      </c>
    </row>
    <row r="50" spans="2:10">
      <c r="B50" s="1085" t="s">
        <v>24</v>
      </c>
      <c r="C50" s="1086" t="s">
        <v>25</v>
      </c>
      <c r="D50" s="1086"/>
      <c r="E50" s="1086"/>
      <c r="F50" s="1086" t="s">
        <v>1237</v>
      </c>
      <c r="G50" s="1086"/>
      <c r="H50" s="1087" t="s">
        <v>1064</v>
      </c>
    </row>
    <row r="51" spans="2:10">
      <c r="B51" s="1085" t="s">
        <v>26</v>
      </c>
      <c r="C51" s="1086" t="s">
        <v>27</v>
      </c>
      <c r="D51" s="1086"/>
      <c r="E51" s="1086"/>
      <c r="F51" s="1086" t="s">
        <v>1238</v>
      </c>
      <c r="G51" s="1086"/>
      <c r="H51" s="1087" t="s">
        <v>1064</v>
      </c>
    </row>
    <row r="52" spans="2:10" ht="15" thickBot="1">
      <c r="B52" s="1088" t="s">
        <v>28</v>
      </c>
      <c r="C52" s="1089" t="s">
        <v>29</v>
      </c>
      <c r="D52" s="1089"/>
      <c r="E52" s="1089"/>
      <c r="F52" s="1089" t="s">
        <v>1236</v>
      </c>
      <c r="G52" s="1089"/>
      <c r="H52" s="1090" t="s">
        <v>1064</v>
      </c>
    </row>
    <row r="53" spans="2:10">
      <c r="B53" s="1096"/>
      <c r="C53" s="1086"/>
      <c r="D53" s="1086"/>
      <c r="E53" s="1086"/>
      <c r="F53" s="1086"/>
      <c r="G53" s="1086"/>
      <c r="H53" s="1086"/>
    </row>
    <row r="54" spans="2:10" ht="15" thickBot="1">
      <c r="B54" s="1097" t="s">
        <v>1016</v>
      </c>
      <c r="C54" s="1086"/>
      <c r="D54" s="1086"/>
      <c r="E54" s="1086" t="s">
        <v>1047</v>
      </c>
      <c r="F54" s="1086"/>
      <c r="G54" s="1086" t="s">
        <v>1059</v>
      </c>
      <c r="H54" s="1086"/>
      <c r="J54" s="177"/>
    </row>
    <row r="55" spans="2:10" ht="16.5" thickBot="1">
      <c r="B55" s="1101" t="s">
        <v>20</v>
      </c>
      <c r="C55" s="1094" t="s">
        <v>21</v>
      </c>
      <c r="D55" s="1094"/>
      <c r="E55" s="1094"/>
      <c r="F55" s="1094" t="s">
        <v>1239</v>
      </c>
      <c r="G55" s="1094"/>
      <c r="H55" s="1095" t="s">
        <v>1064</v>
      </c>
    </row>
    <row r="56" spans="2:10">
      <c r="B56" s="1097"/>
      <c r="C56" s="1086"/>
      <c r="D56" s="1086"/>
      <c r="E56" s="1086"/>
      <c r="F56" s="1086"/>
      <c r="G56" s="1086"/>
      <c r="H56" s="1086"/>
      <c r="J56" s="177"/>
    </row>
    <row r="57" spans="2:10" ht="15" thickBot="1">
      <c r="B57" s="1092" t="s">
        <v>1017</v>
      </c>
      <c r="C57" s="1086"/>
      <c r="D57" s="1086"/>
      <c r="E57" s="1086" t="s">
        <v>1048</v>
      </c>
      <c r="F57" s="1086"/>
      <c r="G57" s="1086" t="s">
        <v>1060</v>
      </c>
      <c r="H57" s="1086"/>
    </row>
    <row r="58" spans="2:10" ht="15" thickBot="1">
      <c r="B58" s="1093" t="s">
        <v>858</v>
      </c>
      <c r="C58" s="1094" t="s">
        <v>1022</v>
      </c>
      <c r="D58" s="1094"/>
      <c r="E58" s="1094"/>
      <c r="F58" s="1094" t="s">
        <v>1240</v>
      </c>
      <c r="G58" s="1094"/>
      <c r="H58" s="1095" t="s">
        <v>1064</v>
      </c>
      <c r="I58" s="177"/>
      <c r="J58" s="177"/>
    </row>
    <row r="59" spans="2:10">
      <c r="B59" s="1096"/>
      <c r="C59" s="1086"/>
      <c r="D59" s="1086"/>
      <c r="E59" s="1086"/>
      <c r="F59" s="1086"/>
      <c r="G59" s="1086"/>
      <c r="H59" s="1086"/>
    </row>
    <row r="60" spans="2:10" ht="15" thickBot="1">
      <c r="B60" s="1092" t="s">
        <v>1018</v>
      </c>
      <c r="C60" s="1086"/>
      <c r="D60" s="1086"/>
      <c r="E60" s="1086" t="s">
        <v>1049</v>
      </c>
      <c r="F60" s="1086"/>
      <c r="G60" s="1086" t="s">
        <v>1061</v>
      </c>
      <c r="H60" s="1086"/>
    </row>
    <row r="61" spans="2:10">
      <c r="B61" s="1082" t="s">
        <v>859</v>
      </c>
      <c r="C61" s="1083" t="s">
        <v>870</v>
      </c>
      <c r="D61" s="1083"/>
      <c r="E61" s="1083"/>
      <c r="F61" s="1083" t="s">
        <v>1070</v>
      </c>
      <c r="G61" s="1083"/>
      <c r="H61" s="1084" t="s">
        <v>1064</v>
      </c>
      <c r="J61" s="177"/>
    </row>
    <row r="62" spans="2:10" ht="15.75">
      <c r="B62" s="1102" t="s">
        <v>1241</v>
      </c>
      <c r="C62" s="1086" t="s">
        <v>1242</v>
      </c>
      <c r="D62" s="1086"/>
      <c r="E62" s="1086"/>
      <c r="F62" s="1086" t="s">
        <v>1243</v>
      </c>
      <c r="G62" s="1086"/>
      <c r="H62" s="1087" t="s">
        <v>1064</v>
      </c>
      <c r="J62" s="177"/>
    </row>
    <row r="63" spans="2:10" ht="16.5" thickBot="1">
      <c r="B63" s="1099" t="s">
        <v>1244</v>
      </c>
      <c r="C63" s="1089" t="s">
        <v>1245</v>
      </c>
      <c r="D63" s="1089"/>
      <c r="E63" s="1089"/>
      <c r="F63" s="1089" t="s">
        <v>1246</v>
      </c>
      <c r="G63" s="1089"/>
      <c r="H63" s="1090" t="s">
        <v>1064</v>
      </c>
    </row>
    <row r="64" spans="2:10">
      <c r="B64" s="1096"/>
      <c r="C64" s="1086"/>
      <c r="D64" s="1086"/>
      <c r="E64" s="1086"/>
      <c r="F64" s="1086"/>
      <c r="G64" s="1086"/>
      <c r="H64" s="1086"/>
    </row>
    <row r="65" spans="2:14" ht="15" thickBot="1">
      <c r="B65" s="1092" t="s">
        <v>1019</v>
      </c>
      <c r="C65" s="1086"/>
      <c r="D65" s="1086"/>
      <c r="E65" s="1086" t="s">
        <v>1051</v>
      </c>
      <c r="F65" s="1086"/>
      <c r="G65" s="1086" t="s">
        <v>1062</v>
      </c>
      <c r="H65" s="1086"/>
    </row>
    <row r="66" spans="2:14" ht="15" thickBot="1">
      <c r="B66" s="1093" t="s">
        <v>1005</v>
      </c>
      <c r="C66" s="1094" t="s">
        <v>1006</v>
      </c>
      <c r="D66" s="1094"/>
      <c r="E66" s="1094"/>
      <c r="F66" s="1094" t="s">
        <v>1247</v>
      </c>
      <c r="G66" s="1094"/>
      <c r="H66" s="1095" t="s">
        <v>1064</v>
      </c>
      <c r="J66" s="177"/>
    </row>
    <row r="67" spans="2:14">
      <c r="B67" s="1086"/>
      <c r="C67" s="1086"/>
      <c r="D67" s="1086"/>
      <c r="E67" s="1086"/>
      <c r="F67" s="1086"/>
      <c r="G67" s="1086"/>
      <c r="H67" s="1086"/>
    </row>
    <row r="68" spans="2:14" ht="15" thickBot="1">
      <c r="B68" s="1092" t="s">
        <v>1020</v>
      </c>
      <c r="C68" s="1086"/>
      <c r="D68" s="1086"/>
      <c r="E68" s="1086" t="s">
        <v>1050</v>
      </c>
      <c r="F68" s="1086"/>
      <c r="G68" s="1086" t="s">
        <v>1063</v>
      </c>
      <c r="H68" s="1086"/>
      <c r="I68" s="177"/>
      <c r="J68" s="177"/>
      <c r="K68" s="177"/>
      <c r="L68" s="177"/>
      <c r="M68" s="177"/>
      <c r="N68" s="177"/>
    </row>
    <row r="69" spans="2:14">
      <c r="B69" s="1082" t="s">
        <v>871</v>
      </c>
      <c r="C69" s="1083" t="s">
        <v>984</v>
      </c>
      <c r="D69" s="1083"/>
      <c r="E69" s="1083"/>
      <c r="F69" s="1083" t="s">
        <v>1071</v>
      </c>
      <c r="G69" s="1083"/>
      <c r="H69" s="1084" t="s">
        <v>1064</v>
      </c>
      <c r="J69" s="177"/>
    </row>
    <row r="70" spans="2:14">
      <c r="B70" s="1085" t="s">
        <v>873</v>
      </c>
      <c r="C70" s="1086" t="s">
        <v>985</v>
      </c>
      <c r="D70" s="1086"/>
      <c r="E70" s="1086"/>
      <c r="F70" s="1086" t="s">
        <v>1072</v>
      </c>
      <c r="G70" s="1086"/>
      <c r="H70" s="1087" t="s">
        <v>1064</v>
      </c>
    </row>
    <row r="71" spans="2:14">
      <c r="B71" s="1085" t="s">
        <v>872</v>
      </c>
      <c r="C71" s="1086" t="s">
        <v>986</v>
      </c>
      <c r="D71" s="1086"/>
      <c r="E71" s="1086"/>
      <c r="F71" s="1086" t="s">
        <v>1073</v>
      </c>
      <c r="G71" s="1086"/>
      <c r="H71" s="1087" t="s">
        <v>1064</v>
      </c>
    </row>
    <row r="72" spans="2:14">
      <c r="B72" s="1085" t="s">
        <v>874</v>
      </c>
      <c r="C72" s="1086" t="s">
        <v>987</v>
      </c>
      <c r="D72" s="1086"/>
      <c r="E72" s="1086"/>
      <c r="F72" s="1086" t="s">
        <v>1074</v>
      </c>
      <c r="G72" s="1086"/>
      <c r="H72" s="1087" t="s">
        <v>1064</v>
      </c>
    </row>
    <row r="73" spans="2:14" ht="15" thickBot="1">
      <c r="B73" s="1088" t="s">
        <v>875</v>
      </c>
      <c r="C73" s="1089" t="s">
        <v>988</v>
      </c>
      <c r="D73" s="1089"/>
      <c r="E73" s="1089"/>
      <c r="F73" s="1089" t="s">
        <v>1075</v>
      </c>
      <c r="G73" s="1089"/>
      <c r="H73" s="1090" t="s">
        <v>1064</v>
      </c>
    </row>
    <row r="75" spans="2:14">
      <c r="B75" s="179"/>
      <c r="C75" s="179"/>
      <c r="D75" s="179"/>
      <c r="E75" s="179"/>
      <c r="F75" s="179"/>
      <c r="G75" s="179"/>
    </row>
  </sheetData>
  <mergeCells count="1">
    <mergeCell ref="B4:H4"/>
  </mergeCells>
  <hyperlinks>
    <hyperlink ref="B24" location="'EU CC1'!A1" display="EU CC1" xr:uid="{7AF2C2B5-C1F4-466A-90DA-7C2E18D3D719}"/>
    <hyperlink ref="B8" location="'EU OV1'!A1" display="EU OV1" xr:uid="{3AE3C2BA-A0CE-45BF-A75B-07994A85183D}"/>
    <hyperlink ref="B9" location="'EU KM1'!A1" display="EU KM1" xr:uid="{B7F33B6D-1141-4978-A0D7-0B3F7C3A3CCF}"/>
    <hyperlink ref="B28" location="'EU CCyB1'!A1" display="EU CCB1" xr:uid="{09290101-E771-4858-B619-14AEC79E6611}"/>
    <hyperlink ref="B29" location="'EU CCyB2'!A1" display="EU CCyB2" xr:uid="{F5AF8C2F-A27C-4210-8E42-EF1B849837E3}"/>
    <hyperlink ref="B32" location="'EU LR1'!A1" display="EU LR1" xr:uid="{18CD5386-F944-4178-8DA3-1958B3E7206D}"/>
    <hyperlink ref="B33" location="'EU LR2'!A1" display="EU LR2" xr:uid="{654BC80C-1343-4907-8F2D-3AD8E53EF1B1}"/>
    <hyperlink ref="B34" location="'EU LR3'!A1" display="EU LR3" xr:uid="{FF24570B-091C-49EB-9EA4-8BD5063312C6}"/>
    <hyperlink ref="B17" location="'EU OVA'!A1" display="EU OVA" xr:uid="{8BE987DA-9F06-4619-B8B6-7A5C24A9E007}"/>
    <hyperlink ref="B25" location="'EU CCA  '!A1" display="EU CCA" xr:uid="{1A692524-93F8-436B-8A4C-33285F26807B}"/>
    <hyperlink ref="B40" location="'EU LIQA'!A1" display="EU LIQA" xr:uid="{A240F484-2D65-4BD8-9293-73AEF3093CC2}"/>
    <hyperlink ref="B45" location="'EU CRA'!A1" display="EU CRA" xr:uid="{AA4C3B9F-870B-4DAF-8D70-15B01E7A07DD}"/>
    <hyperlink ref="B58" location="'EU MRA'!A1" display="EU MRA" xr:uid="{D82014B1-A7C9-46E8-999B-2FF6DBF37038}"/>
    <hyperlink ref="B61" location="'EU ORA'!A1" display="EU ORA" xr:uid="{400B41E5-DA89-42C6-992B-825061A43F4A}"/>
    <hyperlink ref="B69" location="'EU REMA'!A1" display="EU REMA" xr:uid="{2964DBCB-8471-4072-A706-905C3CCC03F6}"/>
    <hyperlink ref="B70" location="'EU REM1'!A1" display="EU REM1" xr:uid="{B534B23E-0AF7-40E8-B96A-C83F77A02C6E}"/>
    <hyperlink ref="B71" location="'EU REM2'!A1" display="EU REM2" xr:uid="{80FD9A19-27E7-4A72-99F8-F29BD369F452}"/>
    <hyperlink ref="B72" location="'EU REM3'!A1" display="EU REM3" xr:uid="{5058269A-7361-4BC2-B366-E0E7C6BCD9DD}"/>
    <hyperlink ref="B73" location="'EU REM4'!A1" display="EU REM4" xr:uid="{30F7C735-5535-4C73-A51A-99DA049197A4}"/>
    <hyperlink ref="B10" location="'EU INS1'!A1" display="EU INS1" xr:uid="{A5264C6D-7E65-4D0F-9A5F-A94531C32579}"/>
    <hyperlink ref="B11" location="'EU INS2'!A1" display="EU INS2" xr:uid="{4C62CA56-CE70-4BC6-9663-01DA69891936}"/>
    <hyperlink ref="B20" location="'EU LI3'!A1" display="EU LI3" xr:uid="{5F60680B-5720-4849-AF41-5FA526482BCB}"/>
    <hyperlink ref="B21" location="'EU PV1'!A1" display="EU PV1" xr:uid="{8E3B081D-6BAA-40F8-9482-542C2CFCC681}"/>
    <hyperlink ref="B35" location="'EU LRA'!A1" display="EU LRA" xr:uid="{A82385F7-4515-46C5-A72F-3173AE5C6C7C}"/>
    <hyperlink ref="B41" location="'EU LIQ1'!A1" display="EU LIQ1" xr:uid="{33A0BAFC-B5F1-441F-82B6-04E48A66BDB4}"/>
    <hyperlink ref="B42" location="'EU LIQ2'!A1" display="EU LIQ2" xr:uid="{B91FEABE-DFF1-40B3-B987-D09E056E5172}"/>
    <hyperlink ref="B46" location="'EU CRB'!A1" display="EU CRB" xr:uid="{BAF003FB-9EF2-418A-B26E-958F50F68F06}"/>
    <hyperlink ref="B47" location="'EU CR1'!A1" display="EU CR1" xr:uid="{8D9DC51A-EAAB-4C20-A8DA-FB45CA4FBE7B}"/>
    <hyperlink ref="B48" location="'EU CR2'!A1" display="EU CR2" xr:uid="{E2A70EE1-6005-4892-B767-0DD183953748}"/>
    <hyperlink ref="B49" location="'EU CQ1'!A1" display="EU CQ1" xr:uid="{65511E14-203A-47BA-9F2C-D85CD0E31EF0}"/>
    <hyperlink ref="B50" location="'EU CQ3'!A1" display="EU CQ3" xr:uid="{60D50F28-5E91-4EFA-9045-2FC3DC6329B5}"/>
    <hyperlink ref="B51" location="'EU CQ5'!A1" display="EU CQ5" xr:uid="{FF75E941-A5D8-496C-A5F9-0291D9088FFC}"/>
    <hyperlink ref="B52" location="'EU CQ7'!A1" display="EU CQ7" xr:uid="{11537869-978C-4AAD-B632-9DFD8E292AC3}"/>
    <hyperlink ref="B55" location="'EU CR3'!A1" display="EU CR3" xr:uid="{7A8CD5AA-1B8C-4831-B2D3-75CF64EAC5BD}"/>
    <hyperlink ref="B63" location="'EU OR3'!A1" display="EU OR3" xr:uid="{38A26FE5-F5C5-4816-95CF-FFFB78B5CCC1}"/>
    <hyperlink ref="B66" location="'EU IRRBB1'!A1" display="EU  IRRBB1" xr:uid="{98146BA5-48D9-4435-A5C2-A06EA2C025DA}"/>
    <hyperlink ref="B12" location="'EU OVC'!A1" display="EU OVC" xr:uid="{B369EF63-E248-4055-A458-D696A2D61E39}"/>
    <hyperlink ref="B13" location="'EU CMS1'!A1" display="EU CMS1" xr:uid="{C09AAF00-2C71-4FA9-92E8-2DB33EB5674D}"/>
    <hyperlink ref="B14" location="'EU CMS2'!A1" display="EU CMS2" xr:uid="{76893A1E-46B7-4E22-8DD9-CB7D1C90EC68}"/>
    <hyperlink ref="B62" location="'EU OR2'!A1" display="EU OR2" xr:uid="{AA96066F-8B39-4D35-B879-663C383F7547}"/>
  </hyperlinks>
  <pageMargins left="0.7" right="0.7" top="0.75" bottom="0.75" header="0.3" footer="0.3"/>
  <pageSetup paperSize="9" scale="52" orientation="landscape" verticalDpi="1200"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D4F723-874B-4F83-8361-9FB1B6D6A70B}">
  <sheetPr>
    <tabColor theme="0" tint="-0.14999847407452621"/>
  </sheetPr>
  <dimension ref="B2:Q50"/>
  <sheetViews>
    <sheetView workbookViewId="0">
      <selection activeCell="B3" sqref="B3"/>
    </sheetView>
  </sheetViews>
  <sheetFormatPr defaultColWidth="9.140625" defaultRowHeight="15"/>
  <cols>
    <col min="1" max="3" width="9.140625" style="41"/>
    <col min="4" max="4" width="21.140625" style="41" customWidth="1"/>
    <col min="5" max="5" width="24.85546875" style="41" customWidth="1"/>
    <col min="6" max="16" width="18.28515625" style="41" customWidth="1"/>
    <col min="17" max="16384" width="9.140625" style="41"/>
  </cols>
  <sheetData>
    <row r="2" spans="2:17" ht="18.75">
      <c r="B2" s="398" t="s">
        <v>388</v>
      </c>
      <c r="C2" s="398"/>
      <c r="D2" s="398"/>
      <c r="E2" s="398"/>
      <c r="F2" s="398"/>
      <c r="G2" s="398"/>
      <c r="H2" s="398"/>
      <c r="I2" s="398"/>
      <c r="J2" s="398"/>
      <c r="K2" s="398"/>
      <c r="L2" s="398"/>
      <c r="M2" s="398"/>
      <c r="N2" s="398"/>
      <c r="O2" s="398"/>
      <c r="P2" s="398"/>
    </row>
    <row r="3" spans="2:17">
      <c r="B3" s="399"/>
      <c r="C3" s="399"/>
      <c r="D3" s="399"/>
      <c r="E3" s="399"/>
      <c r="F3" s="399"/>
      <c r="G3" s="399"/>
      <c r="H3" s="399"/>
      <c r="I3" s="399"/>
      <c r="J3" s="399"/>
      <c r="K3" s="399"/>
      <c r="L3" s="399"/>
      <c r="M3" s="399"/>
      <c r="N3" s="399"/>
      <c r="O3" s="399"/>
      <c r="P3" s="399"/>
    </row>
    <row r="4" spans="2:17" ht="15.75">
      <c r="B4" s="53"/>
      <c r="C4" s="385"/>
      <c r="D4" s="385"/>
      <c r="E4" s="53"/>
      <c r="F4" s="53"/>
      <c r="G4" s="53"/>
      <c r="H4" s="53"/>
      <c r="I4" s="53"/>
      <c r="J4" s="53"/>
      <c r="K4" s="53"/>
      <c r="L4" s="53"/>
      <c r="M4" s="53"/>
      <c r="N4" s="53"/>
      <c r="O4" s="53"/>
      <c r="P4" s="53"/>
    </row>
    <row r="5" spans="2:17" ht="15.75">
      <c r="B5" s="53"/>
      <c r="C5" s="385"/>
      <c r="D5" s="385"/>
      <c r="E5" s="53"/>
      <c r="F5" s="53"/>
      <c r="G5" s="53"/>
      <c r="H5" s="53"/>
      <c r="I5" s="53"/>
      <c r="J5" s="53"/>
      <c r="K5" s="53"/>
      <c r="L5" s="53"/>
      <c r="M5" s="53"/>
      <c r="N5" s="53"/>
      <c r="O5" s="53"/>
      <c r="P5" s="53"/>
    </row>
    <row r="6" spans="2:17" ht="16.5" thickBot="1">
      <c r="B6" s="53"/>
      <c r="C6" s="385"/>
      <c r="D6" s="385"/>
      <c r="E6" s="53"/>
      <c r="F6" s="941"/>
      <c r="G6" s="941"/>
      <c r="H6" s="941"/>
      <c r="I6" s="941"/>
      <c r="J6" s="941"/>
      <c r="K6" s="941"/>
      <c r="L6" s="941"/>
      <c r="M6" s="941"/>
      <c r="N6" s="941"/>
      <c r="O6" s="941"/>
      <c r="P6" s="941"/>
    </row>
    <row r="7" spans="2:17" ht="16.5" thickBot="1">
      <c r="B7" s="53"/>
      <c r="C7" s="341"/>
      <c r="D7" s="397"/>
      <c r="E7" s="97" t="s">
        <v>172</v>
      </c>
      <c r="F7" s="262" t="s">
        <v>173</v>
      </c>
      <c r="G7" s="262" t="s">
        <v>174</v>
      </c>
      <c r="H7" s="262" t="s">
        <v>200</v>
      </c>
      <c r="I7" s="262" t="s">
        <v>201</v>
      </c>
      <c r="J7" s="262" t="s">
        <v>265</v>
      </c>
      <c r="K7" s="262" t="s">
        <v>266</v>
      </c>
      <c r="L7" s="262" t="s">
        <v>267</v>
      </c>
      <c r="M7" s="262" t="s">
        <v>268</v>
      </c>
      <c r="N7" s="262" t="s">
        <v>269</v>
      </c>
      <c r="O7" s="262" t="s">
        <v>270</v>
      </c>
      <c r="P7" s="262" t="s">
        <v>271</v>
      </c>
      <c r="Q7" s="906"/>
    </row>
    <row r="8" spans="2:17" ht="15.75" thickBot="1">
      <c r="B8" s="51"/>
      <c r="C8" s="392"/>
      <c r="D8" s="393"/>
      <c r="E8" s="942" t="s">
        <v>389</v>
      </c>
      <c r="F8" s="943"/>
      <c r="G8" s="943"/>
      <c r="H8" s="943"/>
      <c r="I8" s="943"/>
      <c r="J8" s="943"/>
      <c r="K8" s="943"/>
      <c r="L8" s="943"/>
      <c r="M8" s="943"/>
      <c r="N8" s="943"/>
      <c r="O8" s="943"/>
      <c r="P8" s="943"/>
      <c r="Q8" s="906"/>
    </row>
    <row r="9" spans="2:17" ht="18" customHeight="1" thickBot="1">
      <c r="B9" s="51"/>
      <c r="C9" s="392"/>
      <c r="D9" s="392"/>
      <c r="E9" s="394" t="s">
        <v>311</v>
      </c>
      <c r="F9" s="395"/>
      <c r="G9" s="396"/>
      <c r="H9" s="394" t="s">
        <v>312</v>
      </c>
      <c r="I9" s="395"/>
      <c r="J9" s="395"/>
      <c r="K9" s="395"/>
      <c r="L9" s="395"/>
      <c r="M9" s="395"/>
      <c r="N9" s="395"/>
      <c r="O9" s="395"/>
      <c r="P9" s="396"/>
    </row>
    <row r="10" spans="2:17" ht="36" customHeight="1" thickBot="1">
      <c r="B10" s="53"/>
      <c r="C10" s="944"/>
      <c r="D10" s="944"/>
      <c r="E10" s="98"/>
      <c r="F10" s="945" t="s">
        <v>390</v>
      </c>
      <c r="G10" s="945" t="s">
        <v>391</v>
      </c>
      <c r="H10" s="263"/>
      <c r="I10" s="261" t="s">
        <v>392</v>
      </c>
      <c r="J10" s="261" t="s">
        <v>393</v>
      </c>
      <c r="K10" s="261" t="s">
        <v>394</v>
      </c>
      <c r="L10" s="261" t="s">
        <v>395</v>
      </c>
      <c r="M10" s="261" t="s">
        <v>396</v>
      </c>
      <c r="N10" s="261" t="s">
        <v>397</v>
      </c>
      <c r="O10" s="261" t="s">
        <v>398</v>
      </c>
      <c r="P10" s="945" t="s">
        <v>379</v>
      </c>
    </row>
    <row r="11" spans="2:17" ht="27" customHeight="1" thickBot="1">
      <c r="B11" s="48" t="s">
        <v>320</v>
      </c>
      <c r="C11" s="388" t="s">
        <v>321</v>
      </c>
      <c r="D11" s="390"/>
      <c r="E11" s="930">
        <f>+'[6]F18.00.a NOK'!$F$9</f>
        <v>2774398573</v>
      </c>
      <c r="F11" s="928">
        <f>+'[6]F18.00.a NOK'!$G$9</f>
        <v>2774398573</v>
      </c>
      <c r="G11" s="928">
        <f>+'[6]F18.00.a NOK'!$H$9</f>
        <v>0</v>
      </c>
      <c r="H11" s="928">
        <f>+'[6]F18.00.a NOK'!L9</f>
        <v>0</v>
      </c>
      <c r="I11" s="928">
        <f>+'[6]F18.00.a NOK'!M9</f>
        <v>0</v>
      </c>
      <c r="J11" s="928">
        <f>+'[6]F18.00.a NOK'!N9</f>
        <v>0</v>
      </c>
      <c r="K11" s="928">
        <f>+'[6]F18.00.a NOK'!O9</f>
        <v>0</v>
      </c>
      <c r="L11" s="928">
        <f>+'[6]F18.00.a NOK'!P9</f>
        <v>0</v>
      </c>
      <c r="M11" s="928">
        <f>+'[6]F18.00.a NOK'!Q9</f>
        <v>0</v>
      </c>
      <c r="N11" s="928">
        <f>+'[6]F18.00.a NOK'!R9</f>
        <v>0</v>
      </c>
      <c r="O11" s="928">
        <f>+'[6]F18.00.a NOK'!S9</f>
        <v>0</v>
      </c>
      <c r="P11" s="930">
        <f>+'[6]F18.00.a NOK'!$U$9</f>
        <v>0</v>
      </c>
    </row>
    <row r="12" spans="2:17" ht="24.75" customHeight="1" thickBot="1">
      <c r="B12" s="48" t="s">
        <v>288</v>
      </c>
      <c r="C12" s="388" t="s">
        <v>322</v>
      </c>
      <c r="D12" s="390"/>
      <c r="E12" s="930">
        <f>+'[6]F18.00.a NOK'!F16+'[6]F18.00.a NOK'!F34+'[6]F18.00.a NOK'!F52</f>
        <v>79264424228.360001</v>
      </c>
      <c r="F12" s="928">
        <f>+'[6]F18.00.a NOK'!G16+'[6]F18.00.a NOK'!G34+'[6]F18.00.a NOK'!G52</f>
        <v>79182436701.729996</v>
      </c>
      <c r="G12" s="928">
        <f>+'[6]F18.00.a NOK'!H16+'[6]F18.00.a NOK'!H34+'[6]F18.00.a NOK'!H52</f>
        <v>81987526.629999995</v>
      </c>
      <c r="H12" s="928">
        <f>+'[6]F18.00.a NOK'!L16+'[6]F18.00.a NOK'!L34+'[6]F18.00.a NOK'!L52</f>
        <v>888611392.86000001</v>
      </c>
      <c r="I12" s="928">
        <f>+'[6]F18.00.a NOK'!M16+'[6]F18.00.a NOK'!M34+'[6]F18.00.a NOK'!M52</f>
        <v>343602882.45000005</v>
      </c>
      <c r="J12" s="928">
        <f>+'[6]F18.00.a NOK'!N16+'[6]F18.00.a NOK'!N34+'[6]F18.00.a NOK'!N52</f>
        <v>164552677.51999998</v>
      </c>
      <c r="K12" s="928">
        <f>+'[6]F18.00.a NOK'!O16+'[6]F18.00.a NOK'!O34+'[6]F18.00.a NOK'!O52</f>
        <v>123937443.48</v>
      </c>
      <c r="L12" s="928">
        <f>+'[6]F18.00.a NOK'!P16+'[6]F18.00.a NOK'!P34+'[6]F18.00.a NOK'!P52</f>
        <v>109605360.03999999</v>
      </c>
      <c r="M12" s="928">
        <f>+'[6]F18.00.a NOK'!Q16+'[6]F18.00.a NOK'!Q34+'[6]F18.00.a NOK'!Q52</f>
        <v>138762814.69</v>
      </c>
      <c r="N12" s="928">
        <f>+'[6]F18.00.a NOK'!R16+'[6]F18.00.a NOK'!R34+'[6]F18.00.a NOK'!R52</f>
        <v>8150214.6799999997</v>
      </c>
      <c r="O12" s="928">
        <f>+'[6]F18.00.a NOK'!S16+'[6]F18.00.a NOK'!S34+'[6]F18.00.a NOK'!S52</f>
        <v>0</v>
      </c>
      <c r="P12" s="930">
        <f>+'[6]F18.00.a NOK'!U16+'[6]F18.00.a NOK'!U34+'[6]F18.00.a NOK'!U52</f>
        <v>545008510.40999997</v>
      </c>
    </row>
    <row r="13" spans="2:17" ht="24.75" customHeight="1" thickBot="1">
      <c r="B13" s="49" t="s">
        <v>290</v>
      </c>
      <c r="C13" s="387" t="s">
        <v>381</v>
      </c>
      <c r="D13" s="946"/>
      <c r="E13" s="929">
        <f>+'[6]F18.00.a NOK'!F17+'[6]F18.00.a NOK'!F35+'[6]F18.00.a NOK'!F53</f>
        <v>0</v>
      </c>
      <c r="F13" s="928">
        <f>+'[6]F18.00.a NOK'!G17+'[6]F18.00.a NOK'!G35+'[6]F18.00.a NOK'!G53</f>
        <v>0</v>
      </c>
      <c r="G13" s="928">
        <f>+'[6]F18.00.a NOK'!H17+'[6]F18.00.a NOK'!H35+'[6]F18.00.a NOK'!H53</f>
        <v>0</v>
      </c>
      <c r="H13" s="928">
        <f>+'[6]F18.00.a NOK'!L17+'[6]F18.00.a NOK'!L35+'[6]F18.00.a NOK'!L53</f>
        <v>0</v>
      </c>
      <c r="I13" s="928">
        <f>+'[6]F18.00.a NOK'!M17+'[6]F18.00.a NOK'!M35+'[6]F18.00.a NOK'!M53</f>
        <v>0</v>
      </c>
      <c r="J13" s="928">
        <f>+'[6]F18.00.a NOK'!N17+'[6]F18.00.a NOK'!N35+'[6]F18.00.a NOK'!N53</f>
        <v>0</v>
      </c>
      <c r="K13" s="928">
        <f>+'[6]F18.00.a NOK'!O17+'[6]F18.00.a NOK'!O35+'[6]F18.00.a NOK'!O53</f>
        <v>0</v>
      </c>
      <c r="L13" s="928">
        <f>+'[6]F18.00.a NOK'!P17+'[6]F18.00.a NOK'!P35+'[6]F18.00.a NOK'!P53</f>
        <v>0</v>
      </c>
      <c r="M13" s="928">
        <f>+'[6]F18.00.a NOK'!Q17+'[6]F18.00.a NOK'!Q35+'[6]F18.00.a NOK'!Q53</f>
        <v>0</v>
      </c>
      <c r="N13" s="928">
        <f>+'[6]F18.00.a NOK'!R17+'[6]F18.00.a NOK'!R35+'[6]F18.00.a NOK'!R53</f>
        <v>0</v>
      </c>
      <c r="O13" s="928">
        <f>+'[6]F18.00.a NOK'!S17+'[6]F18.00.a NOK'!S35+'[6]F18.00.a NOK'!S53</f>
        <v>0</v>
      </c>
      <c r="P13" s="930">
        <f>+'[6]F18.00.a NOK'!U17+'[6]F18.00.a NOK'!U35+'[6]F18.00.a NOK'!U53</f>
        <v>0</v>
      </c>
    </row>
    <row r="14" spans="2:17" ht="24.75" customHeight="1" thickBot="1">
      <c r="B14" s="49" t="s">
        <v>324</v>
      </c>
      <c r="C14" s="387" t="s">
        <v>382</v>
      </c>
      <c r="D14" s="946"/>
      <c r="E14" s="929">
        <f>+'[6]F18.00.a NOK'!F18+'[6]F18.00.a NOK'!F36+'[6]F18.00.a NOK'!F54</f>
        <v>0</v>
      </c>
      <c r="F14" s="928">
        <f>+'[6]F18.00.a NOK'!G18+'[6]F18.00.a NOK'!G36+'[6]F18.00.a NOK'!G54</f>
        <v>0</v>
      </c>
      <c r="G14" s="928">
        <f>+'[6]F18.00.a NOK'!H18+'[6]F18.00.a NOK'!H36+'[6]F18.00.a NOK'!H54</f>
        <v>0</v>
      </c>
      <c r="H14" s="928">
        <f>+'[6]F18.00.a NOK'!L18+'[6]F18.00.a NOK'!L36+'[6]F18.00.a NOK'!L54</f>
        <v>0</v>
      </c>
      <c r="I14" s="928">
        <f>+'[6]F18.00.a NOK'!M18+'[6]F18.00.a NOK'!M36+'[6]F18.00.a NOK'!M54</f>
        <v>0</v>
      </c>
      <c r="J14" s="928">
        <f>+'[6]F18.00.a NOK'!N18+'[6]F18.00.a NOK'!N36+'[6]F18.00.a NOK'!N54</f>
        <v>0</v>
      </c>
      <c r="K14" s="928">
        <f>+'[6]F18.00.a NOK'!O18+'[6]F18.00.a NOK'!O36+'[6]F18.00.a NOK'!O54</f>
        <v>0</v>
      </c>
      <c r="L14" s="928">
        <f>+'[6]F18.00.a NOK'!P18+'[6]F18.00.a NOK'!P36+'[6]F18.00.a NOK'!P54</f>
        <v>0</v>
      </c>
      <c r="M14" s="928">
        <f>+'[6]F18.00.a NOK'!Q18+'[6]F18.00.a NOK'!Q36+'[6]F18.00.a NOK'!Q54</f>
        <v>0</v>
      </c>
      <c r="N14" s="928">
        <f>+'[6]F18.00.a NOK'!R18+'[6]F18.00.a NOK'!R36+'[6]F18.00.a NOK'!R54</f>
        <v>0</v>
      </c>
      <c r="O14" s="928">
        <f>+'[6]F18.00.a NOK'!S18+'[6]F18.00.a NOK'!S36+'[6]F18.00.a NOK'!S54</f>
        <v>0</v>
      </c>
      <c r="P14" s="930">
        <f>+'[6]F18.00.a NOK'!U18+'[6]F18.00.a NOK'!U36+'[6]F18.00.a NOK'!U54</f>
        <v>0</v>
      </c>
    </row>
    <row r="15" spans="2:17" ht="24.75" customHeight="1" thickBot="1">
      <c r="B15" s="49" t="s">
        <v>326</v>
      </c>
      <c r="C15" s="387" t="s">
        <v>383</v>
      </c>
      <c r="D15" s="946"/>
      <c r="E15" s="929">
        <f>+'[6]F18.00.a NOK'!F19+'[6]F18.00.a NOK'!F37+'[6]F18.00.a NOK'!F55</f>
        <v>0</v>
      </c>
      <c r="F15" s="928">
        <f>+'[6]F18.00.a NOK'!G19+'[6]F18.00.a NOK'!G37+'[6]F18.00.a NOK'!G55</f>
        <v>0</v>
      </c>
      <c r="G15" s="928">
        <f>+'[6]F18.00.a NOK'!H19+'[6]F18.00.a NOK'!H37+'[6]F18.00.a NOK'!H55</f>
        <v>0</v>
      </c>
      <c r="H15" s="928">
        <f>+'[6]F18.00.a NOK'!L19+'[6]F18.00.a NOK'!L37+'[6]F18.00.a NOK'!L55</f>
        <v>0</v>
      </c>
      <c r="I15" s="928">
        <f>+'[6]F18.00.a NOK'!M19+'[6]F18.00.a NOK'!M37+'[6]F18.00.a NOK'!M55</f>
        <v>0</v>
      </c>
      <c r="J15" s="928">
        <f>+'[6]F18.00.a NOK'!N19+'[6]F18.00.a NOK'!N37+'[6]F18.00.a NOK'!N55</f>
        <v>0</v>
      </c>
      <c r="K15" s="928">
        <f>+'[6]F18.00.a NOK'!O19+'[6]F18.00.a NOK'!O37+'[6]F18.00.a NOK'!O55</f>
        <v>0</v>
      </c>
      <c r="L15" s="928">
        <f>+'[6]F18.00.a NOK'!P19+'[6]F18.00.a NOK'!P37+'[6]F18.00.a NOK'!P55</f>
        <v>0</v>
      </c>
      <c r="M15" s="928">
        <f>+'[6]F18.00.a NOK'!Q19+'[6]F18.00.a NOK'!Q37+'[6]F18.00.a NOK'!Q55</f>
        <v>0</v>
      </c>
      <c r="N15" s="928">
        <f>+'[6]F18.00.a NOK'!R19+'[6]F18.00.a NOK'!R37+'[6]F18.00.a NOK'!R55</f>
        <v>0</v>
      </c>
      <c r="O15" s="928">
        <f>+'[6]F18.00.a NOK'!S19+'[6]F18.00.a NOK'!S37+'[6]F18.00.a NOK'!S55</f>
        <v>0</v>
      </c>
      <c r="P15" s="930">
        <f>+'[6]F18.00.a NOK'!U19+'[6]F18.00.a NOK'!U37+'[6]F18.00.a NOK'!U55</f>
        <v>0</v>
      </c>
    </row>
    <row r="16" spans="2:17" ht="24.75" customHeight="1" thickBot="1">
      <c r="B16" s="49" t="s">
        <v>328</v>
      </c>
      <c r="C16" s="387" t="s">
        <v>384</v>
      </c>
      <c r="D16" s="946"/>
      <c r="E16" s="929">
        <f>+'[6]F18.00.a NOK'!F20+'[6]F18.00.a NOK'!F38+'[6]F18.00.a NOK'!F56</f>
        <v>323.07</v>
      </c>
      <c r="F16" s="928">
        <f>+'[6]F18.00.a NOK'!G20+'[6]F18.00.a NOK'!G38+'[6]F18.00.a NOK'!G56</f>
        <v>323.07</v>
      </c>
      <c r="G16" s="928">
        <f>+'[6]F18.00.a NOK'!H20+'[6]F18.00.a NOK'!H38+'[6]F18.00.a NOK'!H56</f>
        <v>0</v>
      </c>
      <c r="H16" s="928">
        <f>+'[6]F18.00.a NOK'!L20+'[6]F18.00.a NOK'!L38+'[6]F18.00.a NOK'!L56</f>
        <v>0</v>
      </c>
      <c r="I16" s="928">
        <f>+'[6]F18.00.a NOK'!M20+'[6]F18.00.a NOK'!M38+'[6]F18.00.a NOK'!M56</f>
        <v>0</v>
      </c>
      <c r="J16" s="928">
        <f>+'[6]F18.00.a NOK'!N20+'[6]F18.00.a NOK'!N38+'[6]F18.00.a NOK'!N56</f>
        <v>0</v>
      </c>
      <c r="K16" s="928">
        <f>+'[6]F18.00.a NOK'!O20+'[6]F18.00.a NOK'!O38+'[6]F18.00.a NOK'!O56</f>
        <v>0</v>
      </c>
      <c r="L16" s="928">
        <f>+'[6]F18.00.a NOK'!P20+'[6]F18.00.a NOK'!P38+'[6]F18.00.a NOK'!P56</f>
        <v>0</v>
      </c>
      <c r="M16" s="928">
        <f>+'[6]F18.00.a NOK'!Q20+'[6]F18.00.a NOK'!Q38+'[6]F18.00.a NOK'!Q56</f>
        <v>0</v>
      </c>
      <c r="N16" s="928">
        <f>+'[6]F18.00.a NOK'!R20+'[6]F18.00.a NOK'!R38+'[6]F18.00.a NOK'!R56</f>
        <v>0</v>
      </c>
      <c r="O16" s="928">
        <f>+'[6]F18.00.a NOK'!S20+'[6]F18.00.a NOK'!S38+'[6]F18.00.a NOK'!S56</f>
        <v>0</v>
      </c>
      <c r="P16" s="930">
        <f>+'[6]F18.00.a NOK'!U20+'[6]F18.00.a NOK'!U38+'[6]F18.00.a NOK'!U56</f>
        <v>0</v>
      </c>
    </row>
    <row r="17" spans="2:16" ht="24.75" customHeight="1" thickBot="1">
      <c r="B17" s="49" t="s">
        <v>330</v>
      </c>
      <c r="C17" s="387" t="s">
        <v>385</v>
      </c>
      <c r="D17" s="946"/>
      <c r="E17" s="929">
        <f>+'[6]F18.00.a NOK'!F21+'[6]F18.00.a NOK'!F39+'[6]F18.00.a NOK'!F57</f>
        <v>7401.45</v>
      </c>
      <c r="F17" s="928">
        <f>+'[6]F18.00.a NOK'!G21+'[6]F18.00.a NOK'!G39+'[6]F18.00.a NOK'!G57</f>
        <v>7401.45</v>
      </c>
      <c r="G17" s="928">
        <f>+'[6]F18.00.a NOK'!H21+'[6]F18.00.a NOK'!H39+'[6]F18.00.a NOK'!H57</f>
        <v>0</v>
      </c>
      <c r="H17" s="928">
        <f>+'[6]F18.00.a NOK'!L21+'[6]F18.00.a NOK'!L39+'[6]F18.00.a NOK'!L57</f>
        <v>0</v>
      </c>
      <c r="I17" s="928">
        <f>+'[6]F18.00.a NOK'!M21+'[6]F18.00.a NOK'!M39+'[6]F18.00.a NOK'!M57</f>
        <v>0</v>
      </c>
      <c r="J17" s="928">
        <f>+'[6]F18.00.a NOK'!N21+'[6]F18.00.a NOK'!N39+'[6]F18.00.a NOK'!N57</f>
        <v>0</v>
      </c>
      <c r="K17" s="928">
        <f>+'[6]F18.00.a NOK'!O21+'[6]F18.00.a NOK'!O39+'[6]F18.00.a NOK'!O57</f>
        <v>0</v>
      </c>
      <c r="L17" s="928">
        <f>+'[6]F18.00.a NOK'!P21+'[6]F18.00.a NOK'!P39+'[6]F18.00.a NOK'!P57</f>
        <v>0</v>
      </c>
      <c r="M17" s="928">
        <f>+'[6]F18.00.a NOK'!Q21+'[6]F18.00.a NOK'!Q39+'[6]F18.00.a NOK'!Q57</f>
        <v>0</v>
      </c>
      <c r="N17" s="928">
        <f>+'[6]F18.00.a NOK'!R21+'[6]F18.00.a NOK'!R39+'[6]F18.00.a NOK'!R57</f>
        <v>0</v>
      </c>
      <c r="O17" s="928">
        <f>+'[6]F18.00.a NOK'!S21+'[6]F18.00.a NOK'!S39+'[6]F18.00.a NOK'!S57</f>
        <v>0</v>
      </c>
      <c r="P17" s="930">
        <f>+'[6]F18.00.a NOK'!U21+'[6]F18.00.a NOK'!U39+'[6]F18.00.a NOK'!U57</f>
        <v>0</v>
      </c>
    </row>
    <row r="18" spans="2:16" ht="24.75" customHeight="1" thickBot="1">
      <c r="B18" s="49" t="s">
        <v>332</v>
      </c>
      <c r="C18" s="391" t="s">
        <v>399</v>
      </c>
      <c r="D18" s="947"/>
      <c r="E18" s="948">
        <f>+'[6]F18.00.a NOK'!F22+'[6]F18.00.a NOK'!F40+'[6]F18.00.a NOK'!F58</f>
        <v>7401.45</v>
      </c>
      <c r="F18" s="928">
        <f>+'[6]F18.00.a NOK'!G22+'[6]F18.00.a NOK'!G40+'[6]F18.00.a NOK'!G58</f>
        <v>7401.45</v>
      </c>
      <c r="G18" s="928">
        <f>+'[6]F18.00.a NOK'!H22+'[6]F18.00.a NOK'!H40+'[6]F18.00.a NOK'!H58</f>
        <v>0</v>
      </c>
      <c r="H18" s="928">
        <f>+'[6]F18.00.a NOK'!L22+'[6]F18.00.a NOK'!L40+'[6]F18.00.a NOK'!L58</f>
        <v>0</v>
      </c>
      <c r="I18" s="928">
        <f>+'[6]F18.00.a NOK'!M22+'[6]F18.00.a NOK'!M40+'[6]F18.00.a NOK'!M58</f>
        <v>0</v>
      </c>
      <c r="J18" s="928">
        <f>+'[6]F18.00.a NOK'!N22+'[6]F18.00.a NOK'!N40+'[6]F18.00.a NOK'!N58</f>
        <v>0</v>
      </c>
      <c r="K18" s="928">
        <f>+'[6]F18.00.a NOK'!O22+'[6]F18.00.a NOK'!O40+'[6]F18.00.a NOK'!O58</f>
        <v>0</v>
      </c>
      <c r="L18" s="928">
        <f>+'[6]F18.00.a NOK'!P22+'[6]F18.00.a NOK'!P40+'[6]F18.00.a NOK'!P58</f>
        <v>0</v>
      </c>
      <c r="M18" s="928">
        <f>+'[6]F18.00.a NOK'!Q22+'[6]F18.00.a NOK'!Q40+'[6]F18.00.a NOK'!Q58</f>
        <v>0</v>
      </c>
      <c r="N18" s="928">
        <f>+'[6]F18.00.a NOK'!R22+'[6]F18.00.a NOK'!R40+'[6]F18.00.a NOK'!R58</f>
        <v>0</v>
      </c>
      <c r="O18" s="928">
        <f>+'[6]F18.00.a NOK'!S22+'[6]F18.00.a NOK'!S40+'[6]F18.00.a NOK'!S58</f>
        <v>0</v>
      </c>
      <c r="P18" s="930">
        <f>+'[6]F18.00.a NOK'!U22+'[6]F18.00.a NOK'!U40+'[6]F18.00.a NOK'!U58</f>
        <v>0</v>
      </c>
    </row>
    <row r="19" spans="2:16" ht="24.75" customHeight="1" thickBot="1">
      <c r="B19" s="49" t="s">
        <v>334</v>
      </c>
      <c r="C19" s="387" t="s">
        <v>386</v>
      </c>
      <c r="D19" s="946"/>
      <c r="E19" s="929">
        <f>+'[6]F18.00.a NOK'!F24+'[6]F18.00.a NOK'!F42+'[6]F18.00.a NOK'!F60</f>
        <v>79264416503.840012</v>
      </c>
      <c r="F19" s="928">
        <f>+'[6]F18.00.a NOK'!G24+'[6]F18.00.a NOK'!G42+'[6]F18.00.a NOK'!G60</f>
        <v>79182428977.210007</v>
      </c>
      <c r="G19" s="928">
        <f>+'[6]F18.00.a NOK'!H24+'[6]F18.00.a NOK'!H42+'[6]F18.00.a NOK'!H60</f>
        <v>81987526.629999995</v>
      </c>
      <c r="H19" s="928">
        <f>+'[6]F18.00.a NOK'!L24+'[6]F18.00.a NOK'!L42+'[6]F18.00.a NOK'!L60</f>
        <v>888611392.86000001</v>
      </c>
      <c r="I19" s="928">
        <f>+'[6]F18.00.a NOK'!M24+'[6]F18.00.a NOK'!M42+'[6]F18.00.a NOK'!M60</f>
        <v>343602882.45000005</v>
      </c>
      <c r="J19" s="928">
        <f>+'[6]F18.00.a NOK'!N24+'[6]F18.00.a NOK'!N42+'[6]F18.00.a NOK'!N60</f>
        <v>164552677.51999998</v>
      </c>
      <c r="K19" s="928">
        <f>+'[6]F18.00.a NOK'!O24+'[6]F18.00.a NOK'!O42+'[6]F18.00.a NOK'!O60</f>
        <v>123937443.48</v>
      </c>
      <c r="L19" s="928">
        <f>+'[6]F18.00.a NOK'!P24+'[6]F18.00.a NOK'!P42+'[6]F18.00.a NOK'!P60</f>
        <v>109605360.03999999</v>
      </c>
      <c r="M19" s="928">
        <f>+'[6]F18.00.a NOK'!Q24+'[6]F18.00.a NOK'!Q42+'[6]F18.00.a NOK'!Q60</f>
        <v>138762814.69</v>
      </c>
      <c r="N19" s="928">
        <f>+'[6]F18.00.a NOK'!R24+'[6]F18.00.a NOK'!R42+'[6]F18.00.a NOK'!R60</f>
        <v>8150214.6799999997</v>
      </c>
      <c r="O19" s="928">
        <f>+'[6]F18.00.a NOK'!S24+'[6]F18.00.a NOK'!S42+'[6]F18.00.a NOK'!S60</f>
        <v>0</v>
      </c>
      <c r="P19" s="930">
        <f>+'[6]F18.00.a NOK'!U24+'[6]F18.00.a NOK'!U42+'[6]F18.00.a NOK'!U60</f>
        <v>545008510.40999997</v>
      </c>
    </row>
    <row r="20" spans="2:16" ht="24.75" customHeight="1" thickBot="1">
      <c r="B20" s="45" t="s">
        <v>336</v>
      </c>
      <c r="C20" s="388" t="s">
        <v>337</v>
      </c>
      <c r="D20" s="390"/>
      <c r="E20" s="929">
        <f>+'[6]F18.00.a NOK'!F10+'[6]F18.00.a NOK'!F28+'[6]F18.00.a NOK'!F46</f>
        <v>9287210229.2799988</v>
      </c>
      <c r="F20" s="928">
        <f>+'[6]F18.00.a NOK'!G10+'[6]F18.00.a NOK'!G28+'[6]F18.00.a NOK'!G46</f>
        <v>9287210229.2799988</v>
      </c>
      <c r="G20" s="928">
        <f>+'[6]F18.00.a NOK'!H10+'[6]F18.00.a NOK'!H28+'[6]F18.00.a NOK'!H46</f>
        <v>0</v>
      </c>
      <c r="H20" s="928">
        <f>+'[6]F18.00.a NOK'!L10+'[6]F18.00.a NOK'!L28+'[6]F18.00.a NOK'!L46</f>
        <v>0</v>
      </c>
      <c r="I20" s="928">
        <f>+'[6]F18.00.a NOK'!M10+'[6]F18.00.a NOK'!M28+'[6]F18.00.a NOK'!M46</f>
        <v>0</v>
      </c>
      <c r="J20" s="928">
        <f>+'[6]F18.00.a NOK'!N10+'[6]F18.00.a NOK'!N28+'[6]F18.00.a NOK'!N46</f>
        <v>0</v>
      </c>
      <c r="K20" s="928">
        <f>+'[6]F18.00.a NOK'!O10+'[6]F18.00.a NOK'!O28+'[6]F18.00.a NOK'!O46</f>
        <v>0</v>
      </c>
      <c r="L20" s="928">
        <f>+'[6]F18.00.a NOK'!P10+'[6]F18.00.a NOK'!P28+'[6]F18.00.a NOK'!P46</f>
        <v>0</v>
      </c>
      <c r="M20" s="928">
        <f>+'[6]F18.00.a NOK'!Q10+'[6]F18.00.a NOK'!Q28+'[6]F18.00.a NOK'!Q46</f>
        <v>0</v>
      </c>
      <c r="N20" s="928">
        <f>+'[6]F18.00.a NOK'!R10+'[6]F18.00.a NOK'!R28+'[6]F18.00.a NOK'!R46</f>
        <v>0</v>
      </c>
      <c r="O20" s="928">
        <f>+'[6]F18.00.a NOK'!S10+'[6]F18.00.a NOK'!S28+'[6]F18.00.a NOK'!S46</f>
        <v>0</v>
      </c>
      <c r="P20" s="930">
        <f>+'[6]F18.00.a NOK'!U10+'[6]F18.00.a NOK'!U28+'[6]F18.00.a NOK'!U46</f>
        <v>0</v>
      </c>
    </row>
    <row r="21" spans="2:16" ht="24.75" customHeight="1" thickBot="1">
      <c r="B21" s="49" t="s">
        <v>338</v>
      </c>
      <c r="C21" s="387" t="s">
        <v>381</v>
      </c>
      <c r="D21" s="946"/>
      <c r="E21" s="929">
        <f>+'[6]F18.00.a NOK'!F11+'[6]F18.00.a NOK'!F29+'[6]F18.00.a NOK'!F47</f>
        <v>0</v>
      </c>
      <c r="F21" s="928">
        <f>+'[6]F18.00.a NOK'!G11+'[6]F18.00.a NOK'!G29+'[6]F18.00.a NOK'!G47</f>
        <v>0</v>
      </c>
      <c r="G21" s="928">
        <f>+'[6]F18.00.a NOK'!H11+'[6]F18.00.a NOK'!H29+'[6]F18.00.a NOK'!H47</f>
        <v>0</v>
      </c>
      <c r="H21" s="928">
        <f>+'[6]F18.00.a NOK'!L11+'[6]F18.00.a NOK'!L29+'[6]F18.00.a NOK'!L47</f>
        <v>0</v>
      </c>
      <c r="I21" s="928">
        <f>+'[6]F18.00.a NOK'!M11+'[6]F18.00.a NOK'!M29+'[6]F18.00.a NOK'!M47</f>
        <v>0</v>
      </c>
      <c r="J21" s="928">
        <f>+'[6]F18.00.a NOK'!N11+'[6]F18.00.a NOK'!N29+'[6]F18.00.a NOK'!N47</f>
        <v>0</v>
      </c>
      <c r="K21" s="928">
        <f>+'[6]F18.00.a NOK'!O11+'[6]F18.00.a NOK'!O29+'[6]F18.00.a NOK'!O47</f>
        <v>0</v>
      </c>
      <c r="L21" s="928">
        <f>+'[6]F18.00.a NOK'!P11+'[6]F18.00.a NOK'!P29+'[6]F18.00.a NOK'!P47</f>
        <v>0</v>
      </c>
      <c r="M21" s="928">
        <f>+'[6]F18.00.a NOK'!Q11+'[6]F18.00.a NOK'!Q29+'[6]F18.00.a NOK'!Q47</f>
        <v>0</v>
      </c>
      <c r="N21" s="928">
        <f>+'[6]F18.00.a NOK'!R11+'[6]F18.00.a NOK'!R29+'[6]F18.00.a NOK'!R47</f>
        <v>0</v>
      </c>
      <c r="O21" s="928">
        <f>+'[6]F18.00.a NOK'!S11+'[6]F18.00.a NOK'!S29+'[6]F18.00.a NOK'!S47</f>
        <v>0</v>
      </c>
      <c r="P21" s="930">
        <f>+'[6]F18.00.a NOK'!U11+'[6]F18.00.a NOK'!U29+'[6]F18.00.a NOK'!U47</f>
        <v>0</v>
      </c>
    </row>
    <row r="22" spans="2:16" ht="24.75" customHeight="1" thickBot="1">
      <c r="B22" s="49" t="s">
        <v>339</v>
      </c>
      <c r="C22" s="387" t="s">
        <v>382</v>
      </c>
      <c r="D22" s="946"/>
      <c r="E22" s="929">
        <f>+'[6]F18.00.a NOK'!F12+'[6]F18.00.a NOK'!F30+'[6]F18.00.a NOK'!F48</f>
        <v>191587041</v>
      </c>
      <c r="F22" s="928">
        <f>+'[6]F18.00.a NOK'!G12+'[6]F18.00.a NOK'!G30+'[6]F18.00.a NOK'!G48</f>
        <v>191587041</v>
      </c>
      <c r="G22" s="928">
        <f>+'[6]F18.00.a NOK'!H12+'[6]F18.00.a NOK'!H30+'[6]F18.00.a NOK'!H48</f>
        <v>0</v>
      </c>
      <c r="H22" s="928">
        <f>+'[6]F18.00.a NOK'!L12+'[6]F18.00.a NOK'!L30+'[6]F18.00.a NOK'!L48</f>
        <v>0</v>
      </c>
      <c r="I22" s="928">
        <f>+'[6]F18.00.a NOK'!M12+'[6]F18.00.a NOK'!M30+'[6]F18.00.a NOK'!M48</f>
        <v>0</v>
      </c>
      <c r="J22" s="928">
        <f>+'[6]F18.00.a NOK'!N12+'[6]F18.00.a NOK'!N30+'[6]F18.00.a NOK'!N48</f>
        <v>0</v>
      </c>
      <c r="K22" s="928">
        <f>+'[6]F18.00.a NOK'!O12+'[6]F18.00.a NOK'!O30+'[6]F18.00.a NOK'!O48</f>
        <v>0</v>
      </c>
      <c r="L22" s="928">
        <f>+'[6]F18.00.a NOK'!P12+'[6]F18.00.a NOK'!P30+'[6]F18.00.a NOK'!P48</f>
        <v>0</v>
      </c>
      <c r="M22" s="928">
        <f>+'[6]F18.00.a NOK'!Q12+'[6]F18.00.a NOK'!Q30+'[6]F18.00.a NOK'!Q48</f>
        <v>0</v>
      </c>
      <c r="N22" s="928">
        <f>+'[6]F18.00.a NOK'!R12+'[6]F18.00.a NOK'!R30+'[6]F18.00.a NOK'!R48</f>
        <v>0</v>
      </c>
      <c r="O22" s="928">
        <f>+'[6]F18.00.a NOK'!S12+'[6]F18.00.a NOK'!S30+'[6]F18.00.a NOK'!S48</f>
        <v>0</v>
      </c>
      <c r="P22" s="930">
        <f>+'[6]F18.00.a NOK'!U12+'[6]F18.00.a NOK'!U30+'[6]F18.00.a NOK'!U48</f>
        <v>0</v>
      </c>
    </row>
    <row r="23" spans="2:16" ht="24.75" customHeight="1" thickBot="1">
      <c r="B23" s="49" t="s">
        <v>340</v>
      </c>
      <c r="C23" s="387" t="s">
        <v>383</v>
      </c>
      <c r="D23" s="946"/>
      <c r="E23" s="929">
        <f>+'[6]F18.00.a NOK'!F13+'[6]F18.00.a NOK'!F31+'[6]F18.00.a NOK'!F49</f>
        <v>8893138688.2799988</v>
      </c>
      <c r="F23" s="928">
        <f>+'[6]F18.00.a NOK'!G13+'[6]F18.00.a NOK'!G31+'[6]F18.00.a NOK'!G49</f>
        <v>8893138688.2799988</v>
      </c>
      <c r="G23" s="928">
        <f>+'[6]F18.00.a NOK'!H13+'[6]F18.00.a NOK'!H31+'[6]F18.00.a NOK'!H49</f>
        <v>0</v>
      </c>
      <c r="H23" s="928">
        <f>+'[6]F18.00.a NOK'!L13+'[6]F18.00.a NOK'!L31+'[6]F18.00.a NOK'!L49</f>
        <v>0</v>
      </c>
      <c r="I23" s="928">
        <f>+'[6]F18.00.a NOK'!M13+'[6]F18.00.a NOK'!M31+'[6]F18.00.a NOK'!M49</f>
        <v>0</v>
      </c>
      <c r="J23" s="928">
        <f>+'[6]F18.00.a NOK'!N13+'[6]F18.00.a NOK'!N31+'[6]F18.00.a NOK'!N49</f>
        <v>0</v>
      </c>
      <c r="K23" s="928">
        <f>+'[6]F18.00.a NOK'!O13+'[6]F18.00.a NOK'!O31+'[6]F18.00.a NOK'!O49</f>
        <v>0</v>
      </c>
      <c r="L23" s="928">
        <f>+'[6]F18.00.a NOK'!P13+'[6]F18.00.a NOK'!P31+'[6]F18.00.a NOK'!P49</f>
        <v>0</v>
      </c>
      <c r="M23" s="928">
        <f>+'[6]F18.00.a NOK'!Q13+'[6]F18.00.a NOK'!Q31+'[6]F18.00.a NOK'!Q49</f>
        <v>0</v>
      </c>
      <c r="N23" s="928">
        <f>+'[6]F18.00.a NOK'!R13+'[6]F18.00.a NOK'!R31+'[6]F18.00.a NOK'!R49</f>
        <v>0</v>
      </c>
      <c r="O23" s="928">
        <f>+'[6]F18.00.a NOK'!S13+'[6]F18.00.a NOK'!S31+'[6]F18.00.a NOK'!S49</f>
        <v>0</v>
      </c>
      <c r="P23" s="930">
        <f>+'[6]F18.00.a NOK'!U13+'[6]F18.00.a NOK'!U31+'[6]F18.00.a NOK'!U49</f>
        <v>0</v>
      </c>
    </row>
    <row r="24" spans="2:16" ht="24.75" customHeight="1" thickBot="1">
      <c r="B24" s="49" t="s">
        <v>341</v>
      </c>
      <c r="C24" s="387" t="s">
        <v>384</v>
      </c>
      <c r="D24" s="946"/>
      <c r="E24" s="929">
        <f>+'[6]F18.00.a NOK'!F14+'[6]F18.00.a NOK'!F32+'[6]F18.00.a NOK'!F50</f>
        <v>202484500</v>
      </c>
      <c r="F24" s="928">
        <f>+'[6]F18.00.a NOK'!G14+'[6]F18.00.a NOK'!G32+'[6]F18.00.a NOK'!G50</f>
        <v>202484500</v>
      </c>
      <c r="G24" s="928">
        <f>+'[6]F18.00.a NOK'!H14+'[6]F18.00.a NOK'!H32+'[6]F18.00.a NOK'!H50</f>
        <v>0</v>
      </c>
      <c r="H24" s="928">
        <f>+'[6]F18.00.a NOK'!L14+'[6]F18.00.a NOK'!L32+'[6]F18.00.a NOK'!L50</f>
        <v>0</v>
      </c>
      <c r="I24" s="928">
        <f>+'[6]F18.00.a NOK'!M14+'[6]F18.00.a NOK'!M32+'[6]F18.00.a NOK'!M50</f>
        <v>0</v>
      </c>
      <c r="J24" s="928">
        <f>+'[6]F18.00.a NOK'!N14+'[6]F18.00.a NOK'!N32+'[6]F18.00.a NOK'!N50</f>
        <v>0</v>
      </c>
      <c r="K24" s="928">
        <f>+'[6]F18.00.a NOK'!O14+'[6]F18.00.a NOK'!O32+'[6]F18.00.a NOK'!O50</f>
        <v>0</v>
      </c>
      <c r="L24" s="928">
        <f>+'[6]F18.00.a NOK'!P14+'[6]F18.00.a NOK'!P32+'[6]F18.00.a NOK'!P50</f>
        <v>0</v>
      </c>
      <c r="M24" s="928">
        <f>+'[6]F18.00.a NOK'!Q14+'[6]F18.00.a NOK'!Q32+'[6]F18.00.a NOK'!Q50</f>
        <v>0</v>
      </c>
      <c r="N24" s="928">
        <f>+'[6]F18.00.a NOK'!R14+'[6]F18.00.a NOK'!R32+'[6]F18.00.a NOK'!R50</f>
        <v>0</v>
      </c>
      <c r="O24" s="928">
        <f>+'[6]F18.00.a NOK'!S14+'[6]F18.00.a NOK'!S32+'[6]F18.00.a NOK'!S50</f>
        <v>0</v>
      </c>
      <c r="P24" s="930">
        <f>+'[6]F18.00.a NOK'!U14+'[6]F18.00.a NOK'!U32+'[6]F18.00.a NOK'!U50</f>
        <v>0</v>
      </c>
    </row>
    <row r="25" spans="2:16" ht="24.75" customHeight="1" thickBot="1">
      <c r="B25" s="49" t="s">
        <v>342</v>
      </c>
      <c r="C25" s="387" t="s">
        <v>385</v>
      </c>
      <c r="D25" s="946"/>
      <c r="E25" s="929">
        <f>+'[6]F18.00.a NOK'!F15+'[6]F18.00.a NOK'!F33+'[6]F18.00.a NOK'!F51</f>
        <v>0</v>
      </c>
      <c r="F25" s="928">
        <f>+'[6]F18.00.a NOK'!G15+'[6]F18.00.a NOK'!G33+'[6]F18.00.a NOK'!G51</f>
        <v>0</v>
      </c>
      <c r="G25" s="928">
        <f>+'[6]F18.00.a NOK'!H15+'[6]F18.00.a NOK'!H33+'[6]F18.00.a NOK'!H51</f>
        <v>0</v>
      </c>
      <c r="H25" s="928">
        <f>+'[6]F18.00.a NOK'!L15+'[6]F18.00.a NOK'!L33+'[6]F18.00.a NOK'!L51</f>
        <v>0</v>
      </c>
      <c r="I25" s="928">
        <f>+'[6]F18.00.a NOK'!M15+'[6]F18.00.a NOK'!M33+'[6]F18.00.a NOK'!M51</f>
        <v>0</v>
      </c>
      <c r="J25" s="928">
        <f>+'[6]F18.00.a NOK'!N15+'[6]F18.00.a NOK'!N33+'[6]F18.00.a NOK'!N51</f>
        <v>0</v>
      </c>
      <c r="K25" s="928">
        <f>+'[6]F18.00.a NOK'!O15+'[6]F18.00.a NOK'!O33+'[6]F18.00.a NOK'!O51</f>
        <v>0</v>
      </c>
      <c r="L25" s="928">
        <f>+'[6]F18.00.a NOK'!P15+'[6]F18.00.a NOK'!P33+'[6]F18.00.a NOK'!P51</f>
        <v>0</v>
      </c>
      <c r="M25" s="928">
        <f>+'[6]F18.00.a NOK'!Q15+'[6]F18.00.a NOK'!Q33+'[6]F18.00.a NOK'!Q51</f>
        <v>0</v>
      </c>
      <c r="N25" s="928">
        <f>+'[6]F18.00.a NOK'!R15+'[6]F18.00.a NOK'!R33+'[6]F18.00.a NOK'!R51</f>
        <v>0</v>
      </c>
      <c r="O25" s="928">
        <f>+'[6]F18.00.a NOK'!S15+'[6]F18.00.a NOK'!S33+'[6]F18.00.a NOK'!S51</f>
        <v>0</v>
      </c>
      <c r="P25" s="930">
        <f>+'[6]F18.00.a NOK'!U15+'[6]F18.00.a NOK'!U33+'[6]F18.00.a NOK'!U51</f>
        <v>0</v>
      </c>
    </row>
    <row r="26" spans="2:16" ht="15.75" customHeight="1" thickBot="1">
      <c r="B26" s="45" t="s">
        <v>343</v>
      </c>
      <c r="C26" s="388" t="s">
        <v>344</v>
      </c>
      <c r="D26" s="390"/>
      <c r="E26" s="929">
        <f>+'[6]F18.00.e NOK'!$F$30</f>
        <v>8160094879.3500004</v>
      </c>
      <c r="F26" s="949"/>
      <c r="G26" s="949"/>
      <c r="H26" s="928">
        <f>+'[6]F18.00.e NOK'!$J$30</f>
        <v>633380.48999849695</v>
      </c>
      <c r="I26" s="949"/>
      <c r="J26" s="949"/>
      <c r="K26" s="949"/>
      <c r="L26" s="949"/>
      <c r="M26" s="949"/>
      <c r="N26" s="949"/>
      <c r="O26" s="949"/>
      <c r="P26" s="930">
        <f>+'[6]F18.00.e NOK'!$L$30</f>
        <v>633380.48999849695</v>
      </c>
    </row>
    <row r="27" spans="2:16" ht="24.75" customHeight="1" thickBot="1">
      <c r="B27" s="49" t="s">
        <v>345</v>
      </c>
      <c r="C27" s="387" t="s">
        <v>381</v>
      </c>
      <c r="D27" s="946"/>
      <c r="E27" s="929">
        <f>+'[6]F18.00.e NOK'!F10+'[6]F18.00.e NOK'!F17+'[6]F18.00.e NOK'!F24</f>
        <v>0</v>
      </c>
      <c r="F27" s="949"/>
      <c r="G27" s="949"/>
      <c r="H27" s="928">
        <f>+'[6]F18.00.e NOK'!J10+'[6]F18.00.e NOK'!J17+'[6]F18.00.e NOK'!J24</f>
        <v>0</v>
      </c>
      <c r="I27" s="949"/>
      <c r="J27" s="949"/>
      <c r="K27" s="949"/>
      <c r="L27" s="949"/>
      <c r="M27" s="949"/>
      <c r="N27" s="949"/>
      <c r="O27" s="949"/>
      <c r="P27" s="930">
        <f>+'[6]F18.00.e NOK'!L10+'[6]F18.00.e NOK'!L17+'[6]F18.00.e NOK'!L24</f>
        <v>0</v>
      </c>
    </row>
    <row r="28" spans="2:16" ht="24.75" customHeight="1" thickBot="1">
      <c r="B28" s="49" t="s">
        <v>346</v>
      </c>
      <c r="C28" s="387" t="s">
        <v>382</v>
      </c>
      <c r="D28" s="946"/>
      <c r="E28" s="929">
        <f>+'[6]F18.00.e NOK'!F11+'[6]F18.00.e NOK'!F18+'[6]F18.00.e NOK'!F25</f>
        <v>0</v>
      </c>
      <c r="F28" s="949"/>
      <c r="G28" s="949"/>
      <c r="H28" s="928">
        <f>+'[6]F18.00.e NOK'!J11+'[6]F18.00.e NOK'!J18+'[6]F18.00.e NOK'!J25</f>
        <v>0</v>
      </c>
      <c r="I28" s="949"/>
      <c r="J28" s="949"/>
      <c r="K28" s="949"/>
      <c r="L28" s="949"/>
      <c r="M28" s="949"/>
      <c r="N28" s="949"/>
      <c r="O28" s="949"/>
      <c r="P28" s="930">
        <f>+'[6]F18.00.e NOK'!L11+'[6]F18.00.e NOK'!L18+'[6]F18.00.e NOK'!L25</f>
        <v>0</v>
      </c>
    </row>
    <row r="29" spans="2:16" ht="24.75" customHeight="1" thickBot="1">
      <c r="B29" s="92" t="s">
        <v>347</v>
      </c>
      <c r="C29" s="387" t="s">
        <v>383</v>
      </c>
      <c r="D29" s="946"/>
      <c r="E29" s="929">
        <f>+'[6]F18.00.e NOK'!F12+'[6]F18.00.e NOK'!F19+'[6]F18.00.e NOK'!F26</f>
        <v>0</v>
      </c>
      <c r="F29" s="949"/>
      <c r="G29" s="949"/>
      <c r="H29" s="928">
        <f>+'[6]F18.00.e NOK'!J12+'[6]F18.00.e NOK'!J19+'[6]F18.00.e NOK'!J26</f>
        <v>0</v>
      </c>
      <c r="I29" s="949"/>
      <c r="J29" s="949"/>
      <c r="K29" s="949"/>
      <c r="L29" s="949"/>
      <c r="M29" s="949"/>
      <c r="N29" s="949"/>
      <c r="O29" s="949"/>
      <c r="P29" s="930">
        <f>+'[6]F18.00.e NOK'!L12+'[6]F18.00.e NOK'!L19+'[6]F18.00.e NOK'!L26</f>
        <v>0</v>
      </c>
    </row>
    <row r="30" spans="2:16" ht="24.75" customHeight="1" thickBot="1">
      <c r="B30" s="92" t="s">
        <v>348</v>
      </c>
      <c r="C30" s="387" t="s">
        <v>384</v>
      </c>
      <c r="D30" s="946"/>
      <c r="E30" s="929">
        <f>+'[6]F18.00.e NOK'!F13+'[6]F18.00.e NOK'!F20+'[6]F18.00.e NOK'!F27</f>
        <v>0</v>
      </c>
      <c r="F30" s="949"/>
      <c r="G30" s="949"/>
      <c r="H30" s="928">
        <f>+'[6]F18.00.e NOK'!J13+'[6]F18.00.e NOK'!J20+'[6]F18.00.e NOK'!J27</f>
        <v>0</v>
      </c>
      <c r="I30" s="949"/>
      <c r="J30" s="949"/>
      <c r="K30" s="949"/>
      <c r="L30" s="949"/>
      <c r="M30" s="949"/>
      <c r="N30" s="949"/>
      <c r="O30" s="949"/>
      <c r="P30" s="930">
        <f>+'[6]F18.00.e NOK'!L13+'[6]F18.00.e NOK'!L20+'[6]F18.00.e NOK'!L27</f>
        <v>0</v>
      </c>
    </row>
    <row r="31" spans="2:16" ht="24.75" customHeight="1" thickBot="1">
      <c r="B31" s="92" t="s">
        <v>349</v>
      </c>
      <c r="C31" s="387" t="s">
        <v>385</v>
      </c>
      <c r="D31" s="946"/>
      <c r="E31" s="929">
        <f>+'[6]F18.00.e NOK'!F14+'[6]F18.00.e NOK'!F21+'[6]F18.00.e NOK'!F28</f>
        <v>0</v>
      </c>
      <c r="F31" s="949"/>
      <c r="G31" s="949"/>
      <c r="H31" s="928">
        <f>+'[6]F18.00.e NOK'!J14+'[6]F18.00.e NOK'!J21+'[6]F18.00.e NOK'!J28</f>
        <v>0</v>
      </c>
      <c r="I31" s="949"/>
      <c r="J31" s="949"/>
      <c r="K31" s="949"/>
      <c r="L31" s="949"/>
      <c r="M31" s="949"/>
      <c r="N31" s="949"/>
      <c r="O31" s="949"/>
      <c r="P31" s="930">
        <f>+'[6]F18.00.e NOK'!L14+'[6]F18.00.e NOK'!L21+'[6]F18.00.e NOK'!L28</f>
        <v>0</v>
      </c>
    </row>
    <row r="32" spans="2:16" ht="24.75" customHeight="1" thickBot="1">
      <c r="B32" s="92" t="s">
        <v>350</v>
      </c>
      <c r="C32" s="387" t="s">
        <v>386</v>
      </c>
      <c r="D32" s="946"/>
      <c r="E32" s="929">
        <f>+'[6]F18.00.e NOK'!F15+'[6]F18.00.e NOK'!F22+'[6]F18.00.e NOK'!F29</f>
        <v>8160094879.3500004</v>
      </c>
      <c r="F32" s="949"/>
      <c r="G32" s="949"/>
      <c r="H32" s="928">
        <f>+'[6]F18.00.e NOK'!J15+'[6]F18.00.e NOK'!J22+'[6]F18.00.e NOK'!J29</f>
        <v>633380.48999849695</v>
      </c>
      <c r="I32" s="949"/>
      <c r="J32" s="949"/>
      <c r="K32" s="949"/>
      <c r="L32" s="949"/>
      <c r="M32" s="949"/>
      <c r="N32" s="949"/>
      <c r="O32" s="949"/>
      <c r="P32" s="930">
        <f>+'[6]F18.00.e NOK'!L15+'[6]F18.00.e NOK'!L22+'[6]F18.00.e NOK'!L29</f>
        <v>633380.48999849695</v>
      </c>
    </row>
    <row r="33" spans="2:16" ht="15.75" customHeight="1" thickBot="1">
      <c r="B33" s="95" t="s">
        <v>351</v>
      </c>
      <c r="C33" s="389" t="s">
        <v>198</v>
      </c>
      <c r="D33" s="950"/>
      <c r="E33" s="948">
        <f>+E11+E12+E20+E26</f>
        <v>99486127909.990005</v>
      </c>
      <c r="F33" s="951">
        <f t="shared" ref="F33:P33" si="0">+F11+F12+F20+F26</f>
        <v>91244045504.009995</v>
      </c>
      <c r="G33" s="951">
        <f t="shared" si="0"/>
        <v>81987526.629999995</v>
      </c>
      <c r="H33" s="951">
        <f t="shared" si="0"/>
        <v>889244773.34999847</v>
      </c>
      <c r="I33" s="951">
        <f t="shared" si="0"/>
        <v>343602882.45000005</v>
      </c>
      <c r="J33" s="951">
        <f t="shared" si="0"/>
        <v>164552677.51999998</v>
      </c>
      <c r="K33" s="951">
        <f t="shared" si="0"/>
        <v>123937443.48</v>
      </c>
      <c r="L33" s="951">
        <f t="shared" si="0"/>
        <v>109605360.03999999</v>
      </c>
      <c r="M33" s="951">
        <f t="shared" si="0"/>
        <v>138762814.69</v>
      </c>
      <c r="N33" s="951">
        <f t="shared" si="0"/>
        <v>8150214.6799999997</v>
      </c>
      <c r="O33" s="951">
        <f t="shared" si="0"/>
        <v>0</v>
      </c>
      <c r="P33" s="952">
        <f t="shared" si="0"/>
        <v>545641890.89999843</v>
      </c>
    </row>
    <row r="34" spans="2:16" ht="15.75">
      <c r="B34" s="386"/>
      <c r="C34" s="386"/>
      <c r="D34" s="386"/>
      <c r="E34" s="386"/>
      <c r="F34" s="386"/>
      <c r="G34" s="386"/>
      <c r="H34" s="386"/>
      <c r="I34" s="386"/>
      <c r="J34" s="386"/>
      <c r="K34" s="386"/>
      <c r="L34" s="257"/>
      <c r="M34" s="257"/>
      <c r="N34" s="257"/>
      <c r="O34" s="257"/>
      <c r="P34" s="257"/>
    </row>
    <row r="35" spans="2:16" ht="15.75">
      <c r="B35" s="112"/>
      <c r="C35" s="112"/>
      <c r="D35" s="112"/>
      <c r="E35" s="112"/>
      <c r="F35" s="112"/>
      <c r="G35" s="112"/>
      <c r="H35" s="112"/>
      <c r="I35" s="112"/>
      <c r="J35" s="112"/>
      <c r="K35" s="112"/>
      <c r="L35" s="53"/>
      <c r="M35" s="53"/>
      <c r="N35" s="53"/>
      <c r="O35" s="53"/>
      <c r="P35" s="53"/>
    </row>
    <row r="36" spans="2:16" ht="15.75">
      <c r="B36" s="953"/>
      <c r="C36" s="953"/>
      <c r="D36" s="953"/>
      <c r="E36" s="953"/>
      <c r="F36" s="953"/>
      <c r="G36" s="953"/>
      <c r="H36" s="953"/>
      <c r="I36" s="953"/>
      <c r="J36" s="953"/>
      <c r="K36" s="953"/>
      <c r="L36" s="112"/>
      <c r="M36" s="53"/>
      <c r="N36" s="53"/>
      <c r="O36" s="53"/>
      <c r="P36" s="53"/>
    </row>
    <row r="37" spans="2:16">
      <c r="B37" s="954"/>
      <c r="C37" s="954"/>
      <c r="D37" s="954"/>
      <c r="E37" s="954"/>
      <c r="F37" s="954"/>
      <c r="G37" s="954"/>
      <c r="H37" s="954"/>
      <c r="I37" s="954"/>
      <c r="J37" s="954"/>
      <c r="K37" s="954"/>
      <c r="L37" s="954"/>
      <c r="M37" s="954"/>
      <c r="N37" s="954"/>
      <c r="O37" s="954"/>
      <c r="P37" s="954"/>
    </row>
    <row r="38" spans="2:16">
      <c r="B38" s="954"/>
      <c r="C38" s="954"/>
      <c r="D38" s="954"/>
      <c r="E38" s="954"/>
      <c r="F38" s="954"/>
      <c r="G38" s="954"/>
      <c r="H38" s="954"/>
      <c r="I38" s="954"/>
      <c r="J38" s="954"/>
      <c r="K38" s="954"/>
      <c r="L38" s="954"/>
      <c r="M38" s="954"/>
      <c r="N38" s="954"/>
      <c r="O38" s="954"/>
      <c r="P38" s="954"/>
    </row>
    <row r="39" spans="2:16">
      <c r="B39" s="955"/>
      <c r="C39" s="955"/>
      <c r="D39" s="955"/>
      <c r="E39" s="955"/>
      <c r="F39" s="955"/>
      <c r="G39" s="955"/>
      <c r="H39" s="955"/>
      <c r="I39" s="955"/>
      <c r="J39" s="955"/>
      <c r="K39" s="955"/>
      <c r="L39" s="955"/>
      <c r="M39" s="955"/>
      <c r="N39" s="955"/>
      <c r="O39" s="955"/>
      <c r="P39" s="955"/>
    </row>
    <row r="40" spans="2:16">
      <c r="B40" s="954"/>
      <c r="C40" s="954"/>
      <c r="D40" s="954"/>
      <c r="E40" s="954"/>
      <c r="F40" s="954"/>
      <c r="G40" s="954"/>
      <c r="H40" s="954"/>
      <c r="I40" s="954"/>
      <c r="J40" s="954"/>
      <c r="K40" s="954"/>
      <c r="L40" s="954"/>
      <c r="M40" s="954"/>
      <c r="N40" s="954"/>
      <c r="O40" s="954"/>
      <c r="P40" s="954"/>
    </row>
    <row r="41" spans="2:16">
      <c r="B41" s="954"/>
      <c r="C41" s="954"/>
      <c r="D41" s="954"/>
      <c r="E41" s="954"/>
      <c r="F41" s="954"/>
      <c r="G41" s="954"/>
      <c r="H41" s="954"/>
      <c r="I41" s="954"/>
      <c r="J41" s="954"/>
      <c r="K41" s="954"/>
      <c r="L41" s="954"/>
      <c r="M41" s="954"/>
      <c r="N41" s="954"/>
      <c r="O41" s="954"/>
      <c r="P41" s="954"/>
    </row>
    <row r="42" spans="2:16">
      <c r="B42" s="954"/>
      <c r="C42" s="954"/>
      <c r="D42" s="954"/>
      <c r="E42" s="954"/>
      <c r="F42" s="954"/>
      <c r="G42" s="954"/>
      <c r="H42" s="954"/>
      <c r="I42" s="954"/>
      <c r="J42" s="954"/>
      <c r="K42" s="954"/>
      <c r="L42" s="954"/>
      <c r="M42" s="954"/>
      <c r="N42" s="954"/>
      <c r="O42" s="954"/>
      <c r="P42" s="954"/>
    </row>
    <row r="43" spans="2:16" ht="21" customHeight="1">
      <c r="B43" s="954"/>
      <c r="C43" s="954"/>
      <c r="D43" s="954"/>
      <c r="E43" s="954"/>
      <c r="F43" s="954"/>
      <c r="G43" s="954"/>
      <c r="H43" s="954"/>
      <c r="I43" s="954"/>
      <c r="J43" s="954"/>
      <c r="K43" s="954"/>
      <c r="L43" s="954"/>
      <c r="M43" s="954"/>
      <c r="N43" s="954"/>
      <c r="O43" s="954"/>
      <c r="P43" s="954"/>
    </row>
    <row r="44" spans="2:16" ht="15.75">
      <c r="B44" s="112"/>
      <c r="C44" s="112"/>
      <c r="D44" s="112"/>
      <c r="E44" s="112"/>
      <c r="F44" s="112"/>
      <c r="G44" s="112"/>
      <c r="H44" s="112"/>
      <c r="I44" s="112"/>
      <c r="J44" s="112"/>
      <c r="K44" s="112"/>
      <c r="L44" s="112"/>
      <c r="M44" s="53"/>
      <c r="N44" s="53"/>
      <c r="O44" s="53"/>
      <c r="P44" s="53"/>
    </row>
    <row r="45" spans="2:16" ht="15.75">
      <c r="B45" s="953"/>
      <c r="C45" s="953"/>
      <c r="D45" s="953"/>
      <c r="E45" s="953"/>
      <c r="F45" s="953"/>
      <c r="G45" s="953"/>
      <c r="H45" s="953"/>
      <c r="I45" s="953"/>
      <c r="J45" s="953"/>
      <c r="K45" s="953"/>
      <c r="L45" s="112"/>
      <c r="M45" s="53"/>
      <c r="N45" s="53"/>
      <c r="O45" s="53"/>
      <c r="P45" s="53"/>
    </row>
    <row r="46" spans="2:16">
      <c r="B46" s="954"/>
      <c r="C46" s="954"/>
      <c r="D46" s="954"/>
      <c r="E46" s="954"/>
      <c r="F46" s="954"/>
      <c r="G46" s="954"/>
      <c r="H46" s="954"/>
      <c r="I46" s="954"/>
      <c r="J46" s="954"/>
      <c r="K46" s="954"/>
      <c r="L46" s="954"/>
      <c r="M46" s="954"/>
      <c r="N46" s="954"/>
      <c r="O46" s="954"/>
      <c r="P46" s="954"/>
    </row>
    <row r="47" spans="2:16">
      <c r="B47" s="956"/>
      <c r="C47" s="956"/>
      <c r="D47" s="956"/>
      <c r="E47" s="956"/>
      <c r="F47" s="956"/>
      <c r="G47" s="956"/>
      <c r="H47" s="956"/>
      <c r="I47" s="956"/>
      <c r="J47" s="956"/>
      <c r="K47" s="956"/>
      <c r="L47" s="956"/>
      <c r="M47" s="956"/>
      <c r="N47" s="956"/>
      <c r="O47" s="956"/>
      <c r="P47" s="956"/>
    </row>
    <row r="48" spans="2:16" ht="21" customHeight="1">
      <c r="B48" s="957"/>
      <c r="C48" s="957"/>
      <c r="D48" s="957"/>
      <c r="E48" s="957"/>
      <c r="F48" s="957"/>
      <c r="G48" s="957"/>
      <c r="H48" s="957"/>
      <c r="I48" s="957"/>
      <c r="J48" s="957"/>
      <c r="K48" s="957"/>
      <c r="L48" s="957"/>
      <c r="M48" s="957"/>
      <c r="N48" s="957"/>
      <c r="O48" s="957"/>
      <c r="P48" s="957"/>
    </row>
    <row r="50" spans="2:10">
      <c r="B50" s="957"/>
      <c r="C50" s="957"/>
      <c r="D50" s="957"/>
      <c r="E50" s="957"/>
      <c r="F50" s="957"/>
      <c r="G50" s="957"/>
      <c r="H50" s="957"/>
      <c r="I50" s="957"/>
      <c r="J50" s="957"/>
    </row>
  </sheetData>
  <mergeCells count="36">
    <mergeCell ref="C29:D29"/>
    <mergeCell ref="C30:D30"/>
    <mergeCell ref="C31:D31"/>
    <mergeCell ref="C32:D32"/>
    <mergeCell ref="C33:D33"/>
    <mergeCell ref="B34:K34"/>
    <mergeCell ref="C23:D23"/>
    <mergeCell ref="C24:D24"/>
    <mergeCell ref="C25:D25"/>
    <mergeCell ref="C26:D26"/>
    <mergeCell ref="C27:D27"/>
    <mergeCell ref="C28:D28"/>
    <mergeCell ref="C17:D17"/>
    <mergeCell ref="C18:D18"/>
    <mergeCell ref="C19:D19"/>
    <mergeCell ref="C20:D20"/>
    <mergeCell ref="C21:D21"/>
    <mergeCell ref="C22:D22"/>
    <mergeCell ref="C11:D11"/>
    <mergeCell ref="C12:D12"/>
    <mergeCell ref="C13:D13"/>
    <mergeCell ref="C14:D14"/>
    <mergeCell ref="C15:D15"/>
    <mergeCell ref="C16:D16"/>
    <mergeCell ref="C8:D8"/>
    <mergeCell ref="E8:P8"/>
    <mergeCell ref="C9:D9"/>
    <mergeCell ref="E9:G9"/>
    <mergeCell ref="H9:P9"/>
    <mergeCell ref="C10:D10"/>
    <mergeCell ref="B2:P2"/>
    <mergeCell ref="B3:P3"/>
    <mergeCell ref="C4:D4"/>
    <mergeCell ref="C5:D5"/>
    <mergeCell ref="C6:D6"/>
    <mergeCell ref="C7:D7"/>
  </mergeCells>
  <pageMargins left="0.7" right="0.7" top="0.75" bottom="0.75" header="0.3" footer="0.3"/>
  <pageSetup paperSize="9" orientation="portrait" verticalDpi="120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F11B2A-54DC-407A-8E3A-767941DFCF09}">
  <sheetPr>
    <tabColor theme="0" tint="-0.14999847407452621"/>
  </sheetPr>
  <dimension ref="B3:K47"/>
  <sheetViews>
    <sheetView workbookViewId="0">
      <selection activeCell="B3" sqref="B3"/>
    </sheetView>
  </sheetViews>
  <sheetFormatPr defaultColWidth="9.140625" defaultRowHeight="15"/>
  <cols>
    <col min="1" max="1" width="9.140625" style="41"/>
    <col min="2" max="2" width="5.5703125" style="41" customWidth="1"/>
    <col min="3" max="9" width="19.28515625" style="41" customWidth="1"/>
    <col min="10" max="16384" width="9.140625" style="41"/>
  </cols>
  <sheetData>
    <row r="3" spans="2:11" ht="18.75">
      <c r="B3" s="416" t="s">
        <v>404</v>
      </c>
      <c r="C3" s="416"/>
      <c r="D3" s="416"/>
      <c r="E3" s="416"/>
      <c r="F3" s="416"/>
      <c r="G3" s="416"/>
      <c r="H3" s="416"/>
      <c r="I3" s="416"/>
      <c r="J3" s="416"/>
      <c r="K3" s="416"/>
    </row>
    <row r="4" spans="2:11">
      <c r="B4" s="415"/>
      <c r="C4" s="415"/>
      <c r="D4" s="415"/>
      <c r="E4" s="415"/>
      <c r="F4" s="415"/>
      <c r="G4" s="384"/>
      <c r="H4" s="384"/>
      <c r="I4" s="384"/>
      <c r="J4" s="384"/>
      <c r="K4" s="384"/>
    </row>
    <row r="5" spans="2:11" ht="16.5" thickBot="1">
      <c r="B5" s="53"/>
      <c r="C5" s="53"/>
      <c r="D5" s="53"/>
      <c r="E5" s="53"/>
      <c r="F5" s="53"/>
      <c r="G5" s="384"/>
      <c r="H5" s="384"/>
      <c r="I5" s="384"/>
      <c r="J5" s="384"/>
      <c r="K5" s="384"/>
    </row>
    <row r="6" spans="2:11" ht="16.5" thickBot="1">
      <c r="B6" s="53"/>
      <c r="C6" s="53"/>
      <c r="D6" s="43" t="s">
        <v>172</v>
      </c>
      <c r="E6" s="115" t="s">
        <v>173</v>
      </c>
      <c r="F6" s="115" t="s">
        <v>174</v>
      </c>
      <c r="G6" s="42" t="s">
        <v>200</v>
      </c>
      <c r="H6" s="43" t="s">
        <v>201</v>
      </c>
      <c r="I6" s="115" t="s">
        <v>265</v>
      </c>
      <c r="J6" s="406"/>
      <c r="K6" s="414"/>
    </row>
    <row r="7" spans="2:11" ht="16.5" thickBot="1">
      <c r="B7" s="53"/>
      <c r="C7" s="53"/>
      <c r="D7" s="401" t="s">
        <v>359</v>
      </c>
      <c r="E7" s="402"/>
      <c r="F7" s="402"/>
      <c r="G7" s="403"/>
      <c r="H7" s="400" t="s">
        <v>400</v>
      </c>
      <c r="I7" s="400" t="s">
        <v>401</v>
      </c>
      <c r="J7" s="406"/>
      <c r="K7" s="414"/>
    </row>
    <row r="8" spans="2:11" ht="16.5" thickBot="1">
      <c r="B8" s="53"/>
      <c r="C8" s="53"/>
      <c r="D8" s="407"/>
      <c r="E8" s="401" t="s">
        <v>402</v>
      </c>
      <c r="F8" s="403"/>
      <c r="G8" s="400" t="s">
        <v>405</v>
      </c>
      <c r="H8" s="404"/>
      <c r="I8" s="404"/>
      <c r="J8" s="406"/>
      <c r="K8" s="414"/>
    </row>
    <row r="9" spans="2:11" ht="24.75" customHeight="1" thickBot="1">
      <c r="B9" s="53"/>
      <c r="C9" s="53"/>
      <c r="D9" s="408"/>
      <c r="E9" s="54"/>
      <c r="F9" s="42" t="s">
        <v>403</v>
      </c>
      <c r="G9" s="405"/>
      <c r="H9" s="405"/>
      <c r="I9" s="405"/>
      <c r="J9" s="406"/>
      <c r="K9" s="414"/>
    </row>
    <row r="10" spans="2:11" ht="24.75" thickBot="1">
      <c r="B10" s="47" t="s">
        <v>288</v>
      </c>
      <c r="C10" s="114" t="s">
        <v>406</v>
      </c>
      <c r="D10" s="958">
        <f>+'[6]F06.01 NOK'!E10</f>
        <v>0</v>
      </c>
      <c r="E10" s="959">
        <f>+'[6]F06.01 NOK'!F10</f>
        <v>0</v>
      </c>
      <c r="F10" s="959">
        <f>+'[6]F06.01 NOK'!G10</f>
        <v>0</v>
      </c>
      <c r="G10" s="959">
        <f>+'[6]F06.01 NOK'!H10</f>
        <v>0</v>
      </c>
      <c r="H10" s="958">
        <f>+'[6]F06.01 NOK'!I10</f>
        <v>0</v>
      </c>
      <c r="I10" s="958">
        <f>+'[6]F06.01 NOK'!J10</f>
        <v>0</v>
      </c>
      <c r="J10" s="412"/>
      <c r="K10" s="413"/>
    </row>
    <row r="11" spans="2:11" ht="15.75" thickBot="1">
      <c r="B11" s="55" t="s">
        <v>290</v>
      </c>
      <c r="C11" s="52" t="s">
        <v>407</v>
      </c>
      <c r="D11" s="958">
        <f>+'[6]F06.01 NOK'!E11</f>
        <v>0</v>
      </c>
      <c r="E11" s="958">
        <f>+'[6]F06.01 NOK'!F11</f>
        <v>0</v>
      </c>
      <c r="F11" s="958">
        <f>+'[6]F06.01 NOK'!G11</f>
        <v>0</v>
      </c>
      <c r="G11" s="958">
        <f>+'[6]F06.01 NOK'!H11</f>
        <v>0</v>
      </c>
      <c r="H11" s="958">
        <f>+'[6]F06.01 NOK'!I11</f>
        <v>0</v>
      </c>
      <c r="I11" s="958">
        <f>+'[6]F06.01 NOK'!J11</f>
        <v>0</v>
      </c>
      <c r="J11" s="412"/>
      <c r="K11" s="413"/>
    </row>
    <row r="12" spans="2:11" ht="15.75" thickBot="1">
      <c r="B12" s="55" t="s">
        <v>324</v>
      </c>
      <c r="C12" s="52" t="s">
        <v>408</v>
      </c>
      <c r="D12" s="958">
        <f>+'[6]F06.01 NOK'!E12</f>
        <v>0.08</v>
      </c>
      <c r="E12" s="958">
        <f>+'[6]F06.01 NOK'!F12</f>
        <v>0.08</v>
      </c>
      <c r="F12" s="958">
        <f>+'[6]F06.01 NOK'!G12</f>
        <v>0</v>
      </c>
      <c r="G12" s="958">
        <f>+'[6]F06.01 NOK'!H12</f>
        <v>0</v>
      </c>
      <c r="H12" s="958">
        <f>+'[6]F06.01 NOK'!I12</f>
        <v>0</v>
      </c>
      <c r="I12" s="958">
        <f>+'[6]F06.01 NOK'!J12</f>
        <v>0</v>
      </c>
      <c r="J12" s="412"/>
      <c r="K12" s="413"/>
    </row>
    <row r="13" spans="2:11" ht="36.75" thickBot="1">
      <c r="B13" s="55" t="s">
        <v>326</v>
      </c>
      <c r="C13" s="52" t="s">
        <v>409</v>
      </c>
      <c r="D13" s="958">
        <f>+'[6]F06.01 NOK'!E13</f>
        <v>0</v>
      </c>
      <c r="E13" s="958">
        <f>+'[6]F06.01 NOK'!F13</f>
        <v>0</v>
      </c>
      <c r="F13" s="958">
        <f>+'[6]F06.01 NOK'!G13</f>
        <v>0</v>
      </c>
      <c r="G13" s="958">
        <f>+'[6]F06.01 NOK'!H13</f>
        <v>0</v>
      </c>
      <c r="H13" s="958">
        <f>+'[6]F06.01 NOK'!I13</f>
        <v>0</v>
      </c>
      <c r="I13" s="958">
        <f>+'[6]F06.01 NOK'!J13</f>
        <v>0</v>
      </c>
      <c r="J13" s="412"/>
      <c r="K13" s="413"/>
    </row>
    <row r="14" spans="2:11" ht="15.75" thickBot="1">
      <c r="B14" s="55" t="s">
        <v>328</v>
      </c>
      <c r="C14" s="52" t="s">
        <v>410</v>
      </c>
      <c r="D14" s="958">
        <f>+'[6]F06.01 NOK'!E14</f>
        <v>0</v>
      </c>
      <c r="E14" s="960">
        <f>+'[6]F06.01 NOK'!F14</f>
        <v>0</v>
      </c>
      <c r="F14" s="960">
        <f>+'[6]F06.01 NOK'!G14</f>
        <v>0</v>
      </c>
      <c r="G14" s="958">
        <f>+'[6]F06.01 NOK'!H14</f>
        <v>0</v>
      </c>
      <c r="H14" s="958">
        <f>+'[6]F06.01 NOK'!I14</f>
        <v>0</v>
      </c>
      <c r="I14" s="958">
        <f>+'[6]F06.01 NOK'!J14</f>
        <v>0</v>
      </c>
      <c r="J14" s="412"/>
      <c r="K14" s="413"/>
    </row>
    <row r="15" spans="2:11" ht="15.75" thickBot="1">
      <c r="B15" s="55" t="s">
        <v>330</v>
      </c>
      <c r="C15" s="52" t="s">
        <v>411</v>
      </c>
      <c r="D15" s="958">
        <f>+'[6]F06.01 NOK'!E15</f>
        <v>935.17</v>
      </c>
      <c r="E15" s="958">
        <f>+'[6]F06.01 NOK'!F15</f>
        <v>935.17</v>
      </c>
      <c r="F15" s="958">
        <f>+'[6]F06.01 NOK'!G15</f>
        <v>0</v>
      </c>
      <c r="G15" s="958">
        <f>+'[6]F06.01 NOK'!H15</f>
        <v>0</v>
      </c>
      <c r="H15" s="958">
        <f>+'[6]F06.01 NOK'!I15</f>
        <v>0</v>
      </c>
      <c r="I15" s="958">
        <f>+'[6]F06.01 NOK'!J15</f>
        <v>0</v>
      </c>
      <c r="J15" s="412"/>
      <c r="K15" s="413"/>
    </row>
    <row r="16" spans="2:11" ht="24.75" thickBot="1">
      <c r="B16" s="55" t="s">
        <v>332</v>
      </c>
      <c r="C16" s="52" t="s">
        <v>412</v>
      </c>
      <c r="D16" s="958">
        <f>+'[6]F06.01 NOK'!E16</f>
        <v>0.28999999999999998</v>
      </c>
      <c r="E16" s="958">
        <f>+'[6]F06.01 NOK'!F16</f>
        <v>0.28999999999999998</v>
      </c>
      <c r="F16" s="958">
        <f>+'[6]F06.01 NOK'!G16</f>
        <v>0</v>
      </c>
      <c r="G16" s="958">
        <f>+'[6]F06.01 NOK'!H16</f>
        <v>0</v>
      </c>
      <c r="H16" s="958">
        <f>+'[6]F06.01 NOK'!I16</f>
        <v>0</v>
      </c>
      <c r="I16" s="958">
        <f>+'[6]F06.01 NOK'!J16</f>
        <v>0</v>
      </c>
      <c r="J16" s="412"/>
      <c r="K16" s="413"/>
    </row>
    <row r="17" spans="2:11" ht="15.75" thickBot="1">
      <c r="B17" s="55" t="s">
        <v>334</v>
      </c>
      <c r="C17" s="52" t="s">
        <v>413</v>
      </c>
      <c r="D17" s="958">
        <f>+'[6]F06.01 NOK'!E17</f>
        <v>0</v>
      </c>
      <c r="E17" s="958">
        <f>+'[6]F06.01 NOK'!F17</f>
        <v>0</v>
      </c>
      <c r="F17" s="958">
        <f>+'[6]F06.01 NOK'!G17</f>
        <v>0</v>
      </c>
      <c r="G17" s="958">
        <f>+'[6]F06.01 NOK'!H17</f>
        <v>0</v>
      </c>
      <c r="H17" s="958">
        <f>+'[6]F06.01 NOK'!I17</f>
        <v>0</v>
      </c>
      <c r="I17" s="958">
        <f>+'[6]F06.01 NOK'!J17</f>
        <v>0</v>
      </c>
      <c r="J17" s="412"/>
      <c r="K17" s="413"/>
    </row>
    <row r="18" spans="2:11" ht="24.75" thickBot="1">
      <c r="B18" s="44" t="s">
        <v>336</v>
      </c>
      <c r="C18" s="52" t="s">
        <v>414</v>
      </c>
      <c r="D18" s="958">
        <f>+'[6]F06.01 NOK'!E18</f>
        <v>0</v>
      </c>
      <c r="E18" s="958">
        <f>+'[6]F06.01 NOK'!F18</f>
        <v>0</v>
      </c>
      <c r="F18" s="958">
        <f>+'[6]F06.01 NOK'!G18</f>
        <v>0</v>
      </c>
      <c r="G18" s="958">
        <f>+'[6]F06.01 NOK'!H18</f>
        <v>0</v>
      </c>
      <c r="H18" s="958">
        <f>+'[6]F06.01 NOK'!I18</f>
        <v>0</v>
      </c>
      <c r="I18" s="958">
        <f>+'[6]F06.01 NOK'!J18</f>
        <v>0</v>
      </c>
      <c r="J18" s="412"/>
      <c r="K18" s="413"/>
    </row>
    <row r="19" spans="2:11" ht="24.75" thickBot="1">
      <c r="B19" s="55" t="s">
        <v>338</v>
      </c>
      <c r="C19" s="86" t="s">
        <v>415</v>
      </c>
      <c r="D19" s="961">
        <f>+'[6]F06.01 NOK'!E19</f>
        <v>1229.3900000000001</v>
      </c>
      <c r="E19" s="961">
        <f>+'[6]F06.01 NOK'!F19</f>
        <v>1229.3900000000001</v>
      </c>
      <c r="F19" s="961">
        <f>+'[6]F06.01 NOK'!G19</f>
        <v>0</v>
      </c>
      <c r="G19" s="961">
        <f>+'[6]F06.01 NOK'!H19</f>
        <v>0</v>
      </c>
      <c r="H19" s="961">
        <f>+'[6]F06.01 NOK'!I19</f>
        <v>0</v>
      </c>
      <c r="I19" s="961">
        <f>+'[6]F06.01 NOK'!J19</f>
        <v>0</v>
      </c>
      <c r="J19" s="410"/>
      <c r="K19" s="411"/>
    </row>
    <row r="20" spans="2:11" ht="15.75" thickBot="1">
      <c r="B20" s="55" t="s">
        <v>339</v>
      </c>
      <c r="C20" s="86" t="s">
        <v>416</v>
      </c>
      <c r="D20" s="961">
        <f>+'[6]F06.01 NOK'!E20</f>
        <v>0</v>
      </c>
      <c r="E20" s="961">
        <f>+'[6]F06.01 NOK'!F20</f>
        <v>0</v>
      </c>
      <c r="F20" s="961">
        <f>+'[6]F06.01 NOK'!G20</f>
        <v>0</v>
      </c>
      <c r="G20" s="962">
        <f>+'[6]F06.01 NOK'!H20</f>
        <v>0</v>
      </c>
      <c r="H20" s="961">
        <f>+'[6]F06.01 NOK'!I20</f>
        <v>0</v>
      </c>
      <c r="I20" s="961">
        <f>+'[6]F06.01 NOK'!J20</f>
        <v>0</v>
      </c>
      <c r="J20" s="410"/>
      <c r="K20" s="411"/>
    </row>
    <row r="21" spans="2:11" ht="21.75" thickBot="1">
      <c r="B21" s="55" t="s">
        <v>340</v>
      </c>
      <c r="C21" s="99" t="s">
        <v>417</v>
      </c>
      <c r="D21" s="961">
        <f>+'[6]F06.01 NOK'!E21</f>
        <v>2530.19</v>
      </c>
      <c r="E21" s="961">
        <f>+'[6]F06.01 NOK'!F21</f>
        <v>2530.19</v>
      </c>
      <c r="F21" s="961">
        <f>+'[6]F06.01 NOK'!G21</f>
        <v>0</v>
      </c>
      <c r="G21" s="962">
        <f>+'[6]F06.01 NOK'!H21</f>
        <v>0</v>
      </c>
      <c r="H21" s="961">
        <f>+'[6]F06.01 NOK'!I21</f>
        <v>0</v>
      </c>
      <c r="I21" s="961">
        <f>+'[6]F06.01 NOK'!J21</f>
        <v>0</v>
      </c>
      <c r="J21" s="116"/>
      <c r="K21" s="117"/>
    </row>
    <row r="22" spans="2:11" ht="36.75" thickBot="1">
      <c r="B22" s="55" t="s">
        <v>341</v>
      </c>
      <c r="C22" s="86" t="s">
        <v>418</v>
      </c>
      <c r="D22" s="961">
        <f>+'[6]F06.01 NOK'!E22</f>
        <v>821.43</v>
      </c>
      <c r="E22" s="961">
        <f>+'[6]F06.01 NOK'!F22</f>
        <v>821.43</v>
      </c>
      <c r="F22" s="961">
        <f>+'[6]F06.01 NOK'!G22</f>
        <v>0</v>
      </c>
      <c r="G22" s="961">
        <f>+'[6]F06.01 NOK'!H22</f>
        <v>0</v>
      </c>
      <c r="H22" s="961">
        <f>+'[6]F06.01 NOK'!I22</f>
        <v>0</v>
      </c>
      <c r="I22" s="961">
        <f>+'[6]F06.01 NOK'!J22</f>
        <v>0</v>
      </c>
      <c r="J22" s="410"/>
      <c r="K22" s="411"/>
    </row>
    <row r="23" spans="2:11" ht="36.75" thickBot="1">
      <c r="B23" s="55" t="s">
        <v>342</v>
      </c>
      <c r="C23" s="86" t="s">
        <v>419</v>
      </c>
      <c r="D23" s="961">
        <f>+'[6]F06.01 NOK'!E23</f>
        <v>0</v>
      </c>
      <c r="E23" s="961">
        <f>+'[6]F06.01 NOK'!F23</f>
        <v>0</v>
      </c>
      <c r="F23" s="961">
        <f>+'[6]F06.01 NOK'!G23</f>
        <v>0</v>
      </c>
      <c r="G23" s="961">
        <f>+'[6]F06.01 NOK'!H23</f>
        <v>0</v>
      </c>
      <c r="H23" s="961">
        <f>+'[6]F06.01 NOK'!I23</f>
        <v>0</v>
      </c>
      <c r="I23" s="961">
        <f>+'[6]F06.01 NOK'!J23</f>
        <v>0</v>
      </c>
      <c r="J23" s="410"/>
      <c r="K23" s="411"/>
    </row>
    <row r="24" spans="2:11" ht="48.75" thickBot="1">
      <c r="B24" s="44" t="s">
        <v>343</v>
      </c>
      <c r="C24" s="86" t="s">
        <v>420</v>
      </c>
      <c r="D24" s="961">
        <f>+'[6]F06.01 NOK'!E24</f>
        <v>0</v>
      </c>
      <c r="E24" s="961">
        <f>+'[6]F06.01 NOK'!F24</f>
        <v>0</v>
      </c>
      <c r="F24" s="961">
        <f>+'[6]F06.01 NOK'!G24</f>
        <v>0</v>
      </c>
      <c r="G24" s="961">
        <f>+'[6]F06.01 NOK'!H24</f>
        <v>0</v>
      </c>
      <c r="H24" s="961">
        <f>+'[6]F06.01 NOK'!I24</f>
        <v>0</v>
      </c>
      <c r="I24" s="961">
        <f>+'[6]F06.01 NOK'!J24</f>
        <v>0</v>
      </c>
      <c r="J24" s="410"/>
      <c r="K24" s="411"/>
    </row>
    <row r="25" spans="2:11" ht="15.75" thickBot="1">
      <c r="B25" s="55" t="s">
        <v>345</v>
      </c>
      <c r="C25" s="86" t="s">
        <v>421</v>
      </c>
      <c r="D25" s="961">
        <f>+'[6]F06.01 NOK'!E25</f>
        <v>0</v>
      </c>
      <c r="E25" s="961">
        <f>+'[6]F06.01 NOK'!F25</f>
        <v>0</v>
      </c>
      <c r="F25" s="961">
        <f>+'[6]F06.01 NOK'!G25</f>
        <v>0</v>
      </c>
      <c r="G25" s="961">
        <f>+'[6]F06.01 NOK'!H25</f>
        <v>0</v>
      </c>
      <c r="H25" s="961">
        <f>+'[6]F06.01 NOK'!I25</f>
        <v>0</v>
      </c>
      <c r="I25" s="961">
        <f>+'[6]F06.01 NOK'!J25</f>
        <v>0</v>
      </c>
      <c r="J25" s="410"/>
      <c r="K25" s="411"/>
    </row>
    <row r="26" spans="2:11" ht="36.75" thickBot="1">
      <c r="B26" s="55" t="s">
        <v>346</v>
      </c>
      <c r="C26" s="86" t="s">
        <v>422</v>
      </c>
      <c r="D26" s="961">
        <f>+'[6]F06.01 NOK'!E26</f>
        <v>0</v>
      </c>
      <c r="E26" s="961">
        <f>+'[6]F06.01 NOK'!F26</f>
        <v>0</v>
      </c>
      <c r="F26" s="961">
        <f>+'[6]F06.01 NOK'!G26</f>
        <v>0</v>
      </c>
      <c r="G26" s="961">
        <f>+'[6]F06.01 NOK'!H26</f>
        <v>0</v>
      </c>
      <c r="H26" s="961">
        <f>+'[6]F06.01 NOK'!I26</f>
        <v>0</v>
      </c>
      <c r="I26" s="961">
        <f>+'[6]F06.01 NOK'!J26</f>
        <v>0</v>
      </c>
      <c r="J26" s="410"/>
      <c r="K26" s="411"/>
    </row>
    <row r="27" spans="2:11" ht="24.75" thickBot="1">
      <c r="B27" s="55" t="s">
        <v>347</v>
      </c>
      <c r="C27" s="86" t="s">
        <v>423</v>
      </c>
      <c r="D27" s="961">
        <f>+'[6]F06.01 NOK'!E27</f>
        <v>0</v>
      </c>
      <c r="E27" s="961">
        <f>+'[6]F06.01 NOK'!F27</f>
        <v>0</v>
      </c>
      <c r="F27" s="961">
        <f>+'[6]F06.01 NOK'!G27</f>
        <v>0</v>
      </c>
      <c r="G27" s="961">
        <f>+'[6]F06.01 NOK'!H27</f>
        <v>0</v>
      </c>
      <c r="H27" s="961">
        <f>+'[6]F06.01 NOK'!I27</f>
        <v>0</v>
      </c>
      <c r="I27" s="961">
        <f>+'[6]F06.01 NOK'!J27</f>
        <v>0</v>
      </c>
      <c r="J27" s="410"/>
      <c r="K27" s="411"/>
    </row>
    <row r="28" spans="2:11" ht="15.75" thickBot="1">
      <c r="B28" s="55" t="s">
        <v>348</v>
      </c>
      <c r="C28" s="86" t="s">
        <v>424</v>
      </c>
      <c r="D28" s="961">
        <f>+'[6]F06.01 NOK'!E28</f>
        <v>1884.9</v>
      </c>
      <c r="E28" s="961">
        <f>+'[6]F06.01 NOK'!F28</f>
        <v>1884.9</v>
      </c>
      <c r="F28" s="961">
        <f>+'[6]F06.01 NOK'!G28</f>
        <v>0</v>
      </c>
      <c r="G28" s="961">
        <f>+'[6]F06.01 NOK'!H28</f>
        <v>0</v>
      </c>
      <c r="H28" s="961">
        <f>+'[6]F06.01 NOK'!I28</f>
        <v>0</v>
      </c>
      <c r="I28" s="961">
        <f>+'[6]F06.01 NOK'!J28</f>
        <v>0</v>
      </c>
      <c r="J28" s="410"/>
      <c r="K28" s="411"/>
    </row>
    <row r="29" spans="2:11" ht="15.75" thickBot="1">
      <c r="B29" s="56" t="s">
        <v>349</v>
      </c>
      <c r="C29" s="100" t="s">
        <v>198</v>
      </c>
      <c r="D29" s="963">
        <f>+'[6]F06.01 NOK'!E29</f>
        <v>7401.45</v>
      </c>
      <c r="E29" s="961">
        <f>+'[6]F06.01 NOK'!F29</f>
        <v>7401.45</v>
      </c>
      <c r="F29" s="961">
        <f>+'[6]F06.01 NOK'!G29</f>
        <v>0</v>
      </c>
      <c r="G29" s="961">
        <f>+'[6]F06.01 NOK'!H29</f>
        <v>0</v>
      </c>
      <c r="H29" s="961">
        <f>+'[6]F06.01 NOK'!I29</f>
        <v>0</v>
      </c>
      <c r="I29" s="961">
        <f>+'[6]F06.01 NOK'!J29</f>
        <v>0</v>
      </c>
      <c r="J29" s="410"/>
      <c r="K29" s="411"/>
    </row>
    <row r="30" spans="2:11" ht="15.75">
      <c r="B30" s="53"/>
      <c r="C30" s="88"/>
      <c r="D30" s="88"/>
      <c r="E30" s="88"/>
      <c r="F30" s="88"/>
      <c r="G30" s="340"/>
      <c r="H30" s="340"/>
      <c r="I30" s="341"/>
      <c r="J30" s="341"/>
      <c r="K30" s="96"/>
    </row>
    <row r="31" spans="2:11" ht="15.75">
      <c r="B31" s="357"/>
      <c r="C31" s="357"/>
      <c r="D31" s="357"/>
      <c r="E31" s="357"/>
      <c r="F31" s="53"/>
      <c r="G31" s="385"/>
      <c r="H31" s="385"/>
      <c r="I31" s="385"/>
      <c r="J31" s="385"/>
      <c r="K31" s="111"/>
    </row>
    <row r="32" spans="2:11" ht="15.75">
      <c r="B32" s="53"/>
      <c r="C32" s="53"/>
      <c r="D32" s="53"/>
      <c r="E32" s="53"/>
      <c r="F32" s="53"/>
      <c r="G32" s="385"/>
      <c r="H32" s="385"/>
      <c r="I32" s="385"/>
      <c r="J32" s="385"/>
      <c r="K32" s="111"/>
    </row>
    <row r="33" spans="2:11" ht="15.75">
      <c r="B33" s="357"/>
      <c r="C33" s="357"/>
      <c r="D33" s="357"/>
      <c r="E33" s="357"/>
      <c r="F33" s="53"/>
      <c r="G33" s="385"/>
      <c r="H33" s="385"/>
      <c r="I33" s="385"/>
      <c r="J33" s="385"/>
      <c r="K33" s="111"/>
    </row>
    <row r="34" spans="2:11">
      <c r="B34" s="409"/>
      <c r="C34" s="409"/>
      <c r="D34" s="409"/>
      <c r="E34" s="409"/>
      <c r="F34" s="409"/>
      <c r="G34" s="409"/>
      <c r="H34" s="409"/>
      <c r="I34" s="409"/>
      <c r="J34" s="409"/>
      <c r="K34" s="111"/>
    </row>
    <row r="35" spans="2:11">
      <c r="B35" s="332"/>
      <c r="C35" s="332"/>
      <c r="D35" s="332"/>
      <c r="E35" s="332"/>
      <c r="F35" s="332"/>
      <c r="G35" s="332"/>
      <c r="H35" s="332"/>
      <c r="I35" s="332"/>
      <c r="J35" s="332"/>
      <c r="K35" s="384"/>
    </row>
    <row r="36" spans="2:11">
      <c r="B36" s="331"/>
      <c r="C36" s="331"/>
      <c r="D36" s="331"/>
      <c r="E36" s="331"/>
      <c r="F36" s="331"/>
      <c r="G36" s="331"/>
      <c r="H36" s="331"/>
      <c r="I36" s="331"/>
      <c r="J36" s="331"/>
      <c r="K36" s="384"/>
    </row>
    <row r="37" spans="2:11">
      <c r="B37" s="332"/>
      <c r="C37" s="332"/>
      <c r="D37" s="332"/>
      <c r="E37" s="332"/>
      <c r="F37" s="332"/>
      <c r="G37" s="332"/>
      <c r="H37" s="332"/>
      <c r="I37" s="332"/>
      <c r="J37" s="332"/>
      <c r="K37" s="384"/>
    </row>
    <row r="38" spans="2:11">
      <c r="B38" s="332"/>
      <c r="C38" s="332"/>
      <c r="D38" s="332"/>
      <c r="E38" s="332"/>
      <c r="F38" s="332"/>
      <c r="G38" s="332"/>
      <c r="H38" s="332"/>
      <c r="I38" s="332"/>
      <c r="J38" s="332"/>
      <c r="K38" s="384"/>
    </row>
    <row r="39" spans="2:11">
      <c r="B39" s="383"/>
      <c r="C39" s="383"/>
      <c r="D39" s="383"/>
      <c r="E39" s="383"/>
      <c r="F39" s="383"/>
      <c r="G39" s="383"/>
      <c r="H39" s="383"/>
      <c r="I39" s="383"/>
      <c r="J39" s="383"/>
      <c r="K39" s="384"/>
    </row>
    <row r="40" spans="2:11">
      <c r="B40" s="332"/>
      <c r="C40" s="332"/>
      <c r="D40" s="332"/>
      <c r="E40" s="332"/>
      <c r="F40" s="332"/>
      <c r="G40" s="332"/>
      <c r="H40" s="332"/>
      <c r="I40" s="332"/>
      <c r="J40" s="332"/>
      <c r="K40" s="384"/>
    </row>
    <row r="41" spans="2:11">
      <c r="B41" s="331"/>
      <c r="C41" s="331"/>
      <c r="D41" s="331"/>
      <c r="E41" s="331"/>
      <c r="F41" s="331"/>
      <c r="G41" s="331"/>
      <c r="H41" s="331"/>
      <c r="I41" s="331"/>
      <c r="J41" s="331"/>
      <c r="K41" s="384"/>
    </row>
    <row r="42" spans="2:11" ht="15.75">
      <c r="B42" s="357"/>
      <c r="C42" s="357"/>
      <c r="D42" s="357"/>
      <c r="E42" s="357"/>
      <c r="F42" s="53"/>
      <c r="G42" s="57"/>
      <c r="H42" s="53"/>
      <c r="I42" s="385"/>
      <c r="J42" s="385"/>
      <c r="K42" s="385"/>
    </row>
    <row r="43" spans="2:11">
      <c r="B43" s="331"/>
      <c r="C43" s="331"/>
      <c r="D43" s="331"/>
      <c r="E43" s="331"/>
      <c r="F43" s="331"/>
      <c r="G43" s="331"/>
      <c r="H43" s="331"/>
      <c r="I43" s="331"/>
      <c r="J43" s="331"/>
      <c r="K43" s="384"/>
    </row>
    <row r="44" spans="2:11">
      <c r="B44" s="331"/>
      <c r="C44" s="331"/>
      <c r="D44" s="331"/>
      <c r="E44" s="331"/>
      <c r="F44" s="331"/>
      <c r="G44" s="331"/>
      <c r="H44" s="331"/>
      <c r="I44" s="331"/>
      <c r="J44" s="331"/>
      <c r="K44" s="384"/>
    </row>
    <row r="45" spans="2:11">
      <c r="B45" s="331"/>
      <c r="C45" s="331"/>
      <c r="D45" s="331"/>
      <c r="E45" s="331"/>
      <c r="F45" s="331"/>
      <c r="G45" s="331"/>
      <c r="H45" s="331"/>
      <c r="I45" s="331"/>
      <c r="J45" s="331"/>
      <c r="K45" s="384"/>
    </row>
    <row r="46" spans="2:11">
      <c r="B46" s="331"/>
      <c r="C46" s="331"/>
      <c r="D46" s="331"/>
      <c r="E46" s="331"/>
      <c r="F46" s="331"/>
      <c r="G46" s="331"/>
      <c r="H46" s="331"/>
      <c r="I46" s="331"/>
      <c r="J46" s="331"/>
      <c r="K46" s="384"/>
    </row>
    <row r="47" spans="2:11">
      <c r="B47" s="58"/>
    </row>
  </sheetData>
  <mergeCells count="60">
    <mergeCell ref="B45:J45"/>
    <mergeCell ref="K45:K46"/>
    <mergeCell ref="B46:J46"/>
    <mergeCell ref="B40:J40"/>
    <mergeCell ref="K40:K41"/>
    <mergeCell ref="B41:J41"/>
    <mergeCell ref="B42:E42"/>
    <mergeCell ref="I42:K42"/>
    <mergeCell ref="B43:J43"/>
    <mergeCell ref="K43:K44"/>
    <mergeCell ref="B44:J44"/>
    <mergeCell ref="B35:J35"/>
    <mergeCell ref="K35:K36"/>
    <mergeCell ref="B36:J36"/>
    <mergeCell ref="B37:J37"/>
    <mergeCell ref="K37:K39"/>
    <mergeCell ref="B38:J38"/>
    <mergeCell ref="B39:J39"/>
    <mergeCell ref="G32:H32"/>
    <mergeCell ref="I32:J32"/>
    <mergeCell ref="B33:E33"/>
    <mergeCell ref="G33:H33"/>
    <mergeCell ref="I33:J33"/>
    <mergeCell ref="B34:J34"/>
    <mergeCell ref="J27:K27"/>
    <mergeCell ref="J28:K28"/>
    <mergeCell ref="J29:K29"/>
    <mergeCell ref="G30:H30"/>
    <mergeCell ref="I30:J30"/>
    <mergeCell ref="B31:E31"/>
    <mergeCell ref="G31:H31"/>
    <mergeCell ref="I31:J31"/>
    <mergeCell ref="J20:K20"/>
    <mergeCell ref="J22:K22"/>
    <mergeCell ref="J23:K23"/>
    <mergeCell ref="J24:K24"/>
    <mergeCell ref="J25:K25"/>
    <mergeCell ref="J26:K26"/>
    <mergeCell ref="J14:K14"/>
    <mergeCell ref="J15:K15"/>
    <mergeCell ref="J16:K16"/>
    <mergeCell ref="J17:K17"/>
    <mergeCell ref="J18:K18"/>
    <mergeCell ref="J19:K19"/>
    <mergeCell ref="E8:F8"/>
    <mergeCell ref="G8:G9"/>
    <mergeCell ref="J10:K10"/>
    <mergeCell ref="J11:K11"/>
    <mergeCell ref="J12:K12"/>
    <mergeCell ref="J13:K13"/>
    <mergeCell ref="B3:K3"/>
    <mergeCell ref="B4:F4"/>
    <mergeCell ref="G4:K4"/>
    <mergeCell ref="G5:K5"/>
    <mergeCell ref="J6:K6"/>
    <mergeCell ref="D7:G7"/>
    <mergeCell ref="H7:H9"/>
    <mergeCell ref="I7:I9"/>
    <mergeCell ref="J7:K9"/>
    <mergeCell ref="D8:D9"/>
  </mergeCell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5DB0B7-DD79-43C2-BCC6-66CF0DA934EA}">
  <sheetPr>
    <tabColor theme="0" tint="-0.14999847407452621"/>
  </sheetPr>
  <dimension ref="B2:G40"/>
  <sheetViews>
    <sheetView workbookViewId="0">
      <selection activeCell="B3" sqref="B3"/>
    </sheetView>
  </sheetViews>
  <sheetFormatPr defaultColWidth="20.5703125" defaultRowHeight="15"/>
  <cols>
    <col min="1" max="1" width="13" style="6" customWidth="1"/>
    <col min="2" max="2" width="6.85546875" style="6" customWidth="1"/>
    <col min="3" max="3" width="37.5703125" style="6" customWidth="1"/>
    <col min="4" max="4" width="22.5703125" style="6" bestFit="1" customWidth="1"/>
    <col min="5" max="5" width="31.28515625" style="6" customWidth="1"/>
    <col min="6" max="16384" width="20.5703125" style="6"/>
  </cols>
  <sheetData>
    <row r="2" spans="2:7" ht="18.75">
      <c r="B2" s="417" t="s">
        <v>425</v>
      </c>
      <c r="C2" s="417"/>
      <c r="D2" s="417"/>
      <c r="E2" s="417"/>
      <c r="F2" s="59"/>
      <c r="G2" s="59"/>
    </row>
    <row r="3" spans="2:7" ht="15.75">
      <c r="B3" s="59"/>
      <c r="C3" s="59"/>
      <c r="D3" s="59"/>
      <c r="E3" s="59"/>
      <c r="F3" s="59"/>
      <c r="G3" s="59"/>
    </row>
    <row r="4" spans="2:7" ht="16.5" thickBot="1">
      <c r="B4" s="59"/>
      <c r="C4" s="59"/>
      <c r="D4" s="59"/>
      <c r="E4" s="964"/>
      <c r="F4" s="59"/>
      <c r="G4" s="59"/>
    </row>
    <row r="5" spans="2:7" ht="15.75" thickBot="1">
      <c r="B5" s="60"/>
      <c r="C5" s="60"/>
      <c r="D5" s="122" t="s">
        <v>172</v>
      </c>
      <c r="E5" s="125" t="s">
        <v>173</v>
      </c>
      <c r="F5" s="61"/>
      <c r="G5" s="60"/>
    </row>
    <row r="6" spans="2:7" ht="16.5" thickBot="1">
      <c r="B6" s="59"/>
      <c r="C6" s="59"/>
      <c r="D6" s="326" t="s">
        <v>707</v>
      </c>
      <c r="E6" s="327"/>
      <c r="F6" s="59"/>
      <c r="G6" s="59"/>
    </row>
    <row r="7" spans="2:7" ht="24" customHeight="1" thickBot="1">
      <c r="B7" s="59"/>
      <c r="C7" s="59"/>
      <c r="D7" s="62" t="s">
        <v>426</v>
      </c>
      <c r="E7" s="119" t="s">
        <v>427</v>
      </c>
      <c r="F7" s="59"/>
      <c r="G7" s="59"/>
    </row>
    <row r="8" spans="2:7" ht="16.5" thickBot="1">
      <c r="B8" s="48" t="s">
        <v>288</v>
      </c>
      <c r="C8" s="121" t="s">
        <v>428</v>
      </c>
      <c r="D8" s="965">
        <f>+'[6]F13.03.1.a'!E8</f>
        <v>0</v>
      </c>
      <c r="E8" s="966">
        <f>+'[6]F13.03.1.a'!G8</f>
        <v>0</v>
      </c>
      <c r="F8" s="59"/>
      <c r="G8" s="59"/>
    </row>
    <row r="9" spans="2:7" ht="16.5" thickBot="1">
      <c r="B9" s="45" t="s">
        <v>290</v>
      </c>
      <c r="C9" s="63" t="s">
        <v>708</v>
      </c>
      <c r="D9" s="965">
        <f>+'[6]F13.03.1.a'!E9</f>
        <v>0</v>
      </c>
      <c r="E9" s="966">
        <f>+'[6]F13.03.1.a'!G9</f>
        <v>0</v>
      </c>
      <c r="F9" s="59"/>
      <c r="G9" s="59"/>
    </row>
    <row r="10" spans="2:7" ht="16.5" thickBot="1">
      <c r="B10" s="64" t="s">
        <v>324</v>
      </c>
      <c r="C10" s="65" t="s">
        <v>429</v>
      </c>
      <c r="D10" s="965">
        <f>+'[6]F13.03.1.a'!E10</f>
        <v>0</v>
      </c>
      <c r="E10" s="966">
        <f>+'[6]F13.03.1.a'!G10</f>
        <v>0</v>
      </c>
      <c r="F10" s="59"/>
      <c r="G10" s="59"/>
    </row>
    <row r="11" spans="2:7" ht="16.5" thickBot="1">
      <c r="B11" s="64" t="s">
        <v>326</v>
      </c>
      <c r="C11" s="65" t="s">
        <v>430</v>
      </c>
      <c r="D11" s="965">
        <f>+'[6]F13.03.1.a'!E11</f>
        <v>0</v>
      </c>
      <c r="E11" s="966">
        <f>+'[6]F13.03.1.a'!G11</f>
        <v>0</v>
      </c>
      <c r="F11" s="59"/>
      <c r="G11" s="59"/>
    </row>
    <row r="12" spans="2:7" ht="16.5" thickBot="1">
      <c r="B12" s="64" t="s">
        <v>328</v>
      </c>
      <c r="C12" s="65" t="s">
        <v>431</v>
      </c>
      <c r="D12" s="965">
        <f>+'[6]F13.03.1.a'!E12</f>
        <v>0</v>
      </c>
      <c r="E12" s="966">
        <f>+'[6]F13.03.1.a'!G12</f>
        <v>0</v>
      </c>
      <c r="F12" s="59"/>
      <c r="G12" s="59"/>
    </row>
    <row r="13" spans="2:7" ht="16.5" thickBot="1">
      <c r="B13" s="64" t="s">
        <v>330</v>
      </c>
      <c r="C13" s="65" t="s">
        <v>432</v>
      </c>
      <c r="D13" s="965">
        <f>+'[6]F13.03.1.a'!E13</f>
        <v>0</v>
      </c>
      <c r="E13" s="966">
        <f>+'[6]F13.03.1.a'!G13</f>
        <v>0</v>
      </c>
      <c r="F13" s="59"/>
      <c r="G13" s="59"/>
    </row>
    <row r="14" spans="2:7" ht="16.5" thickBot="1">
      <c r="B14" s="64" t="s">
        <v>332</v>
      </c>
      <c r="C14" s="65" t="s">
        <v>709</v>
      </c>
      <c r="D14" s="965">
        <f>+'[6]F13.03.1.a'!E14</f>
        <v>0</v>
      </c>
      <c r="E14" s="966">
        <f>+'[6]F13.03.1.a'!G14</f>
        <v>0</v>
      </c>
      <c r="F14" s="59"/>
      <c r="G14" s="59"/>
    </row>
    <row r="15" spans="2:7" ht="16.5" thickBot="1">
      <c r="B15" s="50" t="s">
        <v>334</v>
      </c>
      <c r="C15" s="66" t="s">
        <v>198</v>
      </c>
      <c r="D15" s="965">
        <f>+'[6]F13.03.1.a'!E15</f>
        <v>0</v>
      </c>
      <c r="E15" s="967">
        <f>+'[6]F13.03.1.a'!G15</f>
        <v>0</v>
      </c>
      <c r="F15" s="59"/>
      <c r="G15" s="59"/>
    </row>
    <row r="16" spans="2:7" ht="15.75">
      <c r="B16" s="59"/>
      <c r="C16" s="59"/>
      <c r="D16" s="59"/>
      <c r="E16" s="103"/>
      <c r="F16" s="59"/>
      <c r="G16" s="59"/>
    </row>
    <row r="17" spans="2:7" ht="15.75">
      <c r="B17" s="418"/>
      <c r="C17" s="418"/>
      <c r="D17" s="59"/>
      <c r="E17" s="59"/>
      <c r="F17" s="59"/>
      <c r="G17" s="59"/>
    </row>
    <row r="18" spans="2:7" ht="15.75">
      <c r="B18" s="59"/>
      <c r="C18" s="59"/>
      <c r="D18" s="59"/>
      <c r="E18" s="59"/>
      <c r="F18" s="59"/>
      <c r="G18" s="59"/>
    </row>
    <row r="19" spans="2:7" ht="15.75">
      <c r="B19" s="123"/>
      <c r="C19" s="59"/>
      <c r="D19" s="59"/>
      <c r="E19" s="59"/>
      <c r="F19" s="59"/>
      <c r="G19" s="59"/>
    </row>
    <row r="20" spans="2:7">
      <c r="B20" s="67"/>
      <c r="C20" s="67"/>
      <c r="D20" s="67"/>
      <c r="E20" s="67"/>
      <c r="F20" s="67"/>
      <c r="G20" s="67"/>
    </row>
    <row r="21" spans="2:7">
      <c r="B21" s="67"/>
      <c r="C21" s="67"/>
      <c r="D21" s="67"/>
      <c r="E21" s="67"/>
      <c r="F21" s="67"/>
      <c r="G21" s="67"/>
    </row>
    <row r="22" spans="2:7">
      <c r="B22" s="67"/>
      <c r="C22" s="67"/>
      <c r="D22" s="67"/>
      <c r="E22" s="67"/>
      <c r="F22" s="67"/>
      <c r="G22" s="67"/>
    </row>
    <row r="23" spans="2:7" ht="15.75">
      <c r="B23" s="59"/>
      <c r="C23" s="59"/>
      <c r="D23" s="59"/>
      <c r="E23" s="59"/>
      <c r="F23" s="59"/>
      <c r="G23" s="59"/>
    </row>
    <row r="24" spans="2:7" ht="15.75">
      <c r="B24" s="123"/>
      <c r="C24" s="59"/>
      <c r="D24" s="59"/>
      <c r="E24" s="59"/>
      <c r="F24" s="59"/>
      <c r="G24" s="59"/>
    </row>
    <row r="25" spans="2:7">
      <c r="B25" s="67"/>
      <c r="C25" s="67"/>
      <c r="D25" s="67"/>
      <c r="E25" s="67"/>
      <c r="F25" s="67"/>
      <c r="G25" s="67"/>
    </row>
    <row r="26" spans="2:7">
      <c r="B26" s="968"/>
      <c r="C26" s="968"/>
      <c r="D26" s="968"/>
      <c r="E26" s="968"/>
      <c r="F26" s="968"/>
      <c r="G26" s="968"/>
    </row>
    <row r="27" spans="2:7">
      <c r="B27" s="67"/>
      <c r="C27" s="67"/>
      <c r="D27" s="67"/>
      <c r="E27" s="67"/>
      <c r="F27" s="67"/>
      <c r="G27" s="67"/>
    </row>
    <row r="28" spans="2:7">
      <c r="B28" s="67"/>
      <c r="C28" s="67"/>
      <c r="D28" s="67"/>
      <c r="E28" s="67"/>
      <c r="F28" s="67"/>
      <c r="G28" s="67"/>
    </row>
    <row r="29" spans="2:7">
      <c r="B29" s="67"/>
      <c r="C29" s="67"/>
      <c r="D29" s="67"/>
      <c r="E29" s="67"/>
      <c r="F29" s="67"/>
      <c r="G29" s="67"/>
    </row>
    <row r="30" spans="2:7">
      <c r="B30" s="67"/>
      <c r="C30" s="67"/>
      <c r="D30" s="67"/>
      <c r="E30" s="67"/>
      <c r="F30" s="67"/>
      <c r="G30" s="67"/>
    </row>
    <row r="31" spans="2:7">
      <c r="B31" s="67"/>
      <c r="C31" s="67"/>
      <c r="D31" s="67"/>
      <c r="E31" s="67"/>
      <c r="F31" s="67"/>
      <c r="G31" s="67"/>
    </row>
    <row r="32" spans="2:7">
      <c r="B32" s="67"/>
      <c r="C32" s="67"/>
      <c r="D32" s="67"/>
      <c r="E32" s="67"/>
      <c r="F32" s="67"/>
      <c r="G32" s="67"/>
    </row>
    <row r="33" spans="2:7">
      <c r="B33" s="67"/>
      <c r="C33" s="67"/>
      <c r="D33" s="67"/>
      <c r="E33" s="67"/>
      <c r="F33" s="67"/>
      <c r="G33" s="67"/>
    </row>
    <row r="34" spans="2:7">
      <c r="B34" s="67"/>
      <c r="C34" s="67"/>
      <c r="D34" s="67"/>
      <c r="E34" s="67"/>
      <c r="F34" s="67"/>
      <c r="G34" s="67"/>
    </row>
    <row r="35" spans="2:7">
      <c r="B35" s="67"/>
      <c r="C35" s="67"/>
      <c r="D35" s="67"/>
      <c r="E35" s="67"/>
      <c r="F35" s="67"/>
      <c r="G35" s="67"/>
    </row>
    <row r="36" spans="2:7">
      <c r="B36" s="67"/>
      <c r="C36" s="67"/>
      <c r="D36" s="67"/>
      <c r="E36" s="67"/>
      <c r="F36" s="67"/>
      <c r="G36" s="67"/>
    </row>
    <row r="37" spans="2:7">
      <c r="B37" s="67"/>
      <c r="C37" s="67"/>
      <c r="D37" s="67"/>
      <c r="E37" s="67"/>
      <c r="F37" s="67"/>
      <c r="G37" s="67"/>
    </row>
    <row r="38" spans="2:7">
      <c r="B38" s="67"/>
      <c r="C38" s="67"/>
      <c r="D38" s="67"/>
      <c r="E38" s="67"/>
      <c r="F38" s="67"/>
      <c r="G38" s="67"/>
    </row>
    <row r="39" spans="2:7">
      <c r="B39" s="67"/>
      <c r="C39" s="67"/>
      <c r="D39" s="67"/>
      <c r="E39" s="67"/>
      <c r="F39" s="67"/>
      <c r="G39" s="67"/>
    </row>
    <row r="40" spans="2:7">
      <c r="B40" s="67"/>
      <c r="C40" s="67"/>
      <c r="D40" s="67"/>
      <c r="E40" s="67"/>
      <c r="F40" s="67"/>
      <c r="G40" s="67"/>
    </row>
  </sheetData>
  <mergeCells count="3">
    <mergeCell ref="B2:E2"/>
    <mergeCell ref="D6:E6"/>
    <mergeCell ref="B17:C17"/>
  </mergeCell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CAE83-DE48-45ED-9E0D-4AF3DA39FADD}">
  <sheetPr>
    <tabColor theme="0" tint="-0.14999847407452621"/>
  </sheetPr>
  <dimension ref="A2:J16"/>
  <sheetViews>
    <sheetView workbookViewId="0">
      <selection activeCell="B3" sqref="B3"/>
    </sheetView>
  </sheetViews>
  <sheetFormatPr defaultColWidth="9.140625" defaultRowHeight="15"/>
  <cols>
    <col min="1" max="1" width="9.140625" style="6"/>
    <col min="2" max="2" width="7.42578125" style="6" customWidth="1"/>
    <col min="3" max="3" width="55" style="6" customWidth="1"/>
    <col min="4" max="4" width="23.140625" style="6" customWidth="1"/>
    <col min="5" max="5" width="27" style="6" customWidth="1"/>
    <col min="6" max="6" width="23.7109375" style="6" customWidth="1"/>
    <col min="7" max="7" width="21.140625" style="6" customWidth="1"/>
    <col min="8" max="8" width="28.28515625" style="6" customWidth="1"/>
    <col min="9" max="16384" width="9.140625" style="6"/>
  </cols>
  <sheetData>
    <row r="2" spans="1:10" ht="16.5">
      <c r="C2" s="126"/>
      <c r="D2" s="126"/>
      <c r="E2" s="126"/>
      <c r="F2" s="126"/>
      <c r="G2" s="126"/>
      <c r="H2" s="126"/>
      <c r="I2" s="126"/>
      <c r="J2" s="124"/>
    </row>
    <row r="3" spans="1:10" ht="21">
      <c r="A3" s="127"/>
      <c r="C3" s="120" t="s">
        <v>360</v>
      </c>
      <c r="D3" s="39"/>
      <c r="E3" s="39"/>
      <c r="F3" s="39"/>
      <c r="G3" s="39"/>
      <c r="H3" s="39"/>
      <c r="J3" s="124"/>
    </row>
    <row r="7" spans="1:10">
      <c r="C7" s="128"/>
      <c r="D7" s="969" t="s">
        <v>361</v>
      </c>
      <c r="E7" s="970" t="s">
        <v>362</v>
      </c>
      <c r="F7" s="971"/>
      <c r="G7" s="971"/>
      <c r="H7" s="972"/>
      <c r="I7" s="124"/>
      <c r="J7" s="124"/>
    </row>
    <row r="8" spans="1:10" ht="21">
      <c r="C8" s="129"/>
      <c r="D8" s="130"/>
      <c r="E8" s="131"/>
      <c r="F8" s="969" t="s">
        <v>713</v>
      </c>
      <c r="G8" s="970" t="s">
        <v>714</v>
      </c>
      <c r="H8" s="973"/>
      <c r="I8" s="124"/>
      <c r="J8" s="124"/>
    </row>
    <row r="9" spans="1:10" ht="21">
      <c r="C9" s="129"/>
      <c r="D9" s="132"/>
      <c r="E9" s="133"/>
      <c r="F9" s="132"/>
      <c r="G9" s="133"/>
      <c r="H9" s="969" t="s">
        <v>715</v>
      </c>
      <c r="I9" s="124"/>
      <c r="J9" s="124"/>
    </row>
    <row r="10" spans="1:10" ht="14.25" customHeight="1">
      <c r="C10" s="129"/>
      <c r="D10" s="974" t="s">
        <v>172</v>
      </c>
      <c r="E10" s="975" t="s">
        <v>173</v>
      </c>
      <c r="F10" s="974" t="s">
        <v>174</v>
      </c>
      <c r="G10" s="975" t="s">
        <v>200</v>
      </c>
      <c r="H10" s="974" t="s">
        <v>201</v>
      </c>
      <c r="I10" s="124"/>
      <c r="J10" s="124"/>
    </row>
    <row r="11" spans="1:10">
      <c r="B11" s="976">
        <v>1</v>
      </c>
      <c r="C11" s="977" t="s">
        <v>322</v>
      </c>
      <c r="D11" s="978">
        <f>+SUM('[6]F05.01 NOK'!$F$16:$K$16)-SUM('[6]F13.01 NOK'!$E$9:$K$9)</f>
        <v>3107879830.2696991</v>
      </c>
      <c r="E11" s="978">
        <f>+SUM('[6]F13.01 NOK'!$E$9:$K$9)</f>
        <v>79647115699.730301</v>
      </c>
      <c r="F11" s="979">
        <f>+SUM('[6]F13.01 NOK'!$E$9:$J$9)</f>
        <v>79647115699.730301</v>
      </c>
      <c r="G11" s="979">
        <f>+'[6]F13.01 NOK'!$K$9</f>
        <v>0</v>
      </c>
      <c r="H11" s="979">
        <f>+'[6]F13.01 NOK'!$L$9</f>
        <v>0</v>
      </c>
      <c r="I11" s="124"/>
      <c r="J11" s="124"/>
    </row>
    <row r="12" spans="1:10">
      <c r="B12" s="976">
        <v>2</v>
      </c>
      <c r="C12" s="977" t="s">
        <v>363</v>
      </c>
      <c r="D12" s="978">
        <f>+'[6]F18.00.a NOK'!$E$10+'[6]F18.00.a NOK'!$E$28+'[6]F18.00.a NOK'!$E$46+'[6]F18.00.b NOK'!$E$10+'[6]F18.00.b NOK'!$E$28+'[6]F18.00.b NOK'!$E$46-('[6]F18.00.d NOK'!$E$10+'[6]F18.00.d NOK'!$F$10+'[6]F18.00.d NOK'!$E$28+'[6]F18.00.d NOK'!$F$28+'[6]F18.00.d NOK'!$E$46+'[6]F18.00.d NOK'!$F$46+'[6]F18.00.c NOK'!$E$10+'[6]F18.00.c NOK'!$F$10+'[6]F18.00.c NOK'!$E$28+'[6]F18.00.c NOK'!$F$28+'[6]F18.00.c NOK'!$E$46+'[6]F18.00.c NOK'!$F$46)</f>
        <v>9287199923.9999981</v>
      </c>
      <c r="E12" s="979">
        <f>+'[6]F18.00.d NOK'!$E$10+'[6]F18.00.d NOK'!$F$10+'[6]F18.00.d NOK'!$E$28+'[6]F18.00.d NOK'!$F$28+'[6]F18.00.d NOK'!$E$46+'[6]F18.00.d NOK'!$F$46+'[6]F18.00.c NOK'!$E$10+'[6]F18.00.c NOK'!$F$10+'[6]F18.00.c NOK'!$E$28+'[6]F18.00.c NOK'!$F$28+'[6]F18.00.c NOK'!$E$46+'[6]F18.00.c NOK'!$F$46</f>
        <v>0</v>
      </c>
      <c r="F12" s="979">
        <f>+'[6]F18.00.d NOK'!$E$10+'[6]F18.00.d NOK'!$F$10+'[6]F18.00.d NOK'!$E$28+'[6]F18.00.d NOK'!$F$28+'[6]F18.00.d NOK'!$E$46+'[6]F18.00.d NOK'!$F$46</f>
        <v>0</v>
      </c>
      <c r="G12" s="979">
        <f>+'[6]F18.00.c NOK'!$E$10+'[6]F18.00.c NOK'!$F$10+'[6]F18.00.c NOK'!$E$28+'[6]F18.00.c NOK'!$F$28+'[6]F18.00.c NOK'!$E$46+'[6]F18.00.c NOK'!$F$46</f>
        <v>0</v>
      </c>
      <c r="H12" s="978"/>
      <c r="I12" s="124"/>
      <c r="J12" s="124"/>
    </row>
    <row r="13" spans="1:10">
      <c r="B13" s="976">
        <v>3</v>
      </c>
      <c r="C13" s="977" t="s">
        <v>198</v>
      </c>
      <c r="D13" s="979">
        <f>+D11+D12</f>
        <v>12395079754.269697</v>
      </c>
      <c r="E13" s="979">
        <f t="shared" ref="E13:G13" si="0">+E11+E12</f>
        <v>79647115699.730301</v>
      </c>
      <c r="F13" s="979">
        <f t="shared" si="0"/>
        <v>79647115699.730301</v>
      </c>
      <c r="G13" s="979">
        <f t="shared" si="0"/>
        <v>0</v>
      </c>
      <c r="H13" s="979">
        <f>+'[6]F13.01 NOK'!$L$9</f>
        <v>0</v>
      </c>
      <c r="I13" s="124"/>
      <c r="J13" s="124"/>
    </row>
    <row r="14" spans="1:10">
      <c r="B14" s="980">
        <v>4</v>
      </c>
      <c r="C14" s="981" t="s">
        <v>364</v>
      </c>
      <c r="D14" s="978">
        <f>+'[6]F18.00.a NOK'!$L$16+'[6]F18.00.a NOK'!$L$34+'[6]F18.00.a NOK'!$L$52+'[6]F18.00.b NOK'!$K$16+'[6]F18.00.b NOK'!$K$34+'[6]F18.00.b NOK'!$K$52-('[6]F18.00.c NOK'!$F$16+'[6]F18.00.c NOK'!$F$34+'[6]F18.00.c NOK'!$F$52+'[6]F18.00.d NOK'!$F$16+'[6]F18.00.d NOK'!$F$34+'[6]F18.00.d NOK'!$F$52)+'[6]F18.00.a NOK'!$L$10+'[6]F18.00.a NOK'!$L$28+'[6]F18.00.a NOK'!$L$46+'[6]F18.00.b NOK'!$K$10+'[6]F18.00.b NOK'!$K$28+'[6]F18.00.b NOK'!$K$46-('[6]F18.00.c NOK'!$F$10+'[6]F18.00.c NOK'!$F$28+'[6]F18.00.c NOK'!$F$46+'[6]F18.00.d NOK'!$F$10+'[6]F18.00.d NOK'!$F$28+'[6]F18.00.d NOK'!$F$46)</f>
        <v>21642343.140432</v>
      </c>
      <c r="E14" s="979">
        <f>+'[6]F18.00.c NOK'!$F$16+'[6]F18.00.c NOK'!$F$35+'[6]F18.00.c NOK'!$F$52+'[6]F18.00.d NOK'!$F$16+'[6]F18.00.d NOK'!$F$34+'[6]F18.00.d NOK'!$F$52+'[6]F18.00.c NOK'!$F$10+'[6]F18.00.c NOK'!$F$28+'[6]F18.00.c NOK'!$F$46+'[6]F18.00.d NOK'!$F$10+'[6]F18.00.d NOK'!$F$28+'[6]F18.00.d NOK'!$F$46</f>
        <v>736826372.40956795</v>
      </c>
      <c r="F14" s="979">
        <f>+'[6]F18.00.d NOK'!$F$16+'[6]F18.00.d NOK'!$F$34+'[6]F18.00.d NOK'!$F$52+'[6]F18.00.d NOK'!$F$10+'[6]F18.00.d NOK'!$F$28+'[6]F18.00.d NOK'!$F$46</f>
        <v>736826372.40956795</v>
      </c>
      <c r="G14" s="979">
        <f>+'[6]F18.00.c NOK'!$F$16+'[6]F18.00.c NOK'!$F$34+'[6]F18.00.c NOK'!$F$52+'[6]F18.00.c NOK'!$F$10+'[6]F18.00.c NOK'!$F$28+'[6]F18.00.c NOK'!$F$46</f>
        <v>0</v>
      </c>
      <c r="H14" s="979">
        <f>+'[6]F13.01 NOK'!$L$10</f>
        <v>0</v>
      </c>
      <c r="I14" s="124"/>
      <c r="J14" s="124"/>
    </row>
    <row r="15" spans="1:10">
      <c r="B15" s="980" t="s">
        <v>365</v>
      </c>
      <c r="C15" s="981" t="s">
        <v>366</v>
      </c>
      <c r="D15" s="982">
        <f>+D14</f>
        <v>21642343.140432</v>
      </c>
      <c r="E15" s="982">
        <f>+E14</f>
        <v>736826372.40956795</v>
      </c>
      <c r="F15" s="983"/>
      <c r="G15" s="983"/>
      <c r="H15" s="984"/>
      <c r="I15" s="124"/>
      <c r="J15" s="124"/>
    </row>
    <row r="16" spans="1:10">
      <c r="C16" s="134"/>
    </row>
  </sheetData>
  <pageMargins left="0.7" right="0.7" top="0.75" bottom="0.75" header="0.3" footer="0.3"/>
  <pageSetup paperSize="9" orientation="portrait" horizontalDpi="1200" verticalDpi="120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B541D1-D7FC-440D-8220-F452F5503F92}">
  <sheetPr>
    <tabColor theme="0" tint="-0.14999847407452621"/>
  </sheetPr>
  <dimension ref="A1:J9"/>
  <sheetViews>
    <sheetView workbookViewId="0">
      <selection activeCell="B3" sqref="B3"/>
    </sheetView>
  </sheetViews>
  <sheetFormatPr defaultColWidth="11.42578125" defaultRowHeight="14.25"/>
  <cols>
    <col min="1" max="1" width="10.5703125" style="228" customWidth="1"/>
    <col min="2" max="2" width="99.5703125" style="171" customWidth="1"/>
    <col min="3" max="3" width="100.7109375" style="171" customWidth="1"/>
    <col min="4" max="16384" width="11.42578125" style="171"/>
  </cols>
  <sheetData>
    <row r="1" spans="1:10">
      <c r="A1" s="174" t="s">
        <v>1146</v>
      </c>
    </row>
    <row r="2" spans="1:10" ht="21" customHeight="1">
      <c r="A2" s="420" t="s">
        <v>1021</v>
      </c>
      <c r="B2" s="420"/>
      <c r="C2" s="420"/>
      <c r="D2" s="215"/>
      <c r="E2" s="215"/>
      <c r="F2" s="215"/>
      <c r="G2" s="215"/>
      <c r="H2" s="215"/>
      <c r="I2" s="215"/>
      <c r="J2" s="215"/>
    </row>
    <row r="3" spans="1:10" ht="17.25" customHeight="1">
      <c r="A3" s="227"/>
      <c r="C3" s="985" t="s">
        <v>857</v>
      </c>
    </row>
    <row r="4" spans="1:10" ht="285" customHeight="1">
      <c r="A4" s="986" t="s">
        <v>172</v>
      </c>
      <c r="B4" s="987" t="s">
        <v>1170</v>
      </c>
      <c r="C4" s="517" t="s">
        <v>1193</v>
      </c>
    </row>
    <row r="5" spans="1:10" ht="99.75">
      <c r="A5" s="988" t="s">
        <v>173</v>
      </c>
      <c r="B5" s="987" t="s">
        <v>1171</v>
      </c>
      <c r="C5" s="517" t="s">
        <v>1142</v>
      </c>
    </row>
    <row r="6" spans="1:10" ht="42.75">
      <c r="A6" s="986" t="s">
        <v>174</v>
      </c>
      <c r="B6" s="987" t="s">
        <v>1172</v>
      </c>
      <c r="C6" s="517" t="s">
        <v>1143</v>
      </c>
    </row>
    <row r="8" spans="1:10" ht="42" customHeight="1"/>
    <row r="9" spans="1:10">
      <c r="B9" s="229"/>
    </row>
  </sheetData>
  <mergeCells count="1">
    <mergeCell ref="A2:C2"/>
  </mergeCells>
  <hyperlinks>
    <hyperlink ref="A1" location="Index!A1" display="Back to index" xr:uid="{5E88216C-239D-465C-A9E7-BA63B42C3721}"/>
  </hyperlinks>
  <pageMargins left="0.70866141732283472" right="0.70866141732283472" top="0.74803149606299213" bottom="0.74803149606299213" header="0.31496062992125984" footer="0.31496062992125984"/>
  <pageSetup paperSize="9" scale="85" fitToWidth="0" fitToHeight="0" orientation="landscape" r:id="rId1"/>
  <headerFooter>
    <oddHeader>&amp;CEN
Annex XXIX</oddHeader>
    <oddFooter>&amp;C&amp;P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AC6079-1913-4440-99D2-D44EC0AD68C3}">
  <sheetPr>
    <tabColor theme="0" tint="-0.14999847407452621"/>
  </sheetPr>
  <dimension ref="A1:G10"/>
  <sheetViews>
    <sheetView workbookViewId="0">
      <selection activeCell="B3" sqref="B3"/>
    </sheetView>
  </sheetViews>
  <sheetFormatPr defaultColWidth="9.140625" defaultRowHeight="21" customHeight="1"/>
  <cols>
    <col min="1" max="1" width="26" style="171" bestFit="1" customWidth="1"/>
    <col min="2" max="2" width="38" style="171" customWidth="1"/>
    <col min="3" max="3" width="62.7109375" style="171" customWidth="1"/>
    <col min="4" max="4" width="84.85546875" style="171" customWidth="1"/>
    <col min="5" max="5" width="22.28515625" style="171" customWidth="1"/>
    <col min="6" max="6" width="9.140625" style="171"/>
    <col min="7" max="7" width="13.140625" style="231" customWidth="1"/>
    <col min="8" max="8" width="52.42578125" style="171" customWidth="1"/>
    <col min="9" max="16384" width="9.140625" style="171"/>
  </cols>
  <sheetData>
    <row r="1" spans="1:7" ht="21" customHeight="1">
      <c r="A1" s="174" t="s">
        <v>1146</v>
      </c>
      <c r="B1" s="230"/>
      <c r="C1" s="230"/>
      <c r="D1" s="230"/>
      <c r="E1" s="230"/>
      <c r="F1" s="230"/>
    </row>
    <row r="2" spans="1:7" ht="21" customHeight="1">
      <c r="A2" s="178" t="s">
        <v>864</v>
      </c>
    </row>
    <row r="3" spans="1:7" ht="21" customHeight="1">
      <c r="A3" s="171" t="s">
        <v>730</v>
      </c>
    </row>
    <row r="6" spans="1:7" ht="21" customHeight="1">
      <c r="A6" s="514" t="s">
        <v>731</v>
      </c>
      <c r="B6" s="514" t="s">
        <v>720</v>
      </c>
      <c r="C6" s="515" t="s">
        <v>732</v>
      </c>
      <c r="D6" s="515"/>
      <c r="F6" s="231"/>
      <c r="G6" s="171"/>
    </row>
    <row r="7" spans="1:7" ht="356.25">
      <c r="A7" s="989" t="s">
        <v>865</v>
      </c>
      <c r="B7" s="990" t="s">
        <v>433</v>
      </c>
      <c r="C7" s="991" t="s">
        <v>866</v>
      </c>
      <c r="D7" s="991" t="s">
        <v>1144</v>
      </c>
      <c r="F7" s="231"/>
      <c r="G7" s="171"/>
    </row>
    <row r="8" spans="1:7" ht="28.5">
      <c r="A8" s="992" t="s">
        <v>867</v>
      </c>
      <c r="B8" s="990" t="s">
        <v>43</v>
      </c>
      <c r="C8" s="991" t="s">
        <v>868</v>
      </c>
      <c r="D8" s="991" t="s">
        <v>1145</v>
      </c>
      <c r="F8" s="231"/>
      <c r="G8" s="171"/>
    </row>
    <row r="9" spans="1:7" ht="14.25">
      <c r="A9" s="992" t="s">
        <v>867</v>
      </c>
      <c r="B9" s="993" t="s">
        <v>739</v>
      </c>
      <c r="C9" s="991" t="s">
        <v>1173</v>
      </c>
      <c r="D9" s="991" t="s">
        <v>726</v>
      </c>
      <c r="F9" s="231"/>
      <c r="G9" s="171"/>
    </row>
    <row r="10" spans="1:7" ht="28.5">
      <c r="A10" s="992" t="s">
        <v>869</v>
      </c>
      <c r="B10" s="993" t="s">
        <v>742</v>
      </c>
      <c r="C10" s="991" t="s">
        <v>1174</v>
      </c>
      <c r="D10" s="991" t="s">
        <v>726</v>
      </c>
      <c r="F10" s="231"/>
      <c r="G10" s="171"/>
    </row>
  </sheetData>
  <hyperlinks>
    <hyperlink ref="A1" location="Index!A1" display="Back to index" xr:uid="{7E3A7744-23E0-4B59-B191-C72CCE4FA919}"/>
  </hyperlinks>
  <pageMargins left="0.70866141732283472" right="0.70866141732283472" top="0.74803149606299213" bottom="0.74803149606299213" header="0.31496062992125984" footer="0.31496062992125984"/>
  <pageSetup paperSize="9" orientation="landscape" verticalDpi="1200" r:id="rId1"/>
  <headerFooter>
    <oddHeader>&amp;CEN
Annex XXXI</oddHeader>
    <oddFooter>&amp;C&amp;P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0D3967-E23F-46B1-935B-682431306299}">
  <sheetPr>
    <tabColor theme="0" tint="-0.14999847407452621"/>
    <pageSetUpPr fitToPage="1"/>
  </sheetPr>
  <dimension ref="A1:J34"/>
  <sheetViews>
    <sheetView topLeftCell="A7" workbookViewId="0">
      <selection activeCell="B3" sqref="B3"/>
    </sheetView>
  </sheetViews>
  <sheetFormatPr defaultColWidth="9.140625" defaultRowHeight="15"/>
  <cols>
    <col min="1" max="1" width="15.85546875" customWidth="1"/>
    <col min="2" max="2" width="53.140625" customWidth="1"/>
    <col min="3" max="3" width="28" customWidth="1"/>
    <col min="4" max="4" width="25.42578125" customWidth="1"/>
    <col min="5" max="5" width="25.140625" customWidth="1"/>
    <col min="6" max="6" width="40.85546875" customWidth="1"/>
    <col min="7" max="8" width="18.5703125" customWidth="1"/>
    <col min="9" max="9" width="10.140625" style="3" customWidth="1"/>
    <col min="10" max="17" width="10.140625" customWidth="1"/>
  </cols>
  <sheetData>
    <row r="1" spans="1:10" hidden="1"/>
    <row r="2" spans="1:10" hidden="1">
      <c r="J2" s="147"/>
    </row>
    <row r="3" spans="1:10" ht="14.85" hidden="1" customHeight="1">
      <c r="A3" s="994" t="s">
        <v>860</v>
      </c>
      <c r="B3" s="995" t="s">
        <v>861</v>
      </c>
      <c r="C3" s="996"/>
      <c r="D3" s="996"/>
      <c r="E3" s="996"/>
      <c r="F3" s="996"/>
      <c r="G3" s="996"/>
      <c r="H3" s="997"/>
      <c r="J3" s="34"/>
    </row>
    <row r="4" spans="1:10" ht="14.85" hidden="1" customHeight="1">
      <c r="A4" s="421"/>
      <c r="B4" s="998" t="s">
        <v>862</v>
      </c>
      <c r="C4" s="999"/>
      <c r="D4" s="999"/>
      <c r="E4" s="999"/>
      <c r="F4" s="999"/>
      <c r="G4" s="999"/>
      <c r="H4" s="1000"/>
    </row>
    <row r="5" spans="1:10" ht="14.85" hidden="1" customHeight="1">
      <c r="A5" s="419"/>
      <c r="B5" s="995" t="s">
        <v>863</v>
      </c>
      <c r="C5" s="996"/>
      <c r="D5" s="996"/>
      <c r="E5" s="996"/>
      <c r="F5" s="996"/>
      <c r="G5" s="996"/>
      <c r="H5" s="997"/>
    </row>
    <row r="6" spans="1:10" hidden="1">
      <c r="A6" s="14"/>
      <c r="B6" s="5"/>
      <c r="C6" s="5"/>
      <c r="D6" s="5"/>
      <c r="E6" s="5"/>
      <c r="F6" s="5"/>
      <c r="G6" s="5"/>
      <c r="H6" s="5"/>
    </row>
    <row r="7" spans="1:10" s="15" customFormat="1" ht="18.75">
      <c r="A7" s="158" t="s">
        <v>1343</v>
      </c>
      <c r="D7" s="16"/>
      <c r="E7" s="16"/>
    </row>
    <row r="8" spans="1:10" s="15" customFormat="1"/>
    <row r="9" spans="1:10" s="15" customFormat="1">
      <c r="A9"/>
      <c r="C9" s="1001"/>
    </row>
    <row r="10" spans="1:10" ht="19.5" customHeight="1">
      <c r="A10" s="1002"/>
      <c r="B10" s="1003"/>
      <c r="C10" s="1004" t="s">
        <v>172</v>
      </c>
      <c r="D10" s="1004" t="s">
        <v>173</v>
      </c>
      <c r="E10" s="1004" t="s">
        <v>174</v>
      </c>
      <c r="F10" s="1004" t="s">
        <v>200</v>
      </c>
      <c r="G10" s="15"/>
      <c r="H10" s="3"/>
      <c r="I10"/>
    </row>
    <row r="11" spans="1:10" ht="42.6" customHeight="1">
      <c r="A11" s="1002"/>
      <c r="B11" s="1003" t="s">
        <v>1344</v>
      </c>
      <c r="C11" s="1004" t="s">
        <v>175</v>
      </c>
      <c r="D11" s="1004" t="s">
        <v>1345</v>
      </c>
      <c r="E11" s="1004" t="s">
        <v>202</v>
      </c>
      <c r="F11" s="1004" t="s">
        <v>437</v>
      </c>
      <c r="H11" s="3"/>
      <c r="I11"/>
    </row>
    <row r="12" spans="1:10" ht="17.850000000000001" customHeight="1">
      <c r="A12" s="1005">
        <v>1</v>
      </c>
      <c r="B12" s="1006" t="s">
        <v>1346</v>
      </c>
      <c r="C12" s="1007"/>
      <c r="D12" s="1007"/>
      <c r="E12" s="1007"/>
      <c r="F12" s="1008">
        <v>1122372896.3333335</v>
      </c>
      <c r="H12" s="3"/>
      <c r="I12"/>
    </row>
    <row r="13" spans="1:10" ht="55.5" customHeight="1">
      <c r="A13" s="1009" t="s">
        <v>1347</v>
      </c>
      <c r="B13" s="1010" t="s">
        <v>1348</v>
      </c>
      <c r="C13" s="1007"/>
      <c r="D13" s="1007"/>
      <c r="E13" s="1007"/>
      <c r="F13" s="1011">
        <v>1122372896.3333335</v>
      </c>
      <c r="H13" s="3"/>
      <c r="I13"/>
    </row>
    <row r="14" spans="1:10" ht="48.75" customHeight="1">
      <c r="A14" s="1002" t="s">
        <v>435</v>
      </c>
      <c r="B14" s="1003" t="s">
        <v>1349</v>
      </c>
      <c r="C14" s="1012"/>
      <c r="D14" s="1012"/>
      <c r="E14" s="1012"/>
      <c r="F14" s="1012"/>
      <c r="H14" s="3"/>
      <c r="I14"/>
    </row>
    <row r="15" spans="1:10" ht="37.5" customHeight="1">
      <c r="A15" s="1002" t="s">
        <v>436</v>
      </c>
      <c r="B15" s="1003" t="s">
        <v>1350</v>
      </c>
      <c r="C15" s="1012"/>
      <c r="D15" s="1012"/>
      <c r="E15" s="1012"/>
      <c r="F15" s="1012"/>
      <c r="H15" s="3"/>
      <c r="I15"/>
    </row>
    <row r="16" spans="1:10" ht="24.75" customHeight="1">
      <c r="A16" s="1002" t="s">
        <v>1351</v>
      </c>
      <c r="B16" s="1013" t="s">
        <v>1352</v>
      </c>
      <c r="C16" s="1012"/>
      <c r="D16" s="1012"/>
      <c r="E16" s="1012"/>
      <c r="F16" s="1012"/>
      <c r="H16" s="3"/>
      <c r="I16"/>
    </row>
    <row r="17" spans="1:9">
      <c r="A17" s="1002" t="s">
        <v>1353</v>
      </c>
      <c r="B17" s="1013" t="s">
        <v>1354</v>
      </c>
      <c r="C17" s="1014"/>
      <c r="D17" s="1014"/>
      <c r="E17" s="1014"/>
      <c r="F17" s="1012"/>
      <c r="H17" s="3"/>
      <c r="I17"/>
    </row>
    <row r="18" spans="1:9" ht="21" customHeight="1">
      <c r="A18" s="1005">
        <v>2</v>
      </c>
      <c r="B18" s="1006" t="s">
        <v>1355</v>
      </c>
      <c r="C18" s="1007"/>
      <c r="D18" s="1007"/>
      <c r="E18" s="1007"/>
      <c r="F18" s="1015">
        <v>166177397</v>
      </c>
      <c r="H18" s="3"/>
      <c r="I18"/>
    </row>
    <row r="19" spans="1:9" ht="34.5" customHeight="1">
      <c r="A19" s="1002" t="s">
        <v>295</v>
      </c>
      <c r="B19" s="1003" t="s">
        <v>1356</v>
      </c>
      <c r="C19" s="1012"/>
      <c r="D19" s="1012"/>
      <c r="E19" s="1012"/>
      <c r="F19" s="1012"/>
      <c r="H19" s="3"/>
      <c r="I19"/>
    </row>
    <row r="20" spans="1:9" ht="35.25" customHeight="1">
      <c r="A20" s="1002" t="s">
        <v>296</v>
      </c>
      <c r="B20" s="1003" t="s">
        <v>1357</v>
      </c>
      <c r="C20" s="1012"/>
      <c r="D20" s="1012"/>
      <c r="E20" s="1012"/>
      <c r="F20" s="1012"/>
      <c r="H20" s="3"/>
      <c r="I20"/>
    </row>
    <row r="21" spans="1:9" ht="46.5" customHeight="1">
      <c r="A21" s="1002" t="s">
        <v>297</v>
      </c>
      <c r="B21" s="1003" t="s">
        <v>1358</v>
      </c>
      <c r="C21" s="1012"/>
      <c r="D21" s="1012"/>
      <c r="E21" s="1012"/>
      <c r="F21" s="1012"/>
      <c r="H21" s="3"/>
      <c r="I21"/>
    </row>
    <row r="22" spans="1:9" ht="60.75" customHeight="1">
      <c r="A22" s="1002" t="s">
        <v>1359</v>
      </c>
      <c r="B22" s="1003" t="s">
        <v>1360</v>
      </c>
      <c r="C22" s="1012"/>
      <c r="D22" s="1012"/>
      <c r="E22" s="1012"/>
      <c r="F22" s="1016">
        <v>0</v>
      </c>
      <c r="H22" s="3"/>
      <c r="I22"/>
    </row>
    <row r="23" spans="1:9" ht="20.100000000000001" customHeight="1">
      <c r="A23" s="1005">
        <v>3</v>
      </c>
      <c r="B23" s="1006" t="s">
        <v>1361</v>
      </c>
      <c r="C23" s="1007"/>
      <c r="D23" s="1007"/>
      <c r="E23" s="1007"/>
      <c r="F23" s="1011">
        <v>7034497</v>
      </c>
      <c r="H23" s="3"/>
      <c r="I23"/>
    </row>
    <row r="24" spans="1:9" ht="92.85" customHeight="1">
      <c r="A24" s="1002" t="s">
        <v>1362</v>
      </c>
      <c r="B24" s="1003" t="s">
        <v>1363</v>
      </c>
      <c r="C24" s="1012"/>
      <c r="D24" s="1012"/>
      <c r="E24" s="1012"/>
      <c r="F24" s="1012"/>
      <c r="H24" s="3"/>
      <c r="I24"/>
    </row>
    <row r="25" spans="1:9" ht="87.6" customHeight="1">
      <c r="A25" s="1002" t="s">
        <v>1364</v>
      </c>
      <c r="B25" s="1003" t="s">
        <v>1365</v>
      </c>
      <c r="C25" s="1012"/>
      <c r="D25" s="1012"/>
      <c r="E25" s="1012"/>
      <c r="F25" s="1012"/>
      <c r="H25" s="3"/>
      <c r="I25"/>
    </row>
    <row r="26" spans="1:9" ht="24">
      <c r="A26" s="1002" t="s">
        <v>1366</v>
      </c>
      <c r="B26" s="1013" t="s">
        <v>1367</v>
      </c>
      <c r="C26" s="1007"/>
      <c r="D26" s="1007"/>
      <c r="E26" s="1007"/>
      <c r="F26" s="1016">
        <v>0</v>
      </c>
      <c r="H26" s="3"/>
      <c r="I26"/>
    </row>
    <row r="27" spans="1:9">
      <c r="A27" s="1002">
        <v>4</v>
      </c>
      <c r="B27" s="1006" t="s">
        <v>1368</v>
      </c>
      <c r="C27" s="1007"/>
      <c r="D27" s="1007"/>
      <c r="E27" s="1007"/>
      <c r="F27" s="1016">
        <v>0</v>
      </c>
      <c r="H27" s="3"/>
      <c r="I27"/>
    </row>
    <row r="28" spans="1:9">
      <c r="A28" s="1002">
        <v>5</v>
      </c>
      <c r="B28" s="1006" t="s">
        <v>1369</v>
      </c>
      <c r="C28" s="1007"/>
      <c r="D28" s="1007"/>
      <c r="E28" s="1007"/>
      <c r="F28" s="1008">
        <v>155470174.84</v>
      </c>
      <c r="H28" s="3"/>
      <c r="I28"/>
    </row>
    <row r="29" spans="1:9">
      <c r="A29" s="1017"/>
      <c r="B29" s="1017"/>
      <c r="C29" s="1017"/>
      <c r="D29" s="1017"/>
      <c r="E29" s="1017"/>
      <c r="F29" s="1017"/>
      <c r="G29" s="1018"/>
    </row>
    <row r="30" spans="1:9" ht="16.5">
      <c r="A30" s="1019" t="s">
        <v>1370</v>
      </c>
      <c r="B30" s="1019"/>
      <c r="C30" s="1019"/>
      <c r="D30" s="1019"/>
      <c r="E30" s="1019"/>
      <c r="F30" s="1020"/>
      <c r="G30" s="1020"/>
    </row>
    <row r="31" spans="1:9" ht="16.5">
      <c r="A31" s="1021"/>
      <c r="B31" s="1021"/>
      <c r="C31" s="1022" t="s">
        <v>983</v>
      </c>
      <c r="D31" s="1020"/>
      <c r="E31" s="1020"/>
      <c r="G31" s="3"/>
      <c r="I31"/>
    </row>
    <row r="32" spans="1:9" ht="32.25" customHeight="1">
      <c r="A32" s="1022" t="s">
        <v>1371</v>
      </c>
      <c r="B32" s="1003" t="s">
        <v>1372</v>
      </c>
      <c r="C32" s="1011">
        <v>1295584790.3333335</v>
      </c>
      <c r="D32" s="1020"/>
      <c r="E32" s="1020"/>
      <c r="G32" s="3"/>
      <c r="I32"/>
    </row>
    <row r="33" spans="1:9" ht="27" customHeight="1">
      <c r="A33" s="1022" t="s">
        <v>1206</v>
      </c>
      <c r="B33" s="1003" t="s">
        <v>1373</v>
      </c>
      <c r="C33" s="1016">
        <v>0</v>
      </c>
      <c r="D33" s="1020"/>
      <c r="E33" s="1020"/>
      <c r="G33" s="3"/>
      <c r="I33"/>
    </row>
    <row r="34" spans="1:9" ht="25.35" customHeight="1">
      <c r="A34" s="1022" t="s">
        <v>1374</v>
      </c>
      <c r="B34" s="1003" t="s">
        <v>1375</v>
      </c>
      <c r="C34" s="1016">
        <v>0</v>
      </c>
      <c r="D34" s="1020"/>
      <c r="E34" s="1020"/>
      <c r="G34" s="3"/>
      <c r="I34"/>
    </row>
  </sheetData>
  <mergeCells count="6">
    <mergeCell ref="A3:A5"/>
    <mergeCell ref="B3:H3"/>
    <mergeCell ref="B4:H4"/>
    <mergeCell ref="B5:H5"/>
    <mergeCell ref="A29:F29"/>
    <mergeCell ref="A30:E30"/>
  </mergeCells>
  <pageMargins left="0.70866141732283472" right="0.70866141732283472" top="0.74803149606299213" bottom="0.74803149606299213" header="0.31496062992125984" footer="0.31496062992125984"/>
  <pageSetup paperSize="9" scale="55" orientation="landscape" r:id="rId1"/>
  <headerFooter>
    <oddHeader>&amp;CEN
Annex XXXI</oddHeader>
    <oddFooter>&amp;C&amp;P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061568-EBE3-462D-A710-21479E6BD09B}">
  <sheetPr>
    <tabColor theme="0" tint="-0.14999847407452621"/>
  </sheetPr>
  <dimension ref="A1:G14"/>
  <sheetViews>
    <sheetView topLeftCell="A7" workbookViewId="0">
      <selection activeCell="B3" sqref="B3"/>
    </sheetView>
  </sheetViews>
  <sheetFormatPr defaultColWidth="9.140625" defaultRowHeight="15"/>
  <cols>
    <col min="1" max="1" width="6" customWidth="1"/>
    <col min="2" max="2" width="0.5703125" customWidth="1"/>
    <col min="3" max="3" width="14.42578125" customWidth="1"/>
    <col min="4" max="4" width="38.42578125" customWidth="1"/>
    <col min="5" max="5" width="53.85546875" customWidth="1"/>
    <col min="6" max="6" width="10.140625" style="3" customWidth="1"/>
    <col min="7" max="14" width="10.140625" customWidth="1"/>
  </cols>
  <sheetData>
    <row r="1" spans="1:7" hidden="1"/>
    <row r="2" spans="1:7" hidden="1">
      <c r="G2" s="147"/>
    </row>
    <row r="3" spans="1:7" ht="14.85" hidden="1" customHeight="1">
      <c r="A3" s="994" t="s">
        <v>860</v>
      </c>
      <c r="B3" s="995" t="s">
        <v>861</v>
      </c>
      <c r="C3" s="996"/>
      <c r="D3" s="996"/>
      <c r="E3" s="997"/>
      <c r="G3" s="34"/>
    </row>
    <row r="4" spans="1:7" ht="14.85" hidden="1" customHeight="1">
      <c r="A4" s="421"/>
      <c r="B4" s="998" t="s">
        <v>862</v>
      </c>
      <c r="C4" s="999"/>
      <c r="D4" s="999"/>
      <c r="E4" s="1000"/>
    </row>
    <row r="5" spans="1:7" ht="14.85" hidden="1" customHeight="1">
      <c r="A5" s="419"/>
      <c r="B5" s="995" t="s">
        <v>863</v>
      </c>
      <c r="C5" s="996"/>
      <c r="D5" s="996"/>
      <c r="E5" s="997"/>
    </row>
    <row r="6" spans="1:7" hidden="1">
      <c r="A6" s="14"/>
      <c r="B6" s="5"/>
      <c r="C6" s="5"/>
      <c r="D6" s="5"/>
      <c r="E6" s="5"/>
    </row>
    <row r="7" spans="1:7" s="15" customFormat="1" ht="18.75">
      <c r="A7" s="264" t="s">
        <v>1376</v>
      </c>
      <c r="C7" s="16"/>
    </row>
    <row r="9" spans="1:7">
      <c r="C9" s="1023"/>
      <c r="D9" s="1023"/>
      <c r="E9" s="1004" t="s">
        <v>172</v>
      </c>
    </row>
    <row r="10" spans="1:7">
      <c r="C10" s="1023">
        <v>1</v>
      </c>
      <c r="D10" s="1023" t="s">
        <v>1377</v>
      </c>
      <c r="E10" s="1011">
        <v>155470174.84</v>
      </c>
    </row>
    <row r="11" spans="1:7" ht="51" customHeight="1">
      <c r="C11" s="1023" t="s">
        <v>294</v>
      </c>
      <c r="D11" s="1023" t="s">
        <v>1378</v>
      </c>
      <c r="E11" s="1008">
        <v>0</v>
      </c>
    </row>
    <row r="12" spans="1:7">
      <c r="C12" s="1023">
        <v>2</v>
      </c>
      <c r="D12" s="1023" t="s">
        <v>61</v>
      </c>
      <c r="E12" s="1024"/>
    </row>
    <row r="13" spans="1:7" ht="24">
      <c r="C13" s="1023">
        <v>3</v>
      </c>
      <c r="D13" s="1023" t="s">
        <v>1379</v>
      </c>
      <c r="E13" s="1011">
        <v>155470174.84</v>
      </c>
    </row>
    <row r="14" spans="1:7">
      <c r="C14" s="1023">
        <v>4</v>
      </c>
      <c r="D14" s="1023" t="s">
        <v>1380</v>
      </c>
      <c r="E14" s="1008">
        <v>1943377185.5</v>
      </c>
    </row>
  </sheetData>
  <mergeCells count="4">
    <mergeCell ref="A3:A5"/>
    <mergeCell ref="B3:E3"/>
    <mergeCell ref="B4:E4"/>
    <mergeCell ref="B5:E5"/>
  </mergeCells>
  <pageMargins left="0.70866141732283472" right="0.70866141732283472" top="0.74803149606299213" bottom="0.74803149606299213" header="0.31496062992125984" footer="0.31496062992125984"/>
  <pageSetup paperSize="9" scale="75" orientation="landscape" r:id="rId1"/>
  <headerFooter>
    <oddHeader>&amp;CEN
Annex XXXI</oddHeader>
    <oddFooter>&amp;C&amp;P</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140DF-B80B-4E35-A617-EA81C400F0C8}">
  <sheetPr>
    <tabColor theme="0" tint="-0.14999847407452621"/>
  </sheetPr>
  <dimension ref="A1:L19"/>
  <sheetViews>
    <sheetView topLeftCell="A7" workbookViewId="0">
      <selection activeCell="B3" sqref="B3"/>
    </sheetView>
  </sheetViews>
  <sheetFormatPr defaultColWidth="9.140625" defaultRowHeight="15"/>
  <cols>
    <col min="1" max="1" width="4.85546875" customWidth="1"/>
    <col min="2" max="2" width="43.85546875" customWidth="1"/>
    <col min="3" max="5" width="22.140625" customWidth="1"/>
    <col min="6" max="8" width="22.140625" hidden="1" customWidth="1"/>
    <col min="9" max="9" width="22.140625" customWidth="1"/>
    <col min="11" max="11" width="13.140625" style="3" customWidth="1"/>
    <col min="12" max="12" width="52.42578125" customWidth="1"/>
  </cols>
  <sheetData>
    <row r="1" spans="1:12" hidden="1"/>
    <row r="2" spans="1:12" hidden="1">
      <c r="L2" s="147"/>
    </row>
    <row r="3" spans="1:12" ht="31.5" hidden="1" customHeight="1">
      <c r="A3" s="994" t="s">
        <v>860</v>
      </c>
      <c r="B3" s="995" t="s">
        <v>861</v>
      </c>
      <c r="C3" s="996"/>
      <c r="D3" s="996"/>
      <c r="E3" s="996"/>
      <c r="F3" s="996"/>
      <c r="G3" s="996"/>
      <c r="H3" s="996"/>
      <c r="I3" s="996"/>
      <c r="J3" s="997"/>
      <c r="L3" s="34"/>
    </row>
    <row r="4" spans="1:12" ht="32.25" hidden="1" customHeight="1">
      <c r="A4" s="421"/>
      <c r="B4" s="998" t="s">
        <v>862</v>
      </c>
      <c r="C4" s="999"/>
      <c r="D4" s="999"/>
      <c r="E4" s="999"/>
      <c r="F4" s="999"/>
      <c r="G4" s="999"/>
      <c r="H4" s="999"/>
      <c r="I4" s="999"/>
      <c r="J4" s="1000"/>
    </row>
    <row r="5" spans="1:12" ht="25.5" hidden="1" customHeight="1">
      <c r="A5" s="419"/>
      <c r="B5" s="995" t="s">
        <v>863</v>
      </c>
      <c r="C5" s="996"/>
      <c r="D5" s="996"/>
      <c r="E5" s="996"/>
      <c r="F5" s="996"/>
      <c r="G5" s="996"/>
      <c r="H5" s="996"/>
      <c r="I5" s="996"/>
      <c r="J5" s="997"/>
    </row>
    <row r="6" spans="1:12" hidden="1">
      <c r="A6" s="14"/>
      <c r="B6" s="5"/>
      <c r="C6" s="5"/>
      <c r="D6" s="5"/>
      <c r="E6" s="5"/>
      <c r="F6" s="5"/>
      <c r="G6" s="5"/>
      <c r="H6" s="5"/>
      <c r="I6" s="5"/>
      <c r="J6" s="5"/>
    </row>
    <row r="7" spans="1:12" s="15" customFormat="1" ht="18.75">
      <c r="A7" s="158" t="s">
        <v>994</v>
      </c>
      <c r="C7" s="16"/>
    </row>
    <row r="8" spans="1:12" s="15" customFormat="1">
      <c r="B8" s="15" t="s">
        <v>1381</v>
      </c>
    </row>
    <row r="9" spans="1:12" s="15" customFormat="1">
      <c r="A9"/>
    </row>
    <row r="10" spans="1:12" s="15" customFormat="1">
      <c r="A10"/>
    </row>
    <row r="11" spans="1:12" ht="13.5" customHeight="1">
      <c r="A11" s="1025" t="s">
        <v>995</v>
      </c>
      <c r="B11" s="1026"/>
      <c r="C11" s="1027" t="s">
        <v>172</v>
      </c>
      <c r="D11" s="1027" t="s">
        <v>173</v>
      </c>
      <c r="E11" s="1027" t="s">
        <v>174</v>
      </c>
      <c r="F11" s="1027" t="s">
        <v>326</v>
      </c>
      <c r="G11" s="1027" t="s">
        <v>328</v>
      </c>
      <c r="H11" s="1027"/>
      <c r="I11" s="1027" t="s">
        <v>200</v>
      </c>
    </row>
    <row r="12" spans="1:12" ht="62.1" customHeight="1">
      <c r="A12" s="422"/>
      <c r="B12" s="423"/>
      <c r="C12" s="1028" t="s">
        <v>996</v>
      </c>
      <c r="D12" s="1029"/>
      <c r="E12" s="1028" t="s">
        <v>997</v>
      </c>
      <c r="F12" s="1030"/>
      <c r="G12" s="1030"/>
      <c r="H12" s="1030"/>
      <c r="I12" s="1029"/>
    </row>
    <row r="13" spans="1:12">
      <c r="A13" s="424"/>
      <c r="B13" s="425"/>
      <c r="C13" s="1031">
        <v>46022</v>
      </c>
      <c r="D13" s="1031">
        <v>45930</v>
      </c>
      <c r="E13" s="1031">
        <v>46022</v>
      </c>
      <c r="F13" s="1031">
        <v>45930</v>
      </c>
      <c r="G13" s="1032"/>
      <c r="H13" s="1032"/>
      <c r="I13" s="1032" t="s">
        <v>998</v>
      </c>
    </row>
    <row r="14" spans="1:12" ht="38.25" customHeight="1">
      <c r="A14" s="1032">
        <v>1</v>
      </c>
      <c r="B14" s="1033" t="s">
        <v>999</v>
      </c>
      <c r="C14" s="1034" t="s">
        <v>1382</v>
      </c>
      <c r="D14" s="1034" t="s">
        <v>1383</v>
      </c>
      <c r="E14" s="1034">
        <v>36.799999999999997</v>
      </c>
      <c r="F14" s="1034">
        <v>2.1</v>
      </c>
      <c r="G14" s="1034"/>
      <c r="H14" s="1034"/>
      <c r="I14" s="1034">
        <v>2.1</v>
      </c>
    </row>
    <row r="15" spans="1:12" ht="29.45" customHeight="1">
      <c r="A15" s="1032">
        <v>2</v>
      </c>
      <c r="B15" s="1035" t="s">
        <v>1000</v>
      </c>
      <c r="C15" s="1034" t="s">
        <v>1384</v>
      </c>
      <c r="D15" s="1034" t="s">
        <v>1385</v>
      </c>
      <c r="E15" s="1034" t="s">
        <v>1386</v>
      </c>
      <c r="F15" s="1034" t="s">
        <v>1387</v>
      </c>
      <c r="G15" s="1034"/>
      <c r="H15" s="1034"/>
      <c r="I15" s="1034">
        <v>-155.69999999999999</v>
      </c>
    </row>
    <row r="16" spans="1:12" ht="38.25" customHeight="1">
      <c r="A16" s="1032">
        <v>3</v>
      </c>
      <c r="B16" s="1033" t="s">
        <v>1001</v>
      </c>
      <c r="C16" s="1034" t="s">
        <v>1388</v>
      </c>
      <c r="D16" s="1034" t="s">
        <v>1389</v>
      </c>
      <c r="E16" s="1036"/>
      <c r="F16" s="1034"/>
      <c r="G16" s="1034"/>
      <c r="H16" s="1034"/>
      <c r="I16" s="1036"/>
    </row>
    <row r="17" spans="1:9" ht="38.25" customHeight="1">
      <c r="A17" s="1032">
        <v>4</v>
      </c>
      <c r="B17" s="1033" t="s">
        <v>1002</v>
      </c>
      <c r="C17" s="1034" t="s">
        <v>1390</v>
      </c>
      <c r="D17" s="1034" t="s">
        <v>1391</v>
      </c>
      <c r="E17" s="1036"/>
      <c r="F17" s="1037"/>
      <c r="G17" s="1038"/>
      <c r="H17" s="1038"/>
      <c r="I17" s="1036"/>
    </row>
    <row r="18" spans="1:9" ht="38.25" customHeight="1">
      <c r="A18" s="1032">
        <v>5</v>
      </c>
      <c r="B18" s="1033" t="s">
        <v>1003</v>
      </c>
      <c r="C18" s="1034" t="s">
        <v>1392</v>
      </c>
      <c r="D18" s="1034" t="s">
        <v>1393</v>
      </c>
      <c r="E18" s="1036"/>
      <c r="F18" s="1037"/>
      <c r="G18" s="1038"/>
      <c r="H18" s="1038"/>
      <c r="I18" s="1036"/>
    </row>
    <row r="19" spans="1:9" ht="38.25" customHeight="1">
      <c r="A19" s="1039">
        <v>6</v>
      </c>
      <c r="B19" s="1033" t="s">
        <v>1004</v>
      </c>
      <c r="C19" s="1040">
        <v>102.9</v>
      </c>
      <c r="D19" s="1040">
        <v>113.4</v>
      </c>
      <c r="E19" s="1041"/>
      <c r="F19" s="1042"/>
      <c r="G19" s="1042"/>
      <c r="H19" s="1042"/>
      <c r="I19" s="1041"/>
    </row>
  </sheetData>
  <mergeCells count="7">
    <mergeCell ref="A3:A5"/>
    <mergeCell ref="B3:J3"/>
    <mergeCell ref="B4:J4"/>
    <mergeCell ref="B5:J5"/>
    <mergeCell ref="A11:B13"/>
    <mergeCell ref="C12:D12"/>
    <mergeCell ref="E12:I12"/>
  </mergeCells>
  <pageMargins left="0.7" right="0.7" top="0.75" bottom="0.75" header="0.3" footer="0.3"/>
  <pageSetup paperSize="9" scale="75" orientation="landscape" r:id="rId1"/>
  <headerFooter>
    <oddHeader>&amp;CEN
Annex I</oddHeader>
    <oddFooter>&amp;C&amp;P</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A37520-42EB-4E85-9682-B3D662E967AF}">
  <sheetPr>
    <tabColor theme="0" tint="-0.14999847407452621"/>
    <pageSetUpPr fitToPage="1"/>
  </sheetPr>
  <dimension ref="A1:AI33"/>
  <sheetViews>
    <sheetView workbookViewId="0">
      <selection activeCell="B3" sqref="B3"/>
    </sheetView>
  </sheetViews>
  <sheetFormatPr defaultColWidth="9.140625" defaultRowHeight="14.25"/>
  <cols>
    <col min="1" max="17" width="9.140625" style="171"/>
    <col min="18" max="18" width="14" style="171" customWidth="1"/>
    <col min="19" max="33" width="9.140625" style="171"/>
    <col min="34" max="34" width="14" style="171" customWidth="1"/>
    <col min="35" max="16384" width="9.140625" style="171"/>
  </cols>
  <sheetData>
    <row r="1" spans="1:35">
      <c r="A1" s="174" t="s">
        <v>1146</v>
      </c>
    </row>
    <row r="2" spans="1:35">
      <c r="A2" s="173" t="s">
        <v>876</v>
      </c>
      <c r="B2" s="232"/>
      <c r="C2" s="232"/>
      <c r="D2" s="232"/>
      <c r="E2" s="232"/>
      <c r="F2" s="232"/>
      <c r="G2" s="232"/>
      <c r="H2" s="232"/>
      <c r="I2" s="232"/>
      <c r="J2" s="232"/>
      <c r="K2" s="232"/>
      <c r="L2" s="232"/>
      <c r="M2" s="232"/>
      <c r="N2" s="232"/>
      <c r="O2" s="232"/>
      <c r="P2" s="232"/>
      <c r="Q2" s="232"/>
      <c r="R2" s="232"/>
      <c r="S2" s="232"/>
      <c r="T2" s="232"/>
      <c r="U2" s="232"/>
      <c r="V2" s="232"/>
      <c r="W2" s="232"/>
      <c r="X2" s="232"/>
      <c r="Y2" s="232"/>
      <c r="Z2" s="232"/>
      <c r="AA2" s="232"/>
      <c r="AB2" s="232"/>
      <c r="AC2" s="232"/>
      <c r="AD2" s="232"/>
      <c r="AE2" s="232"/>
      <c r="AF2" s="232"/>
      <c r="AG2" s="232"/>
      <c r="AH2" s="232"/>
    </row>
    <row r="3" spans="1:35">
      <c r="A3" s="180"/>
      <c r="B3" s="180"/>
      <c r="C3" s="180"/>
      <c r="D3" s="180"/>
      <c r="E3" s="180"/>
      <c r="F3" s="180"/>
      <c r="G3" s="180"/>
      <c r="H3" s="180"/>
      <c r="I3" s="180"/>
      <c r="J3" s="180"/>
      <c r="K3" s="180"/>
      <c r="L3" s="180"/>
      <c r="M3" s="180"/>
      <c r="N3" s="180"/>
      <c r="O3" s="180"/>
      <c r="P3" s="180"/>
      <c r="Q3" s="180"/>
      <c r="R3" s="180"/>
      <c r="S3" s="180"/>
      <c r="T3" s="180"/>
      <c r="U3" s="180"/>
      <c r="V3" s="180"/>
      <c r="W3" s="180"/>
      <c r="X3" s="180"/>
      <c r="Y3" s="180"/>
      <c r="Z3" s="180"/>
      <c r="AA3" s="180"/>
      <c r="AB3" s="180"/>
      <c r="AC3" s="180"/>
      <c r="AD3" s="180"/>
      <c r="AE3" s="180"/>
      <c r="AF3" s="180"/>
      <c r="AG3" s="180"/>
      <c r="AH3" s="180"/>
    </row>
    <row r="4" spans="1:35">
      <c r="A4" s="180" t="s">
        <v>877</v>
      </c>
      <c r="B4" s="180"/>
      <c r="C4" s="180"/>
      <c r="D4" s="180"/>
      <c r="E4" s="180"/>
      <c r="F4" s="180"/>
      <c r="G4" s="180"/>
      <c r="H4" s="180"/>
      <c r="I4" s="180"/>
      <c r="J4" s="180"/>
      <c r="K4" s="180"/>
      <c r="L4" s="180"/>
      <c r="M4" s="180"/>
      <c r="N4" s="180"/>
      <c r="O4" s="180"/>
      <c r="P4" s="180"/>
      <c r="Q4" s="180"/>
      <c r="R4" s="180"/>
      <c r="S4" s="180"/>
      <c r="T4" s="180"/>
      <c r="U4" s="180"/>
      <c r="V4" s="180"/>
      <c r="W4" s="180"/>
      <c r="X4" s="180"/>
      <c r="Y4" s="180"/>
      <c r="Z4" s="180"/>
      <c r="AA4" s="180"/>
      <c r="AB4" s="180"/>
      <c r="AC4" s="180"/>
      <c r="AD4" s="180"/>
      <c r="AE4" s="180"/>
      <c r="AF4" s="180"/>
      <c r="AG4" s="180"/>
      <c r="AH4" s="180"/>
    </row>
    <row r="5" spans="1:35">
      <c r="A5" s="1043" t="s">
        <v>842</v>
      </c>
      <c r="B5" s="1043"/>
      <c r="C5" s="1043"/>
      <c r="D5" s="1043"/>
      <c r="E5" s="1043"/>
      <c r="F5" s="1043"/>
      <c r="G5" s="1043"/>
      <c r="H5" s="1043"/>
      <c r="I5" s="1043"/>
      <c r="J5" s="1043"/>
      <c r="K5" s="1043"/>
      <c r="L5" s="1043"/>
      <c r="M5" s="1043"/>
      <c r="N5" s="1043"/>
      <c r="O5" s="1043"/>
      <c r="P5" s="1043"/>
      <c r="Q5" s="1043"/>
      <c r="R5" s="1043"/>
      <c r="S5" s="1043"/>
      <c r="T5" s="1043"/>
      <c r="U5" s="1043"/>
      <c r="V5" s="1043"/>
      <c r="W5" s="1043"/>
      <c r="X5" s="1043"/>
      <c r="Y5" s="1043"/>
      <c r="Z5" s="1043"/>
      <c r="AA5" s="1043"/>
      <c r="AB5" s="1043"/>
      <c r="AC5" s="1043"/>
      <c r="AD5" s="1043"/>
      <c r="AE5" s="1043"/>
      <c r="AF5" s="1043"/>
      <c r="AG5" s="1043"/>
      <c r="AH5" s="1043"/>
    </row>
    <row r="6" spans="1:35" ht="15" customHeight="1">
      <c r="A6" s="432" t="s">
        <v>433</v>
      </c>
      <c r="B6" s="433" t="s">
        <v>878</v>
      </c>
      <c r="C6" s="433"/>
      <c r="D6" s="433"/>
      <c r="E6" s="433"/>
      <c r="F6" s="433"/>
      <c r="G6" s="433"/>
      <c r="H6" s="433"/>
      <c r="I6" s="433"/>
      <c r="J6" s="433"/>
      <c r="K6" s="433"/>
      <c r="L6" s="433"/>
      <c r="M6" s="433"/>
      <c r="N6" s="433"/>
      <c r="O6" s="433"/>
      <c r="P6" s="433"/>
      <c r="Q6" s="433"/>
      <c r="R6" s="433"/>
      <c r="T6" s="1044"/>
      <c r="U6" s="1044"/>
      <c r="V6" s="1044"/>
      <c r="W6" s="1044"/>
      <c r="X6" s="1044"/>
      <c r="Y6" s="1044"/>
      <c r="Z6" s="1044"/>
      <c r="AA6" s="1044"/>
      <c r="AB6" s="1044"/>
      <c r="AC6" s="1044"/>
      <c r="AD6" s="1044"/>
      <c r="AE6" s="1044"/>
      <c r="AF6" s="1044"/>
      <c r="AG6" s="1044"/>
      <c r="AH6" s="1044"/>
    </row>
    <row r="7" spans="1:35" ht="275.10000000000002" customHeight="1">
      <c r="A7" s="432"/>
      <c r="B7" s="234" t="s">
        <v>879</v>
      </c>
      <c r="C7" s="431" t="s">
        <v>880</v>
      </c>
      <c r="D7" s="431"/>
      <c r="E7" s="431"/>
      <c r="F7" s="431"/>
      <c r="G7" s="431"/>
      <c r="H7" s="431"/>
      <c r="I7" s="431"/>
      <c r="J7" s="431"/>
      <c r="K7" s="431"/>
      <c r="L7" s="431"/>
      <c r="M7" s="431"/>
      <c r="N7" s="431"/>
      <c r="O7" s="431"/>
      <c r="P7" s="431"/>
      <c r="Q7" s="431"/>
      <c r="R7" s="431"/>
      <c r="S7" s="429" t="s">
        <v>1194</v>
      </c>
      <c r="T7" s="429"/>
      <c r="U7" s="429"/>
      <c r="V7" s="429"/>
      <c r="W7" s="429"/>
      <c r="X7" s="429"/>
      <c r="Y7" s="429"/>
      <c r="Z7" s="429"/>
      <c r="AA7" s="429"/>
      <c r="AB7" s="429"/>
      <c r="AC7" s="429"/>
      <c r="AD7" s="429"/>
      <c r="AE7" s="429"/>
      <c r="AF7" s="429"/>
      <c r="AG7" s="429"/>
      <c r="AH7" s="429"/>
    </row>
    <row r="8" spans="1:35" ht="60" customHeight="1">
      <c r="A8" s="432"/>
      <c r="B8" s="234" t="s">
        <v>879</v>
      </c>
      <c r="C8" s="428" t="s">
        <v>881</v>
      </c>
      <c r="D8" s="428"/>
      <c r="E8" s="428"/>
      <c r="F8" s="428"/>
      <c r="G8" s="428"/>
      <c r="H8" s="428"/>
      <c r="I8" s="428"/>
      <c r="J8" s="428"/>
      <c r="K8" s="428"/>
      <c r="L8" s="428"/>
      <c r="M8" s="428"/>
      <c r="N8" s="428"/>
      <c r="O8" s="428"/>
      <c r="P8" s="428"/>
      <c r="Q8" s="428"/>
      <c r="R8" s="428"/>
      <c r="S8" s="429" t="s">
        <v>1147</v>
      </c>
      <c r="T8" s="429"/>
      <c r="U8" s="429"/>
      <c r="V8" s="429"/>
      <c r="W8" s="429"/>
      <c r="X8" s="429"/>
      <c r="Y8" s="429"/>
      <c r="Z8" s="429"/>
      <c r="AA8" s="429"/>
      <c r="AB8" s="429"/>
      <c r="AC8" s="429"/>
      <c r="AD8" s="429"/>
      <c r="AE8" s="429"/>
      <c r="AF8" s="429"/>
      <c r="AG8" s="429"/>
      <c r="AH8" s="429"/>
    </row>
    <row r="9" spans="1:35" ht="60" customHeight="1">
      <c r="A9" s="432"/>
      <c r="B9" s="234" t="s">
        <v>879</v>
      </c>
      <c r="C9" s="431" t="s">
        <v>882</v>
      </c>
      <c r="D9" s="431"/>
      <c r="E9" s="431"/>
      <c r="F9" s="431"/>
      <c r="G9" s="431"/>
      <c r="H9" s="431"/>
      <c r="I9" s="431"/>
      <c r="J9" s="431"/>
      <c r="K9" s="431"/>
      <c r="L9" s="431"/>
      <c r="M9" s="431"/>
      <c r="N9" s="431"/>
      <c r="O9" s="431"/>
      <c r="P9" s="431"/>
      <c r="Q9" s="431"/>
      <c r="R9" s="431"/>
      <c r="S9" s="429" t="s">
        <v>1148</v>
      </c>
      <c r="T9" s="429"/>
      <c r="U9" s="429"/>
      <c r="V9" s="429"/>
      <c r="W9" s="429"/>
      <c r="X9" s="429"/>
      <c r="Y9" s="429"/>
      <c r="Z9" s="429"/>
      <c r="AA9" s="429"/>
      <c r="AB9" s="429"/>
      <c r="AC9" s="429"/>
      <c r="AD9" s="429"/>
      <c r="AE9" s="429"/>
      <c r="AF9" s="429"/>
      <c r="AG9" s="429"/>
      <c r="AH9" s="429"/>
    </row>
    <row r="10" spans="1:35" ht="198.75" customHeight="1">
      <c r="A10" s="432"/>
      <c r="B10" s="234" t="s">
        <v>879</v>
      </c>
      <c r="C10" s="428" t="s">
        <v>883</v>
      </c>
      <c r="D10" s="428"/>
      <c r="E10" s="428"/>
      <c r="F10" s="428"/>
      <c r="G10" s="428"/>
      <c r="H10" s="428"/>
      <c r="I10" s="428"/>
      <c r="J10" s="428"/>
      <c r="K10" s="428"/>
      <c r="L10" s="428"/>
      <c r="M10" s="428"/>
      <c r="N10" s="428"/>
      <c r="O10" s="428"/>
      <c r="P10" s="428"/>
      <c r="Q10" s="428"/>
      <c r="R10" s="428"/>
      <c r="S10" s="430" t="s">
        <v>1195</v>
      </c>
      <c r="T10" s="430"/>
      <c r="U10" s="430"/>
      <c r="V10" s="430"/>
      <c r="W10" s="430"/>
      <c r="X10" s="430"/>
      <c r="Y10" s="430"/>
      <c r="Z10" s="430"/>
      <c r="AA10" s="430"/>
      <c r="AB10" s="430"/>
      <c r="AC10" s="430"/>
      <c r="AD10" s="430"/>
      <c r="AE10" s="430"/>
      <c r="AF10" s="430"/>
      <c r="AG10" s="430"/>
      <c r="AH10" s="430"/>
    </row>
    <row r="11" spans="1:35">
      <c r="A11" s="1045" t="s">
        <v>43</v>
      </c>
      <c r="B11" s="1046" t="s">
        <v>884</v>
      </c>
      <c r="C11" s="1046"/>
      <c r="D11" s="1046"/>
      <c r="E11" s="1046"/>
      <c r="F11" s="1046"/>
      <c r="G11" s="1046"/>
      <c r="H11" s="1046"/>
      <c r="I11" s="1046"/>
      <c r="J11" s="1046"/>
      <c r="K11" s="1046"/>
      <c r="L11" s="1046"/>
      <c r="M11" s="1046"/>
      <c r="N11" s="1046"/>
      <c r="O11" s="1046"/>
      <c r="P11" s="1046"/>
      <c r="Q11" s="1046"/>
      <c r="R11" s="1046"/>
      <c r="S11" s="212"/>
      <c r="T11" s="212"/>
      <c r="U11" s="212"/>
      <c r="V11" s="212"/>
      <c r="W11" s="212"/>
      <c r="X11" s="212"/>
      <c r="Y11" s="212"/>
      <c r="Z11" s="212"/>
      <c r="AA11" s="212"/>
      <c r="AB11" s="212"/>
      <c r="AC11" s="212"/>
      <c r="AD11" s="212"/>
      <c r="AE11" s="212"/>
      <c r="AF11" s="212"/>
      <c r="AG11" s="212"/>
      <c r="AH11" s="212"/>
      <c r="AI11" s="212"/>
    </row>
    <row r="12" spans="1:35" ht="330" customHeight="1">
      <c r="A12" s="432"/>
      <c r="B12" s="234" t="s">
        <v>879</v>
      </c>
      <c r="C12" s="431" t="s">
        <v>885</v>
      </c>
      <c r="D12" s="431"/>
      <c r="E12" s="431"/>
      <c r="F12" s="431"/>
      <c r="G12" s="431"/>
      <c r="H12" s="431"/>
      <c r="I12" s="431"/>
      <c r="J12" s="431"/>
      <c r="K12" s="431"/>
      <c r="L12" s="431"/>
      <c r="M12" s="431"/>
      <c r="N12" s="431"/>
      <c r="O12" s="431"/>
      <c r="P12" s="431"/>
      <c r="Q12" s="431"/>
      <c r="R12" s="431"/>
      <c r="S12" s="429" t="s">
        <v>1149</v>
      </c>
      <c r="T12" s="429"/>
      <c r="U12" s="429"/>
      <c r="V12" s="429"/>
      <c r="W12" s="429"/>
      <c r="X12" s="429"/>
      <c r="Y12" s="429"/>
      <c r="Z12" s="429"/>
      <c r="AA12" s="429"/>
      <c r="AB12" s="429"/>
      <c r="AC12" s="429"/>
      <c r="AD12" s="429"/>
      <c r="AE12" s="429"/>
      <c r="AF12" s="429"/>
      <c r="AG12" s="429"/>
      <c r="AH12" s="429"/>
      <c r="AI12" s="212"/>
    </row>
    <row r="13" spans="1:35" ht="30" customHeight="1">
      <c r="A13" s="432"/>
      <c r="B13" s="234" t="s">
        <v>879</v>
      </c>
      <c r="C13" s="428" t="s">
        <v>886</v>
      </c>
      <c r="D13" s="428"/>
      <c r="E13" s="428"/>
      <c r="F13" s="428"/>
      <c r="G13" s="428"/>
      <c r="H13" s="428"/>
      <c r="I13" s="428"/>
      <c r="J13" s="428"/>
      <c r="K13" s="428"/>
      <c r="L13" s="428"/>
      <c r="M13" s="428"/>
      <c r="N13" s="428"/>
      <c r="O13" s="428"/>
      <c r="P13" s="428"/>
      <c r="Q13" s="428"/>
      <c r="R13" s="428"/>
      <c r="S13" s="429" t="s">
        <v>1150</v>
      </c>
      <c r="T13" s="429"/>
      <c r="U13" s="429"/>
      <c r="V13" s="429"/>
      <c r="W13" s="429"/>
      <c r="X13" s="429"/>
      <c r="Y13" s="429"/>
      <c r="Z13" s="429"/>
      <c r="AA13" s="429"/>
      <c r="AB13" s="429"/>
      <c r="AC13" s="429"/>
      <c r="AD13" s="429"/>
      <c r="AE13" s="429"/>
      <c r="AF13" s="429"/>
      <c r="AG13" s="429"/>
      <c r="AH13" s="429"/>
      <c r="AI13" s="212"/>
    </row>
    <row r="14" spans="1:35" ht="45" customHeight="1">
      <c r="A14" s="432"/>
      <c r="B14" s="234" t="s">
        <v>879</v>
      </c>
      <c r="C14" s="431" t="s">
        <v>887</v>
      </c>
      <c r="D14" s="431"/>
      <c r="E14" s="431"/>
      <c r="F14" s="431"/>
      <c r="G14" s="431"/>
      <c r="H14" s="431"/>
      <c r="I14" s="431"/>
      <c r="J14" s="431"/>
      <c r="K14" s="431"/>
      <c r="L14" s="431"/>
      <c r="M14" s="431"/>
      <c r="N14" s="431"/>
      <c r="O14" s="431"/>
      <c r="P14" s="431"/>
      <c r="Q14" s="431"/>
      <c r="R14" s="431"/>
      <c r="S14" s="429" t="s">
        <v>1151</v>
      </c>
      <c r="T14" s="429"/>
      <c r="U14" s="429"/>
      <c r="V14" s="429"/>
      <c r="W14" s="429"/>
      <c r="X14" s="429"/>
      <c r="Y14" s="429"/>
      <c r="Z14" s="429"/>
      <c r="AA14" s="429"/>
      <c r="AB14" s="429"/>
      <c r="AC14" s="429"/>
      <c r="AD14" s="429"/>
      <c r="AE14" s="429"/>
      <c r="AF14" s="429"/>
      <c r="AG14" s="429"/>
      <c r="AH14" s="429"/>
      <c r="AI14" s="212"/>
    </row>
    <row r="15" spans="1:35" ht="30" customHeight="1">
      <c r="A15" s="432"/>
      <c r="B15" s="234" t="s">
        <v>879</v>
      </c>
      <c r="C15" s="428" t="s">
        <v>888</v>
      </c>
      <c r="D15" s="428"/>
      <c r="E15" s="428"/>
      <c r="F15" s="428"/>
      <c r="G15" s="428"/>
      <c r="H15" s="428"/>
      <c r="I15" s="428"/>
      <c r="J15" s="428"/>
      <c r="K15" s="428"/>
      <c r="L15" s="428"/>
      <c r="M15" s="428"/>
      <c r="N15" s="428"/>
      <c r="O15" s="428"/>
      <c r="P15" s="428"/>
      <c r="Q15" s="428"/>
      <c r="R15" s="428"/>
      <c r="S15" s="429" t="s">
        <v>1152</v>
      </c>
      <c r="T15" s="429"/>
      <c r="U15" s="429"/>
      <c r="V15" s="429"/>
      <c r="W15" s="429"/>
      <c r="X15" s="429"/>
      <c r="Y15" s="429"/>
      <c r="Z15" s="429"/>
      <c r="AA15" s="429"/>
      <c r="AB15" s="429"/>
      <c r="AC15" s="429"/>
      <c r="AD15" s="429"/>
      <c r="AE15" s="429"/>
      <c r="AF15" s="429"/>
      <c r="AG15" s="429"/>
      <c r="AH15" s="429"/>
      <c r="AI15" s="212"/>
    </row>
    <row r="16" spans="1:35" ht="30" customHeight="1">
      <c r="A16" s="434"/>
      <c r="B16" s="236" t="s">
        <v>879</v>
      </c>
      <c r="C16" s="426" t="s">
        <v>889</v>
      </c>
      <c r="D16" s="426"/>
      <c r="E16" s="426"/>
      <c r="F16" s="426"/>
      <c r="G16" s="426"/>
      <c r="H16" s="426"/>
      <c r="I16" s="426"/>
      <c r="J16" s="426"/>
      <c r="K16" s="426"/>
      <c r="L16" s="426"/>
      <c r="M16" s="426"/>
      <c r="N16" s="426"/>
      <c r="O16" s="426"/>
      <c r="P16" s="426"/>
      <c r="Q16" s="426"/>
      <c r="R16" s="426"/>
      <c r="S16" s="430" t="s">
        <v>1153</v>
      </c>
      <c r="T16" s="430"/>
      <c r="U16" s="430"/>
      <c r="V16" s="430"/>
      <c r="W16" s="430"/>
      <c r="X16" s="430"/>
      <c r="Y16" s="430"/>
      <c r="Z16" s="430"/>
      <c r="AA16" s="430"/>
      <c r="AB16" s="430"/>
      <c r="AC16" s="430"/>
      <c r="AD16" s="430"/>
      <c r="AE16" s="430"/>
      <c r="AF16" s="430"/>
      <c r="AG16" s="430"/>
      <c r="AH16" s="430"/>
      <c r="AI16" s="212"/>
    </row>
    <row r="17" spans="1:35" ht="30" customHeight="1">
      <c r="A17" s="1047" t="s">
        <v>434</v>
      </c>
      <c r="B17" s="1048" t="s">
        <v>890</v>
      </c>
      <c r="C17" s="1048"/>
      <c r="D17" s="1048"/>
      <c r="E17" s="1048"/>
      <c r="F17" s="1048"/>
      <c r="G17" s="1048"/>
      <c r="H17" s="1048"/>
      <c r="I17" s="1048"/>
      <c r="J17" s="1048"/>
      <c r="K17" s="1048"/>
      <c r="L17" s="1048"/>
      <c r="M17" s="1048"/>
      <c r="N17" s="1048"/>
      <c r="O17" s="1048"/>
      <c r="P17" s="1048"/>
      <c r="Q17" s="1048"/>
      <c r="R17" s="1048"/>
      <c r="S17" s="431" t="s">
        <v>1154</v>
      </c>
      <c r="T17" s="431"/>
      <c r="U17" s="431"/>
      <c r="V17" s="431"/>
      <c r="W17" s="431"/>
      <c r="X17" s="431"/>
      <c r="Y17" s="431"/>
      <c r="Z17" s="431"/>
      <c r="AA17" s="431"/>
      <c r="AB17" s="431"/>
      <c r="AC17" s="431"/>
      <c r="AD17" s="431"/>
      <c r="AE17" s="431"/>
      <c r="AF17" s="431"/>
      <c r="AG17" s="431"/>
      <c r="AH17" s="431"/>
      <c r="AI17" s="431"/>
    </row>
    <row r="18" spans="1:35" ht="32.25" customHeight="1">
      <c r="A18" s="233" t="s">
        <v>742</v>
      </c>
      <c r="B18" s="436" t="s">
        <v>891</v>
      </c>
      <c r="C18" s="436"/>
      <c r="D18" s="436"/>
      <c r="E18" s="436"/>
      <c r="F18" s="436"/>
      <c r="G18" s="436"/>
      <c r="H18" s="436"/>
      <c r="I18" s="436"/>
      <c r="J18" s="436"/>
      <c r="K18" s="436"/>
      <c r="L18" s="436"/>
      <c r="M18" s="436"/>
      <c r="N18" s="436"/>
      <c r="O18" s="436"/>
      <c r="P18" s="436"/>
      <c r="Q18" s="436"/>
      <c r="R18" s="436"/>
      <c r="S18" s="1049" t="s">
        <v>726</v>
      </c>
      <c r="T18" s="1049"/>
      <c r="U18" s="1049"/>
      <c r="V18" s="1049"/>
      <c r="W18" s="1049"/>
      <c r="X18" s="1049"/>
      <c r="Y18" s="1049"/>
      <c r="Z18" s="1049"/>
      <c r="AA18" s="1049"/>
      <c r="AB18" s="1049"/>
      <c r="AC18" s="1049"/>
      <c r="AD18" s="1049"/>
      <c r="AE18" s="1049"/>
      <c r="AF18" s="1049"/>
      <c r="AG18" s="1049"/>
      <c r="AH18" s="1049"/>
      <c r="AI18" s="237"/>
    </row>
    <row r="19" spans="1:35">
      <c r="A19" s="1045" t="s">
        <v>744</v>
      </c>
      <c r="B19" s="1046" t="s">
        <v>892</v>
      </c>
      <c r="C19" s="1046"/>
      <c r="D19" s="1046"/>
      <c r="E19" s="1046"/>
      <c r="F19" s="1046"/>
      <c r="G19" s="1046"/>
      <c r="H19" s="1046"/>
      <c r="I19" s="1046"/>
      <c r="J19" s="1046"/>
      <c r="K19" s="1046"/>
      <c r="L19" s="1046"/>
      <c r="M19" s="1046"/>
      <c r="N19" s="1046"/>
      <c r="O19" s="1046"/>
      <c r="P19" s="1046"/>
      <c r="Q19" s="1046"/>
      <c r="R19" s="1046"/>
    </row>
    <row r="20" spans="1:35" ht="30" customHeight="1">
      <c r="A20" s="432"/>
      <c r="B20" s="234" t="s">
        <v>879</v>
      </c>
      <c r="C20" s="428" t="s">
        <v>893</v>
      </c>
      <c r="D20" s="428"/>
      <c r="E20" s="428"/>
      <c r="F20" s="428"/>
      <c r="G20" s="428"/>
      <c r="H20" s="428"/>
      <c r="I20" s="428"/>
      <c r="J20" s="428"/>
      <c r="K20" s="428"/>
      <c r="L20" s="428"/>
      <c r="M20" s="428"/>
      <c r="N20" s="428"/>
      <c r="O20" s="428"/>
      <c r="P20" s="428"/>
      <c r="Q20" s="428"/>
      <c r="R20" s="428"/>
      <c r="S20" s="428" t="s">
        <v>1155</v>
      </c>
      <c r="T20" s="428"/>
      <c r="U20" s="428"/>
      <c r="V20" s="428"/>
      <c r="W20" s="428"/>
      <c r="X20" s="428"/>
      <c r="Y20" s="428"/>
      <c r="Z20" s="428"/>
      <c r="AA20" s="428"/>
      <c r="AB20" s="428"/>
      <c r="AC20" s="428"/>
      <c r="AD20" s="428"/>
      <c r="AE20" s="428"/>
      <c r="AF20" s="428"/>
      <c r="AG20" s="428"/>
      <c r="AH20" s="428"/>
    </row>
    <row r="21" spans="1:35" ht="30" customHeight="1">
      <c r="A21" s="432"/>
      <c r="B21" s="234" t="s">
        <v>879</v>
      </c>
      <c r="C21" s="428" t="s">
        <v>894</v>
      </c>
      <c r="D21" s="428"/>
      <c r="E21" s="428"/>
      <c r="F21" s="428"/>
      <c r="G21" s="428"/>
      <c r="H21" s="428"/>
      <c r="I21" s="428"/>
      <c r="J21" s="428"/>
      <c r="K21" s="428"/>
      <c r="L21" s="428"/>
      <c r="M21" s="428"/>
      <c r="N21" s="428"/>
      <c r="O21" s="428"/>
      <c r="P21" s="428"/>
      <c r="Q21" s="428"/>
      <c r="R21" s="428"/>
      <c r="S21" s="428" t="s">
        <v>726</v>
      </c>
      <c r="T21" s="428"/>
      <c r="U21" s="428"/>
      <c r="V21" s="428"/>
      <c r="W21" s="428"/>
      <c r="X21" s="428"/>
      <c r="Y21" s="428"/>
      <c r="Z21" s="428"/>
      <c r="AA21" s="428"/>
      <c r="AB21" s="428"/>
      <c r="AC21" s="428"/>
      <c r="AD21" s="428"/>
      <c r="AE21" s="428"/>
      <c r="AF21" s="428"/>
      <c r="AG21" s="428"/>
      <c r="AH21" s="428"/>
    </row>
    <row r="22" spans="1:35" ht="30" customHeight="1">
      <c r="A22" s="432"/>
      <c r="B22" s="234" t="s">
        <v>879</v>
      </c>
      <c r="C22" s="431" t="s">
        <v>895</v>
      </c>
      <c r="D22" s="431"/>
      <c r="E22" s="431"/>
      <c r="F22" s="431"/>
      <c r="G22" s="431"/>
      <c r="H22" s="431"/>
      <c r="I22" s="431"/>
      <c r="J22" s="431"/>
      <c r="K22" s="431"/>
      <c r="L22" s="431"/>
      <c r="M22" s="431"/>
      <c r="N22" s="431"/>
      <c r="O22" s="431"/>
      <c r="P22" s="431"/>
      <c r="Q22" s="431"/>
      <c r="R22" s="431"/>
      <c r="S22" s="428" t="s">
        <v>726</v>
      </c>
      <c r="T22" s="428"/>
      <c r="U22" s="428"/>
      <c r="V22" s="428"/>
      <c r="W22" s="428"/>
      <c r="X22" s="428"/>
      <c r="Y22" s="428"/>
      <c r="Z22" s="428"/>
      <c r="AA22" s="428"/>
      <c r="AB22" s="428"/>
      <c r="AC22" s="428"/>
      <c r="AD22" s="428"/>
      <c r="AE22" s="428"/>
      <c r="AF22" s="428"/>
      <c r="AG22" s="428"/>
      <c r="AH22" s="428"/>
    </row>
    <row r="23" spans="1:35" ht="45" customHeight="1">
      <c r="A23" s="434"/>
      <c r="B23" s="236" t="s">
        <v>879</v>
      </c>
      <c r="C23" s="427" t="s">
        <v>896</v>
      </c>
      <c r="D23" s="427"/>
      <c r="E23" s="427"/>
      <c r="F23" s="427"/>
      <c r="G23" s="427"/>
      <c r="H23" s="427"/>
      <c r="I23" s="427"/>
      <c r="J23" s="427"/>
      <c r="K23" s="427"/>
      <c r="L23" s="427"/>
      <c r="M23" s="427"/>
      <c r="N23" s="427"/>
      <c r="O23" s="427"/>
      <c r="P23" s="427"/>
      <c r="Q23" s="427"/>
      <c r="R23" s="427"/>
      <c r="S23" s="426" t="s">
        <v>726</v>
      </c>
      <c r="T23" s="426"/>
      <c r="U23" s="426"/>
      <c r="V23" s="426"/>
      <c r="W23" s="426"/>
      <c r="X23" s="426"/>
      <c r="Y23" s="426"/>
      <c r="Z23" s="426"/>
      <c r="AA23" s="426"/>
      <c r="AB23" s="426"/>
      <c r="AC23" s="426"/>
      <c r="AD23" s="426"/>
      <c r="AE23" s="426"/>
      <c r="AF23" s="426"/>
      <c r="AG23" s="426"/>
      <c r="AH23" s="426"/>
    </row>
    <row r="24" spans="1:35">
      <c r="A24" s="432" t="s">
        <v>747</v>
      </c>
      <c r="B24" s="433" t="s">
        <v>897</v>
      </c>
      <c r="C24" s="433"/>
      <c r="D24" s="433"/>
      <c r="E24" s="433"/>
      <c r="F24" s="433"/>
      <c r="G24" s="433"/>
      <c r="H24" s="433"/>
      <c r="I24" s="433"/>
      <c r="J24" s="433"/>
      <c r="K24" s="433"/>
      <c r="L24" s="433"/>
      <c r="M24" s="433"/>
      <c r="N24" s="433"/>
      <c r="O24" s="433"/>
      <c r="P24" s="433"/>
      <c r="Q24" s="433"/>
      <c r="R24" s="433"/>
      <c r="S24" s="1050"/>
      <c r="T24" s="1050"/>
      <c r="U24" s="1050"/>
      <c r="V24" s="1050"/>
      <c r="W24" s="1050"/>
      <c r="X24" s="1050"/>
      <c r="Y24" s="1050"/>
      <c r="Z24" s="1050"/>
      <c r="AA24" s="1050"/>
      <c r="AB24" s="1050"/>
      <c r="AC24" s="1050"/>
      <c r="AD24" s="1050"/>
      <c r="AE24" s="1050"/>
      <c r="AF24" s="1050"/>
      <c r="AG24" s="1050"/>
      <c r="AH24" s="1050"/>
    </row>
    <row r="25" spans="1:35">
      <c r="A25" s="432"/>
      <c r="B25" s="233" t="s">
        <v>879</v>
      </c>
      <c r="C25" s="435" t="s">
        <v>898</v>
      </c>
      <c r="D25" s="435"/>
      <c r="E25" s="435"/>
      <c r="F25" s="435"/>
      <c r="G25" s="435"/>
      <c r="H25" s="435"/>
      <c r="I25" s="435"/>
      <c r="J25" s="435"/>
      <c r="K25" s="435"/>
      <c r="L25" s="435"/>
      <c r="M25" s="435"/>
      <c r="N25" s="435"/>
      <c r="O25" s="435"/>
      <c r="P25" s="435"/>
      <c r="Q25" s="435"/>
      <c r="R25" s="435"/>
      <c r="S25" s="428" t="s">
        <v>726</v>
      </c>
      <c r="T25" s="428"/>
      <c r="U25" s="428"/>
      <c r="V25" s="428"/>
      <c r="W25" s="428"/>
      <c r="X25" s="428"/>
      <c r="Y25" s="428"/>
      <c r="Z25" s="428"/>
      <c r="AA25" s="428"/>
      <c r="AB25" s="428"/>
      <c r="AC25" s="428"/>
      <c r="AD25" s="428"/>
      <c r="AE25" s="428"/>
      <c r="AF25" s="428"/>
      <c r="AG25" s="428"/>
      <c r="AH25" s="428"/>
    </row>
    <row r="26" spans="1:35">
      <c r="A26" s="432"/>
      <c r="B26" s="233" t="s">
        <v>879</v>
      </c>
      <c r="C26" s="435" t="s">
        <v>899</v>
      </c>
      <c r="D26" s="435"/>
      <c r="E26" s="435"/>
      <c r="F26" s="435"/>
      <c r="G26" s="435"/>
      <c r="H26" s="435"/>
      <c r="I26" s="435"/>
      <c r="J26" s="435"/>
      <c r="K26" s="435"/>
      <c r="L26" s="435"/>
      <c r="M26" s="435"/>
      <c r="N26" s="435"/>
      <c r="O26" s="435"/>
      <c r="P26" s="435"/>
      <c r="Q26" s="435"/>
      <c r="R26" s="435"/>
      <c r="S26" s="428" t="s">
        <v>726</v>
      </c>
      <c r="T26" s="428"/>
      <c r="U26" s="428"/>
      <c r="V26" s="428"/>
      <c r="W26" s="428"/>
      <c r="X26" s="428"/>
      <c r="Y26" s="428"/>
      <c r="Z26" s="428"/>
      <c r="AA26" s="428"/>
      <c r="AB26" s="428"/>
      <c r="AC26" s="428"/>
      <c r="AD26" s="428"/>
      <c r="AE26" s="428"/>
      <c r="AF26" s="428"/>
      <c r="AG26" s="428"/>
      <c r="AH26" s="428"/>
    </row>
    <row r="27" spans="1:35" ht="30" customHeight="1">
      <c r="A27" s="432"/>
      <c r="B27" s="233" t="s">
        <v>879</v>
      </c>
      <c r="C27" s="426" t="s">
        <v>900</v>
      </c>
      <c r="D27" s="426"/>
      <c r="E27" s="426"/>
      <c r="F27" s="426"/>
      <c r="G27" s="426"/>
      <c r="H27" s="426"/>
      <c r="I27" s="426"/>
      <c r="J27" s="426"/>
      <c r="K27" s="426"/>
      <c r="L27" s="426"/>
      <c r="M27" s="426"/>
      <c r="N27" s="426"/>
      <c r="O27" s="426"/>
      <c r="P27" s="426"/>
      <c r="Q27" s="426"/>
      <c r="R27" s="426"/>
      <c r="S27" s="426" t="s">
        <v>1156</v>
      </c>
      <c r="T27" s="426"/>
      <c r="U27" s="426"/>
      <c r="V27" s="426"/>
      <c r="W27" s="426"/>
      <c r="X27" s="426"/>
      <c r="Y27" s="426"/>
      <c r="Z27" s="426"/>
      <c r="AA27" s="426"/>
      <c r="AB27" s="426"/>
      <c r="AC27" s="426"/>
      <c r="AD27" s="426"/>
      <c r="AE27" s="426"/>
      <c r="AF27" s="426"/>
      <c r="AG27" s="426"/>
      <c r="AH27" s="426"/>
    </row>
    <row r="28" spans="1:35">
      <c r="A28" s="1045" t="s">
        <v>750</v>
      </c>
      <c r="B28" s="1051" t="s">
        <v>901</v>
      </c>
      <c r="C28" s="1051"/>
      <c r="D28" s="1051"/>
      <c r="E28" s="1051"/>
      <c r="F28" s="1051"/>
      <c r="G28" s="1051"/>
      <c r="H28" s="1051"/>
      <c r="I28" s="1051"/>
      <c r="J28" s="1051"/>
      <c r="K28" s="1051"/>
      <c r="L28" s="1051"/>
      <c r="M28" s="1051"/>
      <c r="N28" s="1051"/>
      <c r="O28" s="1051"/>
      <c r="P28" s="1051"/>
      <c r="Q28" s="1051"/>
      <c r="R28" s="1051"/>
    </row>
    <row r="29" spans="1:35">
      <c r="A29" s="432"/>
      <c r="B29" s="233" t="s">
        <v>879</v>
      </c>
      <c r="C29" s="435" t="s">
        <v>902</v>
      </c>
      <c r="D29" s="435"/>
      <c r="E29" s="435"/>
      <c r="F29" s="435"/>
      <c r="G29" s="435"/>
      <c r="H29" s="435"/>
      <c r="I29" s="435"/>
      <c r="J29" s="435"/>
      <c r="K29" s="435"/>
      <c r="L29" s="435"/>
      <c r="M29" s="435"/>
      <c r="N29" s="435"/>
      <c r="O29" s="435"/>
      <c r="P29" s="435"/>
      <c r="Q29" s="435"/>
      <c r="R29" s="435"/>
      <c r="S29" s="426" t="s">
        <v>726</v>
      </c>
      <c r="T29" s="426"/>
      <c r="U29" s="426"/>
      <c r="V29" s="426"/>
      <c r="W29" s="426"/>
      <c r="X29" s="426"/>
      <c r="Y29" s="426"/>
      <c r="Z29" s="426"/>
      <c r="AA29" s="426"/>
      <c r="AB29" s="426"/>
      <c r="AC29" s="426"/>
      <c r="AD29" s="426"/>
      <c r="AE29" s="426"/>
      <c r="AF29" s="426"/>
      <c r="AG29" s="426"/>
      <c r="AH29" s="426"/>
    </row>
    <row r="30" spans="1:35" ht="30" customHeight="1">
      <c r="A30" s="1047" t="s">
        <v>48</v>
      </c>
      <c r="B30" s="1052" t="s">
        <v>903</v>
      </c>
      <c r="C30" s="1052"/>
      <c r="D30" s="1052"/>
      <c r="E30" s="1052"/>
      <c r="F30" s="1052"/>
      <c r="G30" s="1052"/>
      <c r="H30" s="1052"/>
      <c r="I30" s="1052"/>
      <c r="J30" s="1052"/>
      <c r="K30" s="1052"/>
      <c r="L30" s="1052"/>
      <c r="M30" s="1052"/>
      <c r="N30" s="1052"/>
      <c r="O30" s="1052"/>
      <c r="P30" s="1052"/>
      <c r="Q30" s="1052"/>
      <c r="R30" s="1052"/>
      <c r="S30" s="1052" t="s">
        <v>1157</v>
      </c>
      <c r="T30" s="1052"/>
      <c r="U30" s="1052"/>
      <c r="V30" s="1052"/>
      <c r="W30" s="1052"/>
      <c r="X30" s="1052"/>
      <c r="Y30" s="1052"/>
      <c r="Z30" s="1052"/>
      <c r="AA30" s="1052"/>
      <c r="AB30" s="1052"/>
      <c r="AC30" s="1052"/>
      <c r="AD30" s="1052"/>
      <c r="AE30" s="1052"/>
      <c r="AF30" s="1052"/>
      <c r="AG30" s="1052"/>
      <c r="AH30" s="1052"/>
      <c r="AI30" s="1052"/>
    </row>
    <row r="31" spans="1:35">
      <c r="A31" s="1045" t="s">
        <v>94</v>
      </c>
      <c r="B31" s="1046" t="s">
        <v>904</v>
      </c>
      <c r="C31" s="1046"/>
      <c r="D31" s="1046"/>
      <c r="E31" s="1046"/>
      <c r="F31" s="1046"/>
      <c r="G31" s="1046"/>
      <c r="H31" s="1046"/>
      <c r="I31" s="1046"/>
      <c r="J31" s="1046"/>
      <c r="K31" s="1046"/>
      <c r="L31" s="1046"/>
      <c r="M31" s="1046"/>
      <c r="N31" s="1046"/>
      <c r="O31" s="1046"/>
      <c r="P31" s="1046"/>
      <c r="Q31" s="1046"/>
      <c r="R31" s="1046"/>
    </row>
    <row r="32" spans="1:35" ht="30" customHeight="1">
      <c r="A32" s="434"/>
      <c r="B32" s="235" t="s">
        <v>879</v>
      </c>
      <c r="C32" s="437" t="s">
        <v>905</v>
      </c>
      <c r="D32" s="437"/>
      <c r="E32" s="437"/>
      <c r="F32" s="437"/>
      <c r="G32" s="437"/>
      <c r="H32" s="437"/>
      <c r="I32" s="437"/>
      <c r="J32" s="437"/>
      <c r="K32" s="437"/>
      <c r="L32" s="437"/>
      <c r="M32" s="437"/>
      <c r="N32" s="437"/>
      <c r="O32" s="437"/>
      <c r="P32" s="437"/>
      <c r="Q32" s="437"/>
      <c r="R32" s="437"/>
      <c r="S32" s="427" t="s">
        <v>1158</v>
      </c>
      <c r="T32" s="427"/>
      <c r="U32" s="427"/>
      <c r="V32" s="427"/>
      <c r="W32" s="427"/>
      <c r="X32" s="427"/>
      <c r="Y32" s="427"/>
      <c r="Z32" s="427"/>
      <c r="AA32" s="427"/>
      <c r="AB32" s="427"/>
      <c r="AC32" s="427"/>
      <c r="AD32" s="427"/>
      <c r="AE32" s="427"/>
      <c r="AF32" s="427"/>
      <c r="AG32" s="427"/>
      <c r="AH32" s="427"/>
    </row>
    <row r="33" spans="1:35">
      <c r="A33" s="1047" t="s">
        <v>906</v>
      </c>
      <c r="B33" s="1049" t="s">
        <v>907</v>
      </c>
      <c r="C33" s="1049"/>
      <c r="D33" s="1049"/>
      <c r="E33" s="1049"/>
      <c r="F33" s="1049"/>
      <c r="G33" s="1049"/>
      <c r="H33" s="1049"/>
      <c r="I33" s="1049"/>
      <c r="J33" s="1049"/>
      <c r="K33" s="1049"/>
      <c r="L33" s="1049"/>
      <c r="M33" s="1049"/>
      <c r="N33" s="1049"/>
      <c r="O33" s="1049"/>
      <c r="P33" s="1049"/>
      <c r="Q33" s="1049"/>
      <c r="R33" s="1049"/>
      <c r="S33" s="1049" t="s">
        <v>726</v>
      </c>
      <c r="T33" s="1049"/>
      <c r="U33" s="1049"/>
      <c r="V33" s="1049"/>
      <c r="W33" s="1049"/>
      <c r="X33" s="1049"/>
      <c r="Y33" s="1049"/>
      <c r="Z33" s="1049"/>
      <c r="AA33" s="1049"/>
      <c r="AB33" s="1049"/>
      <c r="AC33" s="1049"/>
      <c r="AD33" s="1049"/>
      <c r="AE33" s="1049"/>
      <c r="AF33" s="1049"/>
      <c r="AG33" s="1049"/>
      <c r="AH33" s="1049"/>
      <c r="AI33" s="1049"/>
    </row>
  </sheetData>
  <mergeCells count="57">
    <mergeCell ref="A31:A32"/>
    <mergeCell ref="B31:R31"/>
    <mergeCell ref="C32:R32"/>
    <mergeCell ref="S32:AH32"/>
    <mergeCell ref="B33:R33"/>
    <mergeCell ref="S33:AI33"/>
    <mergeCell ref="A28:A29"/>
    <mergeCell ref="B28:R28"/>
    <mergeCell ref="C29:R29"/>
    <mergeCell ref="S29:AH29"/>
    <mergeCell ref="B30:R30"/>
    <mergeCell ref="S30:AI30"/>
    <mergeCell ref="A24:A27"/>
    <mergeCell ref="B24:R24"/>
    <mergeCell ref="S24:AH24"/>
    <mergeCell ref="C25:R25"/>
    <mergeCell ref="S25:AH25"/>
    <mergeCell ref="C26:R26"/>
    <mergeCell ref="S26:AH26"/>
    <mergeCell ref="C27:R27"/>
    <mergeCell ref="S27:AH27"/>
    <mergeCell ref="A19:A23"/>
    <mergeCell ref="B19:R19"/>
    <mergeCell ref="C20:R20"/>
    <mergeCell ref="S20:AH20"/>
    <mergeCell ref="C21:R21"/>
    <mergeCell ref="S21:AH21"/>
    <mergeCell ref="C22:R22"/>
    <mergeCell ref="S22:AH22"/>
    <mergeCell ref="C23:R23"/>
    <mergeCell ref="S23:AH23"/>
    <mergeCell ref="C16:R16"/>
    <mergeCell ref="S16:AH16"/>
    <mergeCell ref="B17:R17"/>
    <mergeCell ref="S17:AI17"/>
    <mergeCell ref="B18:R18"/>
    <mergeCell ref="S18:AH18"/>
    <mergeCell ref="A11:A16"/>
    <mergeCell ref="B11:R11"/>
    <mergeCell ref="C12:R12"/>
    <mergeCell ref="S12:AH12"/>
    <mergeCell ref="C13:R13"/>
    <mergeCell ref="S13:AH13"/>
    <mergeCell ref="C14:R14"/>
    <mergeCell ref="S14:AH14"/>
    <mergeCell ref="C15:R15"/>
    <mergeCell ref="S15:AH15"/>
    <mergeCell ref="A6:A10"/>
    <mergeCell ref="B6:R6"/>
    <mergeCell ref="C7:R7"/>
    <mergeCell ref="S7:AH7"/>
    <mergeCell ref="C8:R8"/>
    <mergeCell ref="S8:AH8"/>
    <mergeCell ref="C9:R9"/>
    <mergeCell ref="S9:AH9"/>
    <mergeCell ref="C10:R10"/>
    <mergeCell ref="S10:AH10"/>
  </mergeCells>
  <hyperlinks>
    <hyperlink ref="A1" location="Index!A1" display="Back to index" xr:uid="{5D70EB0F-799A-4BF1-B21B-700D53327650}"/>
  </hyperlinks>
  <pageMargins left="0.70866141732283472" right="0.70866141732283472" top="0.74803149606299213" bottom="0.74803149606299213" header="0.31496062992125984" footer="0.31496062992125984"/>
  <pageSetup paperSize="9" scale="32" orientation="landscape" r:id="rId1"/>
  <headerFooter>
    <oddHeader>&amp;CEN
Annex XXXIII</oddHeader>
    <oddFooter>&amp;C&amp;P</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B1257B-9054-4E02-8509-EA4ACCDF9171}">
  <sheetPr>
    <tabColor theme="0" tint="-0.14999847407452621"/>
  </sheetPr>
  <dimension ref="A1:F47"/>
  <sheetViews>
    <sheetView workbookViewId="0">
      <selection activeCell="B2" sqref="B2"/>
    </sheetView>
  </sheetViews>
  <sheetFormatPr defaultColWidth="9.140625" defaultRowHeight="17.25"/>
  <cols>
    <col min="1" max="1" width="1" style="182" customWidth="1"/>
    <col min="2" max="2" width="9" style="182" customWidth="1"/>
    <col min="3" max="3" width="84.7109375" style="182" customWidth="1"/>
    <col min="4" max="4" width="50.5703125" style="184" customWidth="1"/>
    <col min="5" max="5" width="61.7109375" style="184" customWidth="1"/>
    <col min="6" max="6" width="46.42578125" style="184" customWidth="1"/>
    <col min="7" max="16384" width="9.140625" style="182"/>
  </cols>
  <sheetData>
    <row r="1" spans="1:6">
      <c r="A1" s="180"/>
      <c r="B1" s="170" t="s">
        <v>1146</v>
      </c>
      <c r="C1" s="180"/>
      <c r="D1" s="181"/>
      <c r="E1" s="181"/>
      <c r="F1" s="181"/>
    </row>
    <row r="2" spans="1:6" ht="22.5">
      <c r="A2" s="180"/>
      <c r="B2" s="183" t="s">
        <v>169</v>
      </c>
    </row>
    <row r="3" spans="1:6">
      <c r="A3" s="180"/>
    </row>
    <row r="4" spans="1:6">
      <c r="A4" s="180"/>
    </row>
    <row r="5" spans="1:6">
      <c r="A5" s="180"/>
      <c r="B5" s="265"/>
      <c r="C5" s="266"/>
      <c r="D5" s="442" t="s">
        <v>170</v>
      </c>
      <c r="E5" s="442"/>
      <c r="F5" s="443" t="s">
        <v>171</v>
      </c>
    </row>
    <row r="6" spans="1:6">
      <c r="A6" s="180"/>
      <c r="B6" s="265"/>
      <c r="C6" s="266"/>
      <c r="D6" s="443"/>
      <c r="E6" s="443"/>
      <c r="F6" s="443"/>
    </row>
    <row r="7" spans="1:6">
      <c r="A7" s="180"/>
      <c r="B7" s="267"/>
      <c r="C7" s="268"/>
      <c r="D7" s="444">
        <v>46022</v>
      </c>
      <c r="E7" s="444">
        <v>45657</v>
      </c>
      <c r="F7" s="444">
        <v>46022</v>
      </c>
    </row>
    <row r="8" spans="1:6">
      <c r="A8" s="180"/>
      <c r="B8" s="445">
        <v>1</v>
      </c>
      <c r="C8" s="446" t="s">
        <v>176</v>
      </c>
      <c r="D8" s="447">
        <v>26567357121.064659</v>
      </c>
      <c r="E8" s="448">
        <v>26324879434.701794</v>
      </c>
      <c r="F8" s="448"/>
    </row>
    <row r="9" spans="1:6">
      <c r="A9" s="180"/>
      <c r="B9" s="445">
        <v>2</v>
      </c>
      <c r="C9" s="449" t="s">
        <v>177</v>
      </c>
      <c r="D9" s="447">
        <v>26567357121.064659</v>
      </c>
      <c r="E9" s="448">
        <v>26324879434.701794</v>
      </c>
      <c r="F9" s="448"/>
    </row>
    <row r="10" spans="1:6">
      <c r="A10" s="180"/>
      <c r="B10" s="445">
        <v>3</v>
      </c>
      <c r="C10" s="449" t="s">
        <v>178</v>
      </c>
      <c r="D10" s="447">
        <v>0</v>
      </c>
      <c r="E10" s="448">
        <v>0</v>
      </c>
      <c r="F10" s="448"/>
    </row>
    <row r="11" spans="1:6">
      <c r="A11" s="180"/>
      <c r="B11" s="445">
        <v>4</v>
      </c>
      <c r="C11" s="449" t="s">
        <v>179</v>
      </c>
      <c r="D11" s="450">
        <v>0</v>
      </c>
      <c r="E11" s="448">
        <v>0</v>
      </c>
      <c r="F11" s="448"/>
    </row>
    <row r="12" spans="1:6">
      <c r="A12" s="180"/>
      <c r="B12" s="445" t="s">
        <v>180</v>
      </c>
      <c r="C12" s="449" t="s">
        <v>181</v>
      </c>
      <c r="D12" s="450">
        <v>0</v>
      </c>
      <c r="E12" s="448">
        <v>0</v>
      </c>
      <c r="F12" s="448"/>
    </row>
    <row r="13" spans="1:6">
      <c r="A13" s="180"/>
      <c r="B13" s="445">
        <v>5</v>
      </c>
      <c r="C13" s="449" t="s">
        <v>182</v>
      </c>
      <c r="D13" s="447">
        <v>0</v>
      </c>
      <c r="E13" s="448">
        <v>0</v>
      </c>
      <c r="F13" s="448"/>
    </row>
    <row r="14" spans="1:6">
      <c r="A14" s="180"/>
      <c r="B14" s="445">
        <v>6</v>
      </c>
      <c r="C14" s="446" t="s">
        <v>183</v>
      </c>
      <c r="D14" s="447">
        <v>81110520.160444736</v>
      </c>
      <c r="E14" s="448">
        <v>109471121.72335199</v>
      </c>
      <c r="F14" s="448"/>
    </row>
    <row r="15" spans="1:6">
      <c r="A15" s="180"/>
      <c r="B15" s="445">
        <v>7</v>
      </c>
      <c r="C15" s="449" t="s">
        <v>177</v>
      </c>
      <c r="D15" s="450">
        <v>0</v>
      </c>
      <c r="E15" s="448">
        <v>0</v>
      </c>
      <c r="F15" s="448"/>
    </row>
    <row r="16" spans="1:6">
      <c r="A16" s="180"/>
      <c r="B16" s="445">
        <v>8</v>
      </c>
      <c r="C16" s="449" t="s">
        <v>184</v>
      </c>
      <c r="D16" s="450">
        <v>0</v>
      </c>
      <c r="E16" s="448">
        <v>0</v>
      </c>
      <c r="F16" s="448"/>
    </row>
    <row r="17" spans="1:6">
      <c r="A17" s="180"/>
      <c r="B17" s="445" t="s">
        <v>185</v>
      </c>
      <c r="C17" s="449" t="s">
        <v>186</v>
      </c>
      <c r="D17" s="450">
        <v>0</v>
      </c>
      <c r="E17" s="448">
        <v>0</v>
      </c>
      <c r="F17" s="448"/>
    </row>
    <row r="18" spans="1:6">
      <c r="A18" s="180"/>
      <c r="B18" s="445">
        <v>9</v>
      </c>
      <c r="C18" s="449" t="s">
        <v>187</v>
      </c>
      <c r="D18" s="447">
        <v>67290179.680000007</v>
      </c>
      <c r="E18" s="448">
        <v>29900365.543351978</v>
      </c>
      <c r="F18" s="448"/>
    </row>
    <row r="19" spans="1:6">
      <c r="A19" s="180"/>
      <c r="B19" s="445">
        <v>10</v>
      </c>
      <c r="C19" s="446" t="s">
        <v>1248</v>
      </c>
      <c r="D19" s="447">
        <v>13820340.480444729</v>
      </c>
      <c r="E19" s="448">
        <v>79570756.180000007</v>
      </c>
      <c r="F19" s="448"/>
    </row>
    <row r="20" spans="1:6">
      <c r="A20" s="180"/>
      <c r="B20" s="445" t="s">
        <v>226</v>
      </c>
      <c r="C20" s="449" t="s">
        <v>1249</v>
      </c>
      <c r="D20" s="451"/>
      <c r="E20" s="448"/>
      <c r="F20" s="448"/>
    </row>
    <row r="21" spans="1:6">
      <c r="A21" s="180"/>
      <c r="B21" s="445" t="s">
        <v>1250</v>
      </c>
      <c r="C21" s="449" t="s">
        <v>1251</v>
      </c>
      <c r="D21" s="451"/>
      <c r="E21" s="448"/>
      <c r="F21" s="448"/>
    </row>
    <row r="22" spans="1:6">
      <c r="A22" s="180"/>
      <c r="B22" s="445" t="s">
        <v>1252</v>
      </c>
      <c r="C22" s="449" t="s">
        <v>1253</v>
      </c>
      <c r="D22" s="451"/>
      <c r="E22" s="448"/>
      <c r="F22" s="448"/>
    </row>
    <row r="23" spans="1:6">
      <c r="A23" s="180"/>
      <c r="B23" s="445">
        <v>11</v>
      </c>
      <c r="C23" s="449" t="s">
        <v>61</v>
      </c>
      <c r="D23" s="451"/>
      <c r="E23" s="452"/>
      <c r="F23" s="452"/>
    </row>
    <row r="24" spans="1:6">
      <c r="A24" s="180"/>
      <c r="B24" s="445">
        <v>12</v>
      </c>
      <c r="C24" s="449" t="s">
        <v>61</v>
      </c>
      <c r="D24" s="451"/>
      <c r="E24" s="452"/>
      <c r="F24" s="452"/>
    </row>
    <row r="25" spans="1:6">
      <c r="A25" s="180"/>
      <c r="B25" s="445">
        <v>13</v>
      </c>
      <c r="C25" s="449" t="s">
        <v>61</v>
      </c>
      <c r="D25" s="447">
        <v>0</v>
      </c>
      <c r="E25" s="452"/>
      <c r="F25" s="452"/>
    </row>
    <row r="26" spans="1:6">
      <c r="A26" s="180"/>
      <c r="B26" s="445">
        <v>14</v>
      </c>
      <c r="C26" s="449" t="s">
        <v>61</v>
      </c>
      <c r="D26" s="450">
        <v>0</v>
      </c>
      <c r="E26" s="452"/>
      <c r="F26" s="452"/>
    </row>
    <row r="27" spans="1:6">
      <c r="A27" s="180"/>
      <c r="B27" s="445">
        <v>15</v>
      </c>
      <c r="C27" s="446" t="s">
        <v>188</v>
      </c>
      <c r="D27" s="450">
        <v>0</v>
      </c>
      <c r="E27" s="448">
        <v>0</v>
      </c>
      <c r="F27" s="448"/>
    </row>
    <row r="28" spans="1:6">
      <c r="A28" s="180"/>
      <c r="B28" s="445">
        <v>16</v>
      </c>
      <c r="C28" s="446" t="s">
        <v>189</v>
      </c>
      <c r="D28" s="450">
        <v>0</v>
      </c>
      <c r="E28" s="448">
        <v>0</v>
      </c>
      <c r="F28" s="448"/>
    </row>
    <row r="29" spans="1:6">
      <c r="A29" s="180"/>
      <c r="B29" s="445">
        <v>17</v>
      </c>
      <c r="C29" s="449" t="s">
        <v>190</v>
      </c>
      <c r="D29" s="450">
        <v>0</v>
      </c>
      <c r="E29" s="448">
        <v>0</v>
      </c>
      <c r="F29" s="448"/>
    </row>
    <row r="30" spans="1:6">
      <c r="A30" s="180"/>
      <c r="B30" s="445">
        <v>18</v>
      </c>
      <c r="C30" s="449" t="s">
        <v>191</v>
      </c>
      <c r="D30" s="450">
        <v>0</v>
      </c>
      <c r="E30" s="448">
        <v>0</v>
      </c>
      <c r="F30" s="448"/>
    </row>
    <row r="31" spans="1:6">
      <c r="A31" s="180"/>
      <c r="B31" s="445">
        <v>19</v>
      </c>
      <c r="C31" s="449" t="s">
        <v>192</v>
      </c>
      <c r="D31" s="447">
        <v>0</v>
      </c>
      <c r="E31" s="448">
        <v>0</v>
      </c>
      <c r="F31" s="448"/>
    </row>
    <row r="32" spans="1:6">
      <c r="A32" s="180"/>
      <c r="B32" s="445" t="s">
        <v>193</v>
      </c>
      <c r="C32" s="449" t="s">
        <v>706</v>
      </c>
      <c r="D32" s="447">
        <v>0</v>
      </c>
      <c r="E32" s="448">
        <v>0</v>
      </c>
      <c r="F32" s="448"/>
    </row>
    <row r="33" spans="1:6">
      <c r="A33" s="180"/>
      <c r="B33" s="445">
        <v>20</v>
      </c>
      <c r="C33" s="446" t="s">
        <v>194</v>
      </c>
      <c r="D33" s="447" t="s">
        <v>1077</v>
      </c>
      <c r="E33" s="448">
        <v>0</v>
      </c>
      <c r="F33" s="448"/>
    </row>
    <row r="34" spans="1:6">
      <c r="A34" s="180"/>
      <c r="B34" s="445">
        <v>21</v>
      </c>
      <c r="C34" s="449" t="s">
        <v>1254</v>
      </c>
      <c r="D34" s="447">
        <v>0</v>
      </c>
      <c r="E34" s="448">
        <v>0</v>
      </c>
      <c r="F34" s="448"/>
    </row>
    <row r="35" spans="1:6">
      <c r="A35" s="180"/>
      <c r="B35" s="445" t="s">
        <v>1255</v>
      </c>
      <c r="C35" s="449" t="s">
        <v>1256</v>
      </c>
      <c r="D35" s="447">
        <v>1943377185.5</v>
      </c>
      <c r="E35" s="448"/>
      <c r="F35" s="448"/>
    </row>
    <row r="36" spans="1:6">
      <c r="A36" s="180"/>
      <c r="B36" s="445">
        <v>22</v>
      </c>
      <c r="C36" s="449" t="s">
        <v>1257</v>
      </c>
      <c r="D36" s="447"/>
      <c r="E36" s="448" t="s">
        <v>1077</v>
      </c>
      <c r="F36" s="448"/>
    </row>
    <row r="37" spans="1:6">
      <c r="A37" s="180"/>
      <c r="B37" s="445" t="s">
        <v>195</v>
      </c>
      <c r="C37" s="449" t="s">
        <v>196</v>
      </c>
      <c r="D37" s="447"/>
      <c r="E37" s="448">
        <v>0</v>
      </c>
      <c r="F37" s="448"/>
    </row>
    <row r="38" spans="1:6">
      <c r="A38" s="180"/>
      <c r="B38" s="445">
        <v>23</v>
      </c>
      <c r="C38" s="446" t="s">
        <v>1258</v>
      </c>
      <c r="D38" s="447"/>
      <c r="E38" s="448"/>
      <c r="F38" s="448"/>
    </row>
    <row r="39" spans="1:6">
      <c r="A39" s="180"/>
      <c r="B39" s="445">
        <v>24</v>
      </c>
      <c r="C39" s="446" t="s">
        <v>197</v>
      </c>
      <c r="D39" s="450">
        <v>0</v>
      </c>
      <c r="E39" s="448">
        <v>1876621455</v>
      </c>
      <c r="F39" s="448"/>
    </row>
    <row r="40" spans="1:6">
      <c r="A40" s="180"/>
      <c r="B40" s="445" t="s">
        <v>1259</v>
      </c>
      <c r="C40" s="446" t="s">
        <v>1260</v>
      </c>
      <c r="D40" s="451"/>
      <c r="E40" s="448"/>
      <c r="F40" s="448"/>
    </row>
    <row r="41" spans="1:6" ht="34.5">
      <c r="A41" s="180"/>
      <c r="B41" s="445">
        <v>25</v>
      </c>
      <c r="C41" s="446" t="s">
        <v>1261</v>
      </c>
      <c r="D41" s="451"/>
      <c r="E41" s="448">
        <v>0</v>
      </c>
      <c r="F41" s="448"/>
    </row>
    <row r="42" spans="1:6">
      <c r="A42" s="180"/>
      <c r="B42" s="445">
        <v>26</v>
      </c>
      <c r="C42" s="446" t="s">
        <v>1262</v>
      </c>
      <c r="D42" s="451"/>
      <c r="E42" s="448"/>
      <c r="F42" s="448"/>
    </row>
    <row r="43" spans="1:6">
      <c r="A43" s="180"/>
      <c r="B43" s="445">
        <v>27</v>
      </c>
      <c r="C43" s="446" t="s">
        <v>1263</v>
      </c>
      <c r="D43" s="451"/>
      <c r="E43" s="448"/>
      <c r="F43" s="448"/>
    </row>
    <row r="44" spans="1:6">
      <c r="A44" s="180"/>
      <c r="B44" s="445">
        <v>28</v>
      </c>
      <c r="C44" s="446" t="s">
        <v>1264</v>
      </c>
      <c r="D44" s="447">
        <v>28591844826.725105</v>
      </c>
      <c r="E44" s="448"/>
      <c r="F44" s="448"/>
    </row>
    <row r="45" spans="1:6">
      <c r="A45" s="180"/>
      <c r="B45" s="443">
        <v>29</v>
      </c>
      <c r="C45" s="453" t="s">
        <v>198</v>
      </c>
      <c r="D45" s="448"/>
      <c r="E45" s="448">
        <v>28310972011.425144</v>
      </c>
      <c r="F45" s="448"/>
    </row>
    <row r="47" spans="1:6">
      <c r="D47" s="188"/>
    </row>
  </sheetData>
  <mergeCells count="2">
    <mergeCell ref="B5:C7"/>
    <mergeCell ref="D5:E5"/>
  </mergeCells>
  <hyperlinks>
    <hyperlink ref="B1" location="Index!A1" display="Back to index" xr:uid="{36864B34-6FC4-4030-BF61-C21CFEA3CDC4}"/>
  </hyperlinks>
  <pageMargins left="0.7" right="0.7" top="0.75" bottom="0.75" header="0.3" footer="0.3"/>
  <pageSetup paperSize="9" orientation="landscape" verticalDpi="1200" r:id="rId1"/>
  <headerFooter>
    <oddHeader>&amp;CEN
Annex 1</oddHeader>
    <oddFooter>&amp;C&amp;P</oddFooter>
  </headerFooter>
  <legacy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460AD5-2073-4C6C-93C3-8AB1E9C1B72E}">
  <sheetPr>
    <tabColor theme="0" tint="-0.14999847407452621"/>
    <pageSetUpPr fitToPage="1"/>
  </sheetPr>
  <dimension ref="A1:H28"/>
  <sheetViews>
    <sheetView workbookViewId="0">
      <selection activeCell="B3" sqref="B3"/>
    </sheetView>
  </sheetViews>
  <sheetFormatPr defaultColWidth="9.140625" defaultRowHeight="14.25"/>
  <cols>
    <col min="1" max="1" width="9.5703125" style="180" customWidth="1"/>
    <col min="2" max="2" width="8.140625" style="180" customWidth="1"/>
    <col min="3" max="3" width="9.140625" style="180"/>
    <col min="4" max="4" width="72.42578125" style="180" customWidth="1"/>
    <col min="5" max="5" width="20.140625" style="180" customWidth="1"/>
    <col min="6" max="7" width="22" style="180" customWidth="1"/>
    <col min="8" max="8" width="44.42578125" style="180" customWidth="1"/>
    <col min="9" max="16384" width="9.140625" style="180"/>
  </cols>
  <sheetData>
    <row r="1" spans="1:8">
      <c r="B1" s="174" t="s">
        <v>1146</v>
      </c>
    </row>
    <row r="2" spans="1:8">
      <c r="B2" s="204" t="s">
        <v>908</v>
      </c>
    </row>
    <row r="4" spans="1:8">
      <c r="E4" s="1053" t="s">
        <v>172</v>
      </c>
      <c r="F4" s="1053" t="s">
        <v>173</v>
      </c>
      <c r="G4" s="1053" t="s">
        <v>174</v>
      </c>
      <c r="H4" s="1053" t="s">
        <v>200</v>
      </c>
    </row>
    <row r="5" spans="1:8" ht="28.5">
      <c r="B5" s="1054"/>
      <c r="C5" s="1054"/>
      <c r="D5" s="1054"/>
      <c r="E5" s="561" t="s">
        <v>909</v>
      </c>
      <c r="F5" s="561" t="s">
        <v>910</v>
      </c>
      <c r="G5" s="561" t="s">
        <v>911</v>
      </c>
      <c r="H5" s="651" t="s">
        <v>912</v>
      </c>
    </row>
    <row r="6" spans="1:8" ht="15" customHeight="1">
      <c r="A6" s="1053">
        <v>1</v>
      </c>
      <c r="B6" s="619" t="s">
        <v>913</v>
      </c>
      <c r="C6" s="620"/>
      <c r="D6" s="564" t="s">
        <v>914</v>
      </c>
      <c r="E6" s="1055">
        <v>7</v>
      </c>
      <c r="F6" s="1055">
        <v>0</v>
      </c>
      <c r="G6" s="1055">
        <v>7</v>
      </c>
      <c r="H6" s="564"/>
    </row>
    <row r="7" spans="1:8">
      <c r="A7" s="1053">
        <v>2</v>
      </c>
      <c r="B7" s="438"/>
      <c r="C7" s="439"/>
      <c r="D7" s="564" t="s">
        <v>915</v>
      </c>
      <c r="E7" s="1056">
        <v>628000</v>
      </c>
      <c r="F7" s="1057">
        <v>0</v>
      </c>
      <c r="G7" s="1058">
        <v>16177714</v>
      </c>
      <c r="H7" s="564"/>
    </row>
    <row r="8" spans="1:8">
      <c r="A8" s="1053">
        <v>3</v>
      </c>
      <c r="B8" s="438"/>
      <c r="C8" s="439"/>
      <c r="D8" s="1059" t="s">
        <v>916</v>
      </c>
      <c r="E8" s="1056">
        <v>628000</v>
      </c>
      <c r="F8" s="1057">
        <v>0</v>
      </c>
      <c r="G8" s="1058">
        <v>16177714</v>
      </c>
      <c r="H8" s="564"/>
    </row>
    <row r="9" spans="1:8">
      <c r="A9" s="1053">
        <v>4</v>
      </c>
      <c r="B9" s="438"/>
      <c r="C9" s="439"/>
      <c r="D9" s="1059" t="s">
        <v>917</v>
      </c>
      <c r="E9" s="1060"/>
      <c r="F9" s="1060"/>
      <c r="G9" s="1060">
        <v>0</v>
      </c>
      <c r="H9" s="629"/>
    </row>
    <row r="10" spans="1:8">
      <c r="A10" s="1053" t="s">
        <v>918</v>
      </c>
      <c r="B10" s="438"/>
      <c r="C10" s="439"/>
      <c r="D10" s="1061" t="s">
        <v>919</v>
      </c>
      <c r="E10" s="1062">
        <v>0</v>
      </c>
      <c r="F10" s="1062">
        <v>0</v>
      </c>
      <c r="G10" s="1062">
        <v>0</v>
      </c>
      <c r="H10" s="564"/>
    </row>
    <row r="11" spans="1:8">
      <c r="A11" s="1053">
        <v>5</v>
      </c>
      <c r="B11" s="438"/>
      <c r="C11" s="439"/>
      <c r="D11" s="1061" t="s">
        <v>920</v>
      </c>
      <c r="E11" s="1062">
        <v>0</v>
      </c>
      <c r="F11" s="1062">
        <v>0</v>
      </c>
      <c r="G11" s="1062">
        <v>0</v>
      </c>
      <c r="H11" s="564"/>
    </row>
    <row r="12" spans="1:8">
      <c r="A12" s="1053" t="s">
        <v>921</v>
      </c>
      <c r="B12" s="438"/>
      <c r="C12" s="439"/>
      <c r="D12" s="1059" t="s">
        <v>922</v>
      </c>
      <c r="E12" s="1062">
        <v>0</v>
      </c>
      <c r="F12" s="1062">
        <v>0</v>
      </c>
      <c r="G12" s="1062">
        <v>0</v>
      </c>
      <c r="H12" s="564"/>
    </row>
    <row r="13" spans="1:8">
      <c r="A13" s="1053">
        <v>6</v>
      </c>
      <c r="B13" s="438"/>
      <c r="C13" s="439"/>
      <c r="D13" s="1059" t="s">
        <v>917</v>
      </c>
      <c r="E13" s="1060"/>
      <c r="F13" s="1060"/>
      <c r="G13" s="1060"/>
      <c r="H13" s="629"/>
    </row>
    <row r="14" spans="1:8">
      <c r="A14" s="1053">
        <v>7</v>
      </c>
      <c r="B14" s="438"/>
      <c r="C14" s="439"/>
      <c r="D14" s="1059" t="s">
        <v>923</v>
      </c>
      <c r="E14" s="1062">
        <v>0</v>
      </c>
      <c r="F14" s="1062">
        <v>0</v>
      </c>
      <c r="G14" s="1062">
        <v>0</v>
      </c>
      <c r="H14" s="564"/>
    </row>
    <row r="15" spans="1:8">
      <c r="A15" s="1053">
        <v>8</v>
      </c>
      <c r="B15" s="281"/>
      <c r="C15" s="282"/>
      <c r="D15" s="1059" t="s">
        <v>917</v>
      </c>
      <c r="E15" s="1060"/>
      <c r="F15" s="1060"/>
      <c r="G15" s="1060"/>
      <c r="H15" s="629"/>
    </row>
    <row r="16" spans="1:8">
      <c r="A16" s="1053">
        <v>9</v>
      </c>
      <c r="B16" s="1063" t="s">
        <v>924</v>
      </c>
      <c r="C16" s="1063"/>
      <c r="D16" s="564" t="s">
        <v>914</v>
      </c>
      <c r="E16" s="1062">
        <v>0</v>
      </c>
      <c r="F16" s="1062">
        <v>0</v>
      </c>
      <c r="G16" s="1062">
        <v>0</v>
      </c>
      <c r="H16" s="564"/>
    </row>
    <row r="17" spans="1:8">
      <c r="A17" s="1053">
        <v>10</v>
      </c>
      <c r="B17" s="1063"/>
      <c r="C17" s="1063"/>
      <c r="D17" s="564" t="s">
        <v>925</v>
      </c>
      <c r="E17" s="1062">
        <v>0</v>
      </c>
      <c r="F17" s="1062">
        <v>0</v>
      </c>
      <c r="G17" s="1062">
        <v>0</v>
      </c>
      <c r="H17" s="564"/>
    </row>
    <row r="18" spans="1:8">
      <c r="A18" s="1053">
        <v>11</v>
      </c>
      <c r="B18" s="1063"/>
      <c r="C18" s="1063"/>
      <c r="D18" s="1059" t="s">
        <v>916</v>
      </c>
      <c r="E18" s="1062">
        <v>0</v>
      </c>
      <c r="F18" s="1062">
        <v>0</v>
      </c>
      <c r="G18" s="1062">
        <v>0</v>
      </c>
      <c r="H18" s="564"/>
    </row>
    <row r="19" spans="1:8">
      <c r="A19" s="1053">
        <v>12</v>
      </c>
      <c r="B19" s="1063"/>
      <c r="C19" s="1063"/>
      <c r="D19" s="1064" t="s">
        <v>926</v>
      </c>
      <c r="E19" s="1062">
        <v>0</v>
      </c>
      <c r="F19" s="1062">
        <v>0</v>
      </c>
      <c r="G19" s="1062">
        <v>0</v>
      </c>
      <c r="H19" s="564"/>
    </row>
    <row r="20" spans="1:8">
      <c r="A20" s="1053" t="s">
        <v>927</v>
      </c>
      <c r="B20" s="1063"/>
      <c r="C20" s="1063"/>
      <c r="D20" s="1061" t="s">
        <v>919</v>
      </c>
      <c r="E20" s="1062">
        <v>0</v>
      </c>
      <c r="F20" s="1062">
        <v>0</v>
      </c>
      <c r="G20" s="1062">
        <v>0</v>
      </c>
      <c r="H20" s="564"/>
    </row>
    <row r="21" spans="1:8">
      <c r="A21" s="1053" t="s">
        <v>928</v>
      </c>
      <c r="B21" s="1063"/>
      <c r="C21" s="1063"/>
      <c r="D21" s="1064" t="s">
        <v>926</v>
      </c>
      <c r="E21" s="1062">
        <v>0</v>
      </c>
      <c r="F21" s="1062">
        <v>0</v>
      </c>
      <c r="G21" s="1062">
        <v>0</v>
      </c>
      <c r="H21" s="564"/>
    </row>
    <row r="22" spans="1:8">
      <c r="A22" s="1053" t="s">
        <v>929</v>
      </c>
      <c r="B22" s="1063"/>
      <c r="C22" s="1063"/>
      <c r="D22" s="1061" t="s">
        <v>920</v>
      </c>
      <c r="E22" s="1062">
        <v>0</v>
      </c>
      <c r="F22" s="1062">
        <v>0</v>
      </c>
      <c r="G22" s="1062">
        <v>0</v>
      </c>
      <c r="H22" s="564"/>
    </row>
    <row r="23" spans="1:8">
      <c r="A23" s="1053" t="s">
        <v>930</v>
      </c>
      <c r="B23" s="1063"/>
      <c r="C23" s="1063"/>
      <c r="D23" s="1064" t="s">
        <v>926</v>
      </c>
      <c r="E23" s="1062">
        <v>0</v>
      </c>
      <c r="F23" s="1062">
        <v>0</v>
      </c>
      <c r="G23" s="1062">
        <v>0</v>
      </c>
      <c r="H23" s="564"/>
    </row>
    <row r="24" spans="1:8">
      <c r="A24" s="1053" t="s">
        <v>931</v>
      </c>
      <c r="B24" s="1063"/>
      <c r="C24" s="1063"/>
      <c r="D24" s="1059" t="s">
        <v>922</v>
      </c>
      <c r="E24" s="1062">
        <v>0</v>
      </c>
      <c r="F24" s="1062">
        <v>0</v>
      </c>
      <c r="G24" s="1062">
        <v>0</v>
      </c>
      <c r="H24" s="564"/>
    </row>
    <row r="25" spans="1:8">
      <c r="A25" s="1053" t="s">
        <v>932</v>
      </c>
      <c r="B25" s="1063"/>
      <c r="C25" s="1063"/>
      <c r="D25" s="1064" t="s">
        <v>926</v>
      </c>
      <c r="E25" s="1062">
        <v>0</v>
      </c>
      <c r="F25" s="1062">
        <v>0</v>
      </c>
      <c r="G25" s="1062">
        <v>0</v>
      </c>
      <c r="H25" s="564"/>
    </row>
    <row r="26" spans="1:8">
      <c r="A26" s="1053">
        <v>15</v>
      </c>
      <c r="B26" s="1063"/>
      <c r="C26" s="1063"/>
      <c r="D26" s="1059" t="s">
        <v>923</v>
      </c>
      <c r="E26" s="1062">
        <v>0</v>
      </c>
      <c r="F26" s="1062">
        <v>0</v>
      </c>
      <c r="G26" s="1062">
        <v>0</v>
      </c>
      <c r="H26" s="564"/>
    </row>
    <row r="27" spans="1:8">
      <c r="A27" s="1053">
        <v>16</v>
      </c>
      <c r="B27" s="1063"/>
      <c r="C27" s="1063"/>
      <c r="D27" s="1064" t="s">
        <v>926</v>
      </c>
      <c r="E27" s="1062">
        <v>0</v>
      </c>
      <c r="F27" s="1062">
        <v>0</v>
      </c>
      <c r="G27" s="1062">
        <v>0</v>
      </c>
      <c r="H27" s="564"/>
    </row>
    <row r="28" spans="1:8">
      <c r="A28" s="1053">
        <v>17</v>
      </c>
      <c r="B28" s="1054" t="s">
        <v>933</v>
      </c>
      <c r="C28" s="1054"/>
      <c r="D28" s="1054"/>
      <c r="E28" s="1056">
        <v>628000</v>
      </c>
      <c r="F28" s="1057">
        <v>0</v>
      </c>
      <c r="G28" s="1056">
        <v>16177714</v>
      </c>
      <c r="H28" s="564"/>
    </row>
  </sheetData>
  <mergeCells count="4">
    <mergeCell ref="B5:D5"/>
    <mergeCell ref="B6:C15"/>
    <mergeCell ref="B16:C27"/>
    <mergeCell ref="B28:D28"/>
  </mergeCells>
  <hyperlinks>
    <hyperlink ref="B1" location="Index!A1" display="Back to index" xr:uid="{2EFA8AF7-2D20-4CAD-81E1-6DA28BE8172D}"/>
  </hyperlinks>
  <pageMargins left="0.70866141732283472" right="0.70866141732283472" top="0.74803149606299213" bottom="0.74803149606299213" header="0.31496062992125984" footer="0.31496062992125984"/>
  <pageSetup paperSize="9" scale="63" fitToHeight="0" orientation="landscape" cellComments="asDisplayed" r:id="rId1"/>
  <headerFooter>
    <oddHeader>&amp;CEN
Annex XXXIII</oddHeader>
    <oddFooter>&amp;C&amp;P</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7702A-2F72-4DA4-B8F3-ABBDCDF97798}">
  <sheetPr>
    <tabColor theme="0" tint="-0.14999847407452621"/>
    <pageSetUpPr fitToPage="1"/>
  </sheetPr>
  <dimension ref="A1:G30"/>
  <sheetViews>
    <sheetView workbookViewId="0">
      <selection activeCell="B3" sqref="B3"/>
    </sheetView>
  </sheetViews>
  <sheetFormatPr defaultColWidth="9.140625" defaultRowHeight="14.25"/>
  <cols>
    <col min="1" max="1" width="5" style="180" customWidth="1"/>
    <col min="2" max="2" width="43" style="180" customWidth="1"/>
    <col min="3" max="3" width="75.28515625" style="180" customWidth="1"/>
    <col min="4" max="4" width="24.42578125" style="180" customWidth="1"/>
    <col min="5" max="5" width="23.28515625" style="180" customWidth="1"/>
    <col min="6" max="6" width="21" style="180" customWidth="1"/>
    <col min="7" max="7" width="25" style="180" customWidth="1"/>
    <col min="8" max="8" width="25.28515625" style="180" customWidth="1"/>
    <col min="9" max="9" width="23.140625" style="180" customWidth="1"/>
    <col min="10" max="10" width="29.7109375" style="180" customWidth="1"/>
    <col min="11" max="11" width="22" style="180" customWidth="1"/>
    <col min="12" max="12" width="16.42578125" style="180" customWidth="1"/>
    <col min="13" max="13" width="14.85546875" style="180" customWidth="1"/>
    <col min="14" max="14" width="14.5703125" style="180" customWidth="1"/>
    <col min="15" max="15" width="31.5703125" style="180" customWidth="1"/>
    <col min="16" max="16384" width="9.140625" style="180"/>
  </cols>
  <sheetData>
    <row r="1" spans="1:7">
      <c r="B1" s="174" t="s">
        <v>1146</v>
      </c>
    </row>
    <row r="2" spans="1:7">
      <c r="B2" s="204" t="s">
        <v>934</v>
      </c>
    </row>
    <row r="5" spans="1:7">
      <c r="B5" s="204"/>
      <c r="D5" s="1053" t="s">
        <v>172</v>
      </c>
      <c r="E5" s="1053" t="s">
        <v>173</v>
      </c>
      <c r="F5" s="1053" t="s">
        <v>174</v>
      </c>
      <c r="G5" s="1053" t="s">
        <v>200</v>
      </c>
    </row>
    <row r="6" spans="1:7" ht="28.5">
      <c r="B6" s="1065"/>
      <c r="C6" s="1066"/>
      <c r="D6" s="561" t="s">
        <v>909</v>
      </c>
      <c r="E6" s="561" t="s">
        <v>910</v>
      </c>
      <c r="F6" s="561" t="s">
        <v>911</v>
      </c>
      <c r="G6" s="561" t="s">
        <v>912</v>
      </c>
    </row>
    <row r="7" spans="1:7">
      <c r="A7" s="1053"/>
      <c r="B7" s="1067" t="s">
        <v>935</v>
      </c>
      <c r="C7" s="1068"/>
      <c r="D7" s="1068"/>
      <c r="E7" s="1068"/>
      <c r="F7" s="1068"/>
      <c r="G7" s="1069"/>
    </row>
    <row r="8" spans="1:7">
      <c r="A8" s="1053">
        <v>1</v>
      </c>
      <c r="B8" s="1070" t="s">
        <v>936</v>
      </c>
      <c r="C8" s="1071"/>
      <c r="D8" s="564"/>
      <c r="E8" s="564"/>
      <c r="F8" s="564"/>
      <c r="G8" s="564"/>
    </row>
    <row r="9" spans="1:7">
      <c r="A9" s="1053">
        <v>2</v>
      </c>
      <c r="B9" s="1070" t="s">
        <v>937</v>
      </c>
      <c r="C9" s="1071"/>
      <c r="D9" s="564"/>
      <c r="E9" s="564"/>
      <c r="F9" s="564"/>
      <c r="G9" s="564"/>
    </row>
    <row r="10" spans="1:7">
      <c r="A10" s="1053">
        <v>3</v>
      </c>
      <c r="B10" s="1072" t="s">
        <v>938</v>
      </c>
      <c r="C10" s="1073"/>
      <c r="D10" s="1074"/>
      <c r="E10" s="1074"/>
      <c r="F10" s="1074"/>
      <c r="G10" s="1075"/>
    </row>
    <row r="11" spans="1:7">
      <c r="A11" s="1053"/>
      <c r="B11" s="1067" t="s">
        <v>939</v>
      </c>
      <c r="C11" s="1068"/>
      <c r="D11" s="1068"/>
      <c r="E11" s="1068"/>
      <c r="F11" s="1068"/>
      <c r="G11" s="1069"/>
    </row>
    <row r="12" spans="1:7">
      <c r="A12" s="1053">
        <v>4</v>
      </c>
      <c r="B12" s="1070" t="s">
        <v>940</v>
      </c>
      <c r="C12" s="1071"/>
      <c r="D12" s="564"/>
      <c r="E12" s="564"/>
      <c r="F12" s="564"/>
      <c r="G12" s="564"/>
    </row>
    <row r="13" spans="1:7">
      <c r="A13" s="1053">
        <v>5</v>
      </c>
      <c r="B13" s="1070" t="s">
        <v>941</v>
      </c>
      <c r="C13" s="1071"/>
      <c r="D13" s="564"/>
      <c r="E13" s="564"/>
      <c r="F13" s="564"/>
      <c r="G13" s="564"/>
    </row>
    <row r="14" spans="1:7">
      <c r="A14" s="1053"/>
      <c r="B14" s="1067" t="s">
        <v>942</v>
      </c>
      <c r="C14" s="1068"/>
      <c r="D14" s="1068"/>
      <c r="E14" s="1068"/>
      <c r="F14" s="1068"/>
      <c r="G14" s="1069"/>
    </row>
    <row r="15" spans="1:7">
      <c r="A15" s="1053">
        <v>6</v>
      </c>
      <c r="B15" s="1070" t="s">
        <v>943</v>
      </c>
      <c r="C15" s="1071"/>
      <c r="D15" s="564"/>
      <c r="E15" s="564"/>
      <c r="F15" s="564"/>
      <c r="G15" s="564"/>
    </row>
    <row r="16" spans="1:7">
      <c r="A16" s="1053">
        <v>7</v>
      </c>
      <c r="B16" s="1070" t="s">
        <v>944</v>
      </c>
      <c r="C16" s="1071"/>
      <c r="D16" s="564"/>
      <c r="E16" s="564"/>
      <c r="F16" s="564"/>
      <c r="G16" s="564"/>
    </row>
    <row r="17" spans="1:7">
      <c r="A17" s="1053">
        <v>8</v>
      </c>
      <c r="B17" s="1072" t="s">
        <v>945</v>
      </c>
      <c r="C17" s="1073"/>
      <c r="D17" s="564"/>
      <c r="E17" s="564"/>
      <c r="F17" s="564"/>
      <c r="G17" s="564"/>
    </row>
    <row r="18" spans="1:7" ht="15" customHeight="1">
      <c r="A18" s="1053">
        <v>9</v>
      </c>
      <c r="B18" s="1072" t="s">
        <v>946</v>
      </c>
      <c r="C18" s="1073"/>
      <c r="D18" s="564"/>
      <c r="E18" s="564"/>
      <c r="F18" s="564"/>
      <c r="G18" s="564"/>
    </row>
    <row r="19" spans="1:7" ht="15" customHeight="1">
      <c r="A19" s="1053">
        <v>10</v>
      </c>
      <c r="B19" s="1072" t="s">
        <v>947</v>
      </c>
      <c r="C19" s="1073"/>
      <c r="D19" s="564"/>
      <c r="E19" s="564"/>
      <c r="F19" s="564"/>
      <c r="G19" s="564"/>
    </row>
    <row r="20" spans="1:7">
      <c r="A20" s="1053">
        <v>11</v>
      </c>
      <c r="B20" s="1072" t="s">
        <v>948</v>
      </c>
      <c r="C20" s="1073"/>
      <c r="D20" s="564"/>
      <c r="E20" s="564"/>
      <c r="F20" s="564"/>
      <c r="G20" s="564"/>
    </row>
    <row r="26" spans="1:7">
      <c r="B26" s="433"/>
      <c r="C26" s="433"/>
      <c r="D26" s="433"/>
      <c r="E26" s="433"/>
      <c r="F26" s="433"/>
      <c r="G26" s="433"/>
    </row>
    <row r="30" spans="1:7" ht="29.25" customHeight="1"/>
  </sheetData>
  <mergeCells count="16">
    <mergeCell ref="B18:C18"/>
    <mergeCell ref="B19:C19"/>
    <mergeCell ref="B20:C20"/>
    <mergeCell ref="B26:G26"/>
    <mergeCell ref="B12:C12"/>
    <mergeCell ref="B13:C13"/>
    <mergeCell ref="B14:G14"/>
    <mergeCell ref="B15:C15"/>
    <mergeCell ref="B16:C16"/>
    <mergeCell ref="B17:C17"/>
    <mergeCell ref="B6:C6"/>
    <mergeCell ref="B7:G7"/>
    <mergeCell ref="B8:C8"/>
    <mergeCell ref="B9:C9"/>
    <mergeCell ref="B10:C10"/>
    <mergeCell ref="B11:G11"/>
  </mergeCells>
  <hyperlinks>
    <hyperlink ref="B1" location="Index!A1" display="Back to index" xr:uid="{EC6B10A7-6374-43C8-AA35-7521220F869D}"/>
  </hyperlinks>
  <pageMargins left="0.70866141732283472" right="0.70866141732283472" top="0.74803149606299213" bottom="0.74803149606299213" header="0.31496062992125984" footer="0.31496062992125984"/>
  <pageSetup paperSize="9" scale="60" fitToHeight="0" orientation="landscape" cellComments="asDisplayed" r:id="rId1"/>
  <headerFooter>
    <oddHeader>&amp;CEN
Annex XXXIII</oddHeader>
    <oddFooter>&amp;C&amp;P</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177FF5-3B30-4E43-89B7-97CAE06E4D58}">
  <sheetPr>
    <tabColor theme="0" tint="-0.14999847407452621"/>
    <pageSetUpPr fitToPage="1"/>
  </sheetPr>
  <dimension ref="A1:X31"/>
  <sheetViews>
    <sheetView workbookViewId="0">
      <selection activeCell="B3" sqref="B3"/>
    </sheetView>
  </sheetViews>
  <sheetFormatPr defaultColWidth="9.140625" defaultRowHeight="14.25"/>
  <cols>
    <col min="1" max="1" width="9.140625" style="180"/>
    <col min="2" max="2" width="28.7109375" style="180" customWidth="1"/>
    <col min="3" max="7" width="20" style="180" customWidth="1"/>
    <col min="8" max="8" width="20" style="239" customWidth="1"/>
    <col min="9" max="9" width="20" style="180" customWidth="1"/>
    <col min="10" max="10" width="22.140625" style="180" customWidth="1"/>
    <col min="11" max="11" width="9.140625" style="180"/>
    <col min="12" max="12" width="255.7109375" style="180" bestFit="1" customWidth="1"/>
    <col min="13" max="16384" width="9.140625" style="180"/>
  </cols>
  <sheetData>
    <row r="1" spans="1:24">
      <c r="B1" s="174" t="s">
        <v>1146</v>
      </c>
    </row>
    <row r="2" spans="1:24">
      <c r="B2" s="204" t="s">
        <v>949</v>
      </c>
    </row>
    <row r="3" spans="1:24" ht="14.25" customHeight="1">
      <c r="B3" s="238"/>
      <c r="C3" s="238"/>
      <c r="D3" s="238"/>
      <c r="E3" s="238"/>
      <c r="F3" s="238"/>
      <c r="G3" s="238"/>
      <c r="H3" s="240"/>
      <c r="I3" s="238"/>
    </row>
    <row r="4" spans="1:24">
      <c r="D4" s="238"/>
      <c r="E4" s="238"/>
      <c r="F4" s="238"/>
      <c r="G4" s="238"/>
      <c r="H4" s="240"/>
    </row>
    <row r="5" spans="1:24">
      <c r="C5" s="1053" t="s">
        <v>172</v>
      </c>
      <c r="D5" s="1053" t="s">
        <v>173</v>
      </c>
      <c r="E5" s="1053" t="s">
        <v>174</v>
      </c>
      <c r="F5" s="1053" t="s">
        <v>200</v>
      </c>
      <c r="G5" s="1053" t="s">
        <v>201</v>
      </c>
      <c r="H5" s="1053" t="s">
        <v>265</v>
      </c>
      <c r="I5" s="1053" t="s">
        <v>950</v>
      </c>
      <c r="J5" s="1053" t="s">
        <v>951</v>
      </c>
    </row>
    <row r="6" spans="1:24" ht="186.75" customHeight="1">
      <c r="B6" s="521" t="s">
        <v>952</v>
      </c>
      <c r="C6" s="1076" t="s">
        <v>953</v>
      </c>
      <c r="D6" s="1076" t="s">
        <v>954</v>
      </c>
      <c r="E6" s="1076" t="s">
        <v>955</v>
      </c>
      <c r="F6" s="1076" t="s">
        <v>956</v>
      </c>
      <c r="G6" s="1076" t="s">
        <v>957</v>
      </c>
      <c r="H6" s="1076" t="s">
        <v>958</v>
      </c>
      <c r="I6" s="1076" t="s">
        <v>959</v>
      </c>
      <c r="J6" s="1076" t="s">
        <v>960</v>
      </c>
      <c r="L6" s="241"/>
      <c r="M6" s="242"/>
      <c r="N6" s="242"/>
      <c r="O6" s="242"/>
      <c r="P6" s="242"/>
      <c r="Q6" s="242"/>
      <c r="R6" s="242"/>
      <c r="S6" s="242"/>
      <c r="T6" s="242"/>
      <c r="U6" s="242"/>
      <c r="V6" s="242"/>
      <c r="W6" s="242"/>
      <c r="X6" s="242"/>
    </row>
    <row r="7" spans="1:24">
      <c r="A7" s="1053">
        <v>1</v>
      </c>
      <c r="B7" s="576" t="s">
        <v>909</v>
      </c>
      <c r="C7" s="564"/>
      <c r="D7" s="564"/>
      <c r="E7" s="564"/>
      <c r="F7" s="564"/>
      <c r="G7" s="564"/>
      <c r="H7" s="1077"/>
      <c r="I7" s="564"/>
      <c r="J7" s="564"/>
    </row>
    <row r="8" spans="1:24">
      <c r="A8" s="1053">
        <v>2</v>
      </c>
      <c r="B8" s="1061" t="s">
        <v>961</v>
      </c>
      <c r="C8" s="564"/>
      <c r="D8" s="564"/>
      <c r="E8" s="564"/>
      <c r="F8" s="564"/>
      <c r="G8" s="564"/>
      <c r="H8" s="1077"/>
      <c r="I8" s="564"/>
      <c r="J8" s="564"/>
    </row>
    <row r="9" spans="1:24" ht="42.75">
      <c r="A9" s="1053">
        <v>3</v>
      </c>
      <c r="B9" s="1061" t="s">
        <v>962</v>
      </c>
      <c r="C9" s="564"/>
      <c r="D9" s="564"/>
      <c r="E9" s="564"/>
      <c r="F9" s="564"/>
      <c r="G9" s="564"/>
      <c r="H9" s="1077"/>
      <c r="I9" s="564"/>
      <c r="J9" s="564"/>
    </row>
    <row r="10" spans="1:24" ht="42.75">
      <c r="A10" s="1053">
        <v>4</v>
      </c>
      <c r="B10" s="1061" t="s">
        <v>963</v>
      </c>
      <c r="C10" s="564"/>
      <c r="D10" s="564"/>
      <c r="E10" s="564"/>
      <c r="F10" s="564"/>
      <c r="G10" s="564"/>
      <c r="H10" s="1077"/>
      <c r="I10" s="564"/>
      <c r="J10" s="564"/>
    </row>
    <row r="11" spans="1:24">
      <c r="A11" s="1053">
        <v>5</v>
      </c>
      <c r="B11" s="1061" t="s">
        <v>964</v>
      </c>
      <c r="C11" s="564"/>
      <c r="D11" s="564"/>
      <c r="E11" s="564"/>
      <c r="F11" s="564"/>
      <c r="G11" s="564"/>
      <c r="H11" s="1077"/>
      <c r="I11" s="564"/>
      <c r="J11" s="564"/>
    </row>
    <row r="12" spans="1:24">
      <c r="A12" s="1053">
        <v>6</v>
      </c>
      <c r="B12" s="1061" t="s">
        <v>965</v>
      </c>
      <c r="C12" s="564"/>
      <c r="D12" s="564"/>
      <c r="E12" s="564"/>
      <c r="F12" s="564"/>
      <c r="G12" s="564"/>
      <c r="H12" s="1077"/>
      <c r="I12" s="564"/>
      <c r="J12" s="564"/>
    </row>
    <row r="13" spans="1:24">
      <c r="A13" s="685">
        <v>7</v>
      </c>
      <c r="B13" s="576" t="s">
        <v>966</v>
      </c>
      <c r="C13" s="564"/>
      <c r="D13" s="564"/>
      <c r="E13" s="564"/>
      <c r="F13" s="564"/>
      <c r="G13" s="564"/>
      <c r="H13" s="1077"/>
      <c r="I13" s="564"/>
      <c r="J13" s="564"/>
    </row>
    <row r="14" spans="1:24">
      <c r="A14" s="685">
        <v>8</v>
      </c>
      <c r="B14" s="1061" t="s">
        <v>961</v>
      </c>
      <c r="C14" s="564"/>
      <c r="D14" s="564"/>
      <c r="E14" s="564"/>
      <c r="F14" s="564"/>
      <c r="G14" s="564"/>
      <c r="H14" s="1077"/>
      <c r="I14" s="564"/>
      <c r="J14" s="564"/>
    </row>
    <row r="15" spans="1:24" ht="42.75">
      <c r="A15" s="685">
        <v>9</v>
      </c>
      <c r="B15" s="1061" t="s">
        <v>962</v>
      </c>
      <c r="C15" s="564"/>
      <c r="D15" s="564"/>
      <c r="E15" s="564"/>
      <c r="F15" s="564"/>
      <c r="G15" s="564"/>
      <c r="H15" s="1077"/>
      <c r="I15" s="564"/>
      <c r="J15" s="564"/>
    </row>
    <row r="16" spans="1:24" ht="42.75">
      <c r="A16" s="685">
        <v>10</v>
      </c>
      <c r="B16" s="1061" t="s">
        <v>963</v>
      </c>
      <c r="C16" s="564"/>
      <c r="D16" s="564"/>
      <c r="E16" s="564"/>
      <c r="F16" s="564"/>
      <c r="G16" s="564"/>
      <c r="H16" s="1077"/>
      <c r="I16" s="564"/>
      <c r="J16" s="564"/>
    </row>
    <row r="17" spans="1:12">
      <c r="A17" s="685">
        <v>11</v>
      </c>
      <c r="B17" s="1061" t="s">
        <v>964</v>
      </c>
      <c r="C17" s="564"/>
      <c r="D17" s="564"/>
      <c r="E17" s="564"/>
      <c r="F17" s="564"/>
      <c r="G17" s="564"/>
      <c r="H17" s="1077"/>
      <c r="I17" s="564"/>
      <c r="J17" s="564"/>
    </row>
    <row r="18" spans="1:12">
      <c r="A18" s="685">
        <v>12</v>
      </c>
      <c r="B18" s="1061" t="s">
        <v>965</v>
      </c>
      <c r="C18" s="564"/>
      <c r="D18" s="564"/>
      <c r="E18" s="564"/>
      <c r="F18" s="564"/>
      <c r="G18" s="564"/>
      <c r="H18" s="1077"/>
      <c r="I18" s="564"/>
      <c r="J18" s="564"/>
    </row>
    <row r="19" spans="1:12">
      <c r="A19" s="685">
        <v>13</v>
      </c>
      <c r="B19" s="180" t="s">
        <v>911</v>
      </c>
      <c r="C19" s="564"/>
      <c r="D19" s="564"/>
      <c r="E19" s="564"/>
      <c r="F19" s="564"/>
      <c r="G19" s="564"/>
      <c r="H19" s="1077"/>
      <c r="I19" s="564"/>
      <c r="J19" s="564"/>
    </row>
    <row r="20" spans="1:12">
      <c r="A20" s="685">
        <v>14</v>
      </c>
      <c r="B20" s="1061" t="s">
        <v>961</v>
      </c>
      <c r="C20" s="564"/>
      <c r="D20" s="564"/>
      <c r="E20" s="564"/>
      <c r="F20" s="564"/>
      <c r="G20" s="564"/>
      <c r="H20" s="1077"/>
      <c r="I20" s="564"/>
      <c r="J20" s="564"/>
    </row>
    <row r="21" spans="1:12" ht="42.75">
      <c r="A21" s="685">
        <v>15</v>
      </c>
      <c r="B21" s="1061" t="s">
        <v>962</v>
      </c>
      <c r="C21" s="564"/>
      <c r="D21" s="564"/>
      <c r="E21" s="564"/>
      <c r="F21" s="564"/>
      <c r="G21" s="564"/>
      <c r="H21" s="1077"/>
      <c r="I21" s="564"/>
      <c r="J21" s="564"/>
    </row>
    <row r="22" spans="1:12" ht="42.75">
      <c r="A22" s="685">
        <v>16</v>
      </c>
      <c r="B22" s="1061" t="s">
        <v>963</v>
      </c>
      <c r="C22" s="564"/>
      <c r="D22" s="564"/>
      <c r="E22" s="564"/>
      <c r="F22" s="564"/>
      <c r="G22" s="564"/>
      <c r="H22" s="1077"/>
      <c r="I22" s="564"/>
      <c r="J22" s="564"/>
    </row>
    <row r="23" spans="1:12">
      <c r="A23" s="685">
        <v>17</v>
      </c>
      <c r="B23" s="1061" t="s">
        <v>964</v>
      </c>
      <c r="C23" s="564"/>
      <c r="D23" s="564"/>
      <c r="E23" s="564"/>
      <c r="F23" s="564"/>
      <c r="G23" s="564"/>
      <c r="H23" s="1077"/>
      <c r="I23" s="564"/>
      <c r="J23" s="564"/>
    </row>
    <row r="24" spans="1:12">
      <c r="A24" s="685">
        <v>18</v>
      </c>
      <c r="B24" s="1061" t="s">
        <v>965</v>
      </c>
      <c r="C24" s="564"/>
      <c r="D24" s="564"/>
      <c r="E24" s="564"/>
      <c r="F24" s="564"/>
      <c r="G24" s="564"/>
      <c r="H24" s="1077"/>
      <c r="I24" s="564"/>
      <c r="J24" s="564"/>
    </row>
    <row r="25" spans="1:12">
      <c r="A25" s="685">
        <v>19</v>
      </c>
      <c r="B25" s="1078" t="s">
        <v>912</v>
      </c>
      <c r="C25" s="564"/>
      <c r="D25" s="564"/>
      <c r="E25" s="564"/>
      <c r="F25" s="564"/>
      <c r="G25" s="564"/>
      <c r="H25" s="1077"/>
      <c r="I25" s="564"/>
      <c r="J25" s="564"/>
    </row>
    <row r="26" spans="1:12">
      <c r="A26" s="685">
        <v>20</v>
      </c>
      <c r="B26" s="1061" t="s">
        <v>961</v>
      </c>
      <c r="C26" s="564"/>
      <c r="D26" s="564"/>
      <c r="E26" s="564"/>
      <c r="F26" s="564"/>
      <c r="G26" s="564"/>
      <c r="H26" s="1077"/>
      <c r="I26" s="564"/>
      <c r="J26" s="564"/>
      <c r="L26" s="242"/>
    </row>
    <row r="27" spans="1:12" ht="42.75">
      <c r="A27" s="685">
        <v>21</v>
      </c>
      <c r="B27" s="1061" t="s">
        <v>962</v>
      </c>
      <c r="C27" s="564"/>
      <c r="D27" s="564"/>
      <c r="E27" s="564"/>
      <c r="F27" s="564"/>
      <c r="G27" s="564"/>
      <c r="H27" s="1077"/>
      <c r="I27" s="564"/>
      <c r="J27" s="564"/>
    </row>
    <row r="28" spans="1:12" ht="42.75">
      <c r="A28" s="685">
        <v>22</v>
      </c>
      <c r="B28" s="1061" t="s">
        <v>963</v>
      </c>
      <c r="C28" s="564"/>
      <c r="D28" s="564"/>
      <c r="E28" s="564"/>
      <c r="F28" s="564"/>
      <c r="G28" s="564"/>
      <c r="H28" s="1077"/>
      <c r="I28" s="564"/>
      <c r="J28" s="564"/>
    </row>
    <row r="29" spans="1:12">
      <c r="A29" s="685">
        <v>23</v>
      </c>
      <c r="B29" s="1061" t="s">
        <v>964</v>
      </c>
      <c r="C29" s="564"/>
      <c r="D29" s="564"/>
      <c r="E29" s="564"/>
      <c r="F29" s="564"/>
      <c r="G29" s="564"/>
      <c r="H29" s="1077"/>
      <c r="I29" s="564"/>
      <c r="J29" s="564"/>
    </row>
    <row r="30" spans="1:12">
      <c r="A30" s="685">
        <v>24</v>
      </c>
      <c r="B30" s="1061" t="s">
        <v>965</v>
      </c>
      <c r="C30" s="564"/>
      <c r="D30" s="564"/>
      <c r="E30" s="564"/>
      <c r="F30" s="564"/>
      <c r="G30" s="564"/>
      <c r="H30" s="1077"/>
      <c r="I30" s="564"/>
      <c r="J30" s="564"/>
    </row>
    <row r="31" spans="1:12">
      <c r="A31" s="685">
        <v>25</v>
      </c>
      <c r="B31" s="1079" t="s">
        <v>967</v>
      </c>
      <c r="C31" s="564"/>
      <c r="D31" s="564"/>
      <c r="E31" s="564"/>
      <c r="F31" s="564"/>
      <c r="G31" s="564"/>
      <c r="H31" s="1077"/>
      <c r="I31" s="564"/>
      <c r="J31" s="564"/>
    </row>
  </sheetData>
  <hyperlinks>
    <hyperlink ref="B1" location="Index!A1" display="Back to index" xr:uid="{7F256DB6-7657-48FE-B113-727E4CEE5011}"/>
  </hyperlinks>
  <pageMargins left="0.70866141732283472" right="0.70866141732283472" top="0.74803149606299213" bottom="0.74803149606299213" header="0.31496062992125984" footer="0.31496062992125984"/>
  <pageSetup paperSize="9" scale="65" fitToHeight="0" orientation="landscape" cellComments="asDisplayed" r:id="rId1"/>
  <headerFooter>
    <oddHeader>&amp;CEN
Annex XXXIII</oddHeader>
    <oddFooter>&amp;C&amp;P</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037B4F-A318-40AE-8BC3-2F41C0D3A6DD}">
  <sheetPr>
    <tabColor theme="0" tint="-0.14999847407452621"/>
  </sheetPr>
  <dimension ref="A1:C20"/>
  <sheetViews>
    <sheetView workbookViewId="0">
      <selection activeCell="B3" sqref="B3"/>
    </sheetView>
  </sheetViews>
  <sheetFormatPr defaultColWidth="9.140625" defaultRowHeight="14.25"/>
  <cols>
    <col min="1" max="1" width="8.7109375" style="171" customWidth="1"/>
    <col min="2" max="2" width="42.28515625" style="171" customWidth="1"/>
    <col min="3" max="3" width="48.140625" style="171" customWidth="1"/>
    <col min="4" max="6" width="9.140625" style="171"/>
    <col min="7" max="7" width="42.28515625" style="171" customWidth="1"/>
    <col min="8" max="8" width="48.140625" style="171" customWidth="1"/>
    <col min="9" max="16384" width="9.140625" style="171"/>
  </cols>
  <sheetData>
    <row r="1" spans="1:3">
      <c r="A1" s="174" t="s">
        <v>1146</v>
      </c>
    </row>
    <row r="2" spans="1:3" ht="33.75" customHeight="1">
      <c r="A2" s="225" t="s">
        <v>968</v>
      </c>
    </row>
    <row r="3" spans="1:3" ht="18" customHeight="1">
      <c r="C3" s="685" t="s">
        <v>172</v>
      </c>
    </row>
    <row r="4" spans="1:3" ht="28.5">
      <c r="B4" s="685" t="s">
        <v>969</v>
      </c>
      <c r="C4" s="574" t="s">
        <v>970</v>
      </c>
    </row>
    <row r="5" spans="1:3">
      <c r="A5" s="685">
        <v>1</v>
      </c>
      <c r="B5" s="1080" t="s">
        <v>971</v>
      </c>
      <c r="C5" s="1081"/>
    </row>
    <row r="6" spans="1:3">
      <c r="A6" s="685">
        <v>2</v>
      </c>
      <c r="B6" s="1080" t="s">
        <v>972</v>
      </c>
      <c r="C6" s="1081"/>
    </row>
    <row r="7" spans="1:3">
      <c r="A7" s="685">
        <v>3</v>
      </c>
      <c r="B7" s="1080" t="s">
        <v>973</v>
      </c>
      <c r="C7" s="1081"/>
    </row>
    <row r="8" spans="1:3">
      <c r="A8" s="685">
        <v>4</v>
      </c>
      <c r="B8" s="1080" t="s">
        <v>974</v>
      </c>
      <c r="C8" s="1081"/>
    </row>
    <row r="9" spans="1:3">
      <c r="A9" s="685">
        <v>5</v>
      </c>
      <c r="B9" s="1080" t="s">
        <v>975</v>
      </c>
      <c r="C9" s="1081"/>
    </row>
    <row r="10" spans="1:3">
      <c r="A10" s="685">
        <v>6</v>
      </c>
      <c r="B10" s="1080" t="s">
        <v>976</v>
      </c>
      <c r="C10" s="1081"/>
    </row>
    <row r="11" spans="1:3">
      <c r="A11" s="685">
        <v>7</v>
      </c>
      <c r="B11" s="1080" t="s">
        <v>977</v>
      </c>
      <c r="C11" s="1081"/>
    </row>
    <row r="12" spans="1:3">
      <c r="A12" s="685">
        <v>8</v>
      </c>
      <c r="B12" s="1080" t="s">
        <v>978</v>
      </c>
      <c r="C12" s="1081"/>
    </row>
    <row r="13" spans="1:3">
      <c r="A13" s="685">
        <v>9</v>
      </c>
      <c r="B13" s="1080" t="s">
        <v>979</v>
      </c>
      <c r="C13" s="1081"/>
    </row>
    <row r="14" spans="1:3">
      <c r="A14" s="685">
        <v>10</v>
      </c>
      <c r="B14" s="1080" t="s">
        <v>980</v>
      </c>
      <c r="C14" s="1081"/>
    </row>
    <row r="15" spans="1:3">
      <c r="A15" s="685">
        <v>11</v>
      </c>
      <c r="B15" s="1080" t="s">
        <v>981</v>
      </c>
      <c r="C15" s="1081"/>
    </row>
    <row r="16" spans="1:3" ht="28.5">
      <c r="A16" s="862" t="s">
        <v>303</v>
      </c>
      <c r="B16" s="1078" t="s">
        <v>982</v>
      </c>
      <c r="C16" s="1081"/>
    </row>
    <row r="20" spans="3:3">
      <c r="C20" s="178"/>
    </row>
  </sheetData>
  <hyperlinks>
    <hyperlink ref="A1" location="Index!A1" display="Back to index" xr:uid="{F03E821C-1D1F-45FF-926D-EA7956E33664}"/>
  </hyperlinks>
  <pageMargins left="0.70866141732283472" right="0.70866141732283472" top="0.74803149606299213" bottom="0.74803149606299213" header="0.31496062992125984" footer="0.31496062992125984"/>
  <pageSetup paperSize="9" orientation="landscape" r:id="rId1"/>
  <headerFooter>
    <oddHeader>&amp;CEN 
Annex XXXIII</oddHeader>
    <oddFooter>&amp;C&amp;P</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tabColor theme="0" tint="-0.499984740745262"/>
  </sheetPr>
  <dimension ref="B4:E9"/>
  <sheetViews>
    <sheetView workbookViewId="0"/>
  </sheetViews>
  <sheetFormatPr defaultColWidth="9.140625" defaultRowHeight="15"/>
  <cols>
    <col min="3" max="3" width="43.28515625" customWidth="1"/>
    <col min="4" max="4" width="42.140625" customWidth="1"/>
    <col min="5" max="5" width="44.5703125" customWidth="1"/>
  </cols>
  <sheetData>
    <row r="4" spans="2:5" ht="20.25">
      <c r="B4" s="441" t="s">
        <v>699</v>
      </c>
      <c r="C4" s="441"/>
      <c r="D4" s="441"/>
      <c r="E4" s="441"/>
    </row>
    <row r="5" spans="2:5" ht="18.75">
      <c r="B5" s="13"/>
      <c r="C5" s="13"/>
      <c r="D5" s="12"/>
      <c r="E5" s="12"/>
    </row>
    <row r="6" spans="2:5">
      <c r="B6" s="11"/>
      <c r="C6" s="11"/>
      <c r="D6" s="440" t="s">
        <v>700</v>
      </c>
      <c r="E6" s="440" t="s">
        <v>701</v>
      </c>
    </row>
    <row r="7" spans="2:5" ht="47.25" customHeight="1">
      <c r="B7" s="11"/>
      <c r="C7" s="11"/>
      <c r="D7" s="440"/>
      <c r="E7" s="440" t="s">
        <v>702</v>
      </c>
    </row>
    <row r="8" spans="2:5">
      <c r="B8" s="11"/>
      <c r="C8" s="11"/>
      <c r="D8" s="9" t="s">
        <v>288</v>
      </c>
      <c r="E8" s="9" t="s">
        <v>324</v>
      </c>
    </row>
    <row r="9" spans="2:5" ht="30">
      <c r="B9" s="9" t="s">
        <v>288</v>
      </c>
      <c r="C9" s="10" t="s">
        <v>703</v>
      </c>
      <c r="D9" s="8" t="s">
        <v>704</v>
      </c>
      <c r="E9" s="8" t="s">
        <v>705</v>
      </c>
    </row>
  </sheetData>
  <mergeCells count="3">
    <mergeCell ref="D6:D7"/>
    <mergeCell ref="E6:E7"/>
    <mergeCell ref="B4:E4"/>
  </mergeCells>
  <pageMargins left="0.7" right="0.7" top="0.75" bottom="0.75" header="0.3" footer="0.3"/>
  <pageSetup paperSize="9" scale="88" orientation="landscape" verticalDpi="90"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3FB484-D442-47CA-8366-57C82750F74A}">
  <sheetPr>
    <tabColor theme="0" tint="-0.499984740745262"/>
  </sheetPr>
  <dimension ref="A1:F15"/>
  <sheetViews>
    <sheetView workbookViewId="0"/>
  </sheetViews>
  <sheetFormatPr defaultColWidth="8.85546875" defaultRowHeight="12.75"/>
  <cols>
    <col min="1" max="1" width="11.85546875" style="150" customWidth="1"/>
    <col min="2" max="2" width="78.42578125" style="150" customWidth="1"/>
    <col min="3" max="7" width="17.7109375" style="150" customWidth="1"/>
    <col min="8" max="8" width="19.42578125" style="150" customWidth="1"/>
    <col min="9" max="10" width="17.7109375" style="150" customWidth="1"/>
    <col min="11" max="11" width="13.7109375" style="150" customWidth="1"/>
    <col min="12" max="16384" width="8.85546875" style="150"/>
  </cols>
  <sheetData>
    <row r="1" spans="1:6" ht="18.75">
      <c r="A1" s="149" t="s">
        <v>989</v>
      </c>
      <c r="C1" s="150" t="s">
        <v>752</v>
      </c>
      <c r="D1" s="150" t="s">
        <v>990</v>
      </c>
    </row>
    <row r="2" spans="1:6" ht="15">
      <c r="A2" t="s">
        <v>991</v>
      </c>
    </row>
    <row r="3" spans="1:6" ht="15">
      <c r="A3"/>
    </row>
    <row r="5" spans="1:6" ht="30">
      <c r="A5" s="40" t="s">
        <v>720</v>
      </c>
      <c r="B5" s="151" t="s">
        <v>732</v>
      </c>
    </row>
    <row r="6" spans="1:6" ht="15">
      <c r="A6" s="106" t="s">
        <v>433</v>
      </c>
      <c r="B6" s="20" t="s">
        <v>992</v>
      </c>
    </row>
    <row r="7" spans="1:6" ht="52.5" customHeight="1">
      <c r="A7" s="152" t="s">
        <v>43</v>
      </c>
      <c r="B7" s="153" t="s">
        <v>993</v>
      </c>
      <c r="C7" s="135"/>
      <c r="D7" s="135"/>
      <c r="E7" s="135"/>
      <c r="F7" s="135"/>
    </row>
    <row r="8" spans="1:6" ht="17.25" customHeight="1">
      <c r="A8" s="154"/>
      <c r="B8" s="71"/>
      <c r="C8" s="155"/>
      <c r="D8" s="155"/>
      <c r="E8" s="155"/>
      <c r="F8" s="155"/>
    </row>
    <row r="9" spans="1:6" ht="15">
      <c r="A9" s="154"/>
      <c r="B9" s="155"/>
      <c r="C9" s="155"/>
      <c r="D9" s="155"/>
      <c r="E9" s="155"/>
      <c r="F9" s="155"/>
    </row>
    <row r="10" spans="1:6" ht="15">
      <c r="A10" s="154"/>
      <c r="B10" s="155"/>
      <c r="C10" s="155"/>
      <c r="D10" s="155"/>
      <c r="E10" s="155"/>
      <c r="F10" s="155"/>
    </row>
    <row r="11" spans="1:6" ht="15">
      <c r="A11" s="154"/>
      <c r="B11" s="155"/>
      <c r="C11" s="155"/>
      <c r="D11" s="155"/>
      <c r="E11" s="155"/>
      <c r="F11" s="155"/>
    </row>
    <row r="12" spans="1:6" ht="15">
      <c r="A12" s="154"/>
      <c r="B12" s="118"/>
      <c r="C12" s="118"/>
      <c r="D12" s="118"/>
      <c r="E12" s="118"/>
      <c r="F12" s="118"/>
    </row>
    <row r="13" spans="1:6" ht="15">
      <c r="A13" s="156"/>
      <c r="B13" s="118"/>
      <c r="C13" s="118"/>
      <c r="D13" s="118"/>
      <c r="E13" s="118"/>
      <c r="F13" s="118"/>
    </row>
    <row r="14" spans="1:6" ht="15">
      <c r="A14" s="156"/>
      <c r="B14" s="118"/>
      <c r="C14" s="118"/>
      <c r="D14" s="118"/>
      <c r="E14" s="118"/>
      <c r="F14" s="118"/>
    </row>
    <row r="15" spans="1:6">
      <c r="B15" s="157"/>
    </row>
  </sheetData>
  <pageMargins left="0.70866141732283472" right="0.70866141732283472" top="0.74803149606299213" bottom="0.74803149606299213" header="0.31496062992125984" footer="0.31496062992125984"/>
  <pageSetup paperSize="9" orientation="landscape" r:id="rId1"/>
  <headerFooter>
    <oddHeader>&amp;CEN
Annex XXXV</oddHeader>
    <oddFooter>&amp;C&amp;P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1:I138"/>
  <sheetViews>
    <sheetView showGridLines="0" zoomScale="80" zoomScaleNormal="80" workbookViewId="0">
      <selection activeCell="D55" sqref="D55"/>
    </sheetView>
  </sheetViews>
  <sheetFormatPr defaultColWidth="9.140625" defaultRowHeight="17.25"/>
  <cols>
    <col min="1" max="1" width="4.42578125" style="182" customWidth="1"/>
    <col min="2" max="2" width="8.42578125" style="182" customWidth="1"/>
    <col min="3" max="3" width="100.7109375" style="182" customWidth="1"/>
    <col min="4" max="4" width="22.7109375" style="182" customWidth="1"/>
    <col min="5" max="5" width="30.85546875" style="182" customWidth="1"/>
    <col min="6" max="6" width="22.7109375" style="182" customWidth="1"/>
    <col min="7" max="7" width="27.5703125" style="182" customWidth="1"/>
    <col min="8" max="8" width="28.5703125" style="182" customWidth="1"/>
    <col min="9" max="16384" width="9.140625" style="182"/>
  </cols>
  <sheetData>
    <row r="1" spans="1:8">
      <c r="A1" s="180"/>
      <c r="B1" s="170" t="s">
        <v>1146</v>
      </c>
    </row>
    <row r="2" spans="1:8" ht="22.5">
      <c r="A2" s="180"/>
      <c r="B2" s="183" t="s">
        <v>199</v>
      </c>
    </row>
    <row r="3" spans="1:8">
      <c r="A3" s="180"/>
      <c r="B3" s="189"/>
    </row>
    <row r="4" spans="1:8">
      <c r="A4" s="180"/>
    </row>
    <row r="5" spans="1:8">
      <c r="A5" s="180"/>
      <c r="B5" s="190"/>
      <c r="C5" s="191"/>
      <c r="D5" s="186" t="s">
        <v>172</v>
      </c>
      <c r="E5" s="186" t="s">
        <v>173</v>
      </c>
      <c r="F5" s="186" t="s">
        <v>174</v>
      </c>
      <c r="G5" s="186" t="s">
        <v>200</v>
      </c>
      <c r="H5" s="186" t="s">
        <v>201</v>
      </c>
    </row>
    <row r="6" spans="1:8">
      <c r="A6" s="180"/>
      <c r="B6" s="192"/>
      <c r="C6" s="193"/>
      <c r="D6" s="185">
        <v>46203</v>
      </c>
      <c r="E6" s="185">
        <v>46022</v>
      </c>
      <c r="F6" s="185">
        <v>45838</v>
      </c>
      <c r="G6" s="185">
        <v>45657</v>
      </c>
      <c r="H6" s="185">
        <v>45473</v>
      </c>
    </row>
    <row r="7" spans="1:8">
      <c r="A7" s="180"/>
      <c r="B7" s="194"/>
      <c r="C7" s="249" t="s">
        <v>204</v>
      </c>
      <c r="D7" s="250"/>
      <c r="E7" s="250"/>
      <c r="F7" s="250"/>
      <c r="G7" s="250"/>
      <c r="H7" s="250"/>
    </row>
    <row r="8" spans="1:8">
      <c r="A8" s="180"/>
      <c r="B8" s="186">
        <v>1</v>
      </c>
      <c r="C8" s="187" t="s">
        <v>205</v>
      </c>
      <c r="D8" s="195">
        <v>5212192276.8471193</v>
      </c>
      <c r="E8" s="195">
        <v>5178088226.9801702</v>
      </c>
      <c r="F8" s="195">
        <v>5201692153.5776825</v>
      </c>
      <c r="G8" s="195">
        <v>5085080187.0789871</v>
      </c>
      <c r="H8" s="195">
        <v>4225878633.8390989</v>
      </c>
    </row>
    <row r="9" spans="1:8">
      <c r="A9" s="180"/>
      <c r="B9" s="186">
        <v>2</v>
      </c>
      <c r="C9" s="187" t="s">
        <v>206</v>
      </c>
      <c r="D9" s="195">
        <v>5562192276.8471193</v>
      </c>
      <c r="E9" s="195">
        <v>5528088226.9801702</v>
      </c>
      <c r="F9" s="195">
        <v>5551692153.5776825</v>
      </c>
      <c r="G9" s="195">
        <v>5435080187.0789871</v>
      </c>
      <c r="H9" s="195">
        <v>4575878633.8390989</v>
      </c>
    </row>
    <row r="10" spans="1:8">
      <c r="A10" s="180"/>
      <c r="B10" s="186">
        <v>3</v>
      </c>
      <c r="C10" s="187" t="s">
        <v>207</v>
      </c>
      <c r="D10" s="195">
        <v>6262192276.8471193</v>
      </c>
      <c r="E10" s="195">
        <v>6228088226.9801702</v>
      </c>
      <c r="F10" s="195">
        <v>6251692153.5776825</v>
      </c>
      <c r="G10" s="195">
        <v>6260080187.0789871</v>
      </c>
      <c r="H10" s="195">
        <v>5400878633.8390989</v>
      </c>
    </row>
    <row r="11" spans="1:8">
      <c r="A11" s="180"/>
      <c r="B11" s="197"/>
      <c r="C11" s="249" t="s">
        <v>208</v>
      </c>
      <c r="D11" s="250"/>
      <c r="E11" s="250"/>
      <c r="F11" s="250"/>
      <c r="G11" s="250"/>
      <c r="H11" s="250"/>
    </row>
    <row r="12" spans="1:8">
      <c r="A12" s="180"/>
      <c r="B12" s="186">
        <v>4</v>
      </c>
      <c r="C12" s="187" t="s">
        <v>209</v>
      </c>
      <c r="D12" s="196">
        <v>29548674624.520584</v>
      </c>
      <c r="E12" s="196">
        <v>28591844826.725105</v>
      </c>
      <c r="F12" s="196">
        <v>26089096616.478882</v>
      </c>
      <c r="G12" s="196">
        <v>28310972011.425144</v>
      </c>
      <c r="H12" s="196">
        <v>24804257223.809616</v>
      </c>
    </row>
    <row r="13" spans="1:8">
      <c r="A13" s="180"/>
      <c r="B13" s="186" t="s">
        <v>1202</v>
      </c>
      <c r="C13" s="253" t="s">
        <v>1203</v>
      </c>
      <c r="D13" s="254"/>
      <c r="E13" s="254"/>
      <c r="F13" s="254"/>
      <c r="G13" s="254"/>
      <c r="H13" s="254"/>
    </row>
    <row r="14" spans="1:8" ht="15" customHeight="1">
      <c r="A14" s="180"/>
      <c r="B14" s="197"/>
      <c r="C14" s="249" t="s">
        <v>210</v>
      </c>
      <c r="D14" s="250"/>
      <c r="E14" s="250"/>
      <c r="F14" s="250"/>
      <c r="G14" s="250"/>
      <c r="H14" s="250"/>
    </row>
    <row r="15" spans="1:8">
      <c r="A15" s="180"/>
      <c r="B15" s="186">
        <v>5</v>
      </c>
      <c r="C15" s="187" t="s">
        <v>712</v>
      </c>
      <c r="D15" s="198">
        <v>0.17639343703496768</v>
      </c>
      <c r="E15" s="198">
        <v>0.18110367688272272</v>
      </c>
      <c r="F15" s="198">
        <v>0.19938184253923505</v>
      </c>
      <c r="G15" s="198">
        <v>0.17961517481727077</v>
      </c>
      <c r="H15" s="198">
        <v>0.17036908606893</v>
      </c>
    </row>
    <row r="16" spans="1:8">
      <c r="A16" s="180"/>
      <c r="B16" s="186" t="s">
        <v>1204</v>
      </c>
      <c r="C16" s="187" t="s">
        <v>1205</v>
      </c>
      <c r="D16" s="198"/>
      <c r="E16" s="198"/>
      <c r="F16" s="198"/>
      <c r="G16" s="198"/>
      <c r="H16" s="198"/>
    </row>
    <row r="17" spans="1:8">
      <c r="A17" s="180"/>
      <c r="B17" s="186">
        <v>6</v>
      </c>
      <c r="C17" s="187" t="s">
        <v>211</v>
      </c>
      <c r="D17" s="198">
        <v>0.18823829994159555</v>
      </c>
      <c r="E17" s="198">
        <v>0.19334492966375527</v>
      </c>
      <c r="F17" s="198">
        <v>0.21279740863357527</v>
      </c>
      <c r="G17" s="198">
        <v>0.1919778729209867</v>
      </c>
      <c r="H17" s="198">
        <v>0.18447956705781585</v>
      </c>
    </row>
    <row r="18" spans="1:8">
      <c r="A18" s="180"/>
      <c r="B18" s="186" t="s">
        <v>1206</v>
      </c>
      <c r="C18" s="187" t="s">
        <v>1207</v>
      </c>
      <c r="D18" s="198"/>
      <c r="E18" s="198"/>
      <c r="F18" s="198"/>
      <c r="G18" s="198"/>
      <c r="H18" s="198"/>
    </row>
    <row r="19" spans="1:8">
      <c r="A19" s="180"/>
      <c r="B19" s="186">
        <v>7</v>
      </c>
      <c r="C19" s="187" t="s">
        <v>212</v>
      </c>
      <c r="D19" s="198">
        <v>0.21192802575485128</v>
      </c>
      <c r="E19" s="198">
        <v>0.21782743522582038</v>
      </c>
      <c r="F19" s="198">
        <v>0.23962854082225568</v>
      </c>
      <c r="G19" s="198">
        <v>0.2211185184511742</v>
      </c>
      <c r="H19" s="198">
        <v>0.21773998653161819</v>
      </c>
    </row>
    <row r="20" spans="1:8">
      <c r="A20" s="180"/>
      <c r="B20" s="186" t="s">
        <v>1208</v>
      </c>
      <c r="C20" s="256" t="s">
        <v>1209</v>
      </c>
      <c r="D20" s="255"/>
      <c r="E20" s="255"/>
      <c r="F20" s="255"/>
      <c r="G20" s="255"/>
      <c r="H20" s="255"/>
    </row>
    <row r="21" spans="1:8" ht="15.75" customHeight="1">
      <c r="A21" s="180"/>
      <c r="B21" s="197"/>
      <c r="C21" s="249" t="s">
        <v>213</v>
      </c>
      <c r="D21" s="250"/>
      <c r="E21" s="250"/>
      <c r="F21" s="250"/>
      <c r="G21" s="250"/>
      <c r="H21" s="250"/>
    </row>
    <row r="22" spans="1:8" ht="34.5">
      <c r="B22" s="199" t="s">
        <v>217</v>
      </c>
      <c r="C22" s="200" t="s">
        <v>214</v>
      </c>
      <c r="D22" s="198">
        <v>1.7000000000000001E-2</v>
      </c>
      <c r="E22" s="198">
        <v>1.7000000000000001E-2</v>
      </c>
      <c r="F22" s="198">
        <v>1.7000000000000001E-2</v>
      </c>
      <c r="G22" s="198">
        <v>1.2999999999999998E-2</v>
      </c>
      <c r="H22" s="198">
        <v>1.2999999999999998E-2</v>
      </c>
    </row>
    <row r="23" spans="1:8">
      <c r="B23" s="199" t="s">
        <v>1210</v>
      </c>
      <c r="C23" s="200" t="s">
        <v>215</v>
      </c>
      <c r="D23" s="198">
        <v>9.5625000000000016E-3</v>
      </c>
      <c r="E23" s="198">
        <v>9.5625000000000016E-3</v>
      </c>
      <c r="F23" s="198">
        <v>9.5625000000000016E-3</v>
      </c>
      <c r="G23" s="198">
        <v>7.3124999999999996E-3</v>
      </c>
      <c r="H23" s="198">
        <v>7.3124999999999996E-3</v>
      </c>
    </row>
    <row r="24" spans="1:8">
      <c r="B24" s="199" t="s">
        <v>1211</v>
      </c>
      <c r="C24" s="200" t="s">
        <v>216</v>
      </c>
      <c r="D24" s="198">
        <v>1.2749999999999997E-2</v>
      </c>
      <c r="E24" s="198">
        <v>1.2749999999999997E-2</v>
      </c>
      <c r="F24" s="198">
        <v>1.2749999999999997E-2</v>
      </c>
      <c r="G24" s="198">
        <v>9.7499999999999948E-3</v>
      </c>
      <c r="H24" s="198">
        <v>9.7499999999999948E-3</v>
      </c>
    </row>
    <row r="25" spans="1:8">
      <c r="A25" s="180"/>
      <c r="B25" s="186" t="s">
        <v>1212</v>
      </c>
      <c r="C25" s="187" t="s">
        <v>218</v>
      </c>
      <c r="D25" s="198">
        <v>9.7000000000000003E-2</v>
      </c>
      <c r="E25" s="198">
        <v>9.7000000000000003E-2</v>
      </c>
      <c r="F25" s="198">
        <v>9.7000000000000003E-2</v>
      </c>
      <c r="G25" s="198">
        <v>9.2999999999999999E-2</v>
      </c>
      <c r="H25" s="198">
        <v>9.2999999999999999E-2</v>
      </c>
    </row>
    <row r="26" spans="1:8" ht="15.75" customHeight="1">
      <c r="A26" s="180"/>
      <c r="B26" s="197"/>
      <c r="C26" s="249" t="s">
        <v>219</v>
      </c>
      <c r="D26" s="250"/>
      <c r="E26" s="250"/>
      <c r="F26" s="250"/>
      <c r="G26" s="250"/>
      <c r="H26" s="250"/>
    </row>
    <row r="27" spans="1:8">
      <c r="A27" s="180"/>
      <c r="B27" s="186">
        <v>8</v>
      </c>
      <c r="C27" s="187" t="s">
        <v>220</v>
      </c>
      <c r="D27" s="198">
        <v>2.5000000000000005E-2</v>
      </c>
      <c r="E27" s="198">
        <v>2.5000000000000001E-2</v>
      </c>
      <c r="F27" s="198">
        <v>2.5000000000000001E-2</v>
      </c>
      <c r="G27" s="198">
        <v>2.5000000000000001E-2</v>
      </c>
      <c r="H27" s="198">
        <v>2.5000000000000001E-2</v>
      </c>
    </row>
    <row r="28" spans="1:8" ht="34.5">
      <c r="A28" s="180"/>
      <c r="B28" s="186" t="s">
        <v>185</v>
      </c>
      <c r="C28" s="187" t="s">
        <v>221</v>
      </c>
      <c r="D28" s="198">
        <v>0</v>
      </c>
      <c r="E28" s="198">
        <v>0</v>
      </c>
      <c r="F28" s="198">
        <v>0</v>
      </c>
      <c r="G28" s="198">
        <v>0</v>
      </c>
      <c r="H28" s="198">
        <v>0</v>
      </c>
    </row>
    <row r="29" spans="1:8">
      <c r="A29" s="180"/>
      <c r="B29" s="186">
        <v>9</v>
      </c>
      <c r="C29" s="187" t="s">
        <v>222</v>
      </c>
      <c r="D29" s="198">
        <v>2.5000000000000005E-2</v>
      </c>
      <c r="E29" s="198">
        <v>2.5000000000000001E-2</v>
      </c>
      <c r="F29" s="198">
        <v>2.5000000000000001E-2</v>
      </c>
      <c r="G29" s="198">
        <v>2.5000000000000001E-2</v>
      </c>
      <c r="H29" s="198">
        <v>2.5000000000000001E-2</v>
      </c>
    </row>
    <row r="30" spans="1:8">
      <c r="A30" s="180"/>
      <c r="B30" s="186" t="s">
        <v>223</v>
      </c>
      <c r="C30" s="187" t="s">
        <v>224</v>
      </c>
      <c r="D30" s="198">
        <v>4.4999999999999998E-2</v>
      </c>
      <c r="E30" s="198">
        <v>4.5000000000000005E-2</v>
      </c>
      <c r="F30" s="198">
        <v>4.5000000000000005E-2</v>
      </c>
      <c r="G30" s="198">
        <v>4.5000000000000005E-2</v>
      </c>
      <c r="H30" s="198">
        <v>4.4999999999999991E-2</v>
      </c>
    </row>
    <row r="31" spans="1:8">
      <c r="A31" s="180"/>
      <c r="B31" s="186">
        <v>10</v>
      </c>
      <c r="C31" s="187" t="s">
        <v>225</v>
      </c>
      <c r="D31" s="198">
        <v>0</v>
      </c>
      <c r="E31" s="198">
        <v>0</v>
      </c>
      <c r="F31" s="198">
        <v>0</v>
      </c>
      <c r="G31" s="198">
        <v>0</v>
      </c>
      <c r="H31" s="198">
        <v>0</v>
      </c>
    </row>
    <row r="32" spans="1:8" ht="34.5">
      <c r="A32" s="180"/>
      <c r="B32" s="186" t="s">
        <v>226</v>
      </c>
      <c r="C32" s="187" t="s">
        <v>227</v>
      </c>
      <c r="D32" s="198">
        <v>0</v>
      </c>
      <c r="E32" s="198">
        <v>0</v>
      </c>
      <c r="F32" s="198">
        <v>0</v>
      </c>
      <c r="G32" s="198">
        <v>0</v>
      </c>
      <c r="H32" s="198">
        <v>0</v>
      </c>
    </row>
    <row r="33" spans="1:8">
      <c r="A33" s="180"/>
      <c r="B33" s="186">
        <v>11</v>
      </c>
      <c r="C33" s="187" t="s">
        <v>228</v>
      </c>
      <c r="D33" s="198">
        <v>9.5000000000000001E-2</v>
      </c>
      <c r="E33" s="198">
        <v>9.5000000000000001E-2</v>
      </c>
      <c r="F33" s="198">
        <v>9.4999999999999987E-2</v>
      </c>
      <c r="G33" s="198">
        <v>9.5000000000000015E-2</v>
      </c>
      <c r="H33" s="198">
        <v>9.4999999999999987E-2</v>
      </c>
    </row>
    <row r="34" spans="1:8" ht="34.5">
      <c r="A34" s="180"/>
      <c r="B34" s="186" t="s">
        <v>229</v>
      </c>
      <c r="C34" s="187" t="s">
        <v>230</v>
      </c>
      <c r="D34" s="198">
        <v>0.192</v>
      </c>
      <c r="E34" s="198">
        <v>0.192</v>
      </c>
      <c r="F34" s="198">
        <v>0.192</v>
      </c>
      <c r="G34" s="198">
        <v>0.188</v>
      </c>
      <c r="H34" s="198">
        <v>0.188</v>
      </c>
    </row>
    <row r="35" spans="1:8">
      <c r="A35" s="180"/>
      <c r="B35" s="186">
        <v>12</v>
      </c>
      <c r="C35" s="187" t="s">
        <v>231</v>
      </c>
      <c r="D35" s="198">
        <v>0.11439343703496771</v>
      </c>
      <c r="E35" s="198">
        <v>0.11910367688272269</v>
      </c>
      <c r="F35" s="198">
        <v>0.13738184253923505</v>
      </c>
      <c r="G35" s="198">
        <v>0.12161517481727077</v>
      </c>
      <c r="H35" s="198">
        <v>0.11236908606892999</v>
      </c>
    </row>
    <row r="36" spans="1:8">
      <c r="A36" s="180"/>
      <c r="B36" s="197"/>
      <c r="C36" s="249" t="s">
        <v>232</v>
      </c>
      <c r="D36" s="250"/>
      <c r="E36" s="250"/>
      <c r="F36" s="250"/>
      <c r="G36" s="250"/>
      <c r="H36" s="250"/>
    </row>
    <row r="37" spans="1:8">
      <c r="A37" s="180"/>
      <c r="B37" s="186">
        <v>13</v>
      </c>
      <c r="C37" s="201" t="s">
        <v>233</v>
      </c>
      <c r="D37" s="196">
        <v>98268170520.114532</v>
      </c>
      <c r="E37" s="196">
        <v>95043868923.26123</v>
      </c>
      <c r="F37" s="196">
        <v>88185214675.444092</v>
      </c>
      <c r="G37" s="196">
        <v>81536673557.369232</v>
      </c>
      <c r="H37" s="196">
        <v>72197506878.111954</v>
      </c>
    </row>
    <row r="38" spans="1:8">
      <c r="A38" s="180"/>
      <c r="B38" s="186">
        <v>14</v>
      </c>
      <c r="C38" s="201" t="s">
        <v>234</v>
      </c>
      <c r="D38" s="198">
        <v>5.6602175937615455E-2</v>
      </c>
      <c r="E38" s="198">
        <v>5.8163543736246354E-2</v>
      </c>
      <c r="F38" s="198">
        <v>6.2954908870042112E-2</v>
      </c>
      <c r="G38" s="198">
        <v>6.6658105487402086E-2</v>
      </c>
      <c r="H38" s="198">
        <v>6.3380008974054519E-2</v>
      </c>
    </row>
    <row r="39" spans="1:8" ht="34.5">
      <c r="B39" s="197"/>
      <c r="C39" s="249" t="s">
        <v>235</v>
      </c>
      <c r="D39" s="250"/>
      <c r="E39" s="250"/>
      <c r="F39" s="250"/>
      <c r="G39" s="250"/>
      <c r="H39" s="250"/>
    </row>
    <row r="40" spans="1:8" ht="34.5">
      <c r="B40" s="199" t="s">
        <v>236</v>
      </c>
      <c r="C40" s="200" t="s">
        <v>237</v>
      </c>
      <c r="D40" s="198">
        <v>0</v>
      </c>
      <c r="E40" s="198">
        <v>0</v>
      </c>
      <c r="F40" s="198">
        <v>0</v>
      </c>
      <c r="G40" s="198">
        <v>0</v>
      </c>
      <c r="H40" s="198">
        <v>0</v>
      </c>
    </row>
    <row r="41" spans="1:8" ht="34.5">
      <c r="B41" s="199" t="s">
        <v>238</v>
      </c>
      <c r="C41" s="200" t="s">
        <v>215</v>
      </c>
      <c r="D41" s="198">
        <v>0</v>
      </c>
      <c r="E41" s="198">
        <v>0</v>
      </c>
      <c r="F41" s="198">
        <v>0</v>
      </c>
      <c r="G41" s="198">
        <v>0</v>
      </c>
      <c r="H41" s="198">
        <v>0</v>
      </c>
    </row>
    <row r="42" spans="1:8" ht="34.5">
      <c r="B42" s="199" t="s">
        <v>239</v>
      </c>
      <c r="C42" s="200" t="s">
        <v>240</v>
      </c>
      <c r="D42" s="198">
        <v>0.03</v>
      </c>
      <c r="E42" s="198">
        <v>0.03</v>
      </c>
      <c r="F42" s="198">
        <v>0.03</v>
      </c>
      <c r="G42" s="198">
        <v>0.03</v>
      </c>
      <c r="H42" s="198">
        <v>0.03</v>
      </c>
    </row>
    <row r="43" spans="1:8" ht="34.5">
      <c r="B43" s="197"/>
      <c r="C43" s="251" t="s">
        <v>241</v>
      </c>
      <c r="D43" s="252"/>
      <c r="E43" s="252"/>
      <c r="F43" s="252"/>
      <c r="G43" s="252"/>
      <c r="H43" s="252"/>
    </row>
    <row r="44" spans="1:8" ht="34.5">
      <c r="B44" s="199" t="s">
        <v>242</v>
      </c>
      <c r="C44" s="202" t="s">
        <v>243</v>
      </c>
      <c r="D44" s="198">
        <v>0</v>
      </c>
      <c r="E44" s="198">
        <v>0</v>
      </c>
      <c r="F44" s="198">
        <v>0</v>
      </c>
      <c r="G44" s="198">
        <v>0</v>
      </c>
      <c r="H44" s="198">
        <v>0</v>
      </c>
    </row>
    <row r="45" spans="1:8" ht="34.5">
      <c r="B45" s="199" t="s">
        <v>244</v>
      </c>
      <c r="C45" s="187" t="s">
        <v>245</v>
      </c>
      <c r="D45" s="198">
        <v>0.03</v>
      </c>
      <c r="E45" s="198">
        <v>0.03</v>
      </c>
      <c r="F45" s="198">
        <v>0.03</v>
      </c>
      <c r="G45" s="198">
        <v>0.03</v>
      </c>
      <c r="H45" s="198">
        <v>0.03</v>
      </c>
    </row>
    <row r="46" spans="1:8">
      <c r="A46" s="180"/>
      <c r="B46" s="197"/>
      <c r="C46" s="249" t="s">
        <v>246</v>
      </c>
      <c r="D46" s="250"/>
      <c r="E46" s="250"/>
      <c r="F46" s="250"/>
      <c r="G46" s="250"/>
      <c r="H46" s="250"/>
    </row>
    <row r="47" spans="1:8">
      <c r="A47" s="180"/>
      <c r="B47" s="186">
        <v>15</v>
      </c>
      <c r="C47" s="201" t="s">
        <v>247</v>
      </c>
      <c r="D47" s="196">
        <v>11107425124.361702</v>
      </c>
      <c r="E47" s="196">
        <v>11168852484.2003</v>
      </c>
      <c r="F47" s="196">
        <v>9187051965.1353073</v>
      </c>
      <c r="G47" s="196">
        <v>9403705353.0430565</v>
      </c>
      <c r="H47" s="196">
        <v>8258698038.0742741</v>
      </c>
    </row>
    <row r="48" spans="1:8" ht="34.5">
      <c r="A48" s="180"/>
      <c r="B48" s="186" t="s">
        <v>248</v>
      </c>
      <c r="C48" s="201" t="s">
        <v>249</v>
      </c>
      <c r="D48" s="196">
        <v>5886234650.5717525</v>
      </c>
      <c r="E48" s="196">
        <v>5516361012.5090065</v>
      </c>
      <c r="F48" s="196">
        <v>6451278398.4066973</v>
      </c>
      <c r="G48" s="196">
        <v>4656717210.7232704</v>
      </c>
      <c r="H48" s="196">
        <v>2773540176.4780774</v>
      </c>
    </row>
    <row r="49" spans="1:8" ht="34.5">
      <c r="A49" s="180"/>
      <c r="B49" s="186" t="s">
        <v>250</v>
      </c>
      <c r="C49" s="201" t="s">
        <v>251</v>
      </c>
      <c r="D49" s="196">
        <v>958822393.5</v>
      </c>
      <c r="E49" s="196">
        <v>589609496.5</v>
      </c>
      <c r="F49" s="196">
        <v>1154750525.5</v>
      </c>
      <c r="G49" s="196">
        <v>746726114.45500004</v>
      </c>
      <c r="H49" s="196">
        <v>426424668.38087898</v>
      </c>
    </row>
    <row r="50" spans="1:8">
      <c r="A50" s="180"/>
      <c r="B50" s="186">
        <v>16</v>
      </c>
      <c r="C50" s="201" t="s">
        <v>252</v>
      </c>
      <c r="D50" s="196">
        <v>4927412257.0717525</v>
      </c>
      <c r="E50" s="196">
        <v>4926751516.0090065</v>
      </c>
      <c r="F50" s="196">
        <v>5296527872.9066973</v>
      </c>
      <c r="G50" s="196">
        <v>3909991096.2682705</v>
      </c>
      <c r="H50" s="196">
        <v>2347115508.0971985</v>
      </c>
    </row>
    <row r="51" spans="1:8">
      <c r="A51" s="180"/>
      <c r="B51" s="186">
        <v>17</v>
      </c>
      <c r="C51" s="201" t="s">
        <v>253</v>
      </c>
      <c r="D51" s="203">
        <v>2.2542106373219495</v>
      </c>
      <c r="E51" s="203">
        <v>2.2669810823436469</v>
      </c>
      <c r="F51" s="203">
        <v>1.7345423616346454</v>
      </c>
      <c r="G51" s="203">
        <v>2.405045208931047</v>
      </c>
      <c r="H51" s="203">
        <v>3.5186585447469447</v>
      </c>
    </row>
    <row r="52" spans="1:8">
      <c r="A52" s="180"/>
      <c r="B52" s="197"/>
      <c r="C52" s="249" t="s">
        <v>41</v>
      </c>
      <c r="D52" s="250"/>
      <c r="E52" s="250"/>
      <c r="F52" s="250"/>
      <c r="G52" s="250"/>
      <c r="H52" s="250"/>
    </row>
    <row r="53" spans="1:8">
      <c r="A53" s="180"/>
      <c r="B53" s="186">
        <v>18</v>
      </c>
      <c r="C53" s="201" t="s">
        <v>254</v>
      </c>
      <c r="D53" s="196">
        <v>84946555209.581284</v>
      </c>
      <c r="E53" s="196">
        <v>82398989574.776855</v>
      </c>
      <c r="F53" s="196">
        <v>75185880926.900009</v>
      </c>
      <c r="G53" s="196">
        <v>70248141157.625244</v>
      </c>
      <c r="H53" s="196">
        <v>57713032562.577332</v>
      </c>
    </row>
    <row r="54" spans="1:8">
      <c r="A54" s="180"/>
      <c r="B54" s="186">
        <v>19</v>
      </c>
      <c r="C54" s="201" t="s">
        <v>255</v>
      </c>
      <c r="D54" s="196">
        <v>65081108635.364021</v>
      </c>
      <c r="E54" s="196">
        <v>63390016716.271675</v>
      </c>
      <c r="F54" s="196">
        <v>59307796140.3787</v>
      </c>
      <c r="G54" s="196">
        <v>54564081249.459129</v>
      </c>
      <c r="H54" s="196">
        <v>48824816473.066452</v>
      </c>
    </row>
    <row r="55" spans="1:8">
      <c r="A55" s="180"/>
      <c r="B55" s="186">
        <v>20</v>
      </c>
      <c r="C55" s="201" t="s">
        <v>256</v>
      </c>
      <c r="D55" s="203">
        <v>1.3052413700000001</v>
      </c>
      <c r="E55" s="203">
        <v>1.2998732900000001</v>
      </c>
      <c r="F55" s="203">
        <v>1.2677233999999999</v>
      </c>
      <c r="G55" s="203">
        <v>1.28744294</v>
      </c>
      <c r="H55" s="203">
        <v>1.182043</v>
      </c>
    </row>
    <row r="56" spans="1:8">
      <c r="A56" s="180"/>
    </row>
    <row r="57" spans="1:8">
      <c r="A57" s="180"/>
    </row>
    <row r="58" spans="1:8">
      <c r="A58" s="180"/>
    </row>
    <row r="59" spans="1:8">
      <c r="A59" s="180"/>
    </row>
    <row r="60" spans="1:8">
      <c r="A60" s="180"/>
    </row>
    <row r="61" spans="1:8">
      <c r="A61" s="180"/>
    </row>
    <row r="62" spans="1:8">
      <c r="A62" s="180"/>
    </row>
    <row r="63" spans="1:8">
      <c r="A63" s="180"/>
    </row>
    <row r="64" spans="1:8">
      <c r="A64" s="180"/>
    </row>
    <row r="65" spans="1:1">
      <c r="A65" s="180"/>
    </row>
    <row r="66" spans="1:1">
      <c r="A66" s="180"/>
    </row>
    <row r="67" spans="1:1">
      <c r="A67" s="180"/>
    </row>
    <row r="68" spans="1:1">
      <c r="A68" s="180"/>
    </row>
    <row r="69" spans="1:1">
      <c r="A69" s="180"/>
    </row>
    <row r="70" spans="1:1">
      <c r="A70" s="180"/>
    </row>
    <row r="71" spans="1:1">
      <c r="A71" s="180"/>
    </row>
    <row r="72" spans="1:1">
      <c r="A72" s="180"/>
    </row>
    <row r="73" spans="1:1">
      <c r="A73" s="180"/>
    </row>
    <row r="74" spans="1:1">
      <c r="A74" s="180"/>
    </row>
    <row r="75" spans="1:1">
      <c r="A75" s="180"/>
    </row>
    <row r="76" spans="1:1">
      <c r="A76" s="180"/>
    </row>
    <row r="77" spans="1:1">
      <c r="A77" s="180"/>
    </row>
    <row r="78" spans="1:1">
      <c r="A78" s="180"/>
    </row>
    <row r="79" spans="1:1">
      <c r="A79" s="180"/>
    </row>
    <row r="80" spans="1:1">
      <c r="A80" s="180"/>
    </row>
    <row r="81" spans="1:1">
      <c r="A81" s="180"/>
    </row>
    <row r="82" spans="1:1">
      <c r="A82" s="180"/>
    </row>
    <row r="83" spans="1:1">
      <c r="A83" s="180"/>
    </row>
    <row r="84" spans="1:1">
      <c r="A84" s="180"/>
    </row>
    <row r="85" spans="1:1">
      <c r="A85" s="180"/>
    </row>
    <row r="86" spans="1:1">
      <c r="A86" s="180"/>
    </row>
    <row r="87" spans="1:1">
      <c r="A87" s="180"/>
    </row>
    <row r="88" spans="1:1">
      <c r="A88" s="180"/>
    </row>
    <row r="89" spans="1:1">
      <c r="A89" s="180"/>
    </row>
    <row r="90" spans="1:1">
      <c r="A90" s="180"/>
    </row>
    <row r="91" spans="1:1">
      <c r="A91" s="180"/>
    </row>
    <row r="92" spans="1:1">
      <c r="A92" s="180"/>
    </row>
    <row r="93" spans="1:1">
      <c r="A93" s="180"/>
    </row>
    <row r="94" spans="1:1">
      <c r="A94" s="180"/>
    </row>
    <row r="95" spans="1:1">
      <c r="A95" s="180"/>
    </row>
    <row r="96" spans="1:1">
      <c r="A96" s="180"/>
    </row>
    <row r="97" spans="1:9">
      <c r="A97" s="180"/>
    </row>
    <row r="98" spans="1:9">
      <c r="A98" s="180"/>
    </row>
    <row r="99" spans="1:9">
      <c r="A99" s="180"/>
    </row>
    <row r="100" spans="1:9">
      <c r="A100" s="180"/>
    </row>
    <row r="101" spans="1:9">
      <c r="A101" s="180"/>
    </row>
    <row r="102" spans="1:9">
      <c r="A102" s="180"/>
    </row>
    <row r="103" spans="1:9">
      <c r="A103" s="180"/>
    </row>
    <row r="104" spans="1:9">
      <c r="A104" s="180"/>
    </row>
    <row r="105" spans="1:9">
      <c r="A105" s="180"/>
    </row>
    <row r="106" spans="1:9">
      <c r="A106" s="180"/>
    </row>
    <row r="107" spans="1:9">
      <c r="A107" s="180"/>
    </row>
    <row r="108" spans="1:9">
      <c r="A108" s="180"/>
    </row>
    <row r="109" spans="1:9">
      <c r="A109" s="180"/>
      <c r="B109" s="180"/>
      <c r="C109" s="180"/>
      <c r="D109" s="180"/>
      <c r="E109" s="180"/>
      <c r="F109" s="180"/>
      <c r="G109" s="180"/>
      <c r="H109" s="180"/>
      <c r="I109" s="180"/>
    </row>
    <row r="110" spans="1:9">
      <c r="A110" s="180"/>
      <c r="B110" s="180"/>
      <c r="C110" s="180"/>
      <c r="D110" s="180"/>
      <c r="E110" s="180"/>
      <c r="F110" s="180"/>
      <c r="G110" s="180"/>
      <c r="H110" s="180"/>
      <c r="I110" s="180"/>
    </row>
    <row r="111" spans="1:9">
      <c r="A111" s="180"/>
      <c r="B111" s="180"/>
      <c r="C111" s="180"/>
      <c r="D111" s="180"/>
      <c r="E111" s="180"/>
      <c r="F111" s="180"/>
      <c r="G111" s="180"/>
      <c r="H111" s="180"/>
      <c r="I111" s="180"/>
    </row>
    <row r="112" spans="1:9">
      <c r="A112" s="180"/>
      <c r="B112" s="180"/>
      <c r="C112" s="180"/>
      <c r="D112" s="180"/>
      <c r="E112" s="180"/>
      <c r="F112" s="180"/>
      <c r="G112" s="180"/>
      <c r="H112" s="180"/>
      <c r="I112" s="180"/>
    </row>
    <row r="113" spans="1:9">
      <c r="A113" s="180"/>
      <c r="B113" s="180"/>
      <c r="C113" s="180"/>
      <c r="D113" s="180"/>
      <c r="E113" s="180"/>
      <c r="F113" s="180"/>
      <c r="G113" s="180"/>
      <c r="H113" s="180"/>
      <c r="I113" s="180"/>
    </row>
    <row r="114" spans="1:9">
      <c r="A114" s="180"/>
      <c r="B114" s="180"/>
      <c r="C114" s="180"/>
      <c r="D114" s="180"/>
      <c r="E114" s="180"/>
      <c r="F114" s="180"/>
      <c r="G114" s="180"/>
      <c r="H114" s="180"/>
      <c r="I114" s="180"/>
    </row>
    <row r="115" spans="1:9">
      <c r="A115" s="180"/>
      <c r="B115" s="180"/>
      <c r="C115" s="180"/>
      <c r="D115" s="180"/>
      <c r="E115" s="180"/>
      <c r="F115" s="180"/>
      <c r="G115" s="180"/>
      <c r="H115" s="180"/>
      <c r="I115" s="180"/>
    </row>
    <row r="116" spans="1:9">
      <c r="A116" s="180"/>
      <c r="B116" s="180"/>
      <c r="C116" s="180"/>
      <c r="D116" s="180"/>
      <c r="E116" s="180"/>
      <c r="F116" s="180"/>
      <c r="G116" s="180"/>
      <c r="H116" s="180"/>
      <c r="I116" s="180"/>
    </row>
    <row r="117" spans="1:9">
      <c r="A117" s="180"/>
      <c r="B117" s="180"/>
      <c r="C117" s="180"/>
      <c r="D117" s="180"/>
      <c r="E117" s="180"/>
      <c r="F117" s="180"/>
      <c r="G117" s="180"/>
      <c r="H117" s="180"/>
      <c r="I117" s="180"/>
    </row>
    <row r="118" spans="1:9">
      <c r="A118" s="180"/>
      <c r="B118" s="180"/>
      <c r="C118" s="180"/>
      <c r="D118" s="180"/>
      <c r="E118" s="180"/>
      <c r="F118" s="180"/>
      <c r="G118" s="180"/>
      <c r="H118" s="180"/>
      <c r="I118" s="180"/>
    </row>
    <row r="119" spans="1:9">
      <c r="A119" s="180"/>
      <c r="B119" s="180"/>
      <c r="C119" s="180"/>
      <c r="D119" s="180"/>
      <c r="E119" s="180"/>
      <c r="F119" s="180"/>
      <c r="G119" s="180"/>
      <c r="H119" s="180"/>
      <c r="I119" s="180"/>
    </row>
    <row r="120" spans="1:9">
      <c r="A120" s="180"/>
      <c r="B120" s="180"/>
      <c r="C120" s="180"/>
      <c r="D120" s="180"/>
      <c r="E120" s="180"/>
      <c r="F120" s="180"/>
      <c r="G120" s="180"/>
      <c r="H120" s="180"/>
      <c r="I120" s="180"/>
    </row>
    <row r="121" spans="1:9">
      <c r="A121" s="180"/>
      <c r="B121" s="180"/>
      <c r="C121" s="180"/>
      <c r="D121" s="180"/>
      <c r="E121" s="180"/>
      <c r="F121" s="180"/>
      <c r="G121" s="180"/>
      <c r="H121" s="180"/>
      <c r="I121" s="180"/>
    </row>
    <row r="122" spans="1:9">
      <c r="A122" s="180"/>
      <c r="B122" s="180"/>
      <c r="C122" s="180"/>
      <c r="D122" s="180"/>
      <c r="E122" s="180"/>
      <c r="F122" s="180"/>
      <c r="G122" s="180"/>
      <c r="H122" s="180"/>
      <c r="I122" s="180"/>
    </row>
    <row r="123" spans="1:9">
      <c r="A123" s="180"/>
      <c r="B123" s="180"/>
      <c r="C123" s="180"/>
      <c r="D123" s="180"/>
      <c r="E123" s="180"/>
      <c r="F123" s="180"/>
      <c r="G123" s="180"/>
      <c r="H123" s="180"/>
      <c r="I123" s="180"/>
    </row>
    <row r="124" spans="1:9">
      <c r="A124" s="180"/>
      <c r="B124" s="180"/>
      <c r="C124" s="180"/>
      <c r="D124" s="180"/>
      <c r="E124" s="180"/>
      <c r="F124" s="180"/>
      <c r="G124" s="180"/>
      <c r="H124" s="180"/>
      <c r="I124" s="180"/>
    </row>
    <row r="125" spans="1:9">
      <c r="A125" s="180"/>
      <c r="B125" s="180"/>
      <c r="C125" s="180"/>
      <c r="D125" s="180"/>
      <c r="E125" s="180"/>
      <c r="F125" s="180"/>
      <c r="G125" s="180"/>
      <c r="H125" s="180"/>
      <c r="I125" s="180"/>
    </row>
    <row r="126" spans="1:9">
      <c r="A126" s="180"/>
      <c r="B126" s="180"/>
      <c r="C126" s="180"/>
      <c r="D126" s="180"/>
      <c r="E126" s="180"/>
      <c r="F126" s="180"/>
      <c r="G126" s="180"/>
      <c r="H126" s="180"/>
      <c r="I126" s="180"/>
    </row>
    <row r="127" spans="1:9">
      <c r="A127" s="180"/>
      <c r="B127" s="180"/>
      <c r="C127" s="180"/>
      <c r="D127" s="180"/>
      <c r="E127" s="180"/>
      <c r="F127" s="180"/>
      <c r="G127" s="180"/>
      <c r="H127" s="180"/>
      <c r="I127" s="180"/>
    </row>
    <row r="128" spans="1:9">
      <c r="A128" s="180"/>
      <c r="B128" s="180"/>
      <c r="C128" s="180"/>
      <c r="D128" s="180"/>
      <c r="E128" s="180"/>
      <c r="F128" s="180"/>
      <c r="G128" s="180"/>
      <c r="H128" s="180"/>
      <c r="I128" s="180"/>
    </row>
    <row r="129" spans="1:9">
      <c r="A129" s="180"/>
      <c r="B129" s="180"/>
      <c r="C129" s="180"/>
      <c r="D129" s="180"/>
      <c r="E129" s="180"/>
      <c r="F129" s="180"/>
      <c r="G129" s="180"/>
      <c r="H129" s="180"/>
      <c r="I129" s="180"/>
    </row>
    <row r="130" spans="1:9">
      <c r="A130" s="180"/>
      <c r="B130" s="180"/>
      <c r="C130" s="180"/>
      <c r="D130" s="180"/>
      <c r="E130" s="180"/>
      <c r="F130" s="180"/>
      <c r="G130" s="180"/>
      <c r="H130" s="180"/>
      <c r="I130" s="180"/>
    </row>
    <row r="131" spans="1:9">
      <c r="A131" s="180"/>
      <c r="B131" s="180"/>
      <c r="C131" s="180"/>
      <c r="D131" s="180"/>
      <c r="E131" s="180"/>
      <c r="F131" s="180"/>
      <c r="G131" s="180"/>
      <c r="H131" s="180"/>
      <c r="I131" s="180"/>
    </row>
    <row r="132" spans="1:9">
      <c r="A132" s="180"/>
      <c r="B132" s="180"/>
      <c r="C132" s="180"/>
      <c r="D132" s="180"/>
      <c r="E132" s="180"/>
      <c r="F132" s="180"/>
      <c r="G132" s="180"/>
      <c r="H132" s="180"/>
      <c r="I132" s="180"/>
    </row>
    <row r="133" spans="1:9">
      <c r="A133" s="180"/>
      <c r="B133" s="180"/>
      <c r="C133" s="180"/>
      <c r="D133" s="180"/>
      <c r="E133" s="180"/>
      <c r="F133" s="180"/>
      <c r="G133" s="180"/>
      <c r="H133" s="180"/>
      <c r="I133" s="180"/>
    </row>
    <row r="134" spans="1:9">
      <c r="A134" s="180"/>
      <c r="B134" s="180"/>
      <c r="C134" s="180"/>
      <c r="D134" s="180"/>
      <c r="E134" s="180"/>
      <c r="F134" s="180"/>
      <c r="G134" s="180"/>
      <c r="H134" s="180"/>
      <c r="I134" s="180"/>
    </row>
    <row r="135" spans="1:9">
      <c r="A135" s="180"/>
      <c r="B135" s="180"/>
      <c r="C135" s="180"/>
      <c r="D135" s="180"/>
      <c r="E135" s="180"/>
      <c r="F135" s="180"/>
      <c r="G135" s="180"/>
      <c r="H135" s="180"/>
      <c r="I135" s="180"/>
    </row>
    <row r="136" spans="1:9">
      <c r="A136" s="180"/>
      <c r="B136" s="180"/>
      <c r="C136" s="180"/>
      <c r="D136" s="180"/>
      <c r="E136" s="180"/>
      <c r="F136" s="180"/>
      <c r="G136" s="180"/>
      <c r="H136" s="180"/>
      <c r="I136" s="180"/>
    </row>
    <row r="137" spans="1:9">
      <c r="A137" s="180"/>
      <c r="B137" s="180"/>
      <c r="C137" s="180"/>
      <c r="D137" s="180"/>
      <c r="E137" s="180"/>
      <c r="F137" s="180"/>
      <c r="G137" s="180"/>
      <c r="H137" s="180"/>
      <c r="I137" s="180"/>
    </row>
    <row r="138" spans="1:9">
      <c r="A138" s="180"/>
      <c r="B138" s="180"/>
      <c r="C138" s="180"/>
      <c r="D138" s="180"/>
      <c r="E138" s="180"/>
      <c r="F138" s="180"/>
      <c r="G138" s="180"/>
      <c r="H138" s="180"/>
      <c r="I138" s="180"/>
    </row>
  </sheetData>
  <hyperlinks>
    <hyperlink ref="B1" location="Index!A1" display="Back to index" xr:uid="{2433C8B7-3DD2-4A96-A6AC-A75F4F92FD34}"/>
  </hyperlinks>
  <pageMargins left="0.7" right="0.7" top="0.75" bottom="0.75" header="0.3" footer="0.3"/>
  <pageSetup paperSize="9" orientation="landscape" verticalDpi="1200" r:id="rId1"/>
  <headerFooter>
    <oddHeader>&amp;CEN
Annex 1</oddHeader>
    <oddFooter>&amp;C&amp;P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07F356-27CD-4E43-8214-2AA1EACE193E}">
  <sheetPr>
    <tabColor theme="0" tint="-0.14999847407452621"/>
  </sheetPr>
  <dimension ref="A2:D11"/>
  <sheetViews>
    <sheetView workbookViewId="0">
      <selection activeCell="B3" sqref="B3"/>
    </sheetView>
  </sheetViews>
  <sheetFormatPr defaultColWidth="9.140625" defaultRowHeight="15"/>
  <cols>
    <col min="1" max="1" width="4.5703125" customWidth="1"/>
    <col min="2" max="2" width="68.140625" customWidth="1"/>
    <col min="3" max="3" width="21.140625" customWidth="1"/>
    <col min="4" max="4" width="27.42578125" customWidth="1"/>
  </cols>
  <sheetData>
    <row r="2" spans="1:4" ht="20.25">
      <c r="A2" s="1" t="s">
        <v>257</v>
      </c>
    </row>
    <row r="5" spans="1:4">
      <c r="B5" s="104"/>
      <c r="C5" s="454" t="s">
        <v>172</v>
      </c>
      <c r="D5" s="454" t="s">
        <v>173</v>
      </c>
    </row>
    <row r="6" spans="1:4" ht="30">
      <c r="B6" s="104"/>
      <c r="C6" s="454" t="s">
        <v>258</v>
      </c>
      <c r="D6" s="454" t="s">
        <v>259</v>
      </c>
    </row>
    <row r="7" spans="1:4" ht="30">
      <c r="A7" s="454">
        <v>1</v>
      </c>
      <c r="B7" s="455" t="s">
        <v>260</v>
      </c>
      <c r="C7" s="450">
        <v>0</v>
      </c>
      <c r="D7" s="450">
        <v>0</v>
      </c>
    </row>
    <row r="9" spans="1:4">
      <c r="B9" s="35"/>
    </row>
    <row r="10" spans="1:4">
      <c r="B10" s="35"/>
    </row>
    <row r="11" spans="1:4">
      <c r="B11" s="36"/>
    </row>
  </sheetData>
  <pageMargins left="0.7" right="0.7" top="0.75" bottom="0.75" header="0.3" footer="0.3"/>
  <pageSetup paperSize="9" orientation="landscape" verticalDpi="90" r:id="rId1"/>
  <headerFooter>
    <oddHeader>&amp;CEN
Annex 1</oddHeader>
    <oddFooter>&amp;C&amp;P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84958D-2822-4BB6-9A0F-1A414D0BECC9}">
  <sheetPr>
    <tabColor theme="0" tint="-0.14999847407452621"/>
  </sheetPr>
  <dimension ref="A3:C10"/>
  <sheetViews>
    <sheetView workbookViewId="0">
      <selection activeCell="B3" sqref="B3"/>
    </sheetView>
  </sheetViews>
  <sheetFormatPr defaultColWidth="9.140625" defaultRowHeight="15"/>
  <cols>
    <col min="1" max="1" width="6.28515625" customWidth="1"/>
    <col min="2" max="2" width="74.28515625" customWidth="1"/>
    <col min="3" max="3" width="28.5703125" customWidth="1"/>
  </cols>
  <sheetData>
    <row r="3" spans="1:3" ht="18" customHeight="1">
      <c r="A3" s="270" t="s">
        <v>262</v>
      </c>
      <c r="B3" s="270"/>
      <c r="C3" s="270"/>
    </row>
    <row r="4" spans="1:3">
      <c r="A4" s="270"/>
      <c r="B4" s="270"/>
      <c r="C4" s="270"/>
    </row>
    <row r="7" spans="1:3">
      <c r="C7" s="454" t="s">
        <v>172</v>
      </c>
    </row>
    <row r="8" spans="1:3">
      <c r="A8" s="37"/>
      <c r="B8" s="105"/>
      <c r="C8" s="454" t="s">
        <v>175</v>
      </c>
    </row>
    <row r="9" spans="1:3" ht="15.75" customHeight="1">
      <c r="A9" s="454">
        <v>1</v>
      </c>
      <c r="B9" s="456" t="s">
        <v>263</v>
      </c>
      <c r="C9" s="450">
        <v>0</v>
      </c>
    </row>
    <row r="10" spans="1:3">
      <c r="A10" s="454">
        <v>2</v>
      </c>
      <c r="B10" s="456" t="s">
        <v>264</v>
      </c>
      <c r="C10" s="450">
        <v>0</v>
      </c>
    </row>
  </sheetData>
  <mergeCells count="1">
    <mergeCell ref="A3:C4"/>
  </mergeCells>
  <pageMargins left="0.7" right="0.7" top="0.75" bottom="0.75" header="0.3" footer="0.3"/>
  <pageSetup paperSize="9" orientation="landscape" verticalDpi="90" r:id="rId1"/>
  <headerFooter>
    <oddHeader>&amp;CEN
Annex 1</oddHeader>
    <oddFooter>&amp;C&amp;P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1506A8-B58A-4F77-ACDB-5F54BE33FB88}">
  <sheetPr>
    <tabColor theme="0" tint="-0.14999847407452621"/>
  </sheetPr>
  <dimension ref="A2:I21"/>
  <sheetViews>
    <sheetView workbookViewId="0">
      <selection activeCell="B3" sqref="B3"/>
    </sheetView>
  </sheetViews>
  <sheetFormatPr defaultColWidth="9.140625" defaultRowHeight="15"/>
  <cols>
    <col min="1" max="1" width="8.85546875" customWidth="1"/>
    <col min="2" max="2" width="25.42578125" customWidth="1"/>
    <col min="3" max="3" width="34.5703125" customWidth="1"/>
    <col min="4" max="4" width="29.42578125" customWidth="1"/>
    <col min="5" max="5" width="14.140625" customWidth="1"/>
    <col min="6" max="6" width="36.140625" customWidth="1"/>
    <col min="7" max="7" width="30.85546875" customWidth="1"/>
  </cols>
  <sheetData>
    <row r="2" spans="1:9" ht="26.25">
      <c r="B2" s="138"/>
      <c r="C2" s="139"/>
    </row>
    <row r="3" spans="1:9">
      <c r="A3" s="457" t="s">
        <v>1265</v>
      </c>
      <c r="B3" s="457"/>
      <c r="C3" s="457"/>
      <c r="D3" s="457"/>
      <c r="E3" s="457"/>
      <c r="F3" s="457"/>
      <c r="G3" s="457"/>
      <c r="I3" s="458" t="s">
        <v>1266</v>
      </c>
    </row>
    <row r="4" spans="1:9">
      <c r="A4" s="459"/>
      <c r="B4" s="459"/>
      <c r="C4" s="459"/>
      <c r="D4" s="459"/>
      <c r="E4" s="459"/>
      <c r="F4" s="459"/>
      <c r="G4" s="459"/>
      <c r="I4" s="148" t="s">
        <v>1267</v>
      </c>
    </row>
    <row r="5" spans="1:9">
      <c r="A5" s="459"/>
      <c r="B5" s="459"/>
      <c r="C5" s="459"/>
      <c r="D5" s="459"/>
      <c r="E5" s="459"/>
      <c r="F5" s="459"/>
      <c r="G5" s="459"/>
    </row>
    <row r="6" spans="1:9">
      <c r="A6" s="460"/>
      <c r="B6" s="460" t="s">
        <v>1268</v>
      </c>
      <c r="C6" s="461" t="s">
        <v>172</v>
      </c>
      <c r="D6" s="461" t="s">
        <v>173</v>
      </c>
      <c r="E6" s="461" t="s">
        <v>174</v>
      </c>
      <c r="F6" s="461" t="s">
        <v>200</v>
      </c>
      <c r="G6" s="461" t="s">
        <v>1269</v>
      </c>
    </row>
    <row r="7" spans="1:9">
      <c r="A7" s="460"/>
      <c r="B7" s="462"/>
      <c r="C7" s="463" t="s">
        <v>170</v>
      </c>
      <c r="D7" s="463"/>
      <c r="E7" s="463"/>
      <c r="F7" s="463"/>
      <c r="G7" s="463"/>
    </row>
    <row r="8" spans="1:9">
      <c r="A8" s="462"/>
      <c r="B8" s="462"/>
      <c r="C8" s="463" t="s">
        <v>1270</v>
      </c>
      <c r="D8" s="463" t="s">
        <v>1271</v>
      </c>
      <c r="E8" s="463" t="s">
        <v>1272</v>
      </c>
      <c r="F8" s="463" t="s">
        <v>1273</v>
      </c>
      <c r="G8" s="463" t="s">
        <v>1274</v>
      </c>
    </row>
    <row r="9" spans="1:9">
      <c r="A9" s="462"/>
      <c r="B9" s="462"/>
      <c r="C9" s="463"/>
      <c r="D9" s="463"/>
      <c r="E9" s="463"/>
      <c r="F9" s="463"/>
      <c r="G9" s="463"/>
    </row>
    <row r="10" spans="1:9" ht="22.5" customHeight="1">
      <c r="A10" s="462"/>
      <c r="B10" s="462"/>
      <c r="C10" s="463"/>
      <c r="D10" s="463"/>
      <c r="E10" s="463"/>
      <c r="F10" s="463"/>
      <c r="G10" s="463"/>
    </row>
    <row r="11" spans="1:9" s="38" customFormat="1" ht="78.75" customHeight="1">
      <c r="A11" s="461">
        <v>1</v>
      </c>
      <c r="B11" s="464" t="s">
        <v>1275</v>
      </c>
      <c r="C11" s="465" t="s">
        <v>1276</v>
      </c>
      <c r="D11" s="466">
        <f ca="1">'[2]C 02.00'!E14-('[2]C 07.00 (001)'!AB26+'[2]C 07.00 (001)'!AF28+'[2]C 07.00 (001)'!AF30)</f>
        <v>26567357121.064659</v>
      </c>
      <c r="E11" s="467">
        <f t="shared" ref="E11:E18" ca="1" si="0">SUM(C11:D11)</f>
        <v>26567357121.064659</v>
      </c>
      <c r="F11" s="468">
        <f t="shared" ref="F11:G18" ca="1" si="1">E11</f>
        <v>26567357121.064659</v>
      </c>
      <c r="G11" s="468">
        <f t="shared" ca="1" si="1"/>
        <v>26567357121.064659</v>
      </c>
    </row>
    <row r="12" spans="1:9" ht="21">
      <c r="A12" s="461">
        <v>2</v>
      </c>
      <c r="B12" s="464" t="s">
        <v>1277</v>
      </c>
      <c r="C12" s="465" t="s">
        <v>1276</v>
      </c>
      <c r="D12" s="469">
        <f>('[2]C 07.00 (001)'!AB26+'[2]C 07.00 (001)'!AF28+'[2]C 07.00 (001)'!AF30)+'[2]C 02.00'!E78</f>
        <v>13820340.480444733</v>
      </c>
      <c r="E12" s="467">
        <f t="shared" si="0"/>
        <v>13820340.480444733</v>
      </c>
      <c r="F12" s="468">
        <f t="shared" si="1"/>
        <v>13820340.480444733</v>
      </c>
      <c r="G12" s="468">
        <f t="shared" si="1"/>
        <v>13820340.480444733</v>
      </c>
    </row>
    <row r="13" spans="1:9">
      <c r="A13" s="461">
        <v>3</v>
      </c>
      <c r="B13" s="464" t="s">
        <v>1278</v>
      </c>
      <c r="C13" s="470" t="s">
        <v>1268</v>
      </c>
      <c r="D13" s="471">
        <f>'[2]C 02.00'!E99+'[2]C 02.00'!E100+'[2]C 02.00'!E101+'[2]C 02.00'!E102</f>
        <v>67290179.680000007</v>
      </c>
      <c r="E13" s="467">
        <f t="shared" si="0"/>
        <v>67290179.680000007</v>
      </c>
      <c r="F13" s="468">
        <f t="shared" si="1"/>
        <v>67290179.680000007</v>
      </c>
      <c r="G13" s="468">
        <f t="shared" si="1"/>
        <v>67290179.680000007</v>
      </c>
    </row>
    <row r="14" spans="1:9" ht="21">
      <c r="A14" s="461">
        <v>4</v>
      </c>
      <c r="B14" s="464" t="s">
        <v>1279</v>
      </c>
      <c r="C14" s="465" t="s">
        <v>1276</v>
      </c>
      <c r="D14" s="472"/>
      <c r="E14" s="467">
        <f t="shared" si="0"/>
        <v>0</v>
      </c>
      <c r="F14" s="468">
        <f t="shared" si="1"/>
        <v>0</v>
      </c>
      <c r="G14" s="468">
        <f t="shared" si="1"/>
        <v>0</v>
      </c>
    </row>
    <row r="15" spans="1:9" ht="142.5" customHeight="1">
      <c r="A15" s="461">
        <v>5</v>
      </c>
      <c r="B15" s="464" t="s">
        <v>1280</v>
      </c>
      <c r="C15" s="465" t="s">
        <v>1276</v>
      </c>
      <c r="D15" s="473">
        <v>0</v>
      </c>
      <c r="E15" s="467">
        <f t="shared" si="0"/>
        <v>0</v>
      </c>
      <c r="F15" s="468">
        <f t="shared" si="1"/>
        <v>0</v>
      </c>
      <c r="G15" s="468">
        <f t="shared" si="1"/>
        <v>0</v>
      </c>
    </row>
    <row r="16" spans="1:9">
      <c r="A16" s="461">
        <v>6</v>
      </c>
      <c r="B16" s="464" t="s">
        <v>197</v>
      </c>
      <c r="C16" s="470" t="s">
        <v>1268</v>
      </c>
      <c r="D16" s="471">
        <f>'[2]C 02.00'!E96</f>
        <v>1943377185.5</v>
      </c>
      <c r="E16" s="467">
        <f t="shared" si="0"/>
        <v>1943377185.5</v>
      </c>
      <c r="F16" s="468">
        <f t="shared" si="1"/>
        <v>1943377185.5</v>
      </c>
      <c r="G16" s="468">
        <f t="shared" si="1"/>
        <v>1943377185.5</v>
      </c>
    </row>
    <row r="17" spans="1:7" ht="22.5">
      <c r="A17" s="461">
        <v>7</v>
      </c>
      <c r="B17" s="464" t="s">
        <v>1281</v>
      </c>
      <c r="C17" s="470" t="s">
        <v>1268</v>
      </c>
      <c r="D17" s="474" t="s">
        <v>1282</v>
      </c>
      <c r="E17" s="467">
        <f t="shared" si="0"/>
        <v>0</v>
      </c>
      <c r="F17" s="468">
        <f t="shared" si="1"/>
        <v>0</v>
      </c>
      <c r="G17" s="468">
        <f t="shared" si="1"/>
        <v>0</v>
      </c>
    </row>
    <row r="18" spans="1:7" ht="21">
      <c r="A18" s="461">
        <v>8</v>
      </c>
      <c r="B18" s="464" t="s">
        <v>198</v>
      </c>
      <c r="C18" s="465" t="s">
        <v>1276</v>
      </c>
      <c r="D18" s="475">
        <f ca="1">'[2]EU OV1'!D44</f>
        <v>28591844826.725105</v>
      </c>
      <c r="E18" s="467">
        <f t="shared" ca="1" si="0"/>
        <v>28591844826.725105</v>
      </c>
      <c r="F18" s="468">
        <f t="shared" ca="1" si="1"/>
        <v>28591844826.725105</v>
      </c>
      <c r="G18" s="468">
        <f t="shared" ca="1" si="1"/>
        <v>28591844826.725105</v>
      </c>
    </row>
    <row r="21" spans="1:7">
      <c r="C21" s="476"/>
      <c r="D21" s="34"/>
    </row>
  </sheetData>
  <mergeCells count="8">
    <mergeCell ref="B7:B10"/>
    <mergeCell ref="C7:G7"/>
    <mergeCell ref="A8:A10"/>
    <mergeCell ref="C8:C10"/>
    <mergeCell ref="D8:D10"/>
    <mergeCell ref="E8:E10"/>
    <mergeCell ref="F8:F10"/>
    <mergeCell ref="G8:G10"/>
  </mergeCells>
  <conditionalFormatting sqref="C7:C8">
    <cfRule type="cellIs" dxfId="10" priority="1" stopIfTrue="1" operator="lessThan">
      <formula>0</formula>
    </cfRule>
  </conditionalFormatting>
  <pageMargins left="0.70866141732283472" right="0.70866141732283472" top="0.74803149606299213" bottom="0.74803149606299213" header="0.31496062992125984" footer="0.31496062992125984"/>
  <pageSetup paperSize="9" orientation="landscape" r:id="rId1"/>
  <headerFooter>
    <oddHeader>&amp;CEN
Annex I</oddHeader>
    <oddFooter>&amp;C&amp;P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EDF3D0-ACD7-42DF-84DE-4A7E9E28E67B}">
  <sheetPr>
    <tabColor theme="0" tint="-0.14999847407452621"/>
  </sheetPr>
  <dimension ref="A2:J38"/>
  <sheetViews>
    <sheetView workbookViewId="0">
      <selection activeCell="B3" sqref="B3"/>
    </sheetView>
  </sheetViews>
  <sheetFormatPr defaultColWidth="9.140625" defaultRowHeight="15"/>
  <cols>
    <col min="1" max="1" width="7.140625" style="15" customWidth="1"/>
    <col min="2" max="2" width="44.42578125" style="15" customWidth="1"/>
    <col min="3" max="3" width="42.42578125" style="15" customWidth="1"/>
    <col min="4" max="4" width="40.140625" style="15" customWidth="1"/>
    <col min="5" max="5" width="57.85546875" style="15" customWidth="1"/>
    <col min="6" max="6" width="47.140625" style="15" customWidth="1"/>
    <col min="7" max="7" width="50.5703125" style="15" customWidth="1"/>
    <col min="8" max="16384" width="9.140625" style="15"/>
  </cols>
  <sheetData>
    <row r="2" spans="1:7" ht="26.25">
      <c r="B2" s="477"/>
      <c r="C2" s="478"/>
    </row>
    <row r="3" spans="1:7">
      <c r="A3" s="479" t="s">
        <v>1283</v>
      </c>
      <c r="B3" s="479"/>
      <c r="C3" s="479"/>
      <c r="D3" s="480"/>
      <c r="E3" s="480"/>
      <c r="F3" s="480"/>
      <c r="G3" s="480"/>
    </row>
    <row r="4" spans="1:7">
      <c r="A4" s="480"/>
      <c r="B4" s="480"/>
      <c r="C4" s="480"/>
      <c r="D4" s="480"/>
      <c r="E4" s="480"/>
      <c r="F4" s="480"/>
      <c r="G4" s="480"/>
    </row>
    <row r="5" spans="1:7">
      <c r="A5" s="480"/>
      <c r="B5" s="480"/>
      <c r="C5" s="480"/>
      <c r="D5" s="480"/>
      <c r="E5" s="480"/>
      <c r="F5" s="480"/>
      <c r="G5" s="480"/>
    </row>
    <row r="6" spans="1:7">
      <c r="A6" s="481"/>
      <c r="B6" s="481" t="s">
        <v>1268</v>
      </c>
      <c r="C6" s="482" t="s">
        <v>172</v>
      </c>
      <c r="D6" s="482" t="s">
        <v>173</v>
      </c>
      <c r="E6" s="482" t="s">
        <v>174</v>
      </c>
      <c r="F6" s="482" t="s">
        <v>200</v>
      </c>
      <c r="G6" s="464" t="s">
        <v>1269</v>
      </c>
    </row>
    <row r="7" spans="1:7" ht="15" customHeight="1">
      <c r="A7" s="483"/>
      <c r="B7" s="483" t="s">
        <v>1268</v>
      </c>
      <c r="C7" s="484" t="s">
        <v>1284</v>
      </c>
      <c r="D7" s="484"/>
      <c r="E7" s="484"/>
      <c r="F7" s="484"/>
      <c r="G7" s="484"/>
    </row>
    <row r="8" spans="1:7" ht="15" customHeight="1">
      <c r="A8" s="483"/>
      <c r="B8" s="483"/>
      <c r="C8" s="485" t="s">
        <v>1285</v>
      </c>
      <c r="D8" s="485" t="s">
        <v>1286</v>
      </c>
      <c r="E8" s="485" t="s">
        <v>1287</v>
      </c>
      <c r="F8" s="485" t="s">
        <v>1273</v>
      </c>
      <c r="G8" s="485" t="s">
        <v>1274</v>
      </c>
    </row>
    <row r="9" spans="1:7">
      <c r="A9" s="483"/>
      <c r="B9" s="483"/>
      <c r="C9" s="485"/>
      <c r="D9" s="485"/>
      <c r="E9" s="485"/>
      <c r="F9" s="485"/>
      <c r="G9" s="485"/>
    </row>
    <row r="10" spans="1:7" ht="35.25" customHeight="1">
      <c r="A10" s="483"/>
      <c r="B10" s="483"/>
      <c r="C10" s="485"/>
      <c r="D10" s="485"/>
      <c r="E10" s="485"/>
      <c r="F10" s="485"/>
      <c r="G10" s="485"/>
    </row>
    <row r="11" spans="1:7" ht="62.25" customHeight="1">
      <c r="A11" s="472">
        <v>1</v>
      </c>
      <c r="B11" s="472" t="s">
        <v>370</v>
      </c>
      <c r="C11" s="486">
        <v>0</v>
      </c>
      <c r="D11" s="486">
        <v>0</v>
      </c>
      <c r="E11" s="487"/>
      <c r="F11" s="488">
        <f>'[2]C 07.00 (001)'!AF11</f>
        <v>0</v>
      </c>
      <c r="G11" s="489"/>
    </row>
    <row r="12" spans="1:7" ht="54.75" customHeight="1">
      <c r="A12" s="472" t="s">
        <v>584</v>
      </c>
      <c r="B12" s="472" t="s">
        <v>1288</v>
      </c>
      <c r="C12" s="490">
        <v>0</v>
      </c>
      <c r="D12" s="490">
        <v>0</v>
      </c>
      <c r="E12" s="487"/>
      <c r="F12" s="491">
        <f ca="1">'[2]C 07.00 (003)'!AF10</f>
        <v>38279093.100000001</v>
      </c>
      <c r="G12" s="487"/>
    </row>
    <row r="13" spans="1:7" ht="55.5" customHeight="1">
      <c r="A13" s="472" t="s">
        <v>586</v>
      </c>
      <c r="B13" s="472" t="s">
        <v>299</v>
      </c>
      <c r="C13" s="490">
        <v>0</v>
      </c>
      <c r="D13" s="490">
        <v>0</v>
      </c>
      <c r="E13" s="487"/>
      <c r="F13" s="491">
        <f>'[2]C 07.00 (004)'!AF10</f>
        <v>0</v>
      </c>
      <c r="G13" s="487"/>
    </row>
    <row r="14" spans="1:7" ht="44.25" customHeight="1">
      <c r="A14" s="472" t="s">
        <v>1289</v>
      </c>
      <c r="B14" s="464" t="s">
        <v>1290</v>
      </c>
      <c r="C14" s="492">
        <v>0</v>
      </c>
      <c r="D14" s="492">
        <v>0</v>
      </c>
      <c r="E14" s="487"/>
      <c r="F14" s="491">
        <f>'[2]C 07.00 (005)'!AF10</f>
        <v>0</v>
      </c>
      <c r="G14" s="487"/>
    </row>
    <row r="15" spans="1:7" ht="51.75" customHeight="1">
      <c r="A15" s="472" t="s">
        <v>1291</v>
      </c>
      <c r="B15" s="464" t="s">
        <v>1292</v>
      </c>
      <c r="C15" s="492">
        <v>0</v>
      </c>
      <c r="D15" s="492">
        <v>0</v>
      </c>
      <c r="E15" s="487"/>
      <c r="F15" s="491">
        <f>'[2]C 07.00 (006)'!AF10</f>
        <v>0</v>
      </c>
      <c r="G15" s="487"/>
    </row>
    <row r="16" spans="1:7" ht="36.75" customHeight="1">
      <c r="A16" s="472">
        <v>2</v>
      </c>
      <c r="B16" s="472" t="s">
        <v>300</v>
      </c>
      <c r="C16" s="490">
        <v>0</v>
      </c>
      <c r="D16" s="490">
        <v>0</v>
      </c>
      <c r="E16" s="487"/>
      <c r="F16" s="491">
        <f>'[2]C 07.00 (007)'!AF10</f>
        <v>294494301.15285516</v>
      </c>
      <c r="G16" s="487"/>
    </row>
    <row r="17" spans="1:10" ht="39" customHeight="1">
      <c r="A17" s="472">
        <v>3</v>
      </c>
      <c r="B17" s="472" t="s">
        <v>369</v>
      </c>
      <c r="C17" s="492">
        <v>0</v>
      </c>
      <c r="D17" s="492">
        <v>0</v>
      </c>
      <c r="E17" s="487"/>
      <c r="F17" s="493">
        <v>0</v>
      </c>
      <c r="G17" s="490"/>
    </row>
    <row r="18" spans="1:10">
      <c r="A18" s="494">
        <v>4</v>
      </c>
      <c r="B18" s="495" t="s">
        <v>1293</v>
      </c>
      <c r="C18" s="496"/>
      <c r="D18" s="496"/>
      <c r="E18" s="496"/>
      <c r="F18" s="496" t="s">
        <v>1268</v>
      </c>
      <c r="G18" s="496"/>
    </row>
    <row r="19" spans="1:10" ht="93" customHeight="1">
      <c r="A19" s="472">
        <v>5</v>
      </c>
      <c r="B19" s="472" t="s">
        <v>301</v>
      </c>
      <c r="C19" s="497">
        <v>0</v>
      </c>
      <c r="D19" s="497">
        <v>0</v>
      </c>
      <c r="E19" s="487"/>
      <c r="F19" s="498">
        <f>'[2]C 07.00 (008 corp. other)'!AF10</f>
        <v>7724.52</v>
      </c>
      <c r="G19" s="489"/>
    </row>
    <row r="20" spans="1:10" ht="71.25" customHeight="1">
      <c r="A20" s="472" t="s">
        <v>1294</v>
      </c>
      <c r="B20" s="472" t="s">
        <v>1295</v>
      </c>
      <c r="C20" s="499">
        <v>0</v>
      </c>
      <c r="D20" s="499">
        <v>0</v>
      </c>
      <c r="E20" s="487"/>
      <c r="F20" s="487">
        <v>0</v>
      </c>
      <c r="G20" s="487"/>
    </row>
    <row r="21" spans="1:10" ht="76.5" customHeight="1">
      <c r="A21" s="472" t="s">
        <v>1296</v>
      </c>
      <c r="B21" s="472" t="s">
        <v>1297</v>
      </c>
      <c r="C21" s="497">
        <v>0</v>
      </c>
      <c r="D21" s="497">
        <v>0</v>
      </c>
      <c r="E21" s="487"/>
      <c r="F21" s="487">
        <v>0</v>
      </c>
      <c r="G21" s="487"/>
    </row>
    <row r="22" spans="1:10">
      <c r="A22" s="472" t="s">
        <v>1298</v>
      </c>
      <c r="B22" s="472" t="s">
        <v>1299</v>
      </c>
      <c r="C22" s="497">
        <v>0</v>
      </c>
      <c r="D22" s="497">
        <v>0</v>
      </c>
      <c r="E22" s="487"/>
      <c r="F22" s="500">
        <f>F19</f>
        <v>7724.52</v>
      </c>
      <c r="G22" s="487"/>
    </row>
    <row r="23" spans="1:10" ht="46.5" customHeight="1">
      <c r="A23" s="472" t="s">
        <v>1300</v>
      </c>
      <c r="B23" s="472" t="s">
        <v>1301</v>
      </c>
      <c r="C23" s="490">
        <v>0</v>
      </c>
      <c r="D23" s="490">
        <v>0</v>
      </c>
      <c r="E23" s="487"/>
      <c r="F23" s="487">
        <v>0</v>
      </c>
      <c r="G23" s="487"/>
    </row>
    <row r="24" spans="1:10" ht="52.5" customHeight="1">
      <c r="A24" s="472" t="s">
        <v>1302</v>
      </c>
      <c r="B24" s="472" t="s">
        <v>1303</v>
      </c>
      <c r="C24" s="501">
        <v>0</v>
      </c>
      <c r="D24" s="501">
        <v>0</v>
      </c>
      <c r="E24" s="487"/>
      <c r="F24" s="487"/>
      <c r="G24" s="487"/>
    </row>
    <row r="25" spans="1:10" ht="115.5" customHeight="1">
      <c r="A25" s="472">
        <v>6</v>
      </c>
      <c r="B25" s="472" t="s">
        <v>302</v>
      </c>
      <c r="C25" s="501">
        <v>0</v>
      </c>
      <c r="D25" s="501">
        <v>0</v>
      </c>
      <c r="E25" s="487"/>
      <c r="F25" s="500">
        <f>'[2]C 07.00 (009)'!AF10</f>
        <v>11686918036.700457</v>
      </c>
      <c r="G25" s="487"/>
      <c r="J25"/>
    </row>
    <row r="26" spans="1:10" ht="50.25" customHeight="1">
      <c r="A26" s="472" t="s">
        <v>1304</v>
      </c>
      <c r="B26" s="472" t="s">
        <v>1305</v>
      </c>
      <c r="C26" s="501">
        <v>0</v>
      </c>
      <c r="D26" s="501">
        <v>0</v>
      </c>
      <c r="E26" s="487"/>
      <c r="F26" s="502">
        <f>'[2]C 07.00 (009)'!AF40</f>
        <v>118281303.35639995</v>
      </c>
      <c r="G26" s="490"/>
      <c r="J26"/>
    </row>
    <row r="27" spans="1:10" ht="50.25" customHeight="1">
      <c r="A27" s="472" t="s">
        <v>1306</v>
      </c>
      <c r="B27" s="472" t="s">
        <v>1307</v>
      </c>
      <c r="C27" s="501">
        <v>0</v>
      </c>
      <c r="D27" s="501">
        <v>0</v>
      </c>
      <c r="E27" s="487"/>
      <c r="F27" s="490">
        <v>0</v>
      </c>
      <c r="G27" s="490"/>
      <c r="J27" s="503"/>
    </row>
    <row r="28" spans="1:10" ht="70.5" customHeight="1">
      <c r="A28" s="472" t="s">
        <v>1308</v>
      </c>
      <c r="B28" s="472" t="s">
        <v>1309</v>
      </c>
      <c r="C28" s="501">
        <v>0</v>
      </c>
      <c r="D28" s="501">
        <v>0</v>
      </c>
      <c r="E28" s="487"/>
      <c r="F28" s="487"/>
      <c r="G28" s="490"/>
    </row>
    <row r="29" spans="1:10" ht="84" customHeight="1">
      <c r="A29" s="472" t="s">
        <v>1310</v>
      </c>
      <c r="B29" s="464" t="s">
        <v>1311</v>
      </c>
      <c r="C29" s="490">
        <v>0</v>
      </c>
      <c r="D29" s="490">
        <v>0</v>
      </c>
      <c r="E29" s="487"/>
      <c r="F29" s="487"/>
      <c r="G29" s="487"/>
    </row>
    <row r="30" spans="1:10">
      <c r="A30" s="495">
        <v>7</v>
      </c>
      <c r="B30" s="494" t="s">
        <v>1312</v>
      </c>
      <c r="C30" s="496"/>
      <c r="D30" s="496"/>
      <c r="E30" s="504"/>
      <c r="F30" s="504"/>
      <c r="G30" s="504"/>
    </row>
    <row r="31" spans="1:10" ht="38.25" customHeight="1">
      <c r="A31" s="472" t="s">
        <v>1313</v>
      </c>
      <c r="B31" s="464" t="s">
        <v>1314</v>
      </c>
      <c r="C31" s="505">
        <v>0</v>
      </c>
      <c r="D31" s="505">
        <v>0</v>
      </c>
      <c r="E31" s="505"/>
      <c r="F31" s="502">
        <f>'[2]C 07.00 (010 non-IPRE res.)'!AF10</f>
        <v>13267626691.771698</v>
      </c>
      <c r="G31" s="490"/>
    </row>
    <row r="32" spans="1:10" ht="35.25" customHeight="1">
      <c r="A32" s="472" t="s">
        <v>1315</v>
      </c>
      <c r="B32" s="472" t="s">
        <v>1316</v>
      </c>
      <c r="C32" s="505">
        <v>0</v>
      </c>
      <c r="D32" s="505">
        <v>0</v>
      </c>
      <c r="E32" s="505"/>
      <c r="F32" s="487">
        <v>0</v>
      </c>
      <c r="G32" s="487"/>
    </row>
    <row r="33" spans="1:7" ht="35.25" customHeight="1">
      <c r="A33" s="472" t="s">
        <v>1317</v>
      </c>
      <c r="B33" s="472" t="s">
        <v>1318</v>
      </c>
      <c r="C33" s="505">
        <v>0</v>
      </c>
      <c r="D33" s="505">
        <v>0</v>
      </c>
      <c r="E33" s="505"/>
      <c r="F33" s="500">
        <f>'[2]C 07.00 (011)'!AF10</f>
        <v>758487499.55344462</v>
      </c>
      <c r="G33" s="487"/>
    </row>
    <row r="34" spans="1:7" ht="35.25" customHeight="1">
      <c r="A34" s="472" t="s">
        <v>217</v>
      </c>
      <c r="B34" s="472" t="s">
        <v>1319</v>
      </c>
      <c r="C34" s="505">
        <v>0</v>
      </c>
      <c r="D34" s="505">
        <v>0</v>
      </c>
      <c r="E34" s="505"/>
      <c r="F34" s="487">
        <v>0</v>
      </c>
      <c r="G34" s="487"/>
    </row>
    <row r="35" spans="1:7" ht="35.25" customHeight="1">
      <c r="A35" s="472" t="s">
        <v>1210</v>
      </c>
      <c r="B35" s="472" t="s">
        <v>1320</v>
      </c>
      <c r="C35" s="505">
        <v>0</v>
      </c>
      <c r="D35" s="505">
        <v>0</v>
      </c>
      <c r="E35" s="505"/>
      <c r="F35" s="500">
        <f>'[2]C 07.00 (013)'!AF10</f>
        <v>381283852.13805509</v>
      </c>
      <c r="G35" s="487"/>
    </row>
    <row r="36" spans="1:7" ht="35.25" customHeight="1">
      <c r="A36" s="472" t="s">
        <v>1211</v>
      </c>
      <c r="B36" s="464" t="s">
        <v>1321</v>
      </c>
      <c r="C36" s="505">
        <v>0</v>
      </c>
      <c r="D36" s="505">
        <v>0</v>
      </c>
      <c r="E36" s="505"/>
      <c r="F36" s="500">
        <f>'[2]C 07.00 (007)'!AF10</f>
        <v>294494301.15285516</v>
      </c>
      <c r="G36" s="487"/>
    </row>
    <row r="37" spans="1:7" ht="42" customHeight="1">
      <c r="A37" s="472">
        <v>8</v>
      </c>
      <c r="B37" s="472" t="s">
        <v>298</v>
      </c>
      <c r="C37" s="489">
        <v>0</v>
      </c>
      <c r="D37" s="489">
        <v>0</v>
      </c>
      <c r="E37" s="505"/>
      <c r="F37" s="506">
        <f>'[2]C 07.00 (017)'!AF10</f>
        <v>154080262.60859591</v>
      </c>
      <c r="G37" s="489"/>
    </row>
    <row r="38" spans="1:7" ht="37.5" customHeight="1">
      <c r="A38" s="472">
        <v>9</v>
      </c>
      <c r="B38" s="472" t="s">
        <v>198</v>
      </c>
      <c r="C38" s="490">
        <v>0</v>
      </c>
      <c r="D38" s="490">
        <v>0</v>
      </c>
      <c r="E38" s="490"/>
      <c r="F38" s="502">
        <f ca="1">'[2]C 02.00'!E6</f>
        <v>28591844826.725105</v>
      </c>
      <c r="G38" s="490"/>
    </row>
  </sheetData>
  <mergeCells count="9">
    <mergeCell ref="A7:A8"/>
    <mergeCell ref="B7:B10"/>
    <mergeCell ref="C7:G7"/>
    <mergeCell ref="C8:C10"/>
    <mergeCell ref="D8:D10"/>
    <mergeCell ref="E8:E10"/>
    <mergeCell ref="F8:F10"/>
    <mergeCell ref="G8:G10"/>
    <mergeCell ref="A9:A10"/>
  </mergeCells>
  <conditionalFormatting sqref="C7:C8">
    <cfRule type="cellIs" dxfId="9" priority="1" stopIfTrue="1" operator="lessThan">
      <formula>0</formula>
    </cfRule>
  </conditionalFormatting>
  <pageMargins left="0.70866141732283472" right="0.70866141732283472" top="0.74803149606299213" bottom="0.74803149606299213" header="0.31496062992125984" footer="0.31496062992125984"/>
  <pageSetup paperSize="9" orientation="landscape" r:id="rId1"/>
  <headerFooter>
    <oddHeader>&amp;CEN
Annex I</oddHeader>
    <oddFooter>&amp;C&amp;P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D58E3F4C8A8D424F869D147269818F78" ma:contentTypeVersion="17" ma:contentTypeDescription="Opprett et nytt dokument." ma:contentTypeScope="" ma:versionID="48f98a8aa3ebce6e4622339824a9619f">
  <xsd:schema xmlns:xsd="http://www.w3.org/2001/XMLSchema" xmlns:xs="http://www.w3.org/2001/XMLSchema" xmlns:p="http://schemas.microsoft.com/office/2006/metadata/properties" xmlns:ns2="95a6da38-208d-4481-b69b-d3d1fac9e1cd" xmlns:ns3="20f61b97-d168-4601-be64-146c510a2bb7" targetNamespace="http://schemas.microsoft.com/office/2006/metadata/properties" ma:root="true" ma:fieldsID="35efb71a80327e35e09571e68d891e04" ns2:_="" ns3:_="">
    <xsd:import namespace="95a6da38-208d-4481-b69b-d3d1fac9e1cd"/>
    <xsd:import namespace="20f61b97-d168-4601-be64-146c510a2bb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a6da38-208d-4481-b69b-d3d1fac9e1c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lcf76f155ced4ddcb4097134ff3c332f" ma:index="17" nillable="true" ma:taxonomy="true" ma:internalName="lcf76f155ced4ddcb4097134ff3c332f" ma:taxonomyFieldName="MediaServiceImageTags" ma:displayName="Bildemerkelapper" ma:readOnly="false" ma:fieldId="{5cf76f15-5ced-4ddc-b409-7134ff3c332f}" ma:taxonomyMulti="true" ma:sspId="f90f9247-10a2-44e6-a579-5446f749d122"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element name="MediaServiceLocation" ma:index="24"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0f61b97-d168-4601-be64-146c510a2bb7" elementFormDefault="qualified">
    <xsd:import namespace="http://schemas.microsoft.com/office/2006/documentManagement/types"/>
    <xsd:import namespace="http://schemas.microsoft.com/office/infopath/2007/PartnerControls"/>
    <xsd:element name="SharedWithUsers" ma:index="12"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lingsdetaljer" ma:internalName="SharedWithDetails" ma:readOnly="true">
      <xsd:simpleType>
        <xsd:restriction base="dms:Note">
          <xsd:maxLength value="255"/>
        </xsd:restriction>
      </xsd:simpleType>
    </xsd:element>
    <xsd:element name="TaxCatchAll" ma:index="18" nillable="true" ma:displayName="Taxonomy Catch All Column" ma:hidden="true" ma:list="{e4b51e4a-f9e6-45ea-b854-bf88d2653946}" ma:internalName="TaxCatchAll" ma:showField="CatchAllData" ma:web="20f61b97-d168-4601-be64-146c510a2bb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5a6da38-208d-4481-b69b-d3d1fac9e1cd">
      <Terms xmlns="http://schemas.microsoft.com/office/infopath/2007/PartnerControls"/>
    </lcf76f155ced4ddcb4097134ff3c332f>
    <TaxCatchAll xmlns="20f61b97-d168-4601-be64-146c510a2bb7" xsi:nil="true"/>
  </documentManagement>
</p:properties>
</file>

<file path=customXml/itemProps1.xml><?xml version="1.0" encoding="utf-8"?>
<ds:datastoreItem xmlns:ds="http://schemas.openxmlformats.org/officeDocument/2006/customXml" ds:itemID="{81792216-1220-4B64-805A-69734B27733D}"/>
</file>

<file path=customXml/itemProps2.xml><?xml version="1.0" encoding="utf-8"?>
<ds:datastoreItem xmlns:ds="http://schemas.openxmlformats.org/officeDocument/2006/customXml" ds:itemID="{CA81EB74-1492-41FA-B75C-7D5334DE1529}">
  <ds:schemaRefs>
    <ds:schemaRef ds:uri="http://schemas.microsoft.com/sharepoint/v3/contenttype/forms"/>
  </ds:schemaRefs>
</ds:datastoreItem>
</file>

<file path=customXml/itemProps3.xml><?xml version="1.0" encoding="utf-8"?>
<ds:datastoreItem xmlns:ds="http://schemas.openxmlformats.org/officeDocument/2006/customXml" ds:itemID="{568FFE6A-84F3-4A2B-BA29-E9663A5138CF}">
  <ds:schemaRefs>
    <ds:schemaRef ds:uri="http://www.w3.org/XML/1998/namespace"/>
    <ds:schemaRef ds:uri="http://purl.org/dc/terms/"/>
    <ds:schemaRef ds:uri="http://schemas.openxmlformats.org/package/2006/metadata/core-properties"/>
    <ds:schemaRef ds:uri="20f61b97-d168-4601-be64-146c510a2bb7"/>
    <ds:schemaRef ds:uri="http://purl.org/dc/dcmitype/"/>
    <ds:schemaRef ds:uri="http://schemas.microsoft.com/office/infopath/2007/PartnerControls"/>
    <ds:schemaRef ds:uri="http://schemas.microsoft.com/office/2006/documentManagement/types"/>
    <ds:schemaRef ds:uri="95a6da38-208d-4481-b69b-d3d1fac9e1cd"/>
    <ds:schemaRef ds:uri="http://schemas.microsoft.com/office/2006/metadata/properties"/>
    <ds:schemaRef ds:uri="http://purl.org/dc/elements/1.1/"/>
  </ds:schemaRefs>
</ds:datastoreItem>
</file>

<file path=docMetadata/LabelInfo.xml><?xml version="1.0" encoding="utf-8"?>
<clbl:labelList xmlns:clbl="http://schemas.microsoft.com/office/2020/mipLabelMetadata">
  <clbl:label id="{5c7eb9de-735b-4a68-8fe4-c9c62709b012}" enabled="1" method="Standard" siteId="{3bacb4ff-f1a2-4c92-b96c-e99fec826b68}" removed="0"/>
  <clbl:label id="{8c3d8a03-6c4f-48cf-a1a6-1b38e749645c}" enabled="1" method="Standard" siteId="{44b5383f-aeed-4959-a674-24d907b93966}"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45</vt:i4>
      </vt:variant>
      <vt:variant>
        <vt:lpstr>Named Ranges</vt:lpstr>
      </vt:variant>
      <vt:variant>
        <vt:i4>3</vt:i4>
      </vt:variant>
    </vt:vector>
  </HeadingPairs>
  <TitlesOfParts>
    <vt:vector size="48" baseType="lpstr">
      <vt:lpstr>Cover</vt:lpstr>
      <vt:lpstr>Contact information</vt:lpstr>
      <vt:lpstr>Index</vt:lpstr>
      <vt:lpstr>EU OV1</vt:lpstr>
      <vt:lpstr>EU KM1</vt:lpstr>
      <vt:lpstr>EU INS1</vt:lpstr>
      <vt:lpstr>EU INS2</vt:lpstr>
      <vt:lpstr>EU CMS1</vt:lpstr>
      <vt:lpstr>EU CMS2</vt:lpstr>
      <vt:lpstr>EU OVC</vt:lpstr>
      <vt:lpstr>EU OVA</vt:lpstr>
      <vt:lpstr>EU LI3</vt:lpstr>
      <vt:lpstr>EU PV1</vt:lpstr>
      <vt:lpstr>EU CC1</vt:lpstr>
      <vt:lpstr>EU CCA  </vt:lpstr>
      <vt:lpstr>EU CCyB1</vt:lpstr>
      <vt:lpstr>EU CCyB2</vt:lpstr>
      <vt:lpstr>EU LR1</vt:lpstr>
      <vt:lpstr>EU LR2</vt:lpstr>
      <vt:lpstr>EU LR3</vt:lpstr>
      <vt:lpstr>EU LRA</vt:lpstr>
      <vt:lpstr>EU LIQA</vt:lpstr>
      <vt:lpstr>EU LIQ1</vt:lpstr>
      <vt:lpstr>EU LIQ2</vt:lpstr>
      <vt:lpstr>EU CRA</vt:lpstr>
      <vt:lpstr>EU CRB</vt:lpstr>
      <vt:lpstr>EU CR1</vt:lpstr>
      <vt:lpstr>EU CR2</vt:lpstr>
      <vt:lpstr>EU CQ1</vt:lpstr>
      <vt:lpstr>EU CQ3</vt:lpstr>
      <vt:lpstr>EU CQ5</vt:lpstr>
      <vt:lpstr>EU CQ7</vt:lpstr>
      <vt:lpstr>EU CR3</vt:lpstr>
      <vt:lpstr>EU MRA</vt:lpstr>
      <vt:lpstr>EU ORA</vt:lpstr>
      <vt:lpstr>EU OR2</vt:lpstr>
      <vt:lpstr>EU OR3</vt:lpstr>
      <vt:lpstr>EU IRRBB1</vt:lpstr>
      <vt:lpstr>EU REMA</vt:lpstr>
      <vt:lpstr>EU REM1</vt:lpstr>
      <vt:lpstr>EU REM2</vt:lpstr>
      <vt:lpstr>EU REM3</vt:lpstr>
      <vt:lpstr>EU REM4</vt:lpstr>
      <vt:lpstr>EU AE3</vt:lpstr>
      <vt:lpstr>EU AE4</vt:lpstr>
      <vt:lpstr>'Contact information'!Print_Area</vt:lpstr>
      <vt:lpstr>Cover!Print_Area</vt:lpstr>
      <vt:lpstr>'EU LRA'!Print_Area</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Bjørnar Hungnes</dc:creator>
  <cp:keywords/>
  <dc:description/>
  <cp:lastModifiedBy>Bjørnar Hungnes</cp:lastModifiedBy>
  <cp:revision/>
  <cp:lastPrinted>2024-03-04T15:43:44Z</cp:lastPrinted>
  <dcterms:created xsi:type="dcterms:W3CDTF">2012-12-18T10:53:22Z</dcterms:created>
  <dcterms:modified xsi:type="dcterms:W3CDTF">2026-07-08T11:05:28Z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{C5265FEA-5BF8-4FAC-87AC-1EDF586886EA}</vt:lpwstr>
  </property>
  <property fmtid="{D5CDD505-2E9C-101B-9397-08002B2CF9AE}" pid="3" name="ContentTypeId">
    <vt:lpwstr>0x010100D58E3F4C8A8D424F869D147269818F78</vt:lpwstr>
  </property>
  <property fmtid="{D5CDD505-2E9C-101B-9397-08002B2CF9AE}" pid="4" name="Érvényességi idő">
    <vt:filetime>2027-04-05T08:21:40Z</vt:filetime>
  </property>
  <property fmtid="{D5CDD505-2E9C-101B-9397-08002B2CF9AE}" pid="5" name="Érvényességet beállító">
    <vt:lpwstr>pintercs</vt:lpwstr>
  </property>
  <property fmtid="{D5CDD505-2E9C-101B-9397-08002B2CF9AE}" pid="6" name="Érvényességi idő első beállítása">
    <vt:filetime>2022-04-05T08:21:41Z</vt:filetime>
  </property>
  <property fmtid="{D5CDD505-2E9C-101B-9397-08002B2CF9AE}" pid="7" name="MSIP_Label_b0d11092-50c9-4e74-84b5-b1af078dc3d0_Enabled">
    <vt:lpwstr>True</vt:lpwstr>
  </property>
  <property fmtid="{D5CDD505-2E9C-101B-9397-08002B2CF9AE}" pid="8" name="MSIP_Label_b0d11092-50c9-4e74-84b5-b1af078dc3d0_SiteId">
    <vt:lpwstr>97c01ef8-0264-4eef-9c08-fb4a9ba1c0db</vt:lpwstr>
  </property>
  <property fmtid="{D5CDD505-2E9C-101B-9397-08002B2CF9AE}" pid="9" name="MSIP_Label_b0d11092-50c9-4e74-84b5-b1af078dc3d0_Owner">
    <vt:lpwstr>pintercs@mnb.hu</vt:lpwstr>
  </property>
  <property fmtid="{D5CDD505-2E9C-101B-9397-08002B2CF9AE}" pid="10" name="MSIP_Label_b0d11092-50c9-4e74-84b5-b1af078dc3d0_SetDate">
    <vt:lpwstr>2022-04-05T08:21:57.4259033Z</vt:lpwstr>
  </property>
  <property fmtid="{D5CDD505-2E9C-101B-9397-08002B2CF9AE}" pid="11" name="MSIP_Label_b0d11092-50c9-4e74-84b5-b1af078dc3d0_Name">
    <vt:lpwstr>Protected</vt:lpwstr>
  </property>
  <property fmtid="{D5CDD505-2E9C-101B-9397-08002B2CF9AE}" pid="12" name="MSIP_Label_b0d11092-50c9-4e74-84b5-b1af078dc3d0_Application">
    <vt:lpwstr>Microsoft Azure Information Protection</vt:lpwstr>
  </property>
  <property fmtid="{D5CDD505-2E9C-101B-9397-08002B2CF9AE}" pid="13" name="MSIP_Label_b0d11092-50c9-4e74-84b5-b1af078dc3d0_ActionId">
    <vt:lpwstr>bb2f2f6f-be87-4bf2-9401-6ee38a369ef1</vt:lpwstr>
  </property>
  <property fmtid="{D5CDD505-2E9C-101B-9397-08002B2CF9AE}" pid="14" name="MSIP_Label_b0d11092-50c9-4e74-84b5-b1af078dc3d0_Extended_MSFT_Method">
    <vt:lpwstr>Automatic</vt:lpwstr>
  </property>
  <property fmtid="{D5CDD505-2E9C-101B-9397-08002B2CF9AE}" pid="15" name="MSIP_Label_5c7eb9de-735b-4a68-8fe4-c9c62709b012_Enabled">
    <vt:lpwstr>True</vt:lpwstr>
  </property>
  <property fmtid="{D5CDD505-2E9C-101B-9397-08002B2CF9AE}" pid="16" name="MSIP_Label_5c7eb9de-735b-4a68-8fe4-c9c62709b012_SiteId">
    <vt:lpwstr>3bacb4ff-f1a2-4c92-b96c-e99fec826b68</vt:lpwstr>
  </property>
  <property fmtid="{D5CDD505-2E9C-101B-9397-08002B2CF9AE}" pid="17" name="MSIP_Label_5c7eb9de-735b-4a68-8fe4-c9c62709b012_SetDate">
    <vt:lpwstr>2022-03-28T08:35:44Z</vt:lpwstr>
  </property>
  <property fmtid="{D5CDD505-2E9C-101B-9397-08002B2CF9AE}" pid="18" name="MSIP_Label_5c7eb9de-735b-4a68-8fe4-c9c62709b012_Name">
    <vt:lpwstr>EBA Regular Use</vt:lpwstr>
  </property>
  <property fmtid="{D5CDD505-2E9C-101B-9397-08002B2CF9AE}" pid="19" name="MSIP_Label_5c7eb9de-735b-4a68-8fe4-c9c62709b012_ActionId">
    <vt:lpwstr>25079269-a653-48a4-8f54-9e23e787c910</vt:lpwstr>
  </property>
  <property fmtid="{D5CDD505-2E9C-101B-9397-08002B2CF9AE}" pid="20" name="MSIP_Label_5c7eb9de-735b-4a68-8fe4-c9c62709b012_Extended_MSFT_Method">
    <vt:lpwstr>Automatic</vt:lpwstr>
  </property>
  <property fmtid="{D5CDD505-2E9C-101B-9397-08002B2CF9AE}" pid="21" name="MSIP_Label_8c3d8a03-6c4f-48cf-a1a6-1b38e749645c_Enabled">
    <vt:lpwstr>true</vt:lpwstr>
  </property>
  <property fmtid="{D5CDD505-2E9C-101B-9397-08002B2CF9AE}" pid="22" name="MSIP_Label_8c3d8a03-6c4f-48cf-a1a6-1b38e749645c_SetDate">
    <vt:lpwstr>2022-08-15T08:39:17Z</vt:lpwstr>
  </property>
  <property fmtid="{D5CDD505-2E9C-101B-9397-08002B2CF9AE}" pid="23" name="MSIP_Label_8c3d8a03-6c4f-48cf-a1a6-1b38e749645c_Method">
    <vt:lpwstr>Standard</vt:lpwstr>
  </property>
  <property fmtid="{D5CDD505-2E9C-101B-9397-08002B2CF9AE}" pid="24" name="MSIP_Label_8c3d8a03-6c4f-48cf-a1a6-1b38e749645c_Name">
    <vt:lpwstr>Internal</vt:lpwstr>
  </property>
  <property fmtid="{D5CDD505-2E9C-101B-9397-08002B2CF9AE}" pid="25" name="MSIP_Label_8c3d8a03-6c4f-48cf-a1a6-1b38e749645c_SiteId">
    <vt:lpwstr>44b5383f-aeed-4959-a674-24d907b93966</vt:lpwstr>
  </property>
  <property fmtid="{D5CDD505-2E9C-101B-9397-08002B2CF9AE}" pid="26" name="MSIP_Label_8c3d8a03-6c4f-48cf-a1a6-1b38e749645c_ActionId">
    <vt:lpwstr>f30702a4-60ad-468f-af2b-2b25efde466d</vt:lpwstr>
  </property>
  <property fmtid="{D5CDD505-2E9C-101B-9397-08002B2CF9AE}" pid="27" name="MSIP_Label_8c3d8a03-6c4f-48cf-a1a6-1b38e749645c_ContentBits">
    <vt:lpwstr>0</vt:lpwstr>
  </property>
  <property fmtid="{D5CDD505-2E9C-101B-9397-08002B2CF9AE}" pid="28" name="MediaServiceImageTags">
    <vt:lpwstr/>
  </property>
</Properties>
</file>